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35" windowHeight="9720" firstSheet="1" activeTab="2"/>
  </bookViews>
  <sheets>
    <sheet name="marketing_campaign_data_messy (" sheetId="1" r:id="rId1"/>
    <sheet name="marketing_campaign_data_mess(2)" sheetId="2" r:id="rId2"/>
    <sheet name="Pivot Table " sheetId="6" r:id="rId3"/>
    <sheet name="Edited Campaign Data" sheetId="3" r:id="rId4"/>
  </sheets>
  <definedNames>
    <definedName name="_xlnm._FilterDatabase" localSheetId="3" hidden="1">'Edited Campaign Data'!$A$1:$T$2002</definedName>
    <definedName name="Set">'Edited Campaign Data'!$A:$Y</definedName>
    <definedName name="APT">'Edited Campaign Data'!$A$1:$Y$2002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<sst xmlns="http://schemas.openxmlformats.org/spreadsheetml/2006/main" count="27499" uniqueCount="4161">
  <si>
    <t xml:space="preserve"> Campaign_ID </t>
  </si>
  <si>
    <t>Campaign_Name</t>
  </si>
  <si>
    <t>Start_Date</t>
  </si>
  <si>
    <t>End_Date</t>
  </si>
  <si>
    <t>Channel</t>
  </si>
  <si>
    <t>Impressions</t>
  </si>
  <si>
    <t xml:space="preserve">Clicks </t>
  </si>
  <si>
    <t>Spend</t>
  </si>
  <si>
    <t>Conversions</t>
  </si>
  <si>
    <t>Active</t>
  </si>
  <si>
    <t>Clicks</t>
  </si>
  <si>
    <t>Campaign_Tag</t>
  </si>
  <si>
    <t>CMP-00001</t>
  </si>
  <si>
    <t>Q4_Summer_CMP-00001</t>
  </si>
  <si>
    <t>TikTok</t>
  </si>
  <si>
    <t>Y</t>
  </si>
  <si>
    <t>TI</t>
  </si>
  <si>
    <t>CMP-00002</t>
  </si>
  <si>
    <t>Q1_Launch_CMP-00002</t>
  </si>
  <si>
    <t>Facebook</t>
  </si>
  <si>
    <t>FA</t>
  </si>
  <si>
    <t>CMP-00003</t>
  </si>
  <si>
    <t>Q3_Winter_CMP-00003</t>
  </si>
  <si>
    <t>Email</t>
  </si>
  <si>
    <t>No</t>
  </si>
  <si>
    <t>EM</t>
  </si>
  <si>
    <t>CMP-00004</t>
  </si>
  <si>
    <t>Q1_BlackFriday_CMP-00004</t>
  </si>
  <si>
    <t>CMP-00005</t>
  </si>
  <si>
    <t>Q2_Winter_CMP-00005</t>
  </si>
  <si>
    <t>Yes</t>
  </si>
  <si>
    <t>CMP-00006</t>
  </si>
  <si>
    <t>Q4_BlackFriday_CMP-00006</t>
  </si>
  <si>
    <t>Instagram</t>
  </si>
  <si>
    <t>IN</t>
  </si>
  <si>
    <t>CMP-00007</t>
  </si>
  <si>
    <t>Q3_Launch_CMP-00007</t>
  </si>
  <si>
    <t>CMP-00008</t>
  </si>
  <si>
    <t>Q4_Launch_CMP-00008</t>
  </si>
  <si>
    <t>CMP-00009</t>
  </si>
  <si>
    <t>Q4_BlackFriday_CMP-00009</t>
  </si>
  <si>
    <t>Google Ads</t>
  </si>
  <si>
    <t>GO</t>
  </si>
  <si>
    <t>CMP-00010</t>
  </si>
  <si>
    <t>Q2_Winter_CMP-00010</t>
  </si>
  <si>
    <t>CMP-00011</t>
  </si>
  <si>
    <t>Q4_Launch_CMP-00011</t>
  </si>
  <si>
    <t>22/02/2023</t>
  </si>
  <si>
    <t>CMP-00012</t>
  </si>
  <si>
    <t>Q4_Launch_CMP-00012</t>
  </si>
  <si>
    <t>CMP-00013</t>
  </si>
  <si>
    <t>Q2_Launch_CMP-00013</t>
  </si>
  <si>
    <t>CMP-00014</t>
  </si>
  <si>
    <t>Q1_Launch_CMP-00014</t>
  </si>
  <si>
    <t>CMP-00015</t>
  </si>
  <si>
    <t>Q2_Summer_CMP-00015</t>
  </si>
  <si>
    <t>CMP-00016</t>
  </si>
  <si>
    <t>Q2_BlackFriday_CMP-00016</t>
  </si>
  <si>
    <t>E-mail</t>
  </si>
  <si>
    <t>E-</t>
  </si>
  <si>
    <t>CMP-00017</t>
  </si>
  <si>
    <t>Q1_Winter_CMP-00017</t>
  </si>
  <si>
    <t>CMP-00018</t>
  </si>
  <si>
    <t>Q1_BlackFriday_CMP-00018</t>
  </si>
  <si>
    <t>CMP-00019</t>
  </si>
  <si>
    <t>Q4_Winter_CMP-00019</t>
  </si>
  <si>
    <t>CMP-00020</t>
  </si>
  <si>
    <t>Q1_Summer_CMP-00020</t>
  </si>
  <si>
    <t>INVALID</t>
  </si>
  <si>
    <t>CMP-00021</t>
  </si>
  <si>
    <t>Q3_BlackFriday_CMP-00021</t>
  </si>
  <si>
    <t>CMP-00022</t>
  </si>
  <si>
    <t>Q2_BlackFriday_CMP-00022</t>
  </si>
  <si>
    <t>CMP-00023</t>
  </si>
  <si>
    <t>Q4_Winter_CMP-00023</t>
  </si>
  <si>
    <t>CMP-00024</t>
  </si>
  <si>
    <t>Q4_Winter_CMP-00024</t>
  </si>
  <si>
    <t>CMP-00025</t>
  </si>
  <si>
    <t>Q2_Winter_CMP-00025</t>
  </si>
  <si>
    <t>CMP-00026</t>
  </si>
  <si>
    <t>Q1_Winter_CMP-00026</t>
  </si>
  <si>
    <t>CMP-00027</t>
  </si>
  <si>
    <t>Q1_Winter_CMP-00027</t>
  </si>
  <si>
    <t>CMP-00028</t>
  </si>
  <si>
    <t>Q4_Summer_CMP-00028</t>
  </si>
  <si>
    <t>CMP-00029</t>
  </si>
  <si>
    <t>Q4_BlackFriday_CMP-00029</t>
  </si>
  <si>
    <t>CMP-00030</t>
  </si>
  <si>
    <t>Q1_Summer_CMP-00030</t>
  </si>
  <si>
    <t>CMP-00031</t>
  </si>
  <si>
    <t>Q1_Launch_CMP-00031</t>
  </si>
  <si>
    <t>CMP-00032</t>
  </si>
  <si>
    <t>Q2_Summer_CMP-00032</t>
  </si>
  <si>
    <t>CMP-00033</t>
  </si>
  <si>
    <t>Q2_BlackFriday_CMP-00033</t>
  </si>
  <si>
    <t>CMP-00034</t>
  </si>
  <si>
    <t>Q2_Summer_CMP-00034</t>
  </si>
  <si>
    <t>CMP-00035</t>
  </si>
  <si>
    <t>Q2_Summer_CMP-00035</t>
  </si>
  <si>
    <t>CMP-00036</t>
  </si>
  <si>
    <t>Q1_Launch_CMP-00036</t>
  </si>
  <si>
    <t>CMP-00037</t>
  </si>
  <si>
    <t>Q2_Winter_CMP-00037</t>
  </si>
  <si>
    <t>CMP-00038</t>
  </si>
  <si>
    <t>Q4_Winter_CMP-00038</t>
  </si>
  <si>
    <t>CMP-00039</t>
  </si>
  <si>
    <t>Q3_Launch_CMP-00039</t>
  </si>
  <si>
    <t>CMP-00040</t>
  </si>
  <si>
    <t>Q4_BlackFriday_CMP-00040</t>
  </si>
  <si>
    <t>CMP-00041</t>
  </si>
  <si>
    <t>Q4_Summer_CMP-00041</t>
  </si>
  <si>
    <t>CMP-00042</t>
  </si>
  <si>
    <t>Q3_Summer_CMP-00042</t>
  </si>
  <si>
    <t>CMP-00043</t>
  </si>
  <si>
    <t>Q2_Summer_CMP-00043</t>
  </si>
  <si>
    <t>21/08/2023</t>
  </si>
  <si>
    <t>CMP-00044</t>
  </si>
  <si>
    <t>Q1_Winter_CMP-00044</t>
  </si>
  <si>
    <t>CMP-00045</t>
  </si>
  <si>
    <t>Q2_Summer_CMP-00045</t>
  </si>
  <si>
    <t>CMP-00046</t>
  </si>
  <si>
    <t>Q4_Launch_CMP-00046</t>
  </si>
  <si>
    <t>CMP-00047</t>
  </si>
  <si>
    <t>Q4_BlackFriday_CMP-00047</t>
  </si>
  <si>
    <t>CMP-00048</t>
  </si>
  <si>
    <t>Q3_Winter_CMP-00048</t>
  </si>
  <si>
    <t>CMP-00049</t>
  </si>
  <si>
    <t>Q4_Winter_CMP-00049</t>
  </si>
  <si>
    <t>CMP-00050</t>
  </si>
  <si>
    <t>Q3_Summer_CMP-00050</t>
  </si>
  <si>
    <t>CMP-00051</t>
  </si>
  <si>
    <t>Q4_Winter_CMP-00051</t>
  </si>
  <si>
    <t>CMP-00052</t>
  </si>
  <si>
    <t>Q2_Launch_CMP-00052</t>
  </si>
  <si>
    <t>CMP-00053</t>
  </si>
  <si>
    <t>Q1_Winter_CMP-00053</t>
  </si>
  <si>
    <t>CMP-00054</t>
  </si>
  <si>
    <t>Q4_Winter_CMP-00054</t>
  </si>
  <si>
    <t>N/A</t>
  </si>
  <si>
    <t>XX</t>
  </si>
  <si>
    <t>CMP-00055</t>
  </si>
  <si>
    <t>Q1_Launch_CMP-00055</t>
  </si>
  <si>
    <t>CMP-00056</t>
  </si>
  <si>
    <t>Q4_BlackFriday_CMP-00056</t>
  </si>
  <si>
    <t>CMP-00057</t>
  </si>
  <si>
    <t>Q4_Launch_CMP-00057</t>
  </si>
  <si>
    <t>CMP-00058</t>
  </si>
  <si>
    <t>Q2_Summer_CMP-00058</t>
  </si>
  <si>
    <t>CMP-00059</t>
  </si>
  <si>
    <t>Q3_Launch_CMP-00059</t>
  </si>
  <si>
    <t>CMP-00060</t>
  </si>
  <si>
    <t>Q2_BlackFriday_CMP-00060</t>
  </si>
  <si>
    <t>CMP-00061</t>
  </si>
  <si>
    <t>Q1_Summer_CMP-00061</t>
  </si>
  <si>
    <t>CMP-00062</t>
  </si>
  <si>
    <t>Q1_BlackFriday_CMP-00062</t>
  </si>
  <si>
    <t>CMP-00063</t>
  </si>
  <si>
    <t>Q3_Summer_CMP-00063</t>
  </si>
  <si>
    <t>CMP-00064</t>
  </si>
  <si>
    <t>Q2_BlackFriday_CMP-00064</t>
  </si>
  <si>
    <t>CMP-00065</t>
  </si>
  <si>
    <t>Q2_Summer_CMP-00065</t>
  </si>
  <si>
    <t>CMP-00066</t>
  </si>
  <si>
    <t>Q1_Winter_CMP-00066</t>
  </si>
  <si>
    <t>CMP-00067</t>
  </si>
  <si>
    <t>Q1_BlackFriday_CMP-00067</t>
  </si>
  <si>
    <t>CMP-00068</t>
  </si>
  <si>
    <t>Q2_Winter_CMP-00068</t>
  </si>
  <si>
    <t>CMP-00069</t>
  </si>
  <si>
    <t>Q1_Winter_CMP-00069</t>
  </si>
  <si>
    <t>CMP-00070</t>
  </si>
  <si>
    <t>Q3_Summer_CMP-00070</t>
  </si>
  <si>
    <t>CMP-00071</t>
  </si>
  <si>
    <t>Q1_Launch_CMP-00071</t>
  </si>
  <si>
    <t>CMP-00072</t>
  </si>
  <si>
    <t>Q1_Summer_CMP-00072</t>
  </si>
  <si>
    <t>CMP-00073</t>
  </si>
  <si>
    <t>Q3_Summer_CMP-00073</t>
  </si>
  <si>
    <t>CMP-00074</t>
  </si>
  <si>
    <t>Q3_Summer_CMP-00074</t>
  </si>
  <si>
    <t>CMP-00075</t>
  </si>
  <si>
    <t>Q3_BlackFriday_CMP-00075</t>
  </si>
  <si>
    <t>CMP-00076</t>
  </si>
  <si>
    <t>Q4_Winter_CMP-00076</t>
  </si>
  <si>
    <t>CMP-00077</t>
  </si>
  <si>
    <t>Q3_Launch_CMP-00077</t>
  </si>
  <si>
    <t>20/02/2023</t>
  </si>
  <si>
    <t>CMP-00078</t>
  </si>
  <si>
    <t>Q3_Winter_CMP-00078</t>
  </si>
  <si>
    <t>CMP-00079</t>
  </si>
  <si>
    <t>Q1_BlackFriday_CMP-00079</t>
  </si>
  <si>
    <t>Gogle</t>
  </si>
  <si>
    <t>CMP-00080</t>
  </si>
  <si>
    <t>Q4_Summer_CMP-00080</t>
  </si>
  <si>
    <t>CMP-00081</t>
  </si>
  <si>
    <t>Q2_Summer_CMP-00081</t>
  </si>
  <si>
    <t>CMP-00082</t>
  </si>
  <si>
    <t>Q4_Launch_CMP-00082</t>
  </si>
  <si>
    <t>CMP-00083</t>
  </si>
  <si>
    <t>Q1_BlackFriday_CMP-00083</t>
  </si>
  <si>
    <t>CMP-00084</t>
  </si>
  <si>
    <t>Q2_Winter_CMP-00084</t>
  </si>
  <si>
    <t>CMP-00085</t>
  </si>
  <si>
    <t>Q4_Summer_CMP-00085</t>
  </si>
  <si>
    <t>CMP-00086</t>
  </si>
  <si>
    <t>Q1_Winter_CMP-00086</t>
  </si>
  <si>
    <t>CMP-00087</t>
  </si>
  <si>
    <t>Q2_Winter_CMP-00087</t>
  </si>
  <si>
    <t>CMP-00088</t>
  </si>
  <si>
    <t>Q2_BlackFriday_CMP-00088</t>
  </si>
  <si>
    <t>CMP-00089</t>
  </si>
  <si>
    <t>Q4_Winter_CMP-00089</t>
  </si>
  <si>
    <t>CMP-00090</t>
  </si>
  <si>
    <t>Q3_BlackFriday_CMP-00090</t>
  </si>
  <si>
    <t>CMP-00091</t>
  </si>
  <si>
    <t>Q3_Launch_CMP-00091</t>
  </si>
  <si>
    <t>CMP-00092</t>
  </si>
  <si>
    <t>Q1_Launch_CMP-00092</t>
  </si>
  <si>
    <t>CMP-00093</t>
  </si>
  <si>
    <t>Q2_Winter_CMP-00093</t>
  </si>
  <si>
    <t>CMP-00094</t>
  </si>
  <si>
    <t>Q1_Winter_CMP-00094</t>
  </si>
  <si>
    <t>CMP-00095</t>
  </si>
  <si>
    <t>Q4_Summer_CMP-00095</t>
  </si>
  <si>
    <t>CMP-00096</t>
  </si>
  <si>
    <t>Q1_Winter_CMP-00096</t>
  </si>
  <si>
    <t>CMP-00097</t>
  </si>
  <si>
    <t>Q3_Summer_CMP-00097</t>
  </si>
  <si>
    <t>CMP-00098</t>
  </si>
  <si>
    <t>Q4_Summer_CMP-00098</t>
  </si>
  <si>
    <t>CMP-00099</t>
  </si>
  <si>
    <t>Q4_BlackFriday_CMP-00099</t>
  </si>
  <si>
    <t>CMP-00100</t>
  </si>
  <si>
    <t>Q2_BlackFriday_CMP-00100</t>
  </si>
  <si>
    <t>Tik_Tok</t>
  </si>
  <si>
    <t>CMP-00101</t>
  </si>
  <si>
    <t>Q2_Summer_CMP-00101</t>
  </si>
  <si>
    <t>CMP-00102</t>
  </si>
  <si>
    <t>Q3_BlackFriday_CMP-00102</t>
  </si>
  <si>
    <t>CMP-00103</t>
  </si>
  <si>
    <t>Q3_Summer_CMP-00103</t>
  </si>
  <si>
    <t>CMP-00104</t>
  </si>
  <si>
    <t>Q1_Winter_CMP-00104</t>
  </si>
  <si>
    <t>CMP-00105</t>
  </si>
  <si>
    <t>Q4_BlackFriday_CMP-00105</t>
  </si>
  <si>
    <t>CMP-00106</t>
  </si>
  <si>
    <t>Q4_BlackFriday_CMP-00106</t>
  </si>
  <si>
    <t>CMP-00107</t>
  </si>
  <si>
    <t>Q4_Winter_CMP-00107</t>
  </si>
  <si>
    <t>CMP-00108</t>
  </si>
  <si>
    <t>Q1_Launch_CMP-00108</t>
  </si>
  <si>
    <t>CMP-00109</t>
  </si>
  <si>
    <t>Q1_BlackFriday_CMP-00109</t>
  </si>
  <si>
    <t>CMP-00110</t>
  </si>
  <si>
    <t>Q3_Launch_CMP-00110</t>
  </si>
  <si>
    <t>CMP-00111</t>
  </si>
  <si>
    <t>Q4_Winter_CMP-00111</t>
  </si>
  <si>
    <t>CMP-00112</t>
  </si>
  <si>
    <t>Q4_BlackFriday_CMP-00112</t>
  </si>
  <si>
    <t>23/01/2023</t>
  </si>
  <si>
    <t>CMP-00113</t>
  </si>
  <si>
    <t>Q3_BlackFriday_CMP-00113</t>
  </si>
  <si>
    <t>CMP-00114</t>
  </si>
  <si>
    <t>Q1_Launch_CMP-00114</t>
  </si>
  <si>
    <t>CMP-00115</t>
  </si>
  <si>
    <t>Q4_BlackFriday_CMP-00115</t>
  </si>
  <si>
    <t>Facebok</t>
  </si>
  <si>
    <t>CMP-00116</t>
  </si>
  <si>
    <t>Q1_Summer_CMP-00116</t>
  </si>
  <si>
    <t>CMP-00117</t>
  </si>
  <si>
    <t>Q2_Summer_CMP-00117</t>
  </si>
  <si>
    <t>CMP-00118</t>
  </si>
  <si>
    <t>Q2_Summer_CMP-00118</t>
  </si>
  <si>
    <t>CMP-00119</t>
  </si>
  <si>
    <t>Q3_Launch_CMP-00119</t>
  </si>
  <si>
    <t>CMP-00120</t>
  </si>
  <si>
    <t>Q2_Launch_CMP-00120</t>
  </si>
  <si>
    <t>CMP-00121</t>
  </si>
  <si>
    <t>Q1_Winter_CMP-00121</t>
  </si>
  <si>
    <t>CMP-00122</t>
  </si>
  <si>
    <t>Q4_Launch_CMP-00122</t>
  </si>
  <si>
    <t>CMP-00123</t>
  </si>
  <si>
    <t>Q1_BlackFriday_CMP-00123</t>
  </si>
  <si>
    <t>CMP-00124</t>
  </si>
  <si>
    <t>Q4_Launch_CMP-00124</t>
  </si>
  <si>
    <t>CMP-00125</t>
  </si>
  <si>
    <t>Q4_Summer_CMP-00125</t>
  </si>
  <si>
    <t>CMP-00126</t>
  </si>
  <si>
    <t>Q1_Winter_CMP-00126</t>
  </si>
  <si>
    <t>CMP-00127</t>
  </si>
  <si>
    <t>Q1_Launch_CMP-00127</t>
  </si>
  <si>
    <t>CMP-00128</t>
  </si>
  <si>
    <t>Q4_Winter_CMP-00128</t>
  </si>
  <si>
    <t>CMP-00129</t>
  </si>
  <si>
    <t>Q4_BlackFriday_CMP-00129</t>
  </si>
  <si>
    <t>CMP-00130</t>
  </si>
  <si>
    <t>Q1_BlackFriday_CMP-00130</t>
  </si>
  <si>
    <t>CMP-00131</t>
  </si>
  <si>
    <t>Q3_Launch_CMP-00131</t>
  </si>
  <si>
    <t>CMP-00132</t>
  </si>
  <si>
    <t>Q2_Launch_CMP-00132</t>
  </si>
  <si>
    <t>CMP-00133</t>
  </si>
  <si>
    <t>Q1_BlackFriday_CMP-00133</t>
  </si>
  <si>
    <t>CMP-00134</t>
  </si>
  <si>
    <t>Q4_Summer_CMP-00134</t>
  </si>
  <si>
    <t>CMP-00135</t>
  </si>
  <si>
    <t>Q2_Launch_CMP-00135</t>
  </si>
  <si>
    <t>CMP-00136</t>
  </si>
  <si>
    <t>Q2_Winter_CMP-00136</t>
  </si>
  <si>
    <t>CMP-00137</t>
  </si>
  <si>
    <t>Q3_Summer_CMP-00137</t>
  </si>
  <si>
    <t>CMP-00138</t>
  </si>
  <si>
    <t>Q4_Summer_CMP-00138</t>
  </si>
  <si>
    <t>CMP-00139</t>
  </si>
  <si>
    <t>Q3_Launch_CMP-00139</t>
  </si>
  <si>
    <t>CMP-00140</t>
  </si>
  <si>
    <t>Q4_Winter_CMP-00140</t>
  </si>
  <si>
    <t>CMP-00141</t>
  </si>
  <si>
    <t>Q1_Winter_CMP-00141</t>
  </si>
  <si>
    <t>CMP-00142</t>
  </si>
  <si>
    <t>Q1_Launch_CMP-00142</t>
  </si>
  <si>
    <t>CMP-00143</t>
  </si>
  <si>
    <t>Q3_BlackFriday_CMP-00143</t>
  </si>
  <si>
    <t>CMP-00144</t>
  </si>
  <si>
    <t>Q2_Summer_CMP-00144</t>
  </si>
  <si>
    <t>CMP-00145</t>
  </si>
  <si>
    <t>Q2_Summer_CMP-00145</t>
  </si>
  <si>
    <t>CMP-00146</t>
  </si>
  <si>
    <t>Q3_Launch_CMP-00146</t>
  </si>
  <si>
    <t>CMP-00147</t>
  </si>
  <si>
    <t>Q1_BlackFriday_CMP-00147</t>
  </si>
  <si>
    <t>CMP-00148</t>
  </si>
  <si>
    <t>Q4_Launch_CMP-00148</t>
  </si>
  <si>
    <t>CMP-00149</t>
  </si>
  <si>
    <t>Q2_BlackFriday_CMP-00149</t>
  </si>
  <si>
    <t>CMP-00150</t>
  </si>
  <si>
    <t>Q2_Summer_CMP-00150</t>
  </si>
  <si>
    <t>CMP-00151</t>
  </si>
  <si>
    <t>Q1_Launch_CMP-00151</t>
  </si>
  <si>
    <t>CMP-00152</t>
  </si>
  <si>
    <t>Q3_BlackFriday_CMP-00152</t>
  </si>
  <si>
    <t>CMP-00153</t>
  </si>
  <si>
    <t>Q2_Winter_CMP-00153</t>
  </si>
  <si>
    <t>CMP-00154</t>
  </si>
  <si>
    <t>Q3_Launch_CMP-00154</t>
  </si>
  <si>
    <t>CMP-00155</t>
  </si>
  <si>
    <t>Q4_Launch_CMP-00155</t>
  </si>
  <si>
    <t>CMP-00156</t>
  </si>
  <si>
    <t>Q2_Launch_CMP-00156</t>
  </si>
  <si>
    <t>CMP-00157</t>
  </si>
  <si>
    <t>Q3_Launch_CMP-00157</t>
  </si>
  <si>
    <t>CMP-00158</t>
  </si>
  <si>
    <t>Q1_Winter_CMP-00158</t>
  </si>
  <si>
    <t>CMP-00159</t>
  </si>
  <si>
    <t>Q1_Winter_CMP-00159</t>
  </si>
  <si>
    <t>CMP-00160</t>
  </si>
  <si>
    <t>Q3_BlackFriday_CMP-00160</t>
  </si>
  <si>
    <t>CMP-00161</t>
  </si>
  <si>
    <t>Q1_Winter_CMP-00161</t>
  </si>
  <si>
    <t>CMP-00162</t>
  </si>
  <si>
    <t>Q4_Winter_CMP-00162</t>
  </si>
  <si>
    <t>CMP-00163</t>
  </si>
  <si>
    <t>Q4_BlackFriday_CMP-00163</t>
  </si>
  <si>
    <t>CMP-00164</t>
  </si>
  <si>
    <t>Q1_Launch_CMP-00164</t>
  </si>
  <si>
    <t>CMP-00165</t>
  </si>
  <si>
    <t>Q3_Summer_CMP-00165</t>
  </si>
  <si>
    <t>CMP-00166</t>
  </si>
  <si>
    <t>Q4_Winter_CMP-00166</t>
  </si>
  <si>
    <t>CMP-00167</t>
  </si>
  <si>
    <t>Q4_Summer_CMP-00167</t>
  </si>
  <si>
    <t>CMP-00168</t>
  </si>
  <si>
    <t>Q1_Winter_CMP-00168</t>
  </si>
  <si>
    <t>CMP-00169</t>
  </si>
  <si>
    <t>Q2_Launch_CMP-00169</t>
  </si>
  <si>
    <t>CMP-00170</t>
  </si>
  <si>
    <t>Q2_Launch_CMP-00170</t>
  </si>
  <si>
    <t>CMP-00171</t>
  </si>
  <si>
    <t>Q2_BlackFriday_CMP-00171</t>
  </si>
  <si>
    <t>CMP-00172</t>
  </si>
  <si>
    <t>Q2_Winter_CMP-00172</t>
  </si>
  <si>
    <t>CMP-00173</t>
  </si>
  <si>
    <t>Q1_BlackFriday_CMP-00173</t>
  </si>
  <si>
    <t>CMP-00174</t>
  </si>
  <si>
    <t>Q3_Summer_CMP-00174</t>
  </si>
  <si>
    <t>CMP-00175</t>
  </si>
  <si>
    <t>Q3_BlackFriday_CMP-00175</t>
  </si>
  <si>
    <t>CMP-00176</t>
  </si>
  <si>
    <t>Q1_Launch_CMP-00176</t>
  </si>
  <si>
    <t>CMP-00177</t>
  </si>
  <si>
    <t>Q4_Launch_CMP-00177</t>
  </si>
  <si>
    <t>CMP-00178</t>
  </si>
  <si>
    <t>Q4_BlackFriday_CMP-00178</t>
  </si>
  <si>
    <t>CMP-00179</t>
  </si>
  <si>
    <t>Q3_Launch_CMP-00179</t>
  </si>
  <si>
    <t>CMP-00180</t>
  </si>
  <si>
    <t>Q3_Summer_CMP-00180</t>
  </si>
  <si>
    <t>CMP-00181</t>
  </si>
  <si>
    <t>Q2_Launch_CMP-00181</t>
  </si>
  <si>
    <t>CMP-00182</t>
  </si>
  <si>
    <t>Q4_BlackFriday_CMP-00182</t>
  </si>
  <si>
    <t>CMP-00183</t>
  </si>
  <si>
    <t>Q2_Winter_CMP-00183</t>
  </si>
  <si>
    <t>CMP-00184</t>
  </si>
  <si>
    <t>Q4_Launch_CMP-00184</t>
  </si>
  <si>
    <t>CMP-00185</t>
  </si>
  <si>
    <t>Q3_Launch_CMP-00185</t>
  </si>
  <si>
    <t>CMP-00186</t>
  </si>
  <si>
    <t>Q3_Summer_CMP-00186</t>
  </si>
  <si>
    <t>CMP-00187</t>
  </si>
  <si>
    <t>Q1_Summer_CMP-00187</t>
  </si>
  <si>
    <t>CMP-00188</t>
  </si>
  <si>
    <t>Q1_Summer_CMP-00188</t>
  </si>
  <si>
    <t>CMP-00189</t>
  </si>
  <si>
    <t>Q4_Summer_CMP-00189</t>
  </si>
  <si>
    <t>Insta_gram</t>
  </si>
  <si>
    <t>CMP-00190</t>
  </si>
  <si>
    <t>Q4_Summer_CMP-00190</t>
  </si>
  <si>
    <t>CMP-00191</t>
  </si>
  <si>
    <t>Q4_Summer_CMP-00191</t>
  </si>
  <si>
    <t>CMP-00192</t>
  </si>
  <si>
    <t>Q3_Launch_CMP-00192</t>
  </si>
  <si>
    <t>CMP-00193</t>
  </si>
  <si>
    <t>Q2_Winter_CMP-00193</t>
  </si>
  <si>
    <t>CMP-00194</t>
  </si>
  <si>
    <t>Q4_Launch_CMP-00194</t>
  </si>
  <si>
    <t>CMP-00195</t>
  </si>
  <si>
    <t>Q1_Winter_CMP-00195</t>
  </si>
  <si>
    <t>CMP-00196</t>
  </si>
  <si>
    <t>Q4_Summer_CMP-00196</t>
  </si>
  <si>
    <t>CMP-00197</t>
  </si>
  <si>
    <t>Q3_Launch_CMP-00197</t>
  </si>
  <si>
    <t>CMP-00198</t>
  </si>
  <si>
    <t>Q4_Launch_CMP-00198</t>
  </si>
  <si>
    <t>CMP-00199</t>
  </si>
  <si>
    <t>Q1_BlackFriday_CMP-00199</t>
  </si>
  <si>
    <t>30/11/2023</t>
  </si>
  <si>
    <t>CMP-00200</t>
  </si>
  <si>
    <t>Q2_BlackFriday_CMP-00200</t>
  </si>
  <si>
    <t>CMP-00201</t>
  </si>
  <si>
    <t>Q3_BlackFriday_CMP-00201</t>
  </si>
  <si>
    <t>CMP-00202</t>
  </si>
  <si>
    <t>Q3_Launch_CMP-00202</t>
  </si>
  <si>
    <t>CMP-00203</t>
  </si>
  <si>
    <t>Q2_Summer_CMP-00203</t>
  </si>
  <si>
    <t>CMP-00204</t>
  </si>
  <si>
    <t>Q4_Summer_CMP-00204</t>
  </si>
  <si>
    <t>CMP-00205</t>
  </si>
  <si>
    <t>Q1_Summer_CMP-00205</t>
  </si>
  <si>
    <t>CMP-00206</t>
  </si>
  <si>
    <t>Q2_BlackFriday_CMP-00206</t>
  </si>
  <si>
    <t>CMP-00207</t>
  </si>
  <si>
    <t>Q3_BlackFriday_CMP-00207</t>
  </si>
  <si>
    <t>CMP-00208</t>
  </si>
  <si>
    <t>Q2_Launch_CMP-00208</t>
  </si>
  <si>
    <t>CMP-00209</t>
  </si>
  <si>
    <t>Q2_Launch_CMP-00209</t>
  </si>
  <si>
    <t>CMP-00210</t>
  </si>
  <si>
    <t>Q2_Launch_CMP-00210</t>
  </si>
  <si>
    <t>CMP-00211</t>
  </si>
  <si>
    <t>Q1_Launch_CMP-00211</t>
  </si>
  <si>
    <t>CMP-00212</t>
  </si>
  <si>
    <t>Q2_Launch_CMP-00212</t>
  </si>
  <si>
    <t>CMP-00213</t>
  </si>
  <si>
    <t>Q2_Launch_CMP-00213</t>
  </si>
  <si>
    <t>CMP-00214</t>
  </si>
  <si>
    <t>Q3_Winter_CMP-00214</t>
  </si>
  <si>
    <t>CMP-00215</t>
  </si>
  <si>
    <t>Q4_Winter_CMP-00215</t>
  </si>
  <si>
    <t>CMP-00216</t>
  </si>
  <si>
    <t>Q1_Winter_CMP-00216</t>
  </si>
  <si>
    <t>CMP-00217</t>
  </si>
  <si>
    <t>Q1_Launch_CMP-00217</t>
  </si>
  <si>
    <t>CMP-00218</t>
  </si>
  <si>
    <t>Q3_Winter_CMP-00218</t>
  </si>
  <si>
    <t>CMP-00219</t>
  </si>
  <si>
    <t>Q3_Winter_CMP-00219</t>
  </si>
  <si>
    <t>CMP-00220</t>
  </si>
  <si>
    <t>Q1_Summer_CMP-00220</t>
  </si>
  <si>
    <t>CMP-00221</t>
  </si>
  <si>
    <t>Q1_Launch_CMP-00221</t>
  </si>
  <si>
    <t>CMP-00222</t>
  </si>
  <si>
    <t>Q1_Winter_CMP-00222</t>
  </si>
  <si>
    <t>CMP-00223</t>
  </si>
  <si>
    <t>Q1_Summer_CMP-00223</t>
  </si>
  <si>
    <t>22/06/2023</t>
  </si>
  <si>
    <t>CMP-00224</t>
  </si>
  <si>
    <t>Q4_Summer_CMP-00224</t>
  </si>
  <si>
    <t>CMP-00225</t>
  </si>
  <si>
    <t>Q2_Launch_CMP-00225</t>
  </si>
  <si>
    <t>CMP-00226</t>
  </si>
  <si>
    <t>Q3_Winter_CMP-00226</t>
  </si>
  <si>
    <t>CMP-00227</t>
  </si>
  <si>
    <t>Q2_Winter_CMP-00227</t>
  </si>
  <si>
    <t>CMP-00228</t>
  </si>
  <si>
    <t>Q3_Winter_CMP-00228</t>
  </si>
  <si>
    <t>CMP-00229</t>
  </si>
  <si>
    <t>Q2_Launch_CMP-00229</t>
  </si>
  <si>
    <t>CMP-00230</t>
  </si>
  <si>
    <t>Q3_Summer_CMP-00230</t>
  </si>
  <si>
    <t>CMP-00231</t>
  </si>
  <si>
    <t>Q3_Summer_CMP-00231</t>
  </si>
  <si>
    <t>CMP-00232</t>
  </si>
  <si>
    <t>Q2_Summer_CMP-00232</t>
  </si>
  <si>
    <t>CMP-00233</t>
  </si>
  <si>
    <t>Q1_Summer_CMP-00233</t>
  </si>
  <si>
    <t>CMP-00234</t>
  </si>
  <si>
    <t>Q4_Summer_CMP-00234</t>
  </si>
  <si>
    <t>CMP-00235</t>
  </si>
  <si>
    <t>Q1_Winter_CMP-00235</t>
  </si>
  <si>
    <t>CMP-00236</t>
  </si>
  <si>
    <t>Q3_BlackFriday_CMP-00236</t>
  </si>
  <si>
    <t>CMP-00237</t>
  </si>
  <si>
    <t>Q2_Summer_CMP-00237</t>
  </si>
  <si>
    <t>CMP-00238</t>
  </si>
  <si>
    <t>Q1_Launch_CMP-00238</t>
  </si>
  <si>
    <t>CMP-00239</t>
  </si>
  <si>
    <t>Q3_Winter_CMP-00239</t>
  </si>
  <si>
    <t>CMP-00240</t>
  </si>
  <si>
    <t>Q4_Summer_CMP-00240</t>
  </si>
  <si>
    <t>CMP-00241</t>
  </si>
  <si>
    <t>Q4_Summer_CMP-00241</t>
  </si>
  <si>
    <t>CMP-00242</t>
  </si>
  <si>
    <t>Q4_Summer_CMP-00242</t>
  </si>
  <si>
    <t>CMP-00243</t>
  </si>
  <si>
    <t>Q4_Summer_CMP-00243</t>
  </si>
  <si>
    <t>CMP-00244</t>
  </si>
  <si>
    <t>Q2_Launch_CMP-00244</t>
  </si>
  <si>
    <t>CMP-00245</t>
  </si>
  <si>
    <t>Q4_BlackFriday_CMP-00245</t>
  </si>
  <si>
    <t>CMP-00246</t>
  </si>
  <si>
    <t>Q4_Winter_CMP-00246</t>
  </si>
  <si>
    <t>CMP-00247</t>
  </si>
  <si>
    <t>Q2_BlackFriday_CMP-00247</t>
  </si>
  <si>
    <t>CMP-00248</t>
  </si>
  <si>
    <t>Q1_Winter_CMP-00248</t>
  </si>
  <si>
    <t>CMP-00249</t>
  </si>
  <si>
    <t>Q1_Summer_CMP-00249</t>
  </si>
  <si>
    <t>CMP-00250</t>
  </si>
  <si>
    <t>Q3_BlackFriday_CMP-00250</t>
  </si>
  <si>
    <t>CMP-00251</t>
  </si>
  <si>
    <t>Q4_Summer_CMP-00251</t>
  </si>
  <si>
    <t>CMP-00252</t>
  </si>
  <si>
    <t>Q2_BlackFriday_CMP-00252</t>
  </si>
  <si>
    <t>CMP-00253</t>
  </si>
  <si>
    <t>Q1_Winter_CMP-00253</t>
  </si>
  <si>
    <t>CMP-00254</t>
  </si>
  <si>
    <t>Q1_Summer_CMP-00254</t>
  </si>
  <si>
    <t>CMP-00255</t>
  </si>
  <si>
    <t>Q2_Winter_CMP-00255</t>
  </si>
  <si>
    <t>CMP-00256</t>
  </si>
  <si>
    <t>Q3_Summer_CMP-00256</t>
  </si>
  <si>
    <t>CMP-00257</t>
  </si>
  <si>
    <t>Q2_Summer_CMP-00257</t>
  </si>
  <si>
    <t>CMP-00258</t>
  </si>
  <si>
    <t>Q3_Winter_CMP-00258</t>
  </si>
  <si>
    <t>CMP-00259</t>
  </si>
  <si>
    <t>Q2_Summer_CMP-00259</t>
  </si>
  <si>
    <t>CMP-00260</t>
  </si>
  <si>
    <t>Q2_BlackFriday_CMP-00260</t>
  </si>
  <si>
    <t>CMP-00261</t>
  </si>
  <si>
    <t>Q3_Launch_CMP-00261</t>
  </si>
  <si>
    <t>CMP-00262</t>
  </si>
  <si>
    <t>Q2_Summer_CMP-00262</t>
  </si>
  <si>
    <t>CMP-00263</t>
  </si>
  <si>
    <t>Q3_BlackFriday_CMP-00263</t>
  </si>
  <si>
    <t>CMP-00264</t>
  </si>
  <si>
    <t>Q4_Launch_CMP-00264</t>
  </si>
  <si>
    <t>CMP-00265</t>
  </si>
  <si>
    <t>Q4_Launch_CMP-00265</t>
  </si>
  <si>
    <t>CMP-00266</t>
  </si>
  <si>
    <t>Q2_BlackFriday_CMP-00266</t>
  </si>
  <si>
    <t>CMP-00267</t>
  </si>
  <si>
    <t>Q2_Winter_CMP-00267</t>
  </si>
  <si>
    <t>14/03/2023</t>
  </si>
  <si>
    <t>CMP-00268</t>
  </si>
  <si>
    <t>Q3_Launch_CMP-00268</t>
  </si>
  <si>
    <t>CMP-00269</t>
  </si>
  <si>
    <t>Q1_BlackFriday_CMP-00269</t>
  </si>
  <si>
    <t>CMP-00270</t>
  </si>
  <si>
    <t>Q2_Winter_CMP-00270</t>
  </si>
  <si>
    <t>CMP-00271</t>
  </si>
  <si>
    <t>Q4_Launch_CMP-00271</t>
  </si>
  <si>
    <t>CMP-00272</t>
  </si>
  <si>
    <t>Q4_Launch_CMP-00272</t>
  </si>
  <si>
    <t>CMP-00273</t>
  </si>
  <si>
    <t>Q3_BlackFriday_CMP-00273</t>
  </si>
  <si>
    <t>CMP-00274</t>
  </si>
  <si>
    <t>Q1_Launch_CMP-00274</t>
  </si>
  <si>
    <t>CMP-00275</t>
  </si>
  <si>
    <t>Q4_Winter_CMP-00275</t>
  </si>
  <si>
    <t>CMP-00276</t>
  </si>
  <si>
    <t>Q3_BlackFriday_CMP-00276</t>
  </si>
  <si>
    <t>CMP-00277</t>
  </si>
  <si>
    <t>Q1_Launch_CMP-00277</t>
  </si>
  <si>
    <t>CMP-00278</t>
  </si>
  <si>
    <t>Q2_Summer_CMP-00278</t>
  </si>
  <si>
    <t>CMP-00279</t>
  </si>
  <si>
    <t>Q3_Launch_CMP-00279</t>
  </si>
  <si>
    <t>CMP-00280</t>
  </si>
  <si>
    <t>Q3_BlackFriday_CMP-00280</t>
  </si>
  <si>
    <t>CMP-00281</t>
  </si>
  <si>
    <t>Q4_Summer_CMP-00281</t>
  </si>
  <si>
    <t>CMP-00282</t>
  </si>
  <si>
    <t>Q1_Winter_CMP-00282</t>
  </si>
  <si>
    <t>CMP-00283</t>
  </si>
  <si>
    <t>Q3_Launch_CMP-00283</t>
  </si>
  <si>
    <t>CMP-00284</t>
  </si>
  <si>
    <t>Q2_BlackFriday_CMP-00284</t>
  </si>
  <si>
    <t>CMP-00285</t>
  </si>
  <si>
    <t>Q2_Summer_CMP-00285</t>
  </si>
  <si>
    <t>CMP-00286</t>
  </si>
  <si>
    <t>Q2_BlackFriday_CMP-00286</t>
  </si>
  <si>
    <t>CMP-00287</t>
  </si>
  <si>
    <t>Q3_Winter_CMP-00287</t>
  </si>
  <si>
    <t>CMP-00288</t>
  </si>
  <si>
    <t>Q3_Summer_CMP-00288</t>
  </si>
  <si>
    <t>31/07/2023</t>
  </si>
  <si>
    <t>CMP-00289</t>
  </si>
  <si>
    <t>Q1_BlackFriday_CMP-00289</t>
  </si>
  <si>
    <t>CMP-00290</t>
  </si>
  <si>
    <t>Q1_BlackFriday_CMP-00290</t>
  </si>
  <si>
    <t>CMP-00291</t>
  </si>
  <si>
    <t>Q2_Launch_CMP-00291</t>
  </si>
  <si>
    <t>CMP-00292</t>
  </si>
  <si>
    <t>Q3_Winter_CMP-00292</t>
  </si>
  <si>
    <t>CMP-00293</t>
  </si>
  <si>
    <t>Q1_Launch_CMP-00293</t>
  </si>
  <si>
    <t>CMP-00294</t>
  </si>
  <si>
    <t>Q3_Winter_CMP-00294</t>
  </si>
  <si>
    <t>CMP-00295</t>
  </si>
  <si>
    <t>Q2_Summer_CMP-00295</t>
  </si>
  <si>
    <t>CMP-00296</t>
  </si>
  <si>
    <t>Q3_Summer_CMP-00296</t>
  </si>
  <si>
    <t>CMP-00297</t>
  </si>
  <si>
    <t>Q4_Launch_CMP-00297</t>
  </si>
  <si>
    <t>CMP-00298</t>
  </si>
  <si>
    <t>Q3_BlackFriday_CMP-00298</t>
  </si>
  <si>
    <t>CMP-00299</t>
  </si>
  <si>
    <t>Q2_Winter_CMP-00299</t>
  </si>
  <si>
    <t>CMP-00300</t>
  </si>
  <si>
    <t>Q1_Launch_CMP-00300</t>
  </si>
  <si>
    <t>CMP-00301</t>
  </si>
  <si>
    <t>Q4_Summer_CMP-00301</t>
  </si>
  <si>
    <t>CMP-00302</t>
  </si>
  <si>
    <t>Q3_Launch_CMP-00302</t>
  </si>
  <si>
    <t>CMP-00303</t>
  </si>
  <si>
    <t>Q1_Summer_CMP-00303</t>
  </si>
  <si>
    <t>CMP-00304</t>
  </si>
  <si>
    <t>Q4_Winter_CMP-00304</t>
  </si>
  <si>
    <t>CMP-00305</t>
  </si>
  <si>
    <t>Q3_Launch_CMP-00305</t>
  </si>
  <si>
    <t>CMP-00306</t>
  </si>
  <si>
    <t>Q2_Summer_CMP-00306</t>
  </si>
  <si>
    <t>CMP-00307</t>
  </si>
  <si>
    <t>Q3_Summer_CMP-00307</t>
  </si>
  <si>
    <t>CMP-00308</t>
  </si>
  <si>
    <t>Q1_Launch_CMP-00308</t>
  </si>
  <si>
    <t>CMP-00309</t>
  </si>
  <si>
    <t>Q3_Winter_CMP-00309</t>
  </si>
  <si>
    <t>CMP-00310</t>
  </si>
  <si>
    <t>Q4_Summer_CMP-00310</t>
  </si>
  <si>
    <t>CMP-00311</t>
  </si>
  <si>
    <t>Q1_BlackFriday_CMP-00311</t>
  </si>
  <si>
    <t>CMP-00312</t>
  </si>
  <si>
    <t>Q1_Summer_CMP-00312</t>
  </si>
  <si>
    <t>CMP-00313</t>
  </si>
  <si>
    <t>Q4_Summer_CMP-00313</t>
  </si>
  <si>
    <t>CMP-00314</t>
  </si>
  <si>
    <t>Q4_BlackFriday_CMP-00314</t>
  </si>
  <si>
    <t>CMP-00315</t>
  </si>
  <si>
    <t>Q3_BlackFriday_CMP-00315</t>
  </si>
  <si>
    <t>CMP-00316</t>
  </si>
  <si>
    <t>Q3_Launch_CMP-00316</t>
  </si>
  <si>
    <t>14/08/2023</t>
  </si>
  <si>
    <t>CMP-00317</t>
  </si>
  <si>
    <t>Q1_BlackFriday_CMP-00317</t>
  </si>
  <si>
    <t>22/08/2023</t>
  </si>
  <si>
    <t>CMP-00318</t>
  </si>
  <si>
    <t>Q4_Summer_CMP-00318</t>
  </si>
  <si>
    <t>CMP-00319</t>
  </si>
  <si>
    <t>Q4_BlackFriday_CMP-00319</t>
  </si>
  <si>
    <t>21/03/2023</t>
  </si>
  <si>
    <t>CMP-00320</t>
  </si>
  <si>
    <t>Q4_Launch_CMP-00320</t>
  </si>
  <si>
    <t>CMP-00321</t>
  </si>
  <si>
    <t>Q1_BlackFriday_CMP-00321</t>
  </si>
  <si>
    <t>29/11/2023</t>
  </si>
  <si>
    <t>CMP-00322</t>
  </si>
  <si>
    <t>Q1_Summer_CMP-00322</t>
  </si>
  <si>
    <t>CMP-00323</t>
  </si>
  <si>
    <t>Q2_Summer_CMP-00323</t>
  </si>
  <si>
    <t>CMP-00324</t>
  </si>
  <si>
    <t>Q1_Winter_CMP-00324</t>
  </si>
  <si>
    <t>CMP-00325</t>
  </si>
  <si>
    <t>Q1_BlackFriday_CMP-00325</t>
  </si>
  <si>
    <t>CMP-00326</t>
  </si>
  <si>
    <t>Q4_Winter_CMP-00326</t>
  </si>
  <si>
    <t>CMP-00327</t>
  </si>
  <si>
    <t>Q2_Summer_CMP-00327</t>
  </si>
  <si>
    <t>CMP-00328</t>
  </si>
  <si>
    <t>Q2_BlackFriday_CMP-00328</t>
  </si>
  <si>
    <t>CMP-00329</t>
  </si>
  <si>
    <t>Q1_Summer_CMP-00329</t>
  </si>
  <si>
    <t>CMP-00330</t>
  </si>
  <si>
    <t>Q3_Summer_CMP-00330</t>
  </si>
  <si>
    <t>CMP-00331</t>
  </si>
  <si>
    <t>Q1_Summer_CMP-00331</t>
  </si>
  <si>
    <t>CMP-00332</t>
  </si>
  <si>
    <t>Q3_Summer_CMP-00332</t>
  </si>
  <si>
    <t>CMP-00333</t>
  </si>
  <si>
    <t>Q3_BlackFriday_CMP-00333</t>
  </si>
  <si>
    <t>CMP-00334</t>
  </si>
  <si>
    <t>Q4_BlackFriday_CMP-00334</t>
  </si>
  <si>
    <t>CMP-00335</t>
  </si>
  <si>
    <t>Q2_Winter_CMP-00335</t>
  </si>
  <si>
    <t>CMP-00336</t>
  </si>
  <si>
    <t>Q4_Summer_CMP-00336</t>
  </si>
  <si>
    <t>CMP-00337</t>
  </si>
  <si>
    <t>Q2_BlackFriday_CMP-00337</t>
  </si>
  <si>
    <t>CMP-00338</t>
  </si>
  <si>
    <t>Q2_Launch_CMP-00338</t>
  </si>
  <si>
    <t>22/03/2023</t>
  </si>
  <si>
    <t>CMP-00339</t>
  </si>
  <si>
    <t>Q4_Summer_CMP-00339</t>
  </si>
  <si>
    <t>CMP-00340</t>
  </si>
  <si>
    <t>Q2_Launch_CMP-00340</t>
  </si>
  <si>
    <t>CMP-00341</t>
  </si>
  <si>
    <t>Q4_BlackFriday_CMP-00341</t>
  </si>
  <si>
    <t>CMP-00342</t>
  </si>
  <si>
    <t>Q3_Launch_CMP-00342</t>
  </si>
  <si>
    <t>CMP-00343</t>
  </si>
  <si>
    <t>Q2_Summer_CMP-00343</t>
  </si>
  <si>
    <t>CMP-00344</t>
  </si>
  <si>
    <t>Q3_BlackFriday_CMP-00344</t>
  </si>
  <si>
    <t>CMP-00345</t>
  </si>
  <si>
    <t>Q1_BlackFriday_CMP-00345</t>
  </si>
  <si>
    <t>CMP-00346</t>
  </si>
  <si>
    <t>Q2_Winter_CMP-00346</t>
  </si>
  <si>
    <t>CMP-00347</t>
  </si>
  <si>
    <t>Q1_Summer_CMP-00347</t>
  </si>
  <si>
    <t>CMP-00348</t>
  </si>
  <si>
    <t>Q4_Summer_CMP-00348</t>
  </si>
  <si>
    <t>CMP-00349</t>
  </si>
  <si>
    <t>Q2_Summer_CMP-00349</t>
  </si>
  <si>
    <t>CMP-00350</t>
  </si>
  <si>
    <t>Q2_Launch_CMP-00350</t>
  </si>
  <si>
    <t>CMP-00351</t>
  </si>
  <si>
    <t>Q4_Winter_CMP-00351</t>
  </si>
  <si>
    <t>CMP-00352</t>
  </si>
  <si>
    <t>Q4_Summer_CMP-00352</t>
  </si>
  <si>
    <t>CMP-00353</t>
  </si>
  <si>
    <t>Q3_Winter_CMP-00353</t>
  </si>
  <si>
    <t>CMP-00354</t>
  </si>
  <si>
    <t>Q3_BlackFriday_CMP-00354</t>
  </si>
  <si>
    <t>CMP-00355</t>
  </si>
  <si>
    <t>Q4_Winter_CMP-00355</t>
  </si>
  <si>
    <t>CMP-00356</t>
  </si>
  <si>
    <t>Q1_Winter_CMP-00356</t>
  </si>
  <si>
    <t>CMP-00357</t>
  </si>
  <si>
    <t>Q2_BlackFriday_CMP-00357</t>
  </si>
  <si>
    <t>CMP-00358</t>
  </si>
  <si>
    <t>Q4_Launch_CMP-00358</t>
  </si>
  <si>
    <t>CMP-00359</t>
  </si>
  <si>
    <t>Q2_Launch_CMP-00359</t>
  </si>
  <si>
    <t>CMP-00360</t>
  </si>
  <si>
    <t>Q2_Summer_CMP-00360</t>
  </si>
  <si>
    <t>CMP-00361</t>
  </si>
  <si>
    <t>Q3_Launch_CMP-00361</t>
  </si>
  <si>
    <t>CMP-00362</t>
  </si>
  <si>
    <t>Q2_BlackFriday_CMP-00362</t>
  </si>
  <si>
    <t>CMP-00363</t>
  </si>
  <si>
    <t>Q1_Winter_CMP-00363</t>
  </si>
  <si>
    <t>CMP-00364</t>
  </si>
  <si>
    <t>Q4_Summer_CMP-00364</t>
  </si>
  <si>
    <t>CMP-00365</t>
  </si>
  <si>
    <t>Q1_Winter_CMP-00365</t>
  </si>
  <si>
    <t>CMP-00366</t>
  </si>
  <si>
    <t>Q1_Launch_CMP-00366</t>
  </si>
  <si>
    <t>CMP-00367</t>
  </si>
  <si>
    <t>Q2_BlackFriday_CMP-00367</t>
  </si>
  <si>
    <t>CMP-00368</t>
  </si>
  <si>
    <t>Q1_Launch_CMP-00368</t>
  </si>
  <si>
    <t>CMP-00369</t>
  </si>
  <si>
    <t>Q4_BlackFriday_CMP-00369</t>
  </si>
  <si>
    <t>CMP-00370</t>
  </si>
  <si>
    <t>Q3_Summer_CMP-00370</t>
  </si>
  <si>
    <t>CMP-00371</t>
  </si>
  <si>
    <t>Q1_BlackFriday_CMP-00371</t>
  </si>
  <si>
    <t>CMP-00372</t>
  </si>
  <si>
    <t>Q4_Winter_CMP-00372</t>
  </si>
  <si>
    <t>13/03/2023</t>
  </si>
  <si>
    <t>CMP-00373</t>
  </si>
  <si>
    <t>Q2_Launch_CMP-00373</t>
  </si>
  <si>
    <t>CMP-00374</t>
  </si>
  <si>
    <t>Q4_BlackFriday_CMP-00374</t>
  </si>
  <si>
    <t>CMP-00375</t>
  </si>
  <si>
    <t>Q1_Launch_CMP-00375</t>
  </si>
  <si>
    <t>CMP-00376</t>
  </si>
  <si>
    <t>Q3_BlackFriday_CMP-00376</t>
  </si>
  <si>
    <t>CMP-00377</t>
  </si>
  <si>
    <t>Q1_Summer_CMP-00377</t>
  </si>
  <si>
    <t>CMP-00378</t>
  </si>
  <si>
    <t>Q4_Launch_CMP-00378</t>
  </si>
  <si>
    <t>CMP-00379</t>
  </si>
  <si>
    <t>Q2_BlackFriday_CMP-00379</t>
  </si>
  <si>
    <t>24/05/2023</t>
  </si>
  <si>
    <t>CMP-00380</t>
  </si>
  <si>
    <t>Q2_Launch_CMP-00380</t>
  </si>
  <si>
    <t>CMP-00381</t>
  </si>
  <si>
    <t>Q2_BlackFriday_CMP-00381</t>
  </si>
  <si>
    <t>CMP-00382</t>
  </si>
  <si>
    <t>Q4_Launch_CMP-00382</t>
  </si>
  <si>
    <t>CMP-00383</t>
  </si>
  <si>
    <t>Q1_Summer_CMP-00383</t>
  </si>
  <si>
    <t>CMP-00384</t>
  </si>
  <si>
    <t>Q2_Summer_CMP-00384</t>
  </si>
  <si>
    <t>CMP-00385</t>
  </si>
  <si>
    <t>Q2_Summer_CMP-00385</t>
  </si>
  <si>
    <t>CMP-00386</t>
  </si>
  <si>
    <t>Q1_Summer_CMP-00386</t>
  </si>
  <si>
    <t>CMP-00387</t>
  </si>
  <si>
    <t>Q3_Winter_CMP-00387</t>
  </si>
  <si>
    <t>CMP-00388</t>
  </si>
  <si>
    <t>Q1_Summer_CMP-00388</t>
  </si>
  <si>
    <t>CMP-00389</t>
  </si>
  <si>
    <t>Q3_Winter_CMP-00389</t>
  </si>
  <si>
    <t>CMP-00390</t>
  </si>
  <si>
    <t>Q4_Launch_CMP-00390</t>
  </si>
  <si>
    <t>CMP-00391</t>
  </si>
  <si>
    <t>Q4_Summer_CMP-00391</t>
  </si>
  <si>
    <t>CMP-00392</t>
  </si>
  <si>
    <t>Q2_BlackFriday_CMP-00392</t>
  </si>
  <si>
    <t>CMP-00393</t>
  </si>
  <si>
    <t>Q4_Winter_CMP-00393</t>
  </si>
  <si>
    <t>CMP-00394</t>
  </si>
  <si>
    <t>Q2_Winter_CMP-00394</t>
  </si>
  <si>
    <t>CMP-00395</t>
  </si>
  <si>
    <t>Q3_BlackFriday_CMP-00395</t>
  </si>
  <si>
    <t>CMP-00396</t>
  </si>
  <si>
    <t>Q3_Summer_CMP-00396</t>
  </si>
  <si>
    <t>CMP-00397</t>
  </si>
  <si>
    <t>Q1_Winter_CMP-00397</t>
  </si>
  <si>
    <t>16/05/2023</t>
  </si>
  <si>
    <t>CMP-00398</t>
  </si>
  <si>
    <t>Q4_BlackFriday_CMP-00398</t>
  </si>
  <si>
    <t>CMP-00399</t>
  </si>
  <si>
    <t>Q2_Winter_CMP-00399</t>
  </si>
  <si>
    <t>CMP-00400</t>
  </si>
  <si>
    <t>Q3_Summer_CMP-00400</t>
  </si>
  <si>
    <t>CMP-00401</t>
  </si>
  <si>
    <t>Q2_Winter_CMP-00401</t>
  </si>
  <si>
    <t>CMP-00402</t>
  </si>
  <si>
    <t>Q3_Launch_CMP-00402</t>
  </si>
  <si>
    <t>CMP-00403</t>
  </si>
  <si>
    <t>Q2_Summer_CMP-00403</t>
  </si>
  <si>
    <t>16/01/2023</t>
  </si>
  <si>
    <t>CMP-00404</t>
  </si>
  <si>
    <t>Q4_Launch_CMP-00404</t>
  </si>
  <si>
    <t>CMP-00405</t>
  </si>
  <si>
    <t>Q3_Summer_CMP-00405</t>
  </si>
  <si>
    <t>CMP-00406</t>
  </si>
  <si>
    <t>Q2_BlackFriday_CMP-00406</t>
  </si>
  <si>
    <t>CMP-00407</t>
  </si>
  <si>
    <t>Q1_Winter_CMP-00407</t>
  </si>
  <si>
    <t>17/03/2023</t>
  </si>
  <si>
    <t>CMP-00408</t>
  </si>
  <si>
    <t>Q1_BlackFriday_CMP-00408</t>
  </si>
  <si>
    <t>CMP-00409</t>
  </si>
  <si>
    <t>Q4_Summer_CMP-00409</t>
  </si>
  <si>
    <t>CMP-00410</t>
  </si>
  <si>
    <t>Q4_Winter_CMP-00410</t>
  </si>
  <si>
    <t>CMP-00411</t>
  </si>
  <si>
    <t>Q4_Summer_CMP-00411</t>
  </si>
  <si>
    <t>CMP-00412</t>
  </si>
  <si>
    <t>Q1_Summer_CMP-00412</t>
  </si>
  <si>
    <t>CMP-00413</t>
  </si>
  <si>
    <t>Q3_Winter_CMP-00413</t>
  </si>
  <si>
    <t>CMP-00414</t>
  </si>
  <si>
    <t>Q2_Winter_CMP-00414</t>
  </si>
  <si>
    <t>CMP-00415</t>
  </si>
  <si>
    <t>Q1_Summer_CMP-00415</t>
  </si>
  <si>
    <t>CMP-00416</t>
  </si>
  <si>
    <t>Q3_BlackFriday_CMP-00416</t>
  </si>
  <si>
    <t>CMP-00417</t>
  </si>
  <si>
    <t>Q4_Launch_CMP-00417</t>
  </si>
  <si>
    <t>CMP-00418</t>
  </si>
  <si>
    <t>Q3_BlackFriday_CMP-00418</t>
  </si>
  <si>
    <t>31/08/2023</t>
  </si>
  <si>
    <t>CMP-00419</t>
  </si>
  <si>
    <t>Q4_BlackFriday_CMP-00419</t>
  </si>
  <si>
    <t>13/02/2023</t>
  </si>
  <si>
    <t>CMP-00420</t>
  </si>
  <si>
    <t>Q3_Launch_CMP-00420</t>
  </si>
  <si>
    <t>CMP-00421</t>
  </si>
  <si>
    <t>Q1_BlackFriday_CMP-00421</t>
  </si>
  <si>
    <t>CMP-00422</t>
  </si>
  <si>
    <t>Q3_BlackFriday_CMP-00422</t>
  </si>
  <si>
    <t>CMP-00423</t>
  </si>
  <si>
    <t>Q4_Summer_CMP-00423</t>
  </si>
  <si>
    <t>CMP-00424</t>
  </si>
  <si>
    <t>Q3_Summer_CMP-00424</t>
  </si>
  <si>
    <t>CMP-00425</t>
  </si>
  <si>
    <t>Q2_Launch_CMP-00425</t>
  </si>
  <si>
    <t>CMP-00426</t>
  </si>
  <si>
    <t>Q2_Winter_CMP-00426</t>
  </si>
  <si>
    <t>CMP-00427</t>
  </si>
  <si>
    <t>Q3_Launch_CMP-00427</t>
  </si>
  <si>
    <t>CMP-00428</t>
  </si>
  <si>
    <t>Q1_Winter_CMP-00428</t>
  </si>
  <si>
    <t>CMP-00429</t>
  </si>
  <si>
    <t>Q4_BlackFriday_CMP-00429</t>
  </si>
  <si>
    <t>CMP-00430</t>
  </si>
  <si>
    <t>Q2_Summer_CMP-00430</t>
  </si>
  <si>
    <t>CMP-00431</t>
  </si>
  <si>
    <t>Q2_Launch_CMP-00431</t>
  </si>
  <si>
    <t>CMP-00432</t>
  </si>
  <si>
    <t>Q1_BlackFriday_CMP-00432</t>
  </si>
  <si>
    <t>CMP-00433</t>
  </si>
  <si>
    <t>Q4_Winter_CMP-00433</t>
  </si>
  <si>
    <t>17/05/2023</t>
  </si>
  <si>
    <t>CMP-00434</t>
  </si>
  <si>
    <t>Q3_BlackFriday_CMP-00434</t>
  </si>
  <si>
    <t>CMP-00435</t>
  </si>
  <si>
    <t>Q3_Launch_CMP-00435</t>
  </si>
  <si>
    <t>CMP-00436</t>
  </si>
  <si>
    <t>Q4_BlackFriday_CMP-00436</t>
  </si>
  <si>
    <t>CMP-00437</t>
  </si>
  <si>
    <t>Q3_Winter_CMP-00437</t>
  </si>
  <si>
    <t>CMP-00438</t>
  </si>
  <si>
    <t>Q1_BlackFriday_CMP-00438</t>
  </si>
  <si>
    <t>CMP-00439</t>
  </si>
  <si>
    <t>Q1_Launch_CMP-00439</t>
  </si>
  <si>
    <t>CMP-00440</t>
  </si>
  <si>
    <t>Q4_BlackFriday_CMP-00440</t>
  </si>
  <si>
    <t>CMP-00441</t>
  </si>
  <si>
    <t>Q3_Summer_CMP-00441</t>
  </si>
  <si>
    <t>CMP-00442</t>
  </si>
  <si>
    <t>Q1_Launch_CMP-00442</t>
  </si>
  <si>
    <t>CMP-00443</t>
  </si>
  <si>
    <t>Q2_Launch_CMP-00443</t>
  </si>
  <si>
    <t>CMP-00444</t>
  </si>
  <si>
    <t>Q2_BlackFriday_CMP-00444</t>
  </si>
  <si>
    <t>CMP-00445</t>
  </si>
  <si>
    <t>Q2_BlackFriday_CMP-00445</t>
  </si>
  <si>
    <t>CMP-00446</t>
  </si>
  <si>
    <t>Q4_BlackFriday_CMP-00446</t>
  </si>
  <si>
    <t>CMP-00447</t>
  </si>
  <si>
    <t>Q1_BlackFriday_CMP-00447</t>
  </si>
  <si>
    <t>CMP-00448</t>
  </si>
  <si>
    <t>Q1_Launch_CMP-00448</t>
  </si>
  <si>
    <t>CMP-00449</t>
  </si>
  <si>
    <t>Q1_Winter_CMP-00449</t>
  </si>
  <si>
    <t>CMP-00450</t>
  </si>
  <si>
    <t>Q3_Summer_CMP-00450</t>
  </si>
  <si>
    <t>CMP-00451</t>
  </si>
  <si>
    <t>Q1_Launch_CMP-00451</t>
  </si>
  <si>
    <t>CMP-00452</t>
  </si>
  <si>
    <t>Q3_Summer_CMP-00452</t>
  </si>
  <si>
    <t>CMP-00453</t>
  </si>
  <si>
    <t>Q4_BlackFriday_CMP-00453</t>
  </si>
  <si>
    <t>CMP-00454</t>
  </si>
  <si>
    <t>Q1_Summer_CMP-00454</t>
  </si>
  <si>
    <t>CMP-00455</t>
  </si>
  <si>
    <t>Q3_Winter_CMP-00455</t>
  </si>
  <si>
    <t>CMP-00456</t>
  </si>
  <si>
    <t>Q3_BlackFriday_CMP-00456</t>
  </si>
  <si>
    <t>CMP-00457</t>
  </si>
  <si>
    <t>Q2_Summer_CMP-00457</t>
  </si>
  <si>
    <t>CMP-00458</t>
  </si>
  <si>
    <t>Q3_Winter_CMP-00458</t>
  </si>
  <si>
    <t>CMP-00459</t>
  </si>
  <si>
    <t>Q2_Launch_CMP-00459</t>
  </si>
  <si>
    <t>CMP-00460</t>
  </si>
  <si>
    <t>Q1_BlackFriday_CMP-00460</t>
  </si>
  <si>
    <t>CMP-00461</t>
  </si>
  <si>
    <t>Q2_Summer_CMP-00461</t>
  </si>
  <si>
    <t>CMP-00462</t>
  </si>
  <si>
    <t>Q4_BlackFriday_CMP-00462</t>
  </si>
  <si>
    <t>CMP-00463</t>
  </si>
  <si>
    <t>Q2_Launch_CMP-00463</t>
  </si>
  <si>
    <t>CMP-00464</t>
  </si>
  <si>
    <t>Q4_Launch_CMP-00464</t>
  </si>
  <si>
    <t>CMP-00465</t>
  </si>
  <si>
    <t>Q1_BlackFriday_CMP-00465</t>
  </si>
  <si>
    <t>CMP-00466</t>
  </si>
  <si>
    <t>Q3_BlackFriday_CMP-00466</t>
  </si>
  <si>
    <t>CMP-00467</t>
  </si>
  <si>
    <t>Q2_Launch_CMP-00467</t>
  </si>
  <si>
    <t>CMP-00468</t>
  </si>
  <si>
    <t>Q3_Winter_CMP-00468</t>
  </si>
  <si>
    <t>CMP-00469</t>
  </si>
  <si>
    <t>Q2_BlackFriday_CMP-00469</t>
  </si>
  <si>
    <t>CMP-00470</t>
  </si>
  <si>
    <t>Q2_Launch_CMP-00470</t>
  </si>
  <si>
    <t>CMP-00471</t>
  </si>
  <si>
    <t>Q2_BlackFriday_CMP-00471</t>
  </si>
  <si>
    <t>CMP-00472</t>
  </si>
  <si>
    <t>Q3_Summer_CMP-00472</t>
  </si>
  <si>
    <t>CMP-00473</t>
  </si>
  <si>
    <t>Q3_Launch_CMP-00473</t>
  </si>
  <si>
    <t>CMP-00474</t>
  </si>
  <si>
    <t>Q2_Launch_CMP-00474</t>
  </si>
  <si>
    <t>CMP-00475</t>
  </si>
  <si>
    <t>Q4_Summer_CMP-00475</t>
  </si>
  <si>
    <t>CMP-00476</t>
  </si>
  <si>
    <t>Q2_Launch_CMP-00476</t>
  </si>
  <si>
    <t>CMP-00477</t>
  </si>
  <si>
    <t>Q3_BlackFriday_CMP-00477</t>
  </si>
  <si>
    <t>CMP-00478</t>
  </si>
  <si>
    <t>Q4_BlackFriday_CMP-00478</t>
  </si>
  <si>
    <t>CMP-00479</t>
  </si>
  <si>
    <t>Q4_Launch_CMP-00479</t>
  </si>
  <si>
    <t>CMP-00480</t>
  </si>
  <si>
    <t>Q4_Launch_CMP-00480</t>
  </si>
  <si>
    <t>CMP-00481</t>
  </si>
  <si>
    <t>Q4_Summer_CMP-00481</t>
  </si>
  <si>
    <t>CMP-00482</t>
  </si>
  <si>
    <t>Q1_Launch_CMP-00482</t>
  </si>
  <si>
    <t>CMP-00483</t>
  </si>
  <si>
    <t>Q1_Winter_CMP-00483</t>
  </si>
  <si>
    <t>CMP-00484</t>
  </si>
  <si>
    <t>Q3_Winter_CMP-00484</t>
  </si>
  <si>
    <t>CMP-00485</t>
  </si>
  <si>
    <t>Q3_Winter_CMP-00485</t>
  </si>
  <si>
    <t>CMP-00486</t>
  </si>
  <si>
    <t>Q3_Summer_CMP-00486</t>
  </si>
  <si>
    <t>CMP-00487</t>
  </si>
  <si>
    <t>Q4_Winter_CMP-00487</t>
  </si>
  <si>
    <t>CMP-00488</t>
  </si>
  <si>
    <t>Q4_Summer_CMP-00488</t>
  </si>
  <si>
    <t>CMP-00489</t>
  </si>
  <si>
    <t>Q4_Launch_CMP-00489</t>
  </si>
  <si>
    <t>CMP-00490</t>
  </si>
  <si>
    <t>Q1_Summer_CMP-00490</t>
  </si>
  <si>
    <t>CMP-00491</t>
  </si>
  <si>
    <t>Q1_BlackFriday_CMP-00491</t>
  </si>
  <si>
    <t>CMP-00492</t>
  </si>
  <si>
    <t>Q1_BlackFriday_CMP-00492</t>
  </si>
  <si>
    <t>CMP-00493</t>
  </si>
  <si>
    <t>Q1_BlackFriday_CMP-00493</t>
  </si>
  <si>
    <t>CMP-00494</t>
  </si>
  <si>
    <t>Q4_BlackFriday_CMP-00494</t>
  </si>
  <si>
    <t>CMP-00495</t>
  </si>
  <si>
    <t>Q1_Summer_CMP-00495</t>
  </si>
  <si>
    <t>CMP-00496</t>
  </si>
  <si>
    <t>Q1_Winter_CMP-00496</t>
  </si>
  <si>
    <t>CMP-00497</t>
  </si>
  <si>
    <t>Q2_Launch_CMP-00497</t>
  </si>
  <si>
    <t>CMP-00498</t>
  </si>
  <si>
    <t>Q2_Winter_CMP-00498</t>
  </si>
  <si>
    <t>CMP-00499</t>
  </si>
  <si>
    <t>Q2_BlackFriday_CMP-00499</t>
  </si>
  <si>
    <t>CMP-00500</t>
  </si>
  <si>
    <t>Q3_Summer_CMP-00500</t>
  </si>
  <si>
    <t>CMP-00501</t>
  </si>
  <si>
    <t>Q4_Winter_CMP-00501</t>
  </si>
  <si>
    <t>CMP-00502</t>
  </si>
  <si>
    <t>Q1_Summer_CMP-00502</t>
  </si>
  <si>
    <t>CMP-00503</t>
  </si>
  <si>
    <t>Q1_Winter_CMP-00503</t>
  </si>
  <si>
    <t>CMP-00504</t>
  </si>
  <si>
    <t>Q1_Summer_CMP-00504</t>
  </si>
  <si>
    <t>CMP-00505</t>
  </si>
  <si>
    <t>Q2_Winter_CMP-00505</t>
  </si>
  <si>
    <t>CMP-00506</t>
  </si>
  <si>
    <t>Q1_Launch_CMP-00506</t>
  </si>
  <si>
    <t>CMP-00507</t>
  </si>
  <si>
    <t>Q1_Launch_CMP-00507</t>
  </si>
  <si>
    <t>CMP-00508</t>
  </si>
  <si>
    <t>Q4_Summer_CMP-00508</t>
  </si>
  <si>
    <t>CMP-00509</t>
  </si>
  <si>
    <t>Q1_BlackFriday_CMP-00509</t>
  </si>
  <si>
    <t>CMP-00510</t>
  </si>
  <si>
    <t>Q4_Launch_CMP-00510</t>
  </si>
  <si>
    <t>CMP-00511</t>
  </si>
  <si>
    <t>Q2_Winter_CMP-00511</t>
  </si>
  <si>
    <t>CMP-00512</t>
  </si>
  <si>
    <t>Q3_Launch_CMP-00512</t>
  </si>
  <si>
    <t>CMP-00513</t>
  </si>
  <si>
    <t>Q1_Launch_CMP-00513</t>
  </si>
  <si>
    <t>13/08/2023</t>
  </si>
  <si>
    <t>CMP-00514</t>
  </si>
  <si>
    <t>Q2_Summer_CMP-00514</t>
  </si>
  <si>
    <t>CMP-00515</t>
  </si>
  <si>
    <t>Q2_Winter_CMP-00515</t>
  </si>
  <si>
    <t>CMP-00516</t>
  </si>
  <si>
    <t>Q2_Winter_CMP-00516</t>
  </si>
  <si>
    <t>CMP-00517</t>
  </si>
  <si>
    <t>Q2_Launch_CMP-00517</t>
  </si>
  <si>
    <t>CMP-00518</t>
  </si>
  <si>
    <t>Q4_BlackFriday_CMP-00518</t>
  </si>
  <si>
    <t>CMP-00519</t>
  </si>
  <si>
    <t>Q3_Summer_CMP-00519</t>
  </si>
  <si>
    <t>CMP-00520</t>
  </si>
  <si>
    <t>Q4_BlackFriday_CMP-00520</t>
  </si>
  <si>
    <t>CMP-00521</t>
  </si>
  <si>
    <t>Q3_Launch_CMP-00521</t>
  </si>
  <si>
    <t>CMP-00522</t>
  </si>
  <si>
    <t>Q4_Summer_CMP-00522</t>
  </si>
  <si>
    <t>CMP-00523</t>
  </si>
  <si>
    <t>Q4_Launch_CMP-00523</t>
  </si>
  <si>
    <t>CMP-00524</t>
  </si>
  <si>
    <t>Q4_Winter_CMP-00524</t>
  </si>
  <si>
    <t>CMP-00525</t>
  </si>
  <si>
    <t>Q1_BlackFriday_CMP-00525</t>
  </si>
  <si>
    <t>CMP-00526</t>
  </si>
  <si>
    <t>Q4_Summer_CMP-00526</t>
  </si>
  <si>
    <t>CMP-00527</t>
  </si>
  <si>
    <t>Q4_Summer_CMP-00527</t>
  </si>
  <si>
    <t>CMP-00528</t>
  </si>
  <si>
    <t>Q3_Summer_CMP-00528</t>
  </si>
  <si>
    <t>CMP-00529</t>
  </si>
  <si>
    <t>Q4_Summer_CMP-00529</t>
  </si>
  <si>
    <t>CMP-00530</t>
  </si>
  <si>
    <t>Q3_Winter_CMP-00530</t>
  </si>
  <si>
    <t>CMP-00531</t>
  </si>
  <si>
    <t>Q4_Launch_CMP-00531</t>
  </si>
  <si>
    <t>CMP-00532</t>
  </si>
  <si>
    <t>Q3_Summer_CMP-00532</t>
  </si>
  <si>
    <t>CMP-00533</t>
  </si>
  <si>
    <t>Q2_BlackFriday_CMP-00533</t>
  </si>
  <si>
    <t>CMP-00534</t>
  </si>
  <si>
    <t>Q2_BlackFriday_CMP-00534</t>
  </si>
  <si>
    <t>CMP-00535</t>
  </si>
  <si>
    <t>Q4_Summer_CMP-00535</t>
  </si>
  <si>
    <t>CMP-00536</t>
  </si>
  <si>
    <t>Q2_Winter_CMP-00536</t>
  </si>
  <si>
    <t>CMP-00537</t>
  </si>
  <si>
    <t>Q3_BlackFriday_CMP-00537</t>
  </si>
  <si>
    <t>CMP-00538</t>
  </si>
  <si>
    <t>Q4_Winter_CMP-00538</t>
  </si>
  <si>
    <t>CMP-00539</t>
  </si>
  <si>
    <t>Q3_BlackFriday_CMP-00539</t>
  </si>
  <si>
    <t>CMP-00540</t>
  </si>
  <si>
    <t>Q4_Summer_CMP-00540</t>
  </si>
  <si>
    <t>CMP-00541</t>
  </si>
  <si>
    <t>Q4_Launch_CMP-00541</t>
  </si>
  <si>
    <t>23/08/2023</t>
  </si>
  <si>
    <t>CMP-00542</t>
  </si>
  <si>
    <t>Q4_Winter_CMP-00542</t>
  </si>
  <si>
    <t>CMP-00543</t>
  </si>
  <si>
    <t>Q3_Winter_CMP-00543</t>
  </si>
  <si>
    <t>CMP-00544</t>
  </si>
  <si>
    <t>Q3_BlackFriday_CMP-00544</t>
  </si>
  <si>
    <t>CMP-00545</t>
  </si>
  <si>
    <t>Q4_Summer_CMP-00545</t>
  </si>
  <si>
    <t>CMP-00546</t>
  </si>
  <si>
    <t>Q1_Summer_CMP-00546</t>
  </si>
  <si>
    <t>CMP-00547</t>
  </si>
  <si>
    <t>Q2_Winter_CMP-00547</t>
  </si>
  <si>
    <t>CMP-00548</t>
  </si>
  <si>
    <t>Q1_Summer_CMP-00548</t>
  </si>
  <si>
    <t>CMP-00549</t>
  </si>
  <si>
    <t>Q4_Launch_CMP-00549</t>
  </si>
  <si>
    <t>CMP-00550</t>
  </si>
  <si>
    <t>Q3_Winter_CMP-00550</t>
  </si>
  <si>
    <t>29/08/2023</t>
  </si>
  <si>
    <t>CMP-00551</t>
  </si>
  <si>
    <t>Q2_Summer_CMP-00551</t>
  </si>
  <si>
    <t>CMP-00552</t>
  </si>
  <si>
    <t>Q2_Launch_CMP-00552</t>
  </si>
  <si>
    <t>CMP-00553</t>
  </si>
  <si>
    <t>Q4_Summer_CMP-00553</t>
  </si>
  <si>
    <t>CMP-00554</t>
  </si>
  <si>
    <t>Q1_BlackFriday_CMP-00554</t>
  </si>
  <si>
    <t>CMP-00555</t>
  </si>
  <si>
    <t>Q1_Summer_CMP-00555</t>
  </si>
  <si>
    <t>CMP-00556</t>
  </si>
  <si>
    <t>Q1_Launch_CMP-00556</t>
  </si>
  <si>
    <t>CMP-00557</t>
  </si>
  <si>
    <t>Q3_Summer_CMP-00557</t>
  </si>
  <si>
    <t>CMP-00558</t>
  </si>
  <si>
    <t>Q2_BlackFriday_CMP-00558</t>
  </si>
  <si>
    <t>CMP-00559</t>
  </si>
  <si>
    <t>Q1_Launch_CMP-00559</t>
  </si>
  <si>
    <t>CMP-00560</t>
  </si>
  <si>
    <t>Q4_Winter_CMP-00560</t>
  </si>
  <si>
    <t>14/04/2023</t>
  </si>
  <si>
    <t>CMP-00561</t>
  </si>
  <si>
    <t>Q2_Winter_CMP-00561</t>
  </si>
  <si>
    <t>CMP-00562</t>
  </si>
  <si>
    <t>Q3_Launch_CMP-00562</t>
  </si>
  <si>
    <t>CMP-00563</t>
  </si>
  <si>
    <t>Q4_BlackFriday_CMP-00563</t>
  </si>
  <si>
    <t>CMP-00564</t>
  </si>
  <si>
    <t>Q2_Winter_CMP-00564</t>
  </si>
  <si>
    <t>CMP-00565</t>
  </si>
  <si>
    <t>Q2_Launch_CMP-00565</t>
  </si>
  <si>
    <t>CMP-00566</t>
  </si>
  <si>
    <t>Q2_Summer_CMP-00566</t>
  </si>
  <si>
    <t>CMP-00567</t>
  </si>
  <si>
    <t>Q1_Summer_CMP-00567</t>
  </si>
  <si>
    <t>CMP-00568</t>
  </si>
  <si>
    <t>Q2_Summer_CMP-00568</t>
  </si>
  <si>
    <t>CMP-00569</t>
  </si>
  <si>
    <t>Q2_Summer_CMP-00569</t>
  </si>
  <si>
    <t>CMP-00570</t>
  </si>
  <si>
    <t>Q3_Launch_CMP-00570</t>
  </si>
  <si>
    <t>CMP-00571</t>
  </si>
  <si>
    <t>Q1_BlackFriday_CMP-00571</t>
  </si>
  <si>
    <t>CMP-00572</t>
  </si>
  <si>
    <t>Q2_Launch_CMP-00572</t>
  </si>
  <si>
    <t>CMP-00573</t>
  </si>
  <si>
    <t>Q2_Winter_CMP-00573</t>
  </si>
  <si>
    <t>CMP-00574</t>
  </si>
  <si>
    <t>Q4_BlackFriday_CMP-00574</t>
  </si>
  <si>
    <t>CMP-00575</t>
  </si>
  <si>
    <t>Q3_Winter_CMP-00575</t>
  </si>
  <si>
    <t>CMP-00576</t>
  </si>
  <si>
    <t>Q1_Launch_CMP-00576</t>
  </si>
  <si>
    <t>17/08/2023</t>
  </si>
  <si>
    <t>CMP-00577</t>
  </si>
  <si>
    <t>Q4_Launch_CMP-00577</t>
  </si>
  <si>
    <t>CMP-00578</t>
  </si>
  <si>
    <t>Q1_Summer_CMP-00578</t>
  </si>
  <si>
    <t>CMP-00579</t>
  </si>
  <si>
    <t>Q2_BlackFriday_CMP-00579</t>
  </si>
  <si>
    <t>CMP-00580</t>
  </si>
  <si>
    <t>Q1_Summer_CMP-00580</t>
  </si>
  <si>
    <t>CMP-00581</t>
  </si>
  <si>
    <t>Q4_Winter_CMP-00581</t>
  </si>
  <si>
    <t>CMP-00582</t>
  </si>
  <si>
    <t>Q1_BlackFriday_CMP-00582</t>
  </si>
  <si>
    <t>CMP-00583</t>
  </si>
  <si>
    <t>Q1_Winter_CMP-00583</t>
  </si>
  <si>
    <t>CMP-00584</t>
  </si>
  <si>
    <t>Q3_BlackFriday_CMP-00584</t>
  </si>
  <si>
    <t>CMP-00585</t>
  </si>
  <si>
    <t>Q4_BlackFriday_CMP-00585</t>
  </si>
  <si>
    <t>CMP-00586</t>
  </si>
  <si>
    <t>Q1_Winter_CMP-00586</t>
  </si>
  <si>
    <t>CMP-00587</t>
  </si>
  <si>
    <t>Q3_Summer_CMP-00587</t>
  </si>
  <si>
    <t>CMP-00588</t>
  </si>
  <si>
    <t>Q2_BlackFriday_CMP-00588</t>
  </si>
  <si>
    <t>CMP-00589</t>
  </si>
  <si>
    <t>Q4_Summer_CMP-00589</t>
  </si>
  <si>
    <t>28/02/2023</t>
  </si>
  <si>
    <t>CMP-00590</t>
  </si>
  <si>
    <t>Q1_Launch_CMP-00590</t>
  </si>
  <si>
    <t>CMP-00591</t>
  </si>
  <si>
    <t>Q3_Summer_CMP-00591</t>
  </si>
  <si>
    <t>CMP-00592</t>
  </si>
  <si>
    <t>Q1_BlackFriday_CMP-00592</t>
  </si>
  <si>
    <t>CMP-00593</t>
  </si>
  <si>
    <t>Q4_BlackFriday_CMP-00593</t>
  </si>
  <si>
    <t>CMP-00594</t>
  </si>
  <si>
    <t>Q2_BlackFriday_CMP-00594</t>
  </si>
  <si>
    <t>CMP-00595</t>
  </si>
  <si>
    <t>Q1_Winter_CMP-00595</t>
  </si>
  <si>
    <t>CMP-00596</t>
  </si>
  <si>
    <t>Q2_BlackFriday_CMP-00596</t>
  </si>
  <si>
    <t>CMP-00597</t>
  </si>
  <si>
    <t>Q1_Winter_CMP-00597</t>
  </si>
  <si>
    <t>CMP-00598</t>
  </si>
  <si>
    <t>Q4_Summer_CMP-00598</t>
  </si>
  <si>
    <t>CMP-00599</t>
  </si>
  <si>
    <t>Q1_BlackFriday_CMP-00599</t>
  </si>
  <si>
    <t>CMP-00600</t>
  </si>
  <si>
    <t>Q1_Launch_CMP-00600</t>
  </si>
  <si>
    <t>CMP-00601</t>
  </si>
  <si>
    <t>Q1_Launch_CMP-00601</t>
  </si>
  <si>
    <t>CMP-00602</t>
  </si>
  <si>
    <t>Q2_BlackFriday_CMP-00602</t>
  </si>
  <si>
    <t>CMP-00603</t>
  </si>
  <si>
    <t>Q1_Summer_CMP-00603</t>
  </si>
  <si>
    <t>CMP-00604</t>
  </si>
  <si>
    <t>Q1_Launch_CMP-00604</t>
  </si>
  <si>
    <t>CMP-00605</t>
  </si>
  <si>
    <t>Q2_BlackFriday_CMP-00605</t>
  </si>
  <si>
    <t>CMP-00606</t>
  </si>
  <si>
    <t>Q4_Launch_CMP-00606</t>
  </si>
  <si>
    <t>CMP-00607</t>
  </si>
  <si>
    <t>Q3_Winter_CMP-00607</t>
  </si>
  <si>
    <t>22/10/2023</t>
  </si>
  <si>
    <t>CMP-00608</t>
  </si>
  <si>
    <t>Q1_Summer_CMP-00608</t>
  </si>
  <si>
    <t>CMP-00609</t>
  </si>
  <si>
    <t>Q1_Winter_CMP-00609</t>
  </si>
  <si>
    <t>CMP-00610</t>
  </si>
  <si>
    <t>Q4_Summer_CMP-00610</t>
  </si>
  <si>
    <t>CMP-00611</t>
  </si>
  <si>
    <t>Q4_Summer_CMP-00611</t>
  </si>
  <si>
    <t>CMP-00612</t>
  </si>
  <si>
    <t>Q4_Launch_CMP-00612</t>
  </si>
  <si>
    <t>CMP-00613</t>
  </si>
  <si>
    <t>Q2_Launch_CMP-00613</t>
  </si>
  <si>
    <t>CMP-00614</t>
  </si>
  <si>
    <t>Q4_Winter_CMP-00614</t>
  </si>
  <si>
    <t>CMP-00615</t>
  </si>
  <si>
    <t>Q1_Launch_CMP-00615</t>
  </si>
  <si>
    <t>CMP-00616</t>
  </si>
  <si>
    <t>Q1_BlackFriday_CMP-00616</t>
  </si>
  <si>
    <t>CMP-00617</t>
  </si>
  <si>
    <t>Q3_Winter_CMP-00617</t>
  </si>
  <si>
    <t>CMP-00618</t>
  </si>
  <si>
    <t>Q3_Launch_CMP-00618</t>
  </si>
  <si>
    <t>CMP-00619</t>
  </si>
  <si>
    <t>Q1_Winter_CMP-00619</t>
  </si>
  <si>
    <t>CMP-00620</t>
  </si>
  <si>
    <t>Q2_Summer_CMP-00620</t>
  </si>
  <si>
    <t>CMP-00621</t>
  </si>
  <si>
    <t>Q1_Winter_CMP-00621</t>
  </si>
  <si>
    <t>CMP-00622</t>
  </si>
  <si>
    <t>Q4_Summer_CMP-00622</t>
  </si>
  <si>
    <t>CMP-00623</t>
  </si>
  <si>
    <t>Q1_Winter_CMP-00623</t>
  </si>
  <si>
    <t>CMP-00624</t>
  </si>
  <si>
    <t>Q1_Summer_CMP-00624</t>
  </si>
  <si>
    <t>CMP-00625</t>
  </si>
  <si>
    <t>Q1_Winter_CMP-00625</t>
  </si>
  <si>
    <t>CMP-00626</t>
  </si>
  <si>
    <t>Q4_Winter_CMP-00626</t>
  </si>
  <si>
    <t>CMP-00627</t>
  </si>
  <si>
    <t>Q3_Summer_CMP-00627</t>
  </si>
  <si>
    <t>CMP-00628</t>
  </si>
  <si>
    <t>Q3_BlackFriday_CMP-00628</t>
  </si>
  <si>
    <t>CMP-00629</t>
  </si>
  <si>
    <t>Q2_BlackFriday_CMP-00629</t>
  </si>
  <si>
    <t>19/12/2023</t>
  </si>
  <si>
    <t>CMP-00630</t>
  </si>
  <si>
    <t>Q2_Launch_CMP-00630</t>
  </si>
  <si>
    <t>CMP-00631</t>
  </si>
  <si>
    <t>Q4_Summer_CMP-00631</t>
  </si>
  <si>
    <t>CMP-00632</t>
  </si>
  <si>
    <t>Q1_Summer_CMP-00632</t>
  </si>
  <si>
    <t>CMP-00633</t>
  </si>
  <si>
    <t>Q3_Winter_CMP-00633</t>
  </si>
  <si>
    <t>CMP-00634</t>
  </si>
  <si>
    <t>Q4_BlackFriday_CMP-00634</t>
  </si>
  <si>
    <t>CMP-00635</t>
  </si>
  <si>
    <t>Q2_Launch_CMP-00635</t>
  </si>
  <si>
    <t>CMP-00636</t>
  </si>
  <si>
    <t>Q3_BlackFriday_CMP-00636</t>
  </si>
  <si>
    <t>19/02/2023</t>
  </si>
  <si>
    <t>CMP-00637</t>
  </si>
  <si>
    <t>Q3_Winter_CMP-00637</t>
  </si>
  <si>
    <t>CMP-00638</t>
  </si>
  <si>
    <t>Q3_BlackFriday_CMP-00638</t>
  </si>
  <si>
    <t>CMP-00639</t>
  </si>
  <si>
    <t>Q1_Summer_CMP-00639</t>
  </si>
  <si>
    <t>CMP-00640</t>
  </si>
  <si>
    <t>Q3_Launch_CMP-00640</t>
  </si>
  <si>
    <t>CMP-00641</t>
  </si>
  <si>
    <t>Q4_BlackFriday_CMP-00641</t>
  </si>
  <si>
    <t>CMP-00642</t>
  </si>
  <si>
    <t>Q1_Winter_CMP-00642</t>
  </si>
  <si>
    <t>CMP-00643</t>
  </si>
  <si>
    <t>Q2_Winter_CMP-00643</t>
  </si>
  <si>
    <t>CMP-00644</t>
  </si>
  <si>
    <t>Q3_Winter_CMP-00644</t>
  </si>
  <si>
    <t>CMP-00645</t>
  </si>
  <si>
    <t>Q1_BlackFriday_CMP-00645</t>
  </si>
  <si>
    <t>CMP-00646</t>
  </si>
  <si>
    <t>Q2_Summer_CMP-00646</t>
  </si>
  <si>
    <t>CMP-00647</t>
  </si>
  <si>
    <t>Q2_Launch_CMP-00647</t>
  </si>
  <si>
    <t>CMP-00648</t>
  </si>
  <si>
    <t>Q4_Summer_CMP-00648</t>
  </si>
  <si>
    <t>CMP-00649</t>
  </si>
  <si>
    <t>Q1_Launch_CMP-00649</t>
  </si>
  <si>
    <t>CMP-00650</t>
  </si>
  <si>
    <t>Q1_BlackFriday_CMP-00650</t>
  </si>
  <si>
    <t>CMP-00651</t>
  </si>
  <si>
    <t>Q3_Launch_CMP-00651</t>
  </si>
  <si>
    <t>CMP-00652</t>
  </si>
  <si>
    <t>Q3_Summer_CMP-00652</t>
  </si>
  <si>
    <t>CMP-00653</t>
  </si>
  <si>
    <t>Q1_BlackFriday_CMP-00653</t>
  </si>
  <si>
    <t>CMP-00654</t>
  </si>
  <si>
    <t>Q4_Launch_CMP-00654</t>
  </si>
  <si>
    <t>CMP-00655</t>
  </si>
  <si>
    <t>Q1_Launch_CMP-00655</t>
  </si>
  <si>
    <t>CMP-00656</t>
  </si>
  <si>
    <t>Q4_Launch_CMP-00656</t>
  </si>
  <si>
    <t>14/09/2023</t>
  </si>
  <si>
    <t>CMP-00657</t>
  </si>
  <si>
    <t>Q1_Winter_CMP-00657</t>
  </si>
  <si>
    <t>CMP-00658</t>
  </si>
  <si>
    <t>Q2_Launch_CMP-00658</t>
  </si>
  <si>
    <t>CMP-00659</t>
  </si>
  <si>
    <t>Q2_Launch_CMP-00659</t>
  </si>
  <si>
    <t>CMP-00660</t>
  </si>
  <si>
    <t>Q1_BlackFriday_CMP-00660</t>
  </si>
  <si>
    <t>CMP-00661</t>
  </si>
  <si>
    <t>Q1_BlackFriday_CMP-00661</t>
  </si>
  <si>
    <t>CMP-00662</t>
  </si>
  <si>
    <t>Q1_BlackFriday_CMP-00662</t>
  </si>
  <si>
    <t>CMP-00663</t>
  </si>
  <si>
    <t>Q3_Winter_CMP-00663</t>
  </si>
  <si>
    <t>CMP-00664</t>
  </si>
  <si>
    <t>Q1_BlackFriday_CMP-00664</t>
  </si>
  <si>
    <t>CMP-00665</t>
  </si>
  <si>
    <t>Q4_Launch_CMP-00665</t>
  </si>
  <si>
    <t>CMP-00666</t>
  </si>
  <si>
    <t>Q1_Summer_CMP-00666</t>
  </si>
  <si>
    <t>CMP-00667</t>
  </si>
  <si>
    <t>Q4_BlackFriday_CMP-00667</t>
  </si>
  <si>
    <t>CMP-00668</t>
  </si>
  <si>
    <t>Q4_Launch_CMP-00668</t>
  </si>
  <si>
    <t>CMP-00669</t>
  </si>
  <si>
    <t>Q3_Winter_CMP-00669</t>
  </si>
  <si>
    <t>CMP-00670</t>
  </si>
  <si>
    <t>Q4_Launch_CMP-00670</t>
  </si>
  <si>
    <t>CMP-00671</t>
  </si>
  <si>
    <t>Q2_Winter_CMP-00671</t>
  </si>
  <si>
    <t>CMP-00672</t>
  </si>
  <si>
    <t>Q1_BlackFriday_CMP-00672</t>
  </si>
  <si>
    <t>CMP-00673</t>
  </si>
  <si>
    <t>Q3_Summer_CMP-00673</t>
  </si>
  <si>
    <t>CMP-00674</t>
  </si>
  <si>
    <t>Q2_BlackFriday_CMP-00674</t>
  </si>
  <si>
    <t>CMP-00675</t>
  </si>
  <si>
    <t>Q3_Launch_CMP-00675</t>
  </si>
  <si>
    <t>CMP-00676</t>
  </si>
  <si>
    <t>Q1_BlackFriday_CMP-00676</t>
  </si>
  <si>
    <t>CMP-00677</t>
  </si>
  <si>
    <t>Q3_BlackFriday_CMP-00677</t>
  </si>
  <si>
    <t>CMP-00678</t>
  </si>
  <si>
    <t>Q3_Summer_CMP-00678</t>
  </si>
  <si>
    <t>CMP-00679</t>
  </si>
  <si>
    <t>Q1_BlackFriday_CMP-00679</t>
  </si>
  <si>
    <t>CMP-00680</t>
  </si>
  <si>
    <t>Q3_BlackFriday_CMP-00680</t>
  </si>
  <si>
    <t>CMP-00681</t>
  </si>
  <si>
    <t>Q2_Launch_CMP-00681</t>
  </si>
  <si>
    <t>CMP-00682</t>
  </si>
  <si>
    <t>Q4_Summer_CMP-00682</t>
  </si>
  <si>
    <t>CMP-00683</t>
  </si>
  <si>
    <t>Q4_Summer_CMP-00683</t>
  </si>
  <si>
    <t>CMP-00684</t>
  </si>
  <si>
    <t>Q4_Summer_CMP-00684</t>
  </si>
  <si>
    <t>CMP-00685</t>
  </si>
  <si>
    <t>Q3_Launch_CMP-00685</t>
  </si>
  <si>
    <t>CMP-00686</t>
  </si>
  <si>
    <t>Q2_Launch_CMP-00686</t>
  </si>
  <si>
    <t>CMP-00687</t>
  </si>
  <si>
    <t>Q1_Summer_CMP-00687</t>
  </si>
  <si>
    <t>CMP-00688</t>
  </si>
  <si>
    <t>Q3_BlackFriday_CMP-00688</t>
  </si>
  <si>
    <t>CMP-00689</t>
  </si>
  <si>
    <t>Q1_Launch_CMP-00689</t>
  </si>
  <si>
    <t>CMP-00690</t>
  </si>
  <si>
    <t>Q2_BlackFriday_CMP-00690</t>
  </si>
  <si>
    <t>29/05/2023</t>
  </si>
  <si>
    <t>CMP-00691</t>
  </si>
  <si>
    <t>Q3_BlackFriday_CMP-00691</t>
  </si>
  <si>
    <t>CMP-00692</t>
  </si>
  <si>
    <t>Q4_Winter_CMP-00692</t>
  </si>
  <si>
    <t>CMP-00693</t>
  </si>
  <si>
    <t>Q2_Winter_CMP-00693</t>
  </si>
  <si>
    <t>CMP-00694</t>
  </si>
  <si>
    <t>Q2_Summer_CMP-00694</t>
  </si>
  <si>
    <t>CMP-00695</t>
  </si>
  <si>
    <t>Q2_Summer_CMP-00695</t>
  </si>
  <si>
    <t>CMP-00696</t>
  </si>
  <si>
    <t>Q1_Winter_CMP-00696</t>
  </si>
  <si>
    <t>CMP-00697</t>
  </si>
  <si>
    <t>Q4_BlackFriday_CMP-00697</t>
  </si>
  <si>
    <t>CMP-00698</t>
  </si>
  <si>
    <t>Q1_Winter_CMP-00698</t>
  </si>
  <si>
    <t>CMP-00699</t>
  </si>
  <si>
    <t>Q1_BlackFriday_CMP-00699</t>
  </si>
  <si>
    <t>CMP-00700</t>
  </si>
  <si>
    <t>Q3_Summer_CMP-00700</t>
  </si>
  <si>
    <t>CMP-00701</t>
  </si>
  <si>
    <t>Q3_Summer_CMP-00701</t>
  </si>
  <si>
    <t>CMP-00702</t>
  </si>
  <si>
    <t>Q2_BlackFriday_CMP-00702</t>
  </si>
  <si>
    <t>CMP-00703</t>
  </si>
  <si>
    <t>Q1_Summer_CMP-00703</t>
  </si>
  <si>
    <t>CMP-00704</t>
  </si>
  <si>
    <t>Q4_Summer_CMP-00704</t>
  </si>
  <si>
    <t>CMP-00705</t>
  </si>
  <si>
    <t>Q1_Winter_CMP-00705</t>
  </si>
  <si>
    <t>CMP-00706</t>
  </si>
  <si>
    <t>Q2_BlackFriday_CMP-00706</t>
  </si>
  <si>
    <t>CMP-00707</t>
  </si>
  <si>
    <t>Q3_Launch_CMP-00707</t>
  </si>
  <si>
    <t>CMP-00708</t>
  </si>
  <si>
    <t>Q1_Launch_CMP-00708</t>
  </si>
  <si>
    <t>CMP-00709</t>
  </si>
  <si>
    <t>Q3_Winter_CMP-00709</t>
  </si>
  <si>
    <t>CMP-00710</t>
  </si>
  <si>
    <t>Q1_BlackFriday_CMP-00710</t>
  </si>
  <si>
    <t>CMP-00711</t>
  </si>
  <si>
    <t>Q3_BlackFriday_CMP-00711</t>
  </si>
  <si>
    <t>CMP-00712</t>
  </si>
  <si>
    <t>Q4_BlackFriday_CMP-00712</t>
  </si>
  <si>
    <t>CMP-00713</t>
  </si>
  <si>
    <t>Q4_BlackFriday_CMP-00713</t>
  </si>
  <si>
    <t>CMP-00714</t>
  </si>
  <si>
    <t>Q1_Winter_CMP-00714</t>
  </si>
  <si>
    <t>CMP-00715</t>
  </si>
  <si>
    <t>Q3_Summer_CMP-00715</t>
  </si>
  <si>
    <t>CMP-00716</t>
  </si>
  <si>
    <t>Q3_Winter_CMP-00716</t>
  </si>
  <si>
    <t>CMP-00717</t>
  </si>
  <si>
    <t>Q1_Summer_CMP-00717</t>
  </si>
  <si>
    <t>CMP-00718</t>
  </si>
  <si>
    <t>Q2_BlackFriday_CMP-00718</t>
  </si>
  <si>
    <t>CMP-00719</t>
  </si>
  <si>
    <t>Q3_Winter_CMP-00719</t>
  </si>
  <si>
    <t>CMP-00720</t>
  </si>
  <si>
    <t>Q4_Summer_CMP-00720</t>
  </si>
  <si>
    <t>CMP-00721</t>
  </si>
  <si>
    <t>Q2_Launch_CMP-00721</t>
  </si>
  <si>
    <t>CMP-00722</t>
  </si>
  <si>
    <t>Q1_Summer_CMP-00722</t>
  </si>
  <si>
    <t>CMP-00723</t>
  </si>
  <si>
    <t>Q2_Launch_CMP-00723</t>
  </si>
  <si>
    <t>21/10/2023</t>
  </si>
  <si>
    <t>CMP-00724</t>
  </si>
  <si>
    <t>Q1_Summer_CMP-00724</t>
  </si>
  <si>
    <t>CMP-00725</t>
  </si>
  <si>
    <t>Q4_Launch_CMP-00725</t>
  </si>
  <si>
    <t>CMP-00726</t>
  </si>
  <si>
    <t>Q3_BlackFriday_CMP-00726</t>
  </si>
  <si>
    <t>CMP-00727</t>
  </si>
  <si>
    <t>Q2_BlackFriday_CMP-00727</t>
  </si>
  <si>
    <t>CMP-00728</t>
  </si>
  <si>
    <t>Q2_BlackFriday_CMP-00728</t>
  </si>
  <si>
    <t>CMP-00729</t>
  </si>
  <si>
    <t>Q2_BlackFriday_CMP-00729</t>
  </si>
  <si>
    <t>CMP-00730</t>
  </si>
  <si>
    <t>Q2_Launch_CMP-00730</t>
  </si>
  <si>
    <t>CMP-00731</t>
  </si>
  <si>
    <t>Q3_Summer_CMP-00731</t>
  </si>
  <si>
    <t>CMP-00732</t>
  </si>
  <si>
    <t>Q2_Launch_CMP-00732</t>
  </si>
  <si>
    <t>CMP-00733</t>
  </si>
  <si>
    <t>Q4_BlackFriday_CMP-00733</t>
  </si>
  <si>
    <t>CMP-00734</t>
  </si>
  <si>
    <t>Q1_BlackFriday_CMP-00734</t>
  </si>
  <si>
    <t>CMP-00735</t>
  </si>
  <si>
    <t>Q1_BlackFriday_CMP-00735</t>
  </si>
  <si>
    <t>CMP-00736</t>
  </si>
  <si>
    <t>Q4_Winter_CMP-00736</t>
  </si>
  <si>
    <t>CMP-00737</t>
  </si>
  <si>
    <t>Q4_Launch_CMP-00737</t>
  </si>
  <si>
    <t>CMP-00738</t>
  </si>
  <si>
    <t>Q2_Winter_CMP-00738</t>
  </si>
  <si>
    <t>CMP-00739</t>
  </si>
  <si>
    <t>Q2_Launch_CMP-00739</t>
  </si>
  <si>
    <t>CMP-00740</t>
  </si>
  <si>
    <t>Q2_BlackFriday_CMP-00740</t>
  </si>
  <si>
    <t>CMP-00741</t>
  </si>
  <si>
    <t>Q3_BlackFriday_CMP-00741</t>
  </si>
  <si>
    <t>CMP-00742</t>
  </si>
  <si>
    <t>Q3_Summer_CMP-00742</t>
  </si>
  <si>
    <t>CMP-00743</t>
  </si>
  <si>
    <t>Q1_Launch_CMP-00743</t>
  </si>
  <si>
    <t>CMP-00744</t>
  </si>
  <si>
    <t>Q4_Winter_CMP-00744</t>
  </si>
  <si>
    <t>CMP-00745</t>
  </si>
  <si>
    <t>Q4_Winter_CMP-00745</t>
  </si>
  <si>
    <t>CMP-00746</t>
  </si>
  <si>
    <t>Q2_Launch_CMP-00746</t>
  </si>
  <si>
    <t>CMP-00747</t>
  </si>
  <si>
    <t>Q1_Winter_CMP-00747</t>
  </si>
  <si>
    <t>CMP-00748</t>
  </si>
  <si>
    <t>Q1_Launch_CMP-00748</t>
  </si>
  <si>
    <t>CMP-00749</t>
  </si>
  <si>
    <t>Q3_Launch_CMP-00749</t>
  </si>
  <si>
    <t>CMP-00750</t>
  </si>
  <si>
    <t>Q1_Winter_CMP-00750</t>
  </si>
  <si>
    <t>CMP-00751</t>
  </si>
  <si>
    <t>Q1_Launch_CMP-00751</t>
  </si>
  <si>
    <t>CMP-00752</t>
  </si>
  <si>
    <t>Q1_Winter_CMP-00752</t>
  </si>
  <si>
    <t>CMP-00753</t>
  </si>
  <si>
    <t>Q1_Winter_CMP-00753</t>
  </si>
  <si>
    <t>CMP-00754</t>
  </si>
  <si>
    <t>Q4_Launch_CMP-00754</t>
  </si>
  <si>
    <t>CMP-00755</t>
  </si>
  <si>
    <t>Q3_Winter_CMP-00755</t>
  </si>
  <si>
    <t>CMP-00756</t>
  </si>
  <si>
    <t>Q4_Winter_CMP-00756</t>
  </si>
  <si>
    <t>CMP-00757</t>
  </si>
  <si>
    <t>Q3_Summer_CMP-00757</t>
  </si>
  <si>
    <t>CMP-00758</t>
  </si>
  <si>
    <t>Q3_BlackFriday_CMP-00758</t>
  </si>
  <si>
    <t>CMP-00759</t>
  </si>
  <si>
    <t>Q1_Summer_CMP-00759</t>
  </si>
  <si>
    <t>CMP-00760</t>
  </si>
  <si>
    <t>Q1_BlackFriday_CMP-00760</t>
  </si>
  <si>
    <t>CMP-00761</t>
  </si>
  <si>
    <t>Q4_Launch_CMP-00761</t>
  </si>
  <si>
    <t>CMP-00762</t>
  </si>
  <si>
    <t>Q4_Launch_CMP-00762</t>
  </si>
  <si>
    <t>27/02/2023</t>
  </si>
  <si>
    <t>CMP-00763</t>
  </si>
  <si>
    <t>Q3_Launch_CMP-00763</t>
  </si>
  <si>
    <t>CMP-00764</t>
  </si>
  <si>
    <t>Q2_Winter_CMP-00764</t>
  </si>
  <si>
    <t>CMP-00765</t>
  </si>
  <si>
    <t>Q1_Winter_CMP-00765</t>
  </si>
  <si>
    <t>CMP-00766</t>
  </si>
  <si>
    <t>Q1_BlackFriday_CMP-00766</t>
  </si>
  <si>
    <t>CMP-00767</t>
  </si>
  <si>
    <t>Q4_Launch_CMP-00767</t>
  </si>
  <si>
    <t>CMP-00768</t>
  </si>
  <si>
    <t>Q3_Launch_CMP-00768</t>
  </si>
  <si>
    <t>CMP-00769</t>
  </si>
  <si>
    <t>Q2_BlackFriday_CMP-00769</t>
  </si>
  <si>
    <t>CMP-00770</t>
  </si>
  <si>
    <t>Q1_Winter_CMP-00770</t>
  </si>
  <si>
    <t>CMP-00771</t>
  </si>
  <si>
    <t>Q3_Launch_CMP-00771</t>
  </si>
  <si>
    <t>CMP-00772</t>
  </si>
  <si>
    <t>Q3_Summer_CMP-00772</t>
  </si>
  <si>
    <t>CMP-00773</t>
  </si>
  <si>
    <t>Q4_BlackFriday_CMP-00773</t>
  </si>
  <si>
    <t>CMP-00774</t>
  </si>
  <si>
    <t>Q3_Launch_CMP-00774</t>
  </si>
  <si>
    <t>21/05/2023</t>
  </si>
  <si>
    <t>CMP-00775</t>
  </si>
  <si>
    <t>Q3_Winter_CMP-00775</t>
  </si>
  <si>
    <t>CMP-00776</t>
  </si>
  <si>
    <t>Q2_Summer_CMP-00776</t>
  </si>
  <si>
    <t>CMP-00777</t>
  </si>
  <si>
    <t>Q2_Launch_CMP-00777</t>
  </si>
  <si>
    <t>CMP-00778</t>
  </si>
  <si>
    <t>Q3_BlackFriday_CMP-00778</t>
  </si>
  <si>
    <t>CMP-00779</t>
  </si>
  <si>
    <t>Q1_BlackFriday_CMP-00779</t>
  </si>
  <si>
    <t>CMP-00780</t>
  </si>
  <si>
    <t>Q3_Winter_CMP-00780</t>
  </si>
  <si>
    <t>CMP-00781</t>
  </si>
  <si>
    <t>Q1_BlackFriday_CMP-00781</t>
  </si>
  <si>
    <t>CMP-00782</t>
  </si>
  <si>
    <t>Q3_Launch_CMP-00782</t>
  </si>
  <si>
    <t>CMP-00783</t>
  </si>
  <si>
    <t>Q4_Winter_CMP-00783</t>
  </si>
  <si>
    <t>CMP-00784</t>
  </si>
  <si>
    <t>Q2_BlackFriday_CMP-00784</t>
  </si>
  <si>
    <t>CMP-00785</t>
  </si>
  <si>
    <t>Q3_Summer_CMP-00785</t>
  </si>
  <si>
    <t>CMP-00786</t>
  </si>
  <si>
    <t>Q2_BlackFriday_CMP-00786</t>
  </si>
  <si>
    <t>CMP-00787</t>
  </si>
  <si>
    <t>Q2_Summer_CMP-00787</t>
  </si>
  <si>
    <t>CMP-00788</t>
  </si>
  <si>
    <t>Q2_Winter_CMP-00788</t>
  </si>
  <si>
    <t>CMP-00789</t>
  </si>
  <si>
    <t>Q1_Summer_CMP-00789</t>
  </si>
  <si>
    <t>CMP-00790</t>
  </si>
  <si>
    <t>Q2_Summer_CMP-00790</t>
  </si>
  <si>
    <t>CMP-00791</t>
  </si>
  <si>
    <t>Q4_Summer_CMP-00791</t>
  </si>
  <si>
    <t>CMP-00792</t>
  </si>
  <si>
    <t>Q3_Winter_CMP-00792</t>
  </si>
  <si>
    <t>CMP-00793</t>
  </si>
  <si>
    <t>Q3_Launch_CMP-00793</t>
  </si>
  <si>
    <t>CMP-00794</t>
  </si>
  <si>
    <t>Q4_Winter_CMP-00794</t>
  </si>
  <si>
    <t>CMP-00795</t>
  </si>
  <si>
    <t>Q4_BlackFriday_CMP-00795</t>
  </si>
  <si>
    <t>CMP-00796</t>
  </si>
  <si>
    <t>Q1_Summer_CMP-00796</t>
  </si>
  <si>
    <t>CMP-00797</t>
  </si>
  <si>
    <t>Q4_Launch_CMP-00797</t>
  </si>
  <si>
    <t>CMP-00798</t>
  </si>
  <si>
    <t>Q4_BlackFriday_CMP-00798</t>
  </si>
  <si>
    <t>CMP-00799</t>
  </si>
  <si>
    <t>Q1_Winter_CMP-00799</t>
  </si>
  <si>
    <t>CMP-00800</t>
  </si>
  <si>
    <t>Q3_Summer_CMP-00800</t>
  </si>
  <si>
    <t>CMP-00801</t>
  </si>
  <si>
    <t>Q3_Summer_CMP-00801</t>
  </si>
  <si>
    <t>CMP-00802</t>
  </si>
  <si>
    <t>Q2_Summer_CMP-00802</t>
  </si>
  <si>
    <t>CMP-00803</t>
  </si>
  <si>
    <t>Q3_Winter_CMP-00803</t>
  </si>
  <si>
    <t>CMP-00804</t>
  </si>
  <si>
    <t>Q3_BlackFriday_CMP-00804</t>
  </si>
  <si>
    <t>CMP-00805</t>
  </si>
  <si>
    <t>Q4_Summer_CMP-00805</t>
  </si>
  <si>
    <t>CMP-00806</t>
  </si>
  <si>
    <t>Q3_Summer_CMP-00806</t>
  </si>
  <si>
    <t>CMP-00807</t>
  </si>
  <si>
    <t>Q4_Summer_CMP-00807</t>
  </si>
  <si>
    <t>CMP-00808</t>
  </si>
  <si>
    <t>Q3_Winter_CMP-00808</t>
  </si>
  <si>
    <t>CMP-00809</t>
  </si>
  <si>
    <t>Q1_Summer_CMP-00809</t>
  </si>
  <si>
    <t>CMP-00810</t>
  </si>
  <si>
    <t>Q2_Winter_CMP-00810</t>
  </si>
  <si>
    <t>CMP-00811</t>
  </si>
  <si>
    <t>Q4_Winter_CMP-00811</t>
  </si>
  <si>
    <t>CMP-00812</t>
  </si>
  <si>
    <t>Q2_BlackFriday_CMP-00812</t>
  </si>
  <si>
    <t>CMP-00813</t>
  </si>
  <si>
    <t>Q4_Winter_CMP-00813</t>
  </si>
  <si>
    <t>CMP-00814</t>
  </si>
  <si>
    <t>Q4_Winter_CMP-00814</t>
  </si>
  <si>
    <t>29/04/2023</t>
  </si>
  <si>
    <t>CMP-00815</t>
  </si>
  <si>
    <t>Q4_BlackFriday_CMP-00815</t>
  </si>
  <si>
    <t>19/03/2023</t>
  </si>
  <si>
    <t>CMP-00816</t>
  </si>
  <si>
    <t>Q2_Winter_CMP-00816</t>
  </si>
  <si>
    <t>CMP-00817</t>
  </si>
  <si>
    <t>Q1_Winter_CMP-00817</t>
  </si>
  <si>
    <t>CMP-00818</t>
  </si>
  <si>
    <t>Q1_Launch_CMP-00818</t>
  </si>
  <si>
    <t>CMP-00819</t>
  </si>
  <si>
    <t>Q1_Launch_CMP-00819</t>
  </si>
  <si>
    <t>CMP-00820</t>
  </si>
  <si>
    <t>Q2_Winter_CMP-00820</t>
  </si>
  <si>
    <t>CMP-00821</t>
  </si>
  <si>
    <t>Q1_Launch_CMP-00821</t>
  </si>
  <si>
    <t>27/05/2023</t>
  </si>
  <si>
    <t>CMP-00822</t>
  </si>
  <si>
    <t>Q3_Launch_CMP-00822</t>
  </si>
  <si>
    <t>CMP-00823</t>
  </si>
  <si>
    <t>Q2_BlackFriday_CMP-00823</t>
  </si>
  <si>
    <t>CMP-00824</t>
  </si>
  <si>
    <t>Q4_Winter_CMP-00824</t>
  </si>
  <si>
    <t>CMP-00825</t>
  </si>
  <si>
    <t>Q3_Winter_CMP-00825</t>
  </si>
  <si>
    <t>CMP-00826</t>
  </si>
  <si>
    <t>Q3_Launch_CMP-00826</t>
  </si>
  <si>
    <t>23/07/2023</t>
  </si>
  <si>
    <t>CMP-00827</t>
  </si>
  <si>
    <t>Q4_Launch_CMP-00827</t>
  </si>
  <si>
    <t>CMP-00828</t>
  </si>
  <si>
    <t>Q3_Launch_CMP-00828</t>
  </si>
  <si>
    <t>CMP-00829</t>
  </si>
  <si>
    <t>Q3_Summer_CMP-00829</t>
  </si>
  <si>
    <t>CMP-00830</t>
  </si>
  <si>
    <t>Q2_Summer_CMP-00830</t>
  </si>
  <si>
    <t>17/01/2023</t>
  </si>
  <si>
    <t>CMP-00831</t>
  </si>
  <si>
    <t>Q3_Launch_CMP-00831</t>
  </si>
  <si>
    <t>CMP-00832</t>
  </si>
  <si>
    <t>Q4_BlackFriday_CMP-00832</t>
  </si>
  <si>
    <t>23/11/2023</t>
  </si>
  <si>
    <t>CMP-00833</t>
  </si>
  <si>
    <t>Q2_Launch_CMP-00833</t>
  </si>
  <si>
    <t>29/03/2023</t>
  </si>
  <si>
    <t>CMP-00834</t>
  </si>
  <si>
    <t>Q1_Winter_CMP-00834</t>
  </si>
  <si>
    <t>CMP-00835</t>
  </si>
  <si>
    <t>Q4_BlackFriday_CMP-00835</t>
  </si>
  <si>
    <t>CMP-00836</t>
  </si>
  <si>
    <t>Q1_BlackFriday_CMP-00836</t>
  </si>
  <si>
    <t>CMP-00837</t>
  </si>
  <si>
    <t>Q4_Winter_CMP-00837</t>
  </si>
  <si>
    <t>CMP-00838</t>
  </si>
  <si>
    <t>Q4_Launch_CMP-00838</t>
  </si>
  <si>
    <t>CMP-00839</t>
  </si>
  <si>
    <t>Q4_Winter_CMP-00839</t>
  </si>
  <si>
    <t>CMP-00840</t>
  </si>
  <si>
    <t>Q1_BlackFriday_CMP-00840</t>
  </si>
  <si>
    <t>CMP-00841</t>
  </si>
  <si>
    <t>Q3_Winter_CMP-00841</t>
  </si>
  <si>
    <t>CMP-00842</t>
  </si>
  <si>
    <t>Q4_Summer_CMP-00842</t>
  </si>
  <si>
    <t>CMP-00843</t>
  </si>
  <si>
    <t>Q3_BlackFriday_CMP-00843</t>
  </si>
  <si>
    <t>CMP-00844</t>
  </si>
  <si>
    <t>Q3_Launch_CMP-00844</t>
  </si>
  <si>
    <t>CMP-00845</t>
  </si>
  <si>
    <t>Q4_Launch_CMP-00845</t>
  </si>
  <si>
    <t>CMP-00846</t>
  </si>
  <si>
    <t>Q4_Launch_CMP-00846</t>
  </si>
  <si>
    <t>CMP-00847</t>
  </si>
  <si>
    <t>Q3_Summer_CMP-00847</t>
  </si>
  <si>
    <t>27/06/2023</t>
  </si>
  <si>
    <t>CMP-00848</t>
  </si>
  <si>
    <t>Q3_Launch_CMP-00848</t>
  </si>
  <si>
    <t>CMP-00849</t>
  </si>
  <si>
    <t>Q2_BlackFriday_CMP-00849</t>
  </si>
  <si>
    <t>CMP-00850</t>
  </si>
  <si>
    <t>Q1_BlackFriday_CMP-00850</t>
  </si>
  <si>
    <t>CMP-00851</t>
  </si>
  <si>
    <t>Q4_Launch_CMP-00851</t>
  </si>
  <si>
    <t>CMP-00852</t>
  </si>
  <si>
    <t>Q2_Winter_CMP-00852</t>
  </si>
  <si>
    <t>CMP-00853</t>
  </si>
  <si>
    <t>Q2_Summer_CMP-00853</t>
  </si>
  <si>
    <t>CMP-00854</t>
  </si>
  <si>
    <t>Q3_Winter_CMP-00854</t>
  </si>
  <si>
    <t>CMP-00855</t>
  </si>
  <si>
    <t>Q1_Summer_CMP-00855</t>
  </si>
  <si>
    <t>CMP-00856</t>
  </si>
  <si>
    <t>Q4_Summer_CMP-00856</t>
  </si>
  <si>
    <t>CMP-00857</t>
  </si>
  <si>
    <t>Q3_BlackFriday_CMP-00857</t>
  </si>
  <si>
    <t>CMP-00858</t>
  </si>
  <si>
    <t>Q1_Summer_CMP-00858</t>
  </si>
  <si>
    <t>CMP-00859</t>
  </si>
  <si>
    <t>Q2_BlackFriday_CMP-00859</t>
  </si>
  <si>
    <t>CMP-00860</t>
  </si>
  <si>
    <t>Q2_Winter_CMP-00860</t>
  </si>
  <si>
    <t>CMP-00861</t>
  </si>
  <si>
    <t>Q4_Winter_CMP-00861</t>
  </si>
  <si>
    <t>CMP-00862</t>
  </si>
  <si>
    <t>Q3_Winter_CMP-00862</t>
  </si>
  <si>
    <t>CMP-00863</t>
  </si>
  <si>
    <t>Q3_BlackFriday_CMP-00863</t>
  </si>
  <si>
    <t>CMP-00864</t>
  </si>
  <si>
    <t>Q4_Winter_CMP-00864</t>
  </si>
  <si>
    <t>CMP-00865</t>
  </si>
  <si>
    <t>Q2_Summer_CMP-00865</t>
  </si>
  <si>
    <t>CMP-00866</t>
  </si>
  <si>
    <t>Q1_Summer_CMP-00866</t>
  </si>
  <si>
    <t>CMP-00867</t>
  </si>
  <si>
    <t>Q1_Launch_CMP-00867</t>
  </si>
  <si>
    <t>CMP-00868</t>
  </si>
  <si>
    <t>Q4_Summer_CMP-00868</t>
  </si>
  <si>
    <t>CMP-00869</t>
  </si>
  <si>
    <t>Q2_BlackFriday_CMP-00869</t>
  </si>
  <si>
    <t>CMP-00870</t>
  </si>
  <si>
    <t>Q3_Summer_CMP-00870</t>
  </si>
  <si>
    <t>CMP-00871</t>
  </si>
  <si>
    <t>Q2_Winter_CMP-00871</t>
  </si>
  <si>
    <t>CMP-00872</t>
  </si>
  <si>
    <t>Q1_BlackFriday_CMP-00872</t>
  </si>
  <si>
    <t>CMP-00873</t>
  </si>
  <si>
    <t>Q1_Launch_CMP-00873</t>
  </si>
  <si>
    <t>CMP-00874</t>
  </si>
  <si>
    <t>Q4_Winter_CMP-00874</t>
  </si>
  <si>
    <t>CMP-00875</t>
  </si>
  <si>
    <t>Q3_Summer_CMP-00875</t>
  </si>
  <si>
    <t>CMP-00876</t>
  </si>
  <si>
    <t>Q1_Summer_CMP-00876</t>
  </si>
  <si>
    <t>CMP-00877</t>
  </si>
  <si>
    <t>Q4_Summer_CMP-00877</t>
  </si>
  <si>
    <t>CMP-00878</t>
  </si>
  <si>
    <t>Q1_Winter_CMP-00878</t>
  </si>
  <si>
    <t>CMP-00879</t>
  </si>
  <si>
    <t>Q1_Launch_CMP-00879</t>
  </si>
  <si>
    <t>CMP-00880</t>
  </si>
  <si>
    <t>Q2_BlackFriday_CMP-00880</t>
  </si>
  <si>
    <t>CMP-00881</t>
  </si>
  <si>
    <t>Q3_Launch_CMP-00881</t>
  </si>
  <si>
    <t>CMP-00882</t>
  </si>
  <si>
    <t>Q1_BlackFriday_CMP-00882</t>
  </si>
  <si>
    <t>CMP-00883</t>
  </si>
  <si>
    <t>Q3_Launch_CMP-00883</t>
  </si>
  <si>
    <t>CMP-00884</t>
  </si>
  <si>
    <t>Q2_Summer_CMP-00884</t>
  </si>
  <si>
    <t>CMP-00885</t>
  </si>
  <si>
    <t>Q3_Launch_CMP-00885</t>
  </si>
  <si>
    <t>CMP-00886</t>
  </si>
  <si>
    <t>Q4_BlackFriday_CMP-00886</t>
  </si>
  <si>
    <t>CMP-00887</t>
  </si>
  <si>
    <t>Q4_Summer_CMP-00887</t>
  </si>
  <si>
    <t>CMP-00888</t>
  </si>
  <si>
    <t>Q2_Launch_CMP-00888</t>
  </si>
  <si>
    <t>CMP-00889</t>
  </si>
  <si>
    <t>Q3_Launch_CMP-00889</t>
  </si>
  <si>
    <t>CMP-00890</t>
  </si>
  <si>
    <t>Q3_Winter_CMP-00890</t>
  </si>
  <si>
    <t>CMP-00891</t>
  </si>
  <si>
    <t>Q4_Summer_CMP-00891</t>
  </si>
  <si>
    <t>CMP-00892</t>
  </si>
  <si>
    <t>Q4_Launch_CMP-00892</t>
  </si>
  <si>
    <t>CMP-00893</t>
  </si>
  <si>
    <t>Q3_Summer_CMP-00893</t>
  </si>
  <si>
    <t>CMP-00894</t>
  </si>
  <si>
    <t>Q4_Winter_CMP-00894</t>
  </si>
  <si>
    <t>CMP-00895</t>
  </si>
  <si>
    <t>Q1_Launch_CMP-00895</t>
  </si>
  <si>
    <t>CMP-00896</t>
  </si>
  <si>
    <t>Q2_Launch_CMP-00896</t>
  </si>
  <si>
    <t>CMP-00897</t>
  </si>
  <si>
    <t>Q3_Launch_CMP-00897</t>
  </si>
  <si>
    <t>CMP-00898</t>
  </si>
  <si>
    <t>Q1_BlackFriday_CMP-00898</t>
  </si>
  <si>
    <t>CMP-00899</t>
  </si>
  <si>
    <t>Q3_Winter_CMP-00899</t>
  </si>
  <si>
    <t>CMP-00900</t>
  </si>
  <si>
    <t>Q1_Summer_CMP-00900</t>
  </si>
  <si>
    <t>CMP-00901</t>
  </si>
  <si>
    <t>Q2_Winter_CMP-00901</t>
  </si>
  <si>
    <t>CMP-00902</t>
  </si>
  <si>
    <t>Q4_Winter_CMP-00902</t>
  </si>
  <si>
    <t>CMP-00903</t>
  </si>
  <si>
    <t>Q1_Winter_CMP-00903</t>
  </si>
  <si>
    <t>CMP-00904</t>
  </si>
  <si>
    <t>Q4_Launch_CMP-00904</t>
  </si>
  <si>
    <t>CMP-00905</t>
  </si>
  <si>
    <t>Q2_Summer_CMP-00905</t>
  </si>
  <si>
    <t>CMP-00906</t>
  </si>
  <si>
    <t>Q4_BlackFriday_CMP-00906</t>
  </si>
  <si>
    <t>CMP-00907</t>
  </si>
  <si>
    <t>Q4_BlackFriday_CMP-00907</t>
  </si>
  <si>
    <t>CMP-00908</t>
  </si>
  <si>
    <t>Q3_Winter_CMP-00908</t>
  </si>
  <si>
    <t>CMP-00909</t>
  </si>
  <si>
    <t>Q1_BlackFriday_CMP-00909</t>
  </si>
  <si>
    <t>13/06/2023</t>
  </si>
  <si>
    <t>CMP-00910</t>
  </si>
  <si>
    <t>Q4_Summer_CMP-00910</t>
  </si>
  <si>
    <t>CMP-00911</t>
  </si>
  <si>
    <t>Q3_Winter_CMP-00911</t>
  </si>
  <si>
    <t>CMP-00912</t>
  </si>
  <si>
    <t>Q4_Launch_CMP-00912</t>
  </si>
  <si>
    <t>CMP-00913</t>
  </si>
  <si>
    <t>Q3_Winter_CMP-00913</t>
  </si>
  <si>
    <t>CMP-00914</t>
  </si>
  <si>
    <t>Q3_Launch_CMP-00914</t>
  </si>
  <si>
    <t>CMP-00915</t>
  </si>
  <si>
    <t>Q4_Summer_CMP-00915</t>
  </si>
  <si>
    <t>CMP-00916</t>
  </si>
  <si>
    <t>Q1_Launch_CMP-00916</t>
  </si>
  <si>
    <t>CMP-00917</t>
  </si>
  <si>
    <t>Q1_Launch_CMP-00917</t>
  </si>
  <si>
    <t>CMP-00918</t>
  </si>
  <si>
    <t>Q2_Summer_CMP-00918</t>
  </si>
  <si>
    <t>CMP-00919</t>
  </si>
  <si>
    <t>Q2_Summer_CMP-00919</t>
  </si>
  <si>
    <t>CMP-00920</t>
  </si>
  <si>
    <t>Q2_Winter_CMP-00920</t>
  </si>
  <si>
    <t>CMP-00921</t>
  </si>
  <si>
    <t>Q4_Summer_CMP-00921</t>
  </si>
  <si>
    <t>CMP-00922</t>
  </si>
  <si>
    <t>Q1_Launch_CMP-00922</t>
  </si>
  <si>
    <t>CMP-00923</t>
  </si>
  <si>
    <t>Q4_Winter_CMP-00923</t>
  </si>
  <si>
    <t>CMP-00924</t>
  </si>
  <si>
    <t>Q4_Winter_CMP-00924</t>
  </si>
  <si>
    <t>CMP-00925</t>
  </si>
  <si>
    <t>Q4_Launch_CMP-00925</t>
  </si>
  <si>
    <t>CMP-00926</t>
  </si>
  <si>
    <t>Q1_BlackFriday_CMP-00926</t>
  </si>
  <si>
    <t>CMP-00927</t>
  </si>
  <si>
    <t>Q1_Launch_CMP-00927</t>
  </si>
  <si>
    <t>CMP-00928</t>
  </si>
  <si>
    <t>Q3_BlackFriday_CMP-00928</t>
  </si>
  <si>
    <t>CMP-00929</t>
  </si>
  <si>
    <t>Q3_BlackFriday_CMP-00929</t>
  </si>
  <si>
    <t>CMP-00930</t>
  </si>
  <si>
    <t>Q2_Winter_CMP-00930</t>
  </si>
  <si>
    <t>CMP-00931</t>
  </si>
  <si>
    <t>Q3_Winter_CMP-00931</t>
  </si>
  <si>
    <t>CMP-00932</t>
  </si>
  <si>
    <t>Q3_BlackFriday_CMP-00932</t>
  </si>
  <si>
    <t>CMP-00933</t>
  </si>
  <si>
    <t>Q4_Launch_CMP-00933</t>
  </si>
  <si>
    <t>CMP-00934</t>
  </si>
  <si>
    <t>Q2_BlackFriday_CMP-00934</t>
  </si>
  <si>
    <t>CMP-00935</t>
  </si>
  <si>
    <t>Q2_Winter_CMP-00935</t>
  </si>
  <si>
    <t>CMP-00936</t>
  </si>
  <si>
    <t>Q4_Summer_CMP-00936</t>
  </si>
  <si>
    <t>CMP-00937</t>
  </si>
  <si>
    <t>Q3_Launch_CMP-00937</t>
  </si>
  <si>
    <t>CMP-00938</t>
  </si>
  <si>
    <t>Q2_Winter_CMP-00938</t>
  </si>
  <si>
    <t>CMP-00939</t>
  </si>
  <si>
    <t>Q4_Summer_CMP-00939</t>
  </si>
  <si>
    <t>CMP-00940</t>
  </si>
  <si>
    <t>Q1_BlackFriday_CMP-00940</t>
  </si>
  <si>
    <t>CMP-00941</t>
  </si>
  <si>
    <t>Q2_Winter_CMP-00941</t>
  </si>
  <si>
    <t>CMP-00942</t>
  </si>
  <si>
    <t>Q1_Launch_CMP-00942</t>
  </si>
  <si>
    <t>CMP-00943</t>
  </si>
  <si>
    <t>Q3_Summer_CMP-00943</t>
  </si>
  <si>
    <t>CMP-00944</t>
  </si>
  <si>
    <t>Q1_Launch_CMP-00944</t>
  </si>
  <si>
    <t>CMP-00945</t>
  </si>
  <si>
    <t>Q2_Summer_CMP-00945</t>
  </si>
  <si>
    <t>CMP-00946</t>
  </si>
  <si>
    <t>Q3_Winter_CMP-00946</t>
  </si>
  <si>
    <t>CMP-00947</t>
  </si>
  <si>
    <t>Q3_Summer_CMP-00947</t>
  </si>
  <si>
    <t>CMP-00948</t>
  </si>
  <si>
    <t>Q2_BlackFriday_CMP-00948</t>
  </si>
  <si>
    <t>CMP-00949</t>
  </si>
  <si>
    <t>Q3_Launch_CMP-00949</t>
  </si>
  <si>
    <t>CMP-00950</t>
  </si>
  <si>
    <t>Q3_BlackFriday_CMP-00950</t>
  </si>
  <si>
    <t>CMP-00951</t>
  </si>
  <si>
    <t>Q4_BlackFriday_CMP-00951</t>
  </si>
  <si>
    <t>CMP-00952</t>
  </si>
  <si>
    <t>Q2_Summer_CMP-00952</t>
  </si>
  <si>
    <t>CMP-00953</t>
  </si>
  <si>
    <t>Q2_Summer_CMP-00953</t>
  </si>
  <si>
    <t>CMP-00954</t>
  </si>
  <si>
    <t>Q2_BlackFriday_CMP-00954</t>
  </si>
  <si>
    <t>CMP-00955</t>
  </si>
  <si>
    <t>Q2_BlackFriday_CMP-00955</t>
  </si>
  <si>
    <t>CMP-00956</t>
  </si>
  <si>
    <t>Q1_Winter_CMP-00956</t>
  </si>
  <si>
    <t>CMP-00957</t>
  </si>
  <si>
    <t>Q4_BlackFriday_CMP-00957</t>
  </si>
  <si>
    <t>CMP-00958</t>
  </si>
  <si>
    <t>Q3_Launch_CMP-00958</t>
  </si>
  <si>
    <t>CMP-00959</t>
  </si>
  <si>
    <t>Q2_Winter_CMP-00959</t>
  </si>
  <si>
    <t>CMP-00960</t>
  </si>
  <si>
    <t>Q1_Winter_CMP-00960</t>
  </si>
  <si>
    <t>CMP-00961</t>
  </si>
  <si>
    <t>Q2_Summer_CMP-00961</t>
  </si>
  <si>
    <t>CMP-00962</t>
  </si>
  <si>
    <t>Q2_Winter_CMP-00962</t>
  </si>
  <si>
    <t>CMP-00963</t>
  </si>
  <si>
    <t>Q2_Launch_CMP-00963</t>
  </si>
  <si>
    <t>CMP-00964</t>
  </si>
  <si>
    <t>Q1_BlackFriday_CMP-00964</t>
  </si>
  <si>
    <t>CMP-00965</t>
  </si>
  <si>
    <t>Q1_Summer_CMP-00965</t>
  </si>
  <si>
    <t>CMP-00966</t>
  </si>
  <si>
    <t>Q2_Launch_CMP-00966</t>
  </si>
  <si>
    <t>CMP-00967</t>
  </si>
  <si>
    <t>Q4_Launch_CMP-00967</t>
  </si>
  <si>
    <t>CMP-00968</t>
  </si>
  <si>
    <t>Q3_BlackFriday_CMP-00968</t>
  </si>
  <si>
    <t>CMP-00969</t>
  </si>
  <si>
    <t>Q1_Winter_CMP-00969</t>
  </si>
  <si>
    <t>CMP-00970</t>
  </si>
  <si>
    <t>Q4_Launch_CMP-00970</t>
  </si>
  <si>
    <t>25/10/2023</t>
  </si>
  <si>
    <t>CMP-00971</t>
  </si>
  <si>
    <t>Q4_Launch_CMP-00971</t>
  </si>
  <si>
    <t>CMP-00972</t>
  </si>
  <si>
    <t>Q3_BlackFriday_CMP-00972</t>
  </si>
  <si>
    <t>CMP-00973</t>
  </si>
  <si>
    <t>Q3_Summer_CMP-00973</t>
  </si>
  <si>
    <t>CMP-00974</t>
  </si>
  <si>
    <t>Q2_Winter_CMP-00974</t>
  </si>
  <si>
    <t>CMP-00975</t>
  </si>
  <si>
    <t>Q3_Winter_CMP-00975</t>
  </si>
  <si>
    <t>CMP-00976</t>
  </si>
  <si>
    <t>Q4_Launch_CMP-00976</t>
  </si>
  <si>
    <t>CMP-00977</t>
  </si>
  <si>
    <t>Q4_BlackFriday_CMP-00977</t>
  </si>
  <si>
    <t>CMP-00978</t>
  </si>
  <si>
    <t>Q1_Launch_CMP-00978</t>
  </si>
  <si>
    <t>CMP-00979</t>
  </si>
  <si>
    <t>Q3_Winter_CMP-00979</t>
  </si>
  <si>
    <t>CMP-00980</t>
  </si>
  <si>
    <t>Q1_BlackFriday_CMP-00980</t>
  </si>
  <si>
    <t>CMP-00981</t>
  </si>
  <si>
    <t>Q4_BlackFriday_CMP-00981</t>
  </si>
  <si>
    <t>CMP-00982</t>
  </si>
  <si>
    <t>Q4_Winter_CMP-00982</t>
  </si>
  <si>
    <t>CMP-00983</t>
  </si>
  <si>
    <t>Q2_Launch_CMP-00983</t>
  </si>
  <si>
    <t>CMP-00984</t>
  </si>
  <si>
    <t>Q3_Winter_CMP-00984</t>
  </si>
  <si>
    <t>CMP-00985</t>
  </si>
  <si>
    <t>Q1_Winter_CMP-00985</t>
  </si>
  <si>
    <t>CMP-00986</t>
  </si>
  <si>
    <t>Q4_BlackFriday_CMP-00986</t>
  </si>
  <si>
    <t>CMP-00987</t>
  </si>
  <si>
    <t>Q2_Summer_CMP-00987</t>
  </si>
  <si>
    <t>CMP-00988</t>
  </si>
  <si>
    <t>Q3_BlackFriday_CMP-00988</t>
  </si>
  <si>
    <t>CMP-00989</t>
  </si>
  <si>
    <t>Q1_BlackFriday_CMP-00989</t>
  </si>
  <si>
    <t>CMP-00990</t>
  </si>
  <si>
    <t>Q3_Summer_CMP-00990</t>
  </si>
  <si>
    <t>CMP-00991</t>
  </si>
  <si>
    <t>Q3_Summer_CMP-00991</t>
  </si>
  <si>
    <t>CMP-00992</t>
  </si>
  <si>
    <t>Q3_Launch_CMP-00992</t>
  </si>
  <si>
    <t>CMP-00993</t>
  </si>
  <si>
    <t>Q4_Summer_CMP-00993</t>
  </si>
  <si>
    <t>CMP-00994</t>
  </si>
  <si>
    <t>Q3_BlackFriday_CMP-00994</t>
  </si>
  <si>
    <t>CMP-00995</t>
  </si>
  <si>
    <t>Q1_Summer_CMP-00995</t>
  </si>
  <si>
    <t>CMP-00996</t>
  </si>
  <si>
    <t>Q4_Launch_CMP-00996</t>
  </si>
  <si>
    <t>CMP-00997</t>
  </si>
  <si>
    <t>Q4_Winter_CMP-00997</t>
  </si>
  <si>
    <t>CMP-00998</t>
  </si>
  <si>
    <t>Q4_Summer_CMP-00998</t>
  </si>
  <si>
    <t>CMP-00999</t>
  </si>
  <si>
    <t>Q1_BlackFriday_CMP-00999</t>
  </si>
  <si>
    <t>CMP-01000</t>
  </si>
  <si>
    <t>Q1_Winter_CMP-01000</t>
  </si>
  <si>
    <t>CMP-01001</t>
  </si>
  <si>
    <t>Q2_Winter_CMP-01001</t>
  </si>
  <si>
    <t>22/04/2023</t>
  </si>
  <si>
    <t>CMP-01002</t>
  </si>
  <si>
    <t>Q1_Launch_CMP-01002</t>
  </si>
  <si>
    <t>CMP-01003</t>
  </si>
  <si>
    <t>Q1_Summer_CMP-01003</t>
  </si>
  <si>
    <t>CMP-01004</t>
  </si>
  <si>
    <t>Q4_Summer_CMP-01004</t>
  </si>
  <si>
    <t>CMP-01005</t>
  </si>
  <si>
    <t>Q3_Summer_CMP-01005</t>
  </si>
  <si>
    <t>CMP-01006</t>
  </si>
  <si>
    <t>Q3_Winter_CMP-01006</t>
  </si>
  <si>
    <t>CMP-01007</t>
  </si>
  <si>
    <t>Q1_BlackFriday_CMP-01007</t>
  </si>
  <si>
    <t>CMP-01008</t>
  </si>
  <si>
    <t>Q3_Winter_CMP-01008</t>
  </si>
  <si>
    <t>CMP-01009</t>
  </si>
  <si>
    <t>Q3_Summer_CMP-01009</t>
  </si>
  <si>
    <t>CMP-01010</t>
  </si>
  <si>
    <t>Q4_Launch_CMP-01010</t>
  </si>
  <si>
    <t>CMP-01011</t>
  </si>
  <si>
    <t>Q1_Summer_CMP-01011</t>
  </si>
  <si>
    <t>CMP-01012</t>
  </si>
  <si>
    <t>Q2_Winter_CMP-01012</t>
  </si>
  <si>
    <t>CMP-01013</t>
  </si>
  <si>
    <t>Q3_Summer_CMP-01013</t>
  </si>
  <si>
    <t>CMP-01014</t>
  </si>
  <si>
    <t>Q2_Launch_CMP-01014</t>
  </si>
  <si>
    <t>CMP-01015</t>
  </si>
  <si>
    <t>Q1_BlackFriday_CMP-01015</t>
  </si>
  <si>
    <t>CMP-01016</t>
  </si>
  <si>
    <t>Q2_Launch_CMP-01016</t>
  </si>
  <si>
    <t>CMP-01017</t>
  </si>
  <si>
    <t>Q2_Summer_CMP-01017</t>
  </si>
  <si>
    <t>CMP-01018</t>
  </si>
  <si>
    <t>Q3_BlackFriday_CMP-01018</t>
  </si>
  <si>
    <t>21/04/2023</t>
  </si>
  <si>
    <t>CMP-01019</t>
  </si>
  <si>
    <t>Q3_Summer_CMP-01019</t>
  </si>
  <si>
    <t>CMP-01020</t>
  </si>
  <si>
    <t>Q3_Launch_CMP-01020</t>
  </si>
  <si>
    <t>CMP-01021</t>
  </si>
  <si>
    <t>Q1_Launch_CMP-01021</t>
  </si>
  <si>
    <t>CMP-01022</t>
  </si>
  <si>
    <t>Q1_Summer_CMP-01022</t>
  </si>
  <si>
    <t>CMP-01023</t>
  </si>
  <si>
    <t>Q1_Winter_CMP-01023</t>
  </si>
  <si>
    <t>23/05/2023</t>
  </si>
  <si>
    <t>CMP-01024</t>
  </si>
  <si>
    <t>Q1_Winter_CMP-01024</t>
  </si>
  <si>
    <t>CMP-01025</t>
  </si>
  <si>
    <t>Q3_Summer_CMP-01025</t>
  </si>
  <si>
    <t>CMP-01026</t>
  </si>
  <si>
    <t>Q2_Summer_CMP-01026</t>
  </si>
  <si>
    <t>CMP-01027</t>
  </si>
  <si>
    <t>Q2_BlackFriday_CMP-01027</t>
  </si>
  <si>
    <t>26/11/2023</t>
  </si>
  <si>
    <t>CMP-01028</t>
  </si>
  <si>
    <t>Q4_Summer_CMP-01028</t>
  </si>
  <si>
    <t>CMP-01029</t>
  </si>
  <si>
    <t>Q2_BlackFriday_CMP-01029</t>
  </si>
  <si>
    <t>CMP-01030</t>
  </si>
  <si>
    <t>Q2_Winter_CMP-01030</t>
  </si>
  <si>
    <t>CMP-01031</t>
  </si>
  <si>
    <t>Q3_Summer_CMP-01031</t>
  </si>
  <si>
    <t>CMP-01032</t>
  </si>
  <si>
    <t>Q4_BlackFriday_CMP-01032</t>
  </si>
  <si>
    <t>CMP-01033</t>
  </si>
  <si>
    <t>Q2_BlackFriday_CMP-01033</t>
  </si>
  <si>
    <t>CMP-01034</t>
  </si>
  <si>
    <t>Q2_BlackFriday_CMP-01034</t>
  </si>
  <si>
    <t>CMP-01035</t>
  </si>
  <si>
    <t>Q4_Winter_CMP-01035</t>
  </si>
  <si>
    <t>CMP-01036</t>
  </si>
  <si>
    <t>Q2_BlackFriday_CMP-01036</t>
  </si>
  <si>
    <t>CMP-01037</t>
  </si>
  <si>
    <t>Q2_Winter_CMP-01037</t>
  </si>
  <si>
    <t>CMP-01038</t>
  </si>
  <si>
    <t>Q3_BlackFriday_CMP-01038</t>
  </si>
  <si>
    <t>26/09/2023</t>
  </si>
  <si>
    <t>CMP-01039</t>
  </si>
  <si>
    <t>Q4_BlackFriday_CMP-01039</t>
  </si>
  <si>
    <t>CMP-01040</t>
  </si>
  <si>
    <t>Q1_Launch_CMP-01040</t>
  </si>
  <si>
    <t>CMP-01041</t>
  </si>
  <si>
    <t>Q3_BlackFriday_CMP-01041</t>
  </si>
  <si>
    <t>CMP-01042</t>
  </si>
  <si>
    <t>Q3_Launch_CMP-01042</t>
  </si>
  <si>
    <t>CMP-01043</t>
  </si>
  <si>
    <t>Q2_Summer_CMP-01043</t>
  </si>
  <si>
    <t>CMP-01044</t>
  </si>
  <si>
    <t>Q4_Winter_CMP-01044</t>
  </si>
  <si>
    <t>18/09/2023</t>
  </si>
  <si>
    <t>CMP-01045</t>
  </si>
  <si>
    <t>Q2_Launch_CMP-01045</t>
  </si>
  <si>
    <t>CMP-01046</t>
  </si>
  <si>
    <t>Q3_BlackFriday_CMP-01046</t>
  </si>
  <si>
    <t>CMP-01047</t>
  </si>
  <si>
    <t>Q2_BlackFriday_CMP-01047</t>
  </si>
  <si>
    <t>CMP-01048</t>
  </si>
  <si>
    <t>Q3_Summer_CMP-01048</t>
  </si>
  <si>
    <t>CMP-01049</t>
  </si>
  <si>
    <t>Q2_BlackFriday_CMP-01049</t>
  </si>
  <si>
    <t>CMP-01050</t>
  </si>
  <si>
    <t>Q2_Launch_CMP-01050</t>
  </si>
  <si>
    <t>CMP-01051</t>
  </si>
  <si>
    <t>Q3_Summer_CMP-01051</t>
  </si>
  <si>
    <t>CMP-01052</t>
  </si>
  <si>
    <t>Q1_Winter_CMP-01052</t>
  </si>
  <si>
    <t>CMP-01053</t>
  </si>
  <si>
    <t>Q4_Winter_CMP-01053</t>
  </si>
  <si>
    <t>CMP-01054</t>
  </si>
  <si>
    <t>Q4_BlackFriday_CMP-01054</t>
  </si>
  <si>
    <t>CMP-01055</t>
  </si>
  <si>
    <t>Q3_Launch_CMP-01055</t>
  </si>
  <si>
    <t>CMP-01056</t>
  </si>
  <si>
    <t>Q1_BlackFriday_CMP-01056</t>
  </si>
  <si>
    <t>CMP-01057</t>
  </si>
  <si>
    <t>Q1_BlackFriday_CMP-01057</t>
  </si>
  <si>
    <t>CMP-01058</t>
  </si>
  <si>
    <t>Q1_Winter_CMP-01058</t>
  </si>
  <si>
    <t>CMP-01059</t>
  </si>
  <si>
    <t>Q4_Launch_CMP-01059</t>
  </si>
  <si>
    <t>CMP-01060</t>
  </si>
  <si>
    <t>Q3_BlackFriday_CMP-01060</t>
  </si>
  <si>
    <t>CMP-01061</t>
  </si>
  <si>
    <t>Q1_Winter_CMP-01061</t>
  </si>
  <si>
    <t>CMP-01062</t>
  </si>
  <si>
    <t>Q3_BlackFriday_CMP-01062</t>
  </si>
  <si>
    <t>CMP-01063</t>
  </si>
  <si>
    <t>Q2_Launch_CMP-01063</t>
  </si>
  <si>
    <t>CMP-01064</t>
  </si>
  <si>
    <t>Q2_Summer_CMP-01064</t>
  </si>
  <si>
    <t>CMP-01065</t>
  </si>
  <si>
    <t>Q4_Launch_CMP-01065</t>
  </si>
  <si>
    <t>CMP-01066</t>
  </si>
  <si>
    <t>Q4_Launch_CMP-01066</t>
  </si>
  <si>
    <t>CMP-01067</t>
  </si>
  <si>
    <t>Q4_Winter_CMP-01067</t>
  </si>
  <si>
    <t>CMP-01068</t>
  </si>
  <si>
    <t>Q3_BlackFriday_CMP-01068</t>
  </si>
  <si>
    <t>CMP-01069</t>
  </si>
  <si>
    <t>Q3_Launch_CMP-01069</t>
  </si>
  <si>
    <t>CMP-01070</t>
  </si>
  <si>
    <t>Q4_BlackFriday_CMP-01070</t>
  </si>
  <si>
    <t>18/10/2023</t>
  </si>
  <si>
    <t>CMP-01071</t>
  </si>
  <si>
    <t>Q1_Winter_CMP-01071</t>
  </si>
  <si>
    <t>CMP-01072</t>
  </si>
  <si>
    <t>Q1_Launch_CMP-01072</t>
  </si>
  <si>
    <t>CMP-01073</t>
  </si>
  <si>
    <t>Q4_BlackFriday_CMP-01073</t>
  </si>
  <si>
    <t>CMP-01074</t>
  </si>
  <si>
    <t>Q4_Summer_CMP-01074</t>
  </si>
  <si>
    <t>CMP-01075</t>
  </si>
  <si>
    <t>Q2_Winter_CMP-01075</t>
  </si>
  <si>
    <t>CMP-01076</t>
  </si>
  <si>
    <t>Q3_Winter_CMP-01076</t>
  </si>
  <si>
    <t>CMP-01077</t>
  </si>
  <si>
    <t>Q2_Winter_CMP-01077</t>
  </si>
  <si>
    <t>CMP-01078</t>
  </si>
  <si>
    <t>Q3_Summer_CMP-01078</t>
  </si>
  <si>
    <t>CMP-01079</t>
  </si>
  <si>
    <t>Q1_BlackFriday_CMP-01079</t>
  </si>
  <si>
    <t>CMP-01080</t>
  </si>
  <si>
    <t>Q2_BlackFriday_CMP-01080</t>
  </si>
  <si>
    <t>CMP-01081</t>
  </si>
  <si>
    <t>Q4_Launch_CMP-01081</t>
  </si>
  <si>
    <t>CMP-01082</t>
  </si>
  <si>
    <t>Q2_Launch_CMP-01082</t>
  </si>
  <si>
    <t>CMP-01083</t>
  </si>
  <si>
    <t>Q1_Winter_CMP-01083</t>
  </si>
  <si>
    <t>CMP-01084</t>
  </si>
  <si>
    <t>Q2_Winter_CMP-01084</t>
  </si>
  <si>
    <t>CMP-01085</t>
  </si>
  <si>
    <t>Q3_BlackFriday_CMP-01085</t>
  </si>
  <si>
    <t>CMP-01086</t>
  </si>
  <si>
    <t>Q1_Winter_CMP-01086</t>
  </si>
  <si>
    <t>CMP-01087</t>
  </si>
  <si>
    <t>Q2_Winter_CMP-01087</t>
  </si>
  <si>
    <t>CMP-01088</t>
  </si>
  <si>
    <t>Q4_Summer_CMP-01088</t>
  </si>
  <si>
    <t>CMP-01089</t>
  </si>
  <si>
    <t>Q2_Winter_CMP-01089</t>
  </si>
  <si>
    <t>CMP-01090</t>
  </si>
  <si>
    <t>Q3_Summer_CMP-01090</t>
  </si>
  <si>
    <t>CMP-01091</t>
  </si>
  <si>
    <t>Q4_Winter_CMP-01091</t>
  </si>
  <si>
    <t>CMP-01092</t>
  </si>
  <si>
    <t>Q3_Summer_CMP-01092</t>
  </si>
  <si>
    <t>CMP-01093</t>
  </si>
  <si>
    <t>Q4_Launch_CMP-01093</t>
  </si>
  <si>
    <t>CMP-01094</t>
  </si>
  <si>
    <t>Q2_Launch_CMP-01094</t>
  </si>
  <si>
    <t>CMP-01095</t>
  </si>
  <si>
    <t>Q4_Launch_CMP-01095</t>
  </si>
  <si>
    <t>CMP-01096</t>
  </si>
  <si>
    <t>Q2_Summer_CMP-01096</t>
  </si>
  <si>
    <t>CMP-01097</t>
  </si>
  <si>
    <t>Q4_Winter_CMP-01097</t>
  </si>
  <si>
    <t>CMP-01098</t>
  </si>
  <si>
    <t>Q3_Winter_CMP-01098</t>
  </si>
  <si>
    <t>CMP-01099</t>
  </si>
  <si>
    <t>Q4_BlackFriday_CMP-01099</t>
  </si>
  <si>
    <t>CMP-01100</t>
  </si>
  <si>
    <t>Q3_Launch_CMP-01100</t>
  </si>
  <si>
    <t>18/03/2023</t>
  </si>
  <si>
    <t>CMP-01101</t>
  </si>
  <si>
    <t>Q4_Summer_CMP-01101</t>
  </si>
  <si>
    <t>CMP-01102</t>
  </si>
  <si>
    <t>Q3_Launch_CMP-01102</t>
  </si>
  <si>
    <t>CMP-01103</t>
  </si>
  <si>
    <t>Q1_Winter_CMP-01103</t>
  </si>
  <si>
    <t>CMP-01104</t>
  </si>
  <si>
    <t>Q2_Winter_CMP-01104</t>
  </si>
  <si>
    <t>CMP-01105</t>
  </si>
  <si>
    <t>Q3_BlackFriday_CMP-01105</t>
  </si>
  <si>
    <t>CMP-01106</t>
  </si>
  <si>
    <t>Q3_Summer_CMP-01106</t>
  </si>
  <si>
    <t>CMP-01107</t>
  </si>
  <si>
    <t>Q4_Summer_CMP-01107</t>
  </si>
  <si>
    <t>CMP-01108</t>
  </si>
  <si>
    <t>Q2_Winter_CMP-01108</t>
  </si>
  <si>
    <t>CMP-01109</t>
  </si>
  <si>
    <t>Q4_Winter_CMP-01109</t>
  </si>
  <si>
    <t>CMP-01110</t>
  </si>
  <si>
    <t>Q1_Winter_CMP-01110</t>
  </si>
  <si>
    <t>CMP-01111</t>
  </si>
  <si>
    <t>Q3_Launch_CMP-01111</t>
  </si>
  <si>
    <t>CMP-01112</t>
  </si>
  <si>
    <t>Q1_BlackFriday_CMP-01112</t>
  </si>
  <si>
    <t>CMP-01113</t>
  </si>
  <si>
    <t>Q4_Winter_CMP-01113</t>
  </si>
  <si>
    <t>CMP-01114</t>
  </si>
  <si>
    <t>Q4_Winter_CMP-01114</t>
  </si>
  <si>
    <t>CMP-01115</t>
  </si>
  <si>
    <t>Q3_BlackFriday_CMP-01115</t>
  </si>
  <si>
    <t>CMP-01116</t>
  </si>
  <si>
    <t>Q4_Launch_CMP-01116</t>
  </si>
  <si>
    <t>CMP-01117</t>
  </si>
  <si>
    <t>Q1_BlackFriday_CMP-01117</t>
  </si>
  <si>
    <t>CMP-01118</t>
  </si>
  <si>
    <t>Q4_Winter_CMP-01118</t>
  </si>
  <si>
    <t>CMP-01119</t>
  </si>
  <si>
    <t>Q2_Launch_CMP-01119</t>
  </si>
  <si>
    <t>CMP-01120</t>
  </si>
  <si>
    <t>Q1_Launch_CMP-01120</t>
  </si>
  <si>
    <t>CMP-01121</t>
  </si>
  <si>
    <t>Q1_BlackFriday_CMP-01121</t>
  </si>
  <si>
    <t>CMP-01122</t>
  </si>
  <si>
    <t>Q1_Launch_CMP-01122</t>
  </si>
  <si>
    <t>CMP-01123</t>
  </si>
  <si>
    <t>Q1_Winter_CMP-01123</t>
  </si>
  <si>
    <t>20/01/2023</t>
  </si>
  <si>
    <t>CMP-01124</t>
  </si>
  <si>
    <t>Q3_Winter_CMP-01124</t>
  </si>
  <si>
    <t>CMP-01125</t>
  </si>
  <si>
    <t>Q4_Launch_CMP-01125</t>
  </si>
  <si>
    <t>CMP-01126</t>
  </si>
  <si>
    <t>Q1_Launch_CMP-01126</t>
  </si>
  <si>
    <t>CMP-01127</t>
  </si>
  <si>
    <t>Q4_Launch_CMP-01127</t>
  </si>
  <si>
    <t>CMP-01128</t>
  </si>
  <si>
    <t>Q1_BlackFriday_CMP-01128</t>
  </si>
  <si>
    <t>15/06/2023</t>
  </si>
  <si>
    <t>CMP-01129</t>
  </si>
  <si>
    <t>Q4_BlackFriday_CMP-01129</t>
  </si>
  <si>
    <t>CMP-01130</t>
  </si>
  <si>
    <t>Q1_Launch_CMP-01130</t>
  </si>
  <si>
    <t>CMP-01131</t>
  </si>
  <si>
    <t>Q3_Launch_CMP-01131</t>
  </si>
  <si>
    <t>CMP-01132</t>
  </si>
  <si>
    <t>Q3_BlackFriday_CMP-01132</t>
  </si>
  <si>
    <t>CMP-01133</t>
  </si>
  <si>
    <t>Q1_Winter_CMP-01133</t>
  </si>
  <si>
    <t>CMP-01134</t>
  </si>
  <si>
    <t>Q4_Launch_CMP-01134</t>
  </si>
  <si>
    <t>CMP-01135</t>
  </si>
  <si>
    <t>Q1_Winter_CMP-01135</t>
  </si>
  <si>
    <t>CMP-01136</t>
  </si>
  <si>
    <t>Q1_BlackFriday_CMP-01136</t>
  </si>
  <si>
    <t>CMP-01137</t>
  </si>
  <si>
    <t>Q3_Winter_CMP-01137</t>
  </si>
  <si>
    <t>CMP-01138</t>
  </si>
  <si>
    <t>Q4_Launch_CMP-01138</t>
  </si>
  <si>
    <t>CMP-01139</t>
  </si>
  <si>
    <t>Q1_Launch_CMP-01139</t>
  </si>
  <si>
    <t>CMP-01140</t>
  </si>
  <si>
    <t>Q3_Summer_CMP-01140</t>
  </si>
  <si>
    <t>CMP-01141</t>
  </si>
  <si>
    <t>Q1_Launch_CMP-01141</t>
  </si>
  <si>
    <t>CMP-01142</t>
  </si>
  <si>
    <t>Q4_BlackFriday_CMP-01142</t>
  </si>
  <si>
    <t>CMP-01143</t>
  </si>
  <si>
    <t>Q1_BlackFriday_CMP-01143</t>
  </si>
  <si>
    <t>CMP-01144</t>
  </si>
  <si>
    <t>Q3_Launch_CMP-01144</t>
  </si>
  <si>
    <t>CMP-01145</t>
  </si>
  <si>
    <t>Q3_BlackFriday_CMP-01145</t>
  </si>
  <si>
    <t>CMP-01146</t>
  </si>
  <si>
    <t>Q1_BlackFriday_CMP-01146</t>
  </si>
  <si>
    <t>CMP-01147</t>
  </si>
  <si>
    <t>Q2_BlackFriday_CMP-01147</t>
  </si>
  <si>
    <t>CMP-01148</t>
  </si>
  <si>
    <t>Q3_Launch_CMP-01148</t>
  </si>
  <si>
    <t>CMP-01149</t>
  </si>
  <si>
    <t>Q1_Launch_CMP-01149</t>
  </si>
  <si>
    <t>CMP-01150</t>
  </si>
  <si>
    <t>Q3_BlackFriday_CMP-01150</t>
  </si>
  <si>
    <t>CMP-01151</t>
  </si>
  <si>
    <t>Q1_Summer_CMP-01151</t>
  </si>
  <si>
    <t>CMP-01152</t>
  </si>
  <si>
    <t>Q3_Summer_CMP-01152</t>
  </si>
  <si>
    <t>CMP-01153</t>
  </si>
  <si>
    <t>Q4_Winter_CMP-01153</t>
  </si>
  <si>
    <t>CMP-01154</t>
  </si>
  <si>
    <t>Q2_Summer_CMP-01154</t>
  </si>
  <si>
    <t>CMP-01155</t>
  </si>
  <si>
    <t>Q1_Winter_CMP-01155</t>
  </si>
  <si>
    <t>CMP-01156</t>
  </si>
  <si>
    <t>Q2_Launch_CMP-01156</t>
  </si>
  <si>
    <t>CMP-01157</t>
  </si>
  <si>
    <t>Q4_BlackFriday_CMP-01157</t>
  </si>
  <si>
    <t>23/02/2023</t>
  </si>
  <si>
    <t>CMP-01158</t>
  </si>
  <si>
    <t>Q3_Launch_CMP-01158</t>
  </si>
  <si>
    <t>CMP-01159</t>
  </si>
  <si>
    <t>Q2_Launch_CMP-01159</t>
  </si>
  <si>
    <t>CMP-01160</t>
  </si>
  <si>
    <t>Q1_Summer_CMP-01160</t>
  </si>
  <si>
    <t>CMP-01161</t>
  </si>
  <si>
    <t>Q3_BlackFriday_CMP-01161</t>
  </si>
  <si>
    <t>CMP-01162</t>
  </si>
  <si>
    <t>Q1_Winter_CMP-01162</t>
  </si>
  <si>
    <t>CMP-01163</t>
  </si>
  <si>
    <t>Q1_Launch_CMP-01163</t>
  </si>
  <si>
    <t>CMP-01164</t>
  </si>
  <si>
    <t>Q1_BlackFriday_CMP-01164</t>
  </si>
  <si>
    <t>CMP-01165</t>
  </si>
  <si>
    <t>Q3_Launch_CMP-01165</t>
  </si>
  <si>
    <t>CMP-01166</t>
  </si>
  <si>
    <t>Q4_Summer_CMP-01166</t>
  </si>
  <si>
    <t>CMP-01167</t>
  </si>
  <si>
    <t>Q2_BlackFriday_CMP-01167</t>
  </si>
  <si>
    <t>CMP-01168</t>
  </si>
  <si>
    <t>Q1_Launch_CMP-01168</t>
  </si>
  <si>
    <t>CMP-01169</t>
  </si>
  <si>
    <t>Q1_Winter_CMP-01169</t>
  </si>
  <si>
    <t>20/03/2023</t>
  </si>
  <si>
    <t>CMP-01170</t>
  </si>
  <si>
    <t>Q3_BlackFriday_CMP-01170</t>
  </si>
  <si>
    <t>CMP-01171</t>
  </si>
  <si>
    <t>Q2_Summer_CMP-01171</t>
  </si>
  <si>
    <t>CMP-01172</t>
  </si>
  <si>
    <t>Q3_Launch_CMP-01172</t>
  </si>
  <si>
    <t>CMP-01173</t>
  </si>
  <si>
    <t>Q2_Launch_CMP-01173</t>
  </si>
  <si>
    <t>CMP-01174</t>
  </si>
  <si>
    <t>Q3_Winter_CMP-01174</t>
  </si>
  <si>
    <t>CMP-01175</t>
  </si>
  <si>
    <t>Q3_Summer_CMP-01175</t>
  </si>
  <si>
    <t>CMP-01176</t>
  </si>
  <si>
    <t>Q4_Winter_CMP-01176</t>
  </si>
  <si>
    <t>CMP-01177</t>
  </si>
  <si>
    <t>Q3_BlackFriday_CMP-01177</t>
  </si>
  <si>
    <t>CMP-01178</t>
  </si>
  <si>
    <t>Q1_Launch_CMP-01178</t>
  </si>
  <si>
    <t>CMP-01179</t>
  </si>
  <si>
    <t>Q2_Summer_CMP-01179</t>
  </si>
  <si>
    <t>CMP-01180</t>
  </si>
  <si>
    <t>Q4_Winter_CMP-01180</t>
  </si>
  <si>
    <t>CMP-01181</t>
  </si>
  <si>
    <t>Q3_BlackFriday_CMP-01181</t>
  </si>
  <si>
    <t>CMP-01182</t>
  </si>
  <si>
    <t>Q4_BlackFriday_CMP-01182</t>
  </si>
  <si>
    <t>CMP-01183</t>
  </si>
  <si>
    <t>Q1_Winter_CMP-01183</t>
  </si>
  <si>
    <t>CMP-01184</t>
  </si>
  <si>
    <t>Q2_Summer_CMP-01184</t>
  </si>
  <si>
    <t>CMP-01185</t>
  </si>
  <si>
    <t>Q3_Winter_CMP-01185</t>
  </si>
  <si>
    <t>CMP-01186</t>
  </si>
  <si>
    <t>Q1_BlackFriday_CMP-01186</t>
  </si>
  <si>
    <t>CMP-01187</t>
  </si>
  <si>
    <t>Q4_Launch_CMP-01187</t>
  </si>
  <si>
    <t>CMP-01188</t>
  </si>
  <si>
    <t>Q3_Launch_CMP-01188</t>
  </si>
  <si>
    <t>CMP-01189</t>
  </si>
  <si>
    <t>Q4_Summer_CMP-01189</t>
  </si>
  <si>
    <t>CMP-01190</t>
  </si>
  <si>
    <t>Q3_BlackFriday_CMP-01190</t>
  </si>
  <si>
    <t>CMP-01191</t>
  </si>
  <si>
    <t>Q3_BlackFriday_CMP-01191</t>
  </si>
  <si>
    <t>CMP-01192</t>
  </si>
  <si>
    <t>Q4_Winter_CMP-01192</t>
  </si>
  <si>
    <t>CMP-01193</t>
  </si>
  <si>
    <t>Q4_Launch_CMP-01193</t>
  </si>
  <si>
    <t>CMP-01194</t>
  </si>
  <si>
    <t>Q2_Winter_CMP-01194</t>
  </si>
  <si>
    <t>CMP-01195</t>
  </si>
  <si>
    <t>Q4_BlackFriday_CMP-01195</t>
  </si>
  <si>
    <t>CMP-01196</t>
  </si>
  <si>
    <t>Q4_Summer_CMP-01196</t>
  </si>
  <si>
    <t>CMP-01197</t>
  </si>
  <si>
    <t>Q1_Launch_CMP-01197</t>
  </si>
  <si>
    <t>CMP-01198</t>
  </si>
  <si>
    <t>Q3_Summer_CMP-01198</t>
  </si>
  <si>
    <t>CMP-01199</t>
  </si>
  <si>
    <t>Q2_BlackFriday_CMP-01199</t>
  </si>
  <si>
    <t>CMP-01200</t>
  </si>
  <si>
    <t>Q3_BlackFriday_CMP-01200</t>
  </si>
  <si>
    <t>CMP-01201</t>
  </si>
  <si>
    <t>Q3_Launch_CMP-01201</t>
  </si>
  <si>
    <t>CMP-01202</t>
  </si>
  <si>
    <t>Q4_Summer_CMP-01202</t>
  </si>
  <si>
    <t>CMP-01203</t>
  </si>
  <si>
    <t>Q2_Winter_CMP-01203</t>
  </si>
  <si>
    <t>CMP-01204</t>
  </si>
  <si>
    <t>Q3_Launch_CMP-01204</t>
  </si>
  <si>
    <t>CMP-01205</t>
  </si>
  <si>
    <t>Q4_Summer_CMP-01205</t>
  </si>
  <si>
    <t>CMP-01206</t>
  </si>
  <si>
    <t>Q3_Launch_CMP-01206</t>
  </si>
  <si>
    <t>CMP-01207</t>
  </si>
  <si>
    <t>Q2_Launch_CMP-01207</t>
  </si>
  <si>
    <t>CMP-01208</t>
  </si>
  <si>
    <t>Q2_Launch_CMP-01208</t>
  </si>
  <si>
    <t>CMP-01209</t>
  </si>
  <si>
    <t>Q1_Summer_CMP-01209</t>
  </si>
  <si>
    <t>CMP-01210</t>
  </si>
  <si>
    <t>Q4_Winter_CMP-01210</t>
  </si>
  <si>
    <t>CMP-01211</t>
  </si>
  <si>
    <t>Q2_Summer_CMP-01211</t>
  </si>
  <si>
    <t>CMP-01212</t>
  </si>
  <si>
    <t>Q3_Winter_CMP-01212</t>
  </si>
  <si>
    <t>CMP-01213</t>
  </si>
  <si>
    <t>Q2_Launch_CMP-01213</t>
  </si>
  <si>
    <t>CMP-01214</t>
  </si>
  <si>
    <t>Q4_BlackFriday_CMP-01214</t>
  </si>
  <si>
    <t>CMP-01215</t>
  </si>
  <si>
    <t>Q2_Launch_CMP-01215</t>
  </si>
  <si>
    <t>CMP-01216</t>
  </si>
  <si>
    <t>Q3_BlackFriday_CMP-01216</t>
  </si>
  <si>
    <t>CMP-01217</t>
  </si>
  <si>
    <t>Q3_Summer_CMP-01217</t>
  </si>
  <si>
    <t>CMP-01218</t>
  </si>
  <si>
    <t>Q3_Launch_CMP-01218</t>
  </si>
  <si>
    <t>CMP-01219</t>
  </si>
  <si>
    <t>Q2_Launch_CMP-01219</t>
  </si>
  <si>
    <t>CMP-01220</t>
  </si>
  <si>
    <t>Q4_Launch_CMP-01220</t>
  </si>
  <si>
    <t>CMP-01221</t>
  </si>
  <si>
    <t>Q3_Launch_CMP-01221</t>
  </si>
  <si>
    <t>CMP-01222</t>
  </si>
  <si>
    <t>Q2_Winter_CMP-01222</t>
  </si>
  <si>
    <t>CMP-01223</t>
  </si>
  <si>
    <t>Q4_BlackFriday_CMP-01223</t>
  </si>
  <si>
    <t>CMP-01224</t>
  </si>
  <si>
    <t>Q1_BlackFriday_CMP-01224</t>
  </si>
  <si>
    <t>CMP-01225</t>
  </si>
  <si>
    <t>Q4_Winter_CMP-01225</t>
  </si>
  <si>
    <t>CMP-01226</t>
  </si>
  <si>
    <t>Q1_Launch_CMP-01226</t>
  </si>
  <si>
    <t>CMP-01227</t>
  </si>
  <si>
    <t>Q4_Launch_CMP-01227</t>
  </si>
  <si>
    <t>CMP-01228</t>
  </si>
  <si>
    <t>Q4_Winter_CMP-01228</t>
  </si>
  <si>
    <t>CMP-01229</t>
  </si>
  <si>
    <t>Q1_Winter_CMP-01229</t>
  </si>
  <si>
    <t>CMP-01230</t>
  </si>
  <si>
    <t>Q2_Summer_CMP-01230</t>
  </si>
  <si>
    <t>CMP-01231</t>
  </si>
  <si>
    <t>Q4_Summer_CMP-01231</t>
  </si>
  <si>
    <t>CMP-01232</t>
  </si>
  <si>
    <t>Q3_Winter_CMP-01232</t>
  </si>
  <si>
    <t>CMP-01233</t>
  </si>
  <si>
    <t>Q2_Launch_CMP-01233</t>
  </si>
  <si>
    <t>CMP-01234</t>
  </si>
  <si>
    <t>Q1_BlackFriday_CMP-01234</t>
  </si>
  <si>
    <t>16/12/2023</t>
  </si>
  <si>
    <t>CMP-01235</t>
  </si>
  <si>
    <t>Q1_Launch_CMP-01235</t>
  </si>
  <si>
    <t>CMP-01236</t>
  </si>
  <si>
    <t>Q2_Winter_CMP-01236</t>
  </si>
  <si>
    <t>CMP-01237</t>
  </si>
  <si>
    <t>Q4_BlackFriday_CMP-01237</t>
  </si>
  <si>
    <t>CMP-01238</t>
  </si>
  <si>
    <t>Q2_Winter_CMP-01238</t>
  </si>
  <si>
    <t>CMP-01239</t>
  </si>
  <si>
    <t>Q4_Winter_CMP-01239</t>
  </si>
  <si>
    <t>CMP-01240</t>
  </si>
  <si>
    <t>Q3_Winter_CMP-01240</t>
  </si>
  <si>
    <t>CMP-01241</t>
  </si>
  <si>
    <t>Q3_Summer_CMP-01241</t>
  </si>
  <si>
    <t>CMP-01242</t>
  </si>
  <si>
    <t>Q1_Winter_CMP-01242</t>
  </si>
  <si>
    <t>CMP-01243</t>
  </si>
  <si>
    <t>Q4_Launch_CMP-01243</t>
  </si>
  <si>
    <t>CMP-01244</t>
  </si>
  <si>
    <t>Q2_Launch_CMP-01244</t>
  </si>
  <si>
    <t>CMP-01245</t>
  </si>
  <si>
    <t>Q2_Winter_CMP-01245</t>
  </si>
  <si>
    <t>CMP-01246</t>
  </si>
  <si>
    <t>Q4_Summer_CMP-01246</t>
  </si>
  <si>
    <t>CMP-01247</t>
  </si>
  <si>
    <t>Q3_Winter_CMP-01247</t>
  </si>
  <si>
    <t>CMP-01248</t>
  </si>
  <si>
    <t>Q2_Launch_CMP-01248</t>
  </si>
  <si>
    <t>CMP-01249</t>
  </si>
  <si>
    <t>Q1_Summer_CMP-01249</t>
  </si>
  <si>
    <t>CMP-01250</t>
  </si>
  <si>
    <t>Q1_Launch_CMP-01250</t>
  </si>
  <si>
    <t>CMP-01251</t>
  </si>
  <si>
    <t>Q4_Launch_CMP-01251</t>
  </si>
  <si>
    <t>CMP-01252</t>
  </si>
  <si>
    <t>Q1_Launch_CMP-01252</t>
  </si>
  <si>
    <t>CMP-01253</t>
  </si>
  <si>
    <t>Q3_Summer_CMP-01253</t>
  </si>
  <si>
    <t>CMP-01254</t>
  </si>
  <si>
    <t>Q1_Launch_CMP-01254</t>
  </si>
  <si>
    <t>CMP-01255</t>
  </si>
  <si>
    <t>Q4_Summer_CMP-01255</t>
  </si>
  <si>
    <t>CMP-01256</t>
  </si>
  <si>
    <t>Q3_Launch_CMP-01256</t>
  </si>
  <si>
    <t>CMP-01257</t>
  </si>
  <si>
    <t>Q1_BlackFriday_CMP-01257</t>
  </si>
  <si>
    <t>CMP-01258</t>
  </si>
  <si>
    <t>Q4_Launch_CMP-01258</t>
  </si>
  <si>
    <t>CMP-01259</t>
  </si>
  <si>
    <t>Q4_Summer_CMP-01259</t>
  </si>
  <si>
    <t>CMP-01260</t>
  </si>
  <si>
    <t>Q1_Winter_CMP-01260</t>
  </si>
  <si>
    <t>CMP-01261</t>
  </si>
  <si>
    <t>Q3_Summer_CMP-01261</t>
  </si>
  <si>
    <t>CMP-01262</t>
  </si>
  <si>
    <t>Q2_BlackFriday_CMP-01262</t>
  </si>
  <si>
    <t>CMP-01263</t>
  </si>
  <si>
    <t>Q4_BlackFriday_CMP-01263</t>
  </si>
  <si>
    <t>CMP-01264</t>
  </si>
  <si>
    <t>Q2_Winter_CMP-01264</t>
  </si>
  <si>
    <t>CMP-01265</t>
  </si>
  <si>
    <t>Q4_Winter_CMP-01265</t>
  </si>
  <si>
    <t>CMP-01266</t>
  </si>
  <si>
    <t>Q3_Summer_CMP-01266</t>
  </si>
  <si>
    <t>CMP-01267</t>
  </si>
  <si>
    <t>Q3_Summer_CMP-01267</t>
  </si>
  <si>
    <t>CMP-01268</t>
  </si>
  <si>
    <t>Q4_Launch_CMP-01268</t>
  </si>
  <si>
    <t>CMP-01269</t>
  </si>
  <si>
    <t>Q2_BlackFriday_CMP-01269</t>
  </si>
  <si>
    <t>CMP-01270</t>
  </si>
  <si>
    <t>Q3_BlackFriday_CMP-01270</t>
  </si>
  <si>
    <t>CMP-01271</t>
  </si>
  <si>
    <t>Q4_BlackFriday_CMP-01271</t>
  </si>
  <si>
    <t>CMP-01272</t>
  </si>
  <si>
    <t>Q4_BlackFriday_CMP-01272</t>
  </si>
  <si>
    <t>CMP-01273</t>
  </si>
  <si>
    <t>Q3_Summer_CMP-01273</t>
  </si>
  <si>
    <t>30/01/2023</t>
  </si>
  <si>
    <t>CMP-01274</t>
  </si>
  <si>
    <t>Q2_Winter_CMP-01274</t>
  </si>
  <si>
    <t>CMP-01275</t>
  </si>
  <si>
    <t>Q3_Summer_CMP-01275</t>
  </si>
  <si>
    <t>CMP-01276</t>
  </si>
  <si>
    <t>Q2_BlackFriday_CMP-01276</t>
  </si>
  <si>
    <t>CMP-01277</t>
  </si>
  <si>
    <t>Q3_BlackFriday_CMP-01277</t>
  </si>
  <si>
    <t>CMP-01278</t>
  </si>
  <si>
    <t>Q3_Winter_CMP-01278</t>
  </si>
  <si>
    <t>16/07/2023</t>
  </si>
  <si>
    <t>CMP-01279</t>
  </si>
  <si>
    <t>Q3_Launch_CMP-01279</t>
  </si>
  <si>
    <t>CMP-01280</t>
  </si>
  <si>
    <t>Q4_BlackFriday_CMP-01280</t>
  </si>
  <si>
    <t>CMP-01281</t>
  </si>
  <si>
    <t>Q2_Winter_CMP-01281</t>
  </si>
  <si>
    <t>CMP-01282</t>
  </si>
  <si>
    <t>Q2_BlackFriday_CMP-01282</t>
  </si>
  <si>
    <t>CMP-01283</t>
  </si>
  <si>
    <t>Q4_BlackFriday_CMP-01283</t>
  </si>
  <si>
    <t>CMP-01284</t>
  </si>
  <si>
    <t>Q2_Summer_CMP-01284</t>
  </si>
  <si>
    <t>CMP-01285</t>
  </si>
  <si>
    <t>Q2_BlackFriday_CMP-01285</t>
  </si>
  <si>
    <t>CMP-01286</t>
  </si>
  <si>
    <t>Q2_Summer_CMP-01286</t>
  </si>
  <si>
    <t>CMP-01287</t>
  </si>
  <si>
    <t>Q3_BlackFriday_CMP-01287</t>
  </si>
  <si>
    <t>CMP-01288</t>
  </si>
  <si>
    <t>Q4_Launch_CMP-01288</t>
  </si>
  <si>
    <t>CMP-01289</t>
  </si>
  <si>
    <t>Q2_BlackFriday_CMP-01289</t>
  </si>
  <si>
    <t>26/07/2023</t>
  </si>
  <si>
    <t>CMP-01290</t>
  </si>
  <si>
    <t>Q2_BlackFriday_CMP-01290</t>
  </si>
  <si>
    <t>CMP-01291</t>
  </si>
  <si>
    <t>Q3_Launch_CMP-01291</t>
  </si>
  <si>
    <t>CMP-01292</t>
  </si>
  <si>
    <t>Q4_Winter_CMP-01292</t>
  </si>
  <si>
    <t>CMP-01293</t>
  </si>
  <si>
    <t>Q4_Winter_CMP-01293</t>
  </si>
  <si>
    <t>CMP-01294</t>
  </si>
  <si>
    <t>Q4_Launch_CMP-01294</t>
  </si>
  <si>
    <t>CMP-01295</t>
  </si>
  <si>
    <t>Q1_Summer_CMP-01295</t>
  </si>
  <si>
    <t>CMP-01296</t>
  </si>
  <si>
    <t>Q3_Winter_CMP-01296</t>
  </si>
  <si>
    <t>CMP-01297</t>
  </si>
  <si>
    <t>Q3_Winter_CMP-01297</t>
  </si>
  <si>
    <t>CMP-01298</t>
  </si>
  <si>
    <t>Q2_Winter_CMP-01298</t>
  </si>
  <si>
    <t>CMP-01299</t>
  </si>
  <si>
    <t>Q3_Summer_CMP-01299</t>
  </si>
  <si>
    <t>CMP-01300</t>
  </si>
  <si>
    <t>Q2_BlackFriday_CMP-01300</t>
  </si>
  <si>
    <t>CMP-01301</t>
  </si>
  <si>
    <t>Q4_Launch_CMP-01301</t>
  </si>
  <si>
    <t>CMP-01302</t>
  </si>
  <si>
    <t>Q1_Winter_CMP-01302</t>
  </si>
  <si>
    <t>CMP-01303</t>
  </si>
  <si>
    <t>Q2_BlackFriday_CMP-01303</t>
  </si>
  <si>
    <t>CMP-01304</t>
  </si>
  <si>
    <t>Q1_Launch_CMP-01304</t>
  </si>
  <si>
    <t>CMP-01305</t>
  </si>
  <si>
    <t>Q1_BlackFriday_CMP-01305</t>
  </si>
  <si>
    <t>CMP-01306</t>
  </si>
  <si>
    <t>Q1_BlackFriday_CMP-01306</t>
  </si>
  <si>
    <t>CMP-01307</t>
  </si>
  <si>
    <t>Q1_Summer_CMP-01307</t>
  </si>
  <si>
    <t>CMP-01308</t>
  </si>
  <si>
    <t>Q4_Winter_CMP-01308</t>
  </si>
  <si>
    <t>CMP-01309</t>
  </si>
  <si>
    <t>Q2_BlackFriday_CMP-01309</t>
  </si>
  <si>
    <t>CMP-01310</t>
  </si>
  <si>
    <t>Q2_Winter_CMP-01310</t>
  </si>
  <si>
    <t>CMP-01311</t>
  </si>
  <si>
    <t>Q2_Launch_CMP-01311</t>
  </si>
  <si>
    <t>CMP-01312</t>
  </si>
  <si>
    <t>Q2_Summer_CMP-01312</t>
  </si>
  <si>
    <t>CMP-01313</t>
  </si>
  <si>
    <t>Q3_BlackFriday_CMP-01313</t>
  </si>
  <si>
    <t>CMP-01314</t>
  </si>
  <si>
    <t>Q1_Winter_CMP-01314</t>
  </si>
  <si>
    <t>CMP-01315</t>
  </si>
  <si>
    <t>Q1_Winter_CMP-01315</t>
  </si>
  <si>
    <t>CMP-01316</t>
  </si>
  <si>
    <t>Q3_Summer_CMP-01316</t>
  </si>
  <si>
    <t>CMP-01317</t>
  </si>
  <si>
    <t>Q2_Winter_CMP-01317</t>
  </si>
  <si>
    <t>CMP-01318</t>
  </si>
  <si>
    <t>Q2_Launch_CMP-01318</t>
  </si>
  <si>
    <t>CMP-01319</t>
  </si>
  <si>
    <t>Q4_Summer_CMP-01319</t>
  </si>
  <si>
    <t>24/01/2023</t>
  </si>
  <si>
    <t>CMP-01320</t>
  </si>
  <si>
    <t>Q1_BlackFriday_CMP-01320</t>
  </si>
  <si>
    <t>CMP-01321</t>
  </si>
  <si>
    <t>Q1_Winter_CMP-01321</t>
  </si>
  <si>
    <t>CMP-01322</t>
  </si>
  <si>
    <t>Q4_Summer_CMP-01322</t>
  </si>
  <si>
    <t>CMP-01323</t>
  </si>
  <si>
    <t>Q4_Summer_CMP-01323</t>
  </si>
  <si>
    <t>CMP-01324</t>
  </si>
  <si>
    <t>Q4_Winter_CMP-01324</t>
  </si>
  <si>
    <t>CMP-01325</t>
  </si>
  <si>
    <t>Q1_Winter_CMP-01325</t>
  </si>
  <si>
    <t>CMP-01326</t>
  </si>
  <si>
    <t>Q4_BlackFriday_CMP-01326</t>
  </si>
  <si>
    <t>CMP-01327</t>
  </si>
  <si>
    <t>Q1_Launch_CMP-01327</t>
  </si>
  <si>
    <t>CMP-01328</t>
  </si>
  <si>
    <t>Q1_Launch_CMP-01328</t>
  </si>
  <si>
    <t>CMP-01329</t>
  </si>
  <si>
    <t>Q2_Launch_CMP-01329</t>
  </si>
  <si>
    <t>CMP-01330</t>
  </si>
  <si>
    <t>Q1_BlackFriday_CMP-01330</t>
  </si>
  <si>
    <t>CMP-01331</t>
  </si>
  <si>
    <t>Q4_BlackFriday_CMP-01331</t>
  </si>
  <si>
    <t>CMP-01332</t>
  </si>
  <si>
    <t>Q4_Winter_CMP-01332</t>
  </si>
  <si>
    <t>CMP-01333</t>
  </si>
  <si>
    <t>Q3_Launch_CMP-01333</t>
  </si>
  <si>
    <t>CMP-01334</t>
  </si>
  <si>
    <t>Q3_BlackFriday_CMP-01334</t>
  </si>
  <si>
    <t>CMP-01335</t>
  </si>
  <si>
    <t>Q3_Winter_CMP-01335</t>
  </si>
  <si>
    <t>CMP-01336</t>
  </si>
  <si>
    <t>Q3_BlackFriday_CMP-01336</t>
  </si>
  <si>
    <t>CMP-01337</t>
  </si>
  <si>
    <t>Q3_Launch_CMP-01337</t>
  </si>
  <si>
    <t>CMP-01338</t>
  </si>
  <si>
    <t>Q1_Winter_CMP-01338</t>
  </si>
  <si>
    <t>13/11/2023</t>
  </si>
  <si>
    <t>CMP-01339</t>
  </si>
  <si>
    <t>Q4_Summer_CMP-01339</t>
  </si>
  <si>
    <t>CMP-01340</t>
  </si>
  <si>
    <t>Q3_Launch_CMP-01340</t>
  </si>
  <si>
    <t>CMP-01341</t>
  </si>
  <si>
    <t>Q4_Winter_CMP-01341</t>
  </si>
  <si>
    <t>CMP-01342</t>
  </si>
  <si>
    <t>Q2_Summer_CMP-01342</t>
  </si>
  <si>
    <t>CMP-01343</t>
  </si>
  <si>
    <t>Q4_BlackFriday_CMP-01343</t>
  </si>
  <si>
    <t>CMP-01344</t>
  </si>
  <si>
    <t>Q1_Launch_CMP-01344</t>
  </si>
  <si>
    <t>CMP-01345</t>
  </si>
  <si>
    <t>Q3_Winter_CMP-01345</t>
  </si>
  <si>
    <t>CMP-01346</t>
  </si>
  <si>
    <t>Q2_Summer_CMP-01346</t>
  </si>
  <si>
    <t>CMP-01347</t>
  </si>
  <si>
    <t>Q2_Winter_CMP-01347</t>
  </si>
  <si>
    <t>CMP-01348</t>
  </si>
  <si>
    <t>Q3_BlackFriday_CMP-01348</t>
  </si>
  <si>
    <t>CMP-01349</t>
  </si>
  <si>
    <t>Q3_Launch_CMP-01349</t>
  </si>
  <si>
    <t>CMP-01350</t>
  </si>
  <si>
    <t>Q1_BlackFriday_CMP-01350</t>
  </si>
  <si>
    <t>CMP-01351</t>
  </si>
  <si>
    <t>Q2_Winter_CMP-01351</t>
  </si>
  <si>
    <t>CMP-01352</t>
  </si>
  <si>
    <t>Q3_Winter_CMP-01352</t>
  </si>
  <si>
    <t>CMP-01353</t>
  </si>
  <si>
    <t>Q2_Launch_CMP-01353</t>
  </si>
  <si>
    <t>CMP-01354</t>
  </si>
  <si>
    <t>Q2_Winter_CMP-01354</t>
  </si>
  <si>
    <t>CMP-01355</t>
  </si>
  <si>
    <t>Q2_BlackFriday_CMP-01355</t>
  </si>
  <si>
    <t>CMP-01356</t>
  </si>
  <si>
    <t>Q4_Launch_CMP-01356</t>
  </si>
  <si>
    <t>CMP-01357</t>
  </si>
  <si>
    <t>Q3_Winter_CMP-01357</t>
  </si>
  <si>
    <t>CMP-01358</t>
  </si>
  <si>
    <t>Q3_Launch_CMP-01358</t>
  </si>
  <si>
    <t>CMP-01359</t>
  </si>
  <si>
    <t>Q3_BlackFriday_CMP-01359</t>
  </si>
  <si>
    <t>CMP-01360</t>
  </si>
  <si>
    <t>Q2_BlackFriday_CMP-01360</t>
  </si>
  <si>
    <t>CMP-01361</t>
  </si>
  <si>
    <t>Q3_BlackFriday_CMP-01361</t>
  </si>
  <si>
    <t>CMP-01362</t>
  </si>
  <si>
    <t>Q3_Launch_CMP-01362</t>
  </si>
  <si>
    <t>CMP-01363</t>
  </si>
  <si>
    <t>Q3_Launch_CMP-01363</t>
  </si>
  <si>
    <t>CMP-01364</t>
  </si>
  <si>
    <t>Q4_Launch_CMP-01364</t>
  </si>
  <si>
    <t>CMP-01365</t>
  </si>
  <si>
    <t>Q1_Launch_CMP-01365</t>
  </si>
  <si>
    <t>CMP-01366</t>
  </si>
  <si>
    <t>Q1_Launch_CMP-01366</t>
  </si>
  <si>
    <t>CMP-01367</t>
  </si>
  <si>
    <t>Q3_Winter_CMP-01367</t>
  </si>
  <si>
    <t>CMP-01368</t>
  </si>
  <si>
    <t>Q4_BlackFriday_CMP-01368</t>
  </si>
  <si>
    <t>CMP-01369</t>
  </si>
  <si>
    <t>Q1_Winter_CMP-01369</t>
  </si>
  <si>
    <t>CMP-01370</t>
  </si>
  <si>
    <t>Q2_BlackFriday_CMP-01370</t>
  </si>
  <si>
    <t>CMP-01371</t>
  </si>
  <si>
    <t>Q3_BlackFriday_CMP-01371</t>
  </si>
  <si>
    <t>CMP-01372</t>
  </si>
  <si>
    <t>Q1_BlackFriday_CMP-01372</t>
  </si>
  <si>
    <t>CMP-01373</t>
  </si>
  <si>
    <t>Q4_Launch_CMP-01373</t>
  </si>
  <si>
    <t>CMP-01374</t>
  </si>
  <si>
    <t>Q3_Winter_CMP-01374</t>
  </si>
  <si>
    <t>CMP-01375</t>
  </si>
  <si>
    <t>Q2_Launch_CMP-01375</t>
  </si>
  <si>
    <t>CMP-01376</t>
  </si>
  <si>
    <t>Q3_Summer_CMP-01376</t>
  </si>
  <si>
    <t>CMP-01377</t>
  </si>
  <si>
    <t>Q1_Winter_CMP-01377</t>
  </si>
  <si>
    <t>CMP-01378</t>
  </si>
  <si>
    <t>Q2_BlackFriday_CMP-01378</t>
  </si>
  <si>
    <t>CMP-01379</t>
  </si>
  <si>
    <t>Q4_Launch_CMP-01379</t>
  </si>
  <si>
    <t>CMP-01380</t>
  </si>
  <si>
    <t>Q1_Launch_CMP-01380</t>
  </si>
  <si>
    <t>CMP-01381</t>
  </si>
  <si>
    <t>Q4_Winter_CMP-01381</t>
  </si>
  <si>
    <t>CMP-01382</t>
  </si>
  <si>
    <t>Q3_Launch_CMP-01382</t>
  </si>
  <si>
    <t>CMP-01383</t>
  </si>
  <si>
    <t>Q1_Summer_CMP-01383</t>
  </si>
  <si>
    <t>CMP-01384</t>
  </si>
  <si>
    <t>Q1_BlackFriday_CMP-01384</t>
  </si>
  <si>
    <t>CMP-01385</t>
  </si>
  <si>
    <t>Q3_BlackFriday_CMP-01385</t>
  </si>
  <si>
    <t>CMP-01386</t>
  </si>
  <si>
    <t>Q4_BlackFriday_CMP-01386</t>
  </si>
  <si>
    <t>CMP-01387</t>
  </si>
  <si>
    <t>Q1_Launch_CMP-01387</t>
  </si>
  <si>
    <t>CMP-01388</t>
  </si>
  <si>
    <t>Q2_Summer_CMP-01388</t>
  </si>
  <si>
    <t>CMP-01389</t>
  </si>
  <si>
    <t>Q3_Launch_CMP-01389</t>
  </si>
  <si>
    <t>CMP-01390</t>
  </si>
  <si>
    <t>Q2_Winter_CMP-01390</t>
  </si>
  <si>
    <t>CMP-01391</t>
  </si>
  <si>
    <t>Q3_Winter_CMP-01391</t>
  </si>
  <si>
    <t>16/03/2023</t>
  </si>
  <si>
    <t>CMP-01392</t>
  </si>
  <si>
    <t>Q1_Launch_CMP-01392</t>
  </si>
  <si>
    <t>CMP-01393</t>
  </si>
  <si>
    <t>Q2_BlackFriday_CMP-01393</t>
  </si>
  <si>
    <t>CMP-01394</t>
  </si>
  <si>
    <t>Q3_BlackFriday_CMP-01394</t>
  </si>
  <si>
    <t>CMP-01395</t>
  </si>
  <si>
    <t>Q1_Winter_CMP-01395</t>
  </si>
  <si>
    <t>CMP-01396</t>
  </si>
  <si>
    <t>Q1_BlackFriday_CMP-01396</t>
  </si>
  <si>
    <t>CMP-01397</t>
  </si>
  <si>
    <t>Q3_Launch_CMP-01397</t>
  </si>
  <si>
    <t>CMP-01398</t>
  </si>
  <si>
    <t>Q2_Winter_CMP-01398</t>
  </si>
  <si>
    <t>CMP-01399</t>
  </si>
  <si>
    <t>Q3_Launch_CMP-01399</t>
  </si>
  <si>
    <t>CMP-01400</t>
  </si>
  <si>
    <t>Q2_Launch_CMP-01400</t>
  </si>
  <si>
    <t>CMP-01401</t>
  </si>
  <si>
    <t>Q3_BlackFriday_CMP-01401</t>
  </si>
  <si>
    <t>CMP-01402</t>
  </si>
  <si>
    <t>Q2_BlackFriday_CMP-01402</t>
  </si>
  <si>
    <t>CMP-01403</t>
  </si>
  <si>
    <t>Q3_Summer_CMP-01403</t>
  </si>
  <si>
    <t>CMP-01404</t>
  </si>
  <si>
    <t>Q2_Summer_CMP-01404</t>
  </si>
  <si>
    <t>CMP-01405</t>
  </si>
  <si>
    <t>Q4_Launch_CMP-01405</t>
  </si>
  <si>
    <t>CMP-01406</t>
  </si>
  <si>
    <t>Q4_Launch_CMP-01406</t>
  </si>
  <si>
    <t>CMP-01407</t>
  </si>
  <si>
    <t>Q1_Summer_CMP-01407</t>
  </si>
  <si>
    <t>CMP-01408</t>
  </si>
  <si>
    <t>Q3_Summer_CMP-01408</t>
  </si>
  <si>
    <t>CMP-01409</t>
  </si>
  <si>
    <t>Q4_Summer_CMP-01409</t>
  </si>
  <si>
    <t>CMP-01410</t>
  </si>
  <si>
    <t>Q3_Launch_CMP-01410</t>
  </si>
  <si>
    <t>CMP-01411</t>
  </si>
  <si>
    <t>Q3_BlackFriday_CMP-01411</t>
  </si>
  <si>
    <t>CMP-01412</t>
  </si>
  <si>
    <t>Q1_Summer_CMP-01412</t>
  </si>
  <si>
    <t>CMP-01413</t>
  </si>
  <si>
    <t>Q1_Summer_CMP-01413</t>
  </si>
  <si>
    <t>CMP-01414</t>
  </si>
  <si>
    <t>Q2_Summer_CMP-01414</t>
  </si>
  <si>
    <t>CMP-01415</t>
  </si>
  <si>
    <t>Q4_Winter_CMP-01415</t>
  </si>
  <si>
    <t>CMP-01416</t>
  </si>
  <si>
    <t>Q1_Launch_CMP-01416</t>
  </si>
  <si>
    <t>CMP-01417</t>
  </si>
  <si>
    <t>Q3_Launch_CMP-01417</t>
  </si>
  <si>
    <t>CMP-01418</t>
  </si>
  <si>
    <t>Q4_Winter_CMP-01418</t>
  </si>
  <si>
    <t>CMP-01419</t>
  </si>
  <si>
    <t>Q3_Summer_CMP-01419</t>
  </si>
  <si>
    <t>CMP-01420</t>
  </si>
  <si>
    <t>Q2_BlackFriday_CMP-01420</t>
  </si>
  <si>
    <t>CMP-01421</t>
  </si>
  <si>
    <t>Q4_Launch_CMP-01421</t>
  </si>
  <si>
    <t>CMP-01422</t>
  </si>
  <si>
    <t>Q1_Launch_CMP-01422</t>
  </si>
  <si>
    <t>CMP-01423</t>
  </si>
  <si>
    <t>Q3_Summer_CMP-01423</t>
  </si>
  <si>
    <t>CMP-01424</t>
  </si>
  <si>
    <t>Q4_Summer_CMP-01424</t>
  </si>
  <si>
    <t>CMP-01425</t>
  </si>
  <si>
    <t>Q1_Winter_CMP-01425</t>
  </si>
  <si>
    <t>CMP-01426</t>
  </si>
  <si>
    <t>Q3_Launch_CMP-01426</t>
  </si>
  <si>
    <t>CMP-01427</t>
  </si>
  <si>
    <t>Q2_BlackFriday_CMP-01427</t>
  </si>
  <si>
    <t>CMP-01428</t>
  </si>
  <si>
    <t>Q2_BlackFriday_CMP-01428</t>
  </si>
  <si>
    <t>25/05/2023</t>
  </si>
  <si>
    <t>CMP-01429</t>
  </si>
  <si>
    <t>Q4_Winter_CMP-01429</t>
  </si>
  <si>
    <t>CMP-01430</t>
  </si>
  <si>
    <t>Q3_Winter_CMP-01430</t>
  </si>
  <si>
    <t>CMP-01431</t>
  </si>
  <si>
    <t>Q2_Winter_CMP-01431</t>
  </si>
  <si>
    <t>CMP-01432</t>
  </si>
  <si>
    <t>Q2_BlackFriday_CMP-01432</t>
  </si>
  <si>
    <t>CMP-01433</t>
  </si>
  <si>
    <t>Q2_Summer_CMP-01433</t>
  </si>
  <si>
    <t>CMP-01434</t>
  </si>
  <si>
    <t>Q1_Summer_CMP-01434</t>
  </si>
  <si>
    <t>CMP-01435</t>
  </si>
  <si>
    <t>Q2_BlackFriday_CMP-01435</t>
  </si>
  <si>
    <t>CMP-01436</t>
  </si>
  <si>
    <t>Q1_BlackFriday_CMP-01436</t>
  </si>
  <si>
    <t>CMP-01437</t>
  </si>
  <si>
    <t>Q3_Winter_CMP-01437</t>
  </si>
  <si>
    <t>CMP-01438</t>
  </si>
  <si>
    <t>Q2_Winter_CMP-01438</t>
  </si>
  <si>
    <t>CMP-01439</t>
  </si>
  <si>
    <t>Q3_Winter_CMP-01439</t>
  </si>
  <si>
    <t>19/06/2023</t>
  </si>
  <si>
    <t>CMP-01440</t>
  </si>
  <si>
    <t>Q4_BlackFriday_CMP-01440</t>
  </si>
  <si>
    <t>CMP-01441</t>
  </si>
  <si>
    <t>Q2_Winter_CMP-01441</t>
  </si>
  <si>
    <t>CMP-01442</t>
  </si>
  <si>
    <t>Q3_Summer_CMP-01442</t>
  </si>
  <si>
    <t>CMP-01443</t>
  </si>
  <si>
    <t>Q2_Launch_CMP-01443</t>
  </si>
  <si>
    <t>CMP-01444</t>
  </si>
  <si>
    <t>Q1_Launch_CMP-01444</t>
  </si>
  <si>
    <t>CMP-01445</t>
  </si>
  <si>
    <t>Q1_Launch_CMP-01445</t>
  </si>
  <si>
    <t>CMP-01446</t>
  </si>
  <si>
    <t>Q2_Launch_CMP-01446</t>
  </si>
  <si>
    <t>27/10/2023</t>
  </si>
  <si>
    <t>CMP-01447</t>
  </si>
  <si>
    <t>Q1_Launch_CMP-01447</t>
  </si>
  <si>
    <t>CMP-01448</t>
  </si>
  <si>
    <t>Q4_Launch_CMP-01448</t>
  </si>
  <si>
    <t>CMP-01449</t>
  </si>
  <si>
    <t>Q2_Winter_CMP-01449</t>
  </si>
  <si>
    <t>CMP-01450</t>
  </si>
  <si>
    <t>Q4_Summer_CMP-01450</t>
  </si>
  <si>
    <t>CMP-01451</t>
  </si>
  <si>
    <t>Q1_Winter_CMP-01451</t>
  </si>
  <si>
    <t>CMP-01452</t>
  </si>
  <si>
    <t>Q1_Winter_CMP-01452</t>
  </si>
  <si>
    <t>CMP-01453</t>
  </si>
  <si>
    <t>Q2_Summer_CMP-01453</t>
  </si>
  <si>
    <t>CMP-01454</t>
  </si>
  <si>
    <t>Q4_BlackFriday_CMP-01454</t>
  </si>
  <si>
    <t>CMP-01455</t>
  </si>
  <si>
    <t>Q3_Launch_CMP-01455</t>
  </si>
  <si>
    <t>CMP-01456</t>
  </si>
  <si>
    <t>Q2_Winter_CMP-01456</t>
  </si>
  <si>
    <t>CMP-01457</t>
  </si>
  <si>
    <t>Q1_BlackFriday_CMP-01457</t>
  </si>
  <si>
    <t>22/01/2023</t>
  </si>
  <si>
    <t>CMP-01458</t>
  </si>
  <si>
    <t>Q4_BlackFriday_CMP-01458</t>
  </si>
  <si>
    <t>CMP-01459</t>
  </si>
  <si>
    <t>Q1_Launch_CMP-01459</t>
  </si>
  <si>
    <t>CMP-01460</t>
  </si>
  <si>
    <t>Q1_Summer_CMP-01460</t>
  </si>
  <si>
    <t>CMP-01461</t>
  </si>
  <si>
    <t>Q4_Launch_CMP-01461</t>
  </si>
  <si>
    <t>CMP-01462</t>
  </si>
  <si>
    <t>Q4_Summer_CMP-01462</t>
  </si>
  <si>
    <t>CMP-01463</t>
  </si>
  <si>
    <t>Q3_BlackFriday_CMP-01463</t>
  </si>
  <si>
    <t>CMP-01464</t>
  </si>
  <si>
    <t>Q3_Summer_CMP-01464</t>
  </si>
  <si>
    <t>CMP-01465</t>
  </si>
  <si>
    <t>Q4_BlackFriday_CMP-01465</t>
  </si>
  <si>
    <t>CMP-01466</t>
  </si>
  <si>
    <t>Q2_Summer_CMP-01466</t>
  </si>
  <si>
    <t>CMP-01467</t>
  </si>
  <si>
    <t>Q4_Launch_CMP-01467</t>
  </si>
  <si>
    <t>CMP-01468</t>
  </si>
  <si>
    <t>Q1_BlackFriday_CMP-01468</t>
  </si>
  <si>
    <t>CMP-01469</t>
  </si>
  <si>
    <t>Q3_Summer_CMP-01469</t>
  </si>
  <si>
    <t>CMP-01470</t>
  </si>
  <si>
    <t>Q2_Winter_CMP-01470</t>
  </si>
  <si>
    <t>CMP-01471</t>
  </si>
  <si>
    <t>Q2_Summer_CMP-01471</t>
  </si>
  <si>
    <t>CMP-01472</t>
  </si>
  <si>
    <t>Q2_Winter_CMP-01472</t>
  </si>
  <si>
    <t>CMP-01473</t>
  </si>
  <si>
    <t>Q2_Launch_CMP-01473</t>
  </si>
  <si>
    <t>CMP-01474</t>
  </si>
  <si>
    <t>Q1_Summer_CMP-01474</t>
  </si>
  <si>
    <t>CMP-01475</t>
  </si>
  <si>
    <t>Q2_BlackFriday_CMP-01475</t>
  </si>
  <si>
    <t>CMP-01476</t>
  </si>
  <si>
    <t>Q3_Launch_CMP-01476</t>
  </si>
  <si>
    <t>CMP-01477</t>
  </si>
  <si>
    <t>Q2_Launch_CMP-01477</t>
  </si>
  <si>
    <t>CMP-01478</t>
  </si>
  <si>
    <t>Q2_Winter_CMP-01478</t>
  </si>
  <si>
    <t>CMP-01479</t>
  </si>
  <si>
    <t>Q2_Winter_CMP-01479</t>
  </si>
  <si>
    <t>CMP-01480</t>
  </si>
  <si>
    <t>Q3_Summer_CMP-01480</t>
  </si>
  <si>
    <t>CMP-01481</t>
  </si>
  <si>
    <t>Q2_Summer_CMP-01481</t>
  </si>
  <si>
    <t>17/11/2023</t>
  </si>
  <si>
    <t>CMP-01482</t>
  </si>
  <si>
    <t>Q4_Winter_CMP-01482</t>
  </si>
  <si>
    <t>CMP-01483</t>
  </si>
  <si>
    <t>Q3_Launch_CMP-01483</t>
  </si>
  <si>
    <t>20/11/2023</t>
  </si>
  <si>
    <t>CMP-01484</t>
  </si>
  <si>
    <t>Q3_BlackFriday_CMP-01484</t>
  </si>
  <si>
    <t>CMP-01485</t>
  </si>
  <si>
    <t>Q3_Summer_CMP-01485</t>
  </si>
  <si>
    <t>CMP-01486</t>
  </si>
  <si>
    <t>Q1_BlackFriday_CMP-01486</t>
  </si>
  <si>
    <t>CMP-01487</t>
  </si>
  <si>
    <t>Q1_Launch_CMP-01487</t>
  </si>
  <si>
    <t>CMP-01488</t>
  </si>
  <si>
    <t>Q1_Winter_CMP-01488</t>
  </si>
  <si>
    <t>CMP-01489</t>
  </si>
  <si>
    <t>Q4_Summer_CMP-01489</t>
  </si>
  <si>
    <t>CMP-01490</t>
  </si>
  <si>
    <t>Q4_Winter_CMP-01490</t>
  </si>
  <si>
    <t>CMP-01491</t>
  </si>
  <si>
    <t>Q2_Summer_CMP-01491</t>
  </si>
  <si>
    <t>CMP-01492</t>
  </si>
  <si>
    <t>Q1_BlackFriday_CMP-01492</t>
  </si>
  <si>
    <t>CMP-01493</t>
  </si>
  <si>
    <t>Q2_Summer_CMP-01493</t>
  </si>
  <si>
    <t>CMP-01494</t>
  </si>
  <si>
    <t>Q4_Summer_CMP-01494</t>
  </si>
  <si>
    <t>CMP-01495</t>
  </si>
  <si>
    <t>Q1_Launch_CMP-01495</t>
  </si>
  <si>
    <t>CMP-01496</t>
  </si>
  <si>
    <t>Q4_Launch_CMP-01496</t>
  </si>
  <si>
    <t>CMP-01497</t>
  </si>
  <si>
    <t>Q4_Winter_CMP-01497</t>
  </si>
  <si>
    <t>30/04/2023</t>
  </si>
  <si>
    <t>CMP-01498</t>
  </si>
  <si>
    <t>Q1_BlackFriday_CMP-01498</t>
  </si>
  <si>
    <t>CMP-01499</t>
  </si>
  <si>
    <t>Q4_Launch_CMP-01499</t>
  </si>
  <si>
    <t>CMP-01500</t>
  </si>
  <si>
    <t>Q3_Winter_CMP-01500</t>
  </si>
  <si>
    <t>CMP-01501</t>
  </si>
  <si>
    <t>Q3_BlackFriday_CMP-01501</t>
  </si>
  <si>
    <t>CMP-01502</t>
  </si>
  <si>
    <t>Q1_Launch_CMP-01502</t>
  </si>
  <si>
    <t>CMP-01503</t>
  </si>
  <si>
    <t>Q4_Winter_CMP-01503</t>
  </si>
  <si>
    <t>CMP-01504</t>
  </si>
  <si>
    <t>Q2_Winter_CMP-01504</t>
  </si>
  <si>
    <t>CMP-01505</t>
  </si>
  <si>
    <t>Q2_Winter_CMP-01505</t>
  </si>
  <si>
    <t>CMP-01506</t>
  </si>
  <si>
    <t>Q2_Summer_CMP-01506</t>
  </si>
  <si>
    <t>CMP-01507</t>
  </si>
  <si>
    <t>Q1_Launch_CMP-01507</t>
  </si>
  <si>
    <t>CMP-01508</t>
  </si>
  <si>
    <t>Q3_Summer_CMP-01508</t>
  </si>
  <si>
    <t>CMP-01509</t>
  </si>
  <si>
    <t>Q2_Winter_CMP-01509</t>
  </si>
  <si>
    <t>CMP-01510</t>
  </si>
  <si>
    <t>Q3_Winter_CMP-01510</t>
  </si>
  <si>
    <t>CMP-01511</t>
  </si>
  <si>
    <t>Q3_BlackFriday_CMP-01511</t>
  </si>
  <si>
    <t>CMP-01512</t>
  </si>
  <si>
    <t>Q4_BlackFriday_CMP-01512</t>
  </si>
  <si>
    <t>CMP-01513</t>
  </si>
  <si>
    <t>Q2_BlackFriday_CMP-01513</t>
  </si>
  <si>
    <t>CMP-01514</t>
  </si>
  <si>
    <t>Q4_BlackFriday_CMP-01514</t>
  </si>
  <si>
    <t>CMP-01515</t>
  </si>
  <si>
    <t>Q2_Summer_CMP-01515</t>
  </si>
  <si>
    <t>CMP-01516</t>
  </si>
  <si>
    <t>Q4_Summer_CMP-01516</t>
  </si>
  <si>
    <t>CMP-01517</t>
  </si>
  <si>
    <t>Q2_Winter_CMP-01517</t>
  </si>
  <si>
    <t>CMP-01518</t>
  </si>
  <si>
    <t>Q1_Winter_CMP-01518</t>
  </si>
  <si>
    <t>CMP-01519</t>
  </si>
  <si>
    <t>Q1_Winter_CMP-01519</t>
  </si>
  <si>
    <t>CMP-01520</t>
  </si>
  <si>
    <t>Q2_Launch_CMP-01520</t>
  </si>
  <si>
    <t>CMP-01521</t>
  </si>
  <si>
    <t>Q3_Summer_CMP-01521</t>
  </si>
  <si>
    <t>CMP-01522</t>
  </si>
  <si>
    <t>Q4_Launch_CMP-01522</t>
  </si>
  <si>
    <t>CMP-01523</t>
  </si>
  <si>
    <t>Q3_Winter_CMP-01523</t>
  </si>
  <si>
    <t>CMP-01524</t>
  </si>
  <si>
    <t>Q4_Launch_CMP-01524</t>
  </si>
  <si>
    <t>CMP-01525</t>
  </si>
  <si>
    <t>Q2_Launch_CMP-01525</t>
  </si>
  <si>
    <t>CMP-01526</t>
  </si>
  <si>
    <t>Q3_Launch_CMP-01526</t>
  </si>
  <si>
    <t>CMP-01527</t>
  </si>
  <si>
    <t>Q1_BlackFriday_CMP-01527</t>
  </si>
  <si>
    <t>CMP-01528</t>
  </si>
  <si>
    <t>Q3_BlackFriday_CMP-01528</t>
  </si>
  <si>
    <t>CMP-01529</t>
  </si>
  <si>
    <t>Q2_BlackFriday_CMP-01529</t>
  </si>
  <si>
    <t>CMP-01530</t>
  </si>
  <si>
    <t>Q3_Launch_CMP-01530</t>
  </si>
  <si>
    <t>CMP-01531</t>
  </si>
  <si>
    <t>Q4_Summer_CMP-01531</t>
  </si>
  <si>
    <t>CMP-01532</t>
  </si>
  <si>
    <t>Q3_BlackFriday_CMP-01532</t>
  </si>
  <si>
    <t>CMP-01533</t>
  </si>
  <si>
    <t>Q1_BlackFriday_CMP-01533</t>
  </si>
  <si>
    <t>CMP-01534</t>
  </si>
  <si>
    <t>Q4_Summer_CMP-01534</t>
  </si>
  <si>
    <t>CMP-01535</t>
  </si>
  <si>
    <t>Q2_Summer_CMP-01535</t>
  </si>
  <si>
    <t>CMP-01536</t>
  </si>
  <si>
    <t>Q2_Launch_CMP-01536</t>
  </si>
  <si>
    <t>CMP-01537</t>
  </si>
  <si>
    <t>Q1_Summer_CMP-01537</t>
  </si>
  <si>
    <t>CMP-01538</t>
  </si>
  <si>
    <t>Q3_Winter_CMP-01538</t>
  </si>
  <si>
    <t>CMP-01539</t>
  </si>
  <si>
    <t>Q3_BlackFriday_CMP-01539</t>
  </si>
  <si>
    <t>CMP-01540</t>
  </si>
  <si>
    <t>Q4_Launch_CMP-01540</t>
  </si>
  <si>
    <t>CMP-01541</t>
  </si>
  <si>
    <t>Q1_Winter_CMP-01541</t>
  </si>
  <si>
    <t>CMP-01542</t>
  </si>
  <si>
    <t>Q4_Winter_CMP-01542</t>
  </si>
  <si>
    <t>CMP-01543</t>
  </si>
  <si>
    <t>Q2_Winter_CMP-01543</t>
  </si>
  <si>
    <t>CMP-01544</t>
  </si>
  <si>
    <t>Q1_Winter_CMP-01544</t>
  </si>
  <si>
    <t>CMP-01545</t>
  </si>
  <si>
    <t>Q3_Winter_CMP-01545</t>
  </si>
  <si>
    <t>CMP-01546</t>
  </si>
  <si>
    <t>Q1_BlackFriday_CMP-01546</t>
  </si>
  <si>
    <t>CMP-01547</t>
  </si>
  <si>
    <t>Q2_Winter_CMP-01547</t>
  </si>
  <si>
    <t>CMP-01548</t>
  </si>
  <si>
    <t>Q3_Winter_CMP-01548</t>
  </si>
  <si>
    <t>CMP-01549</t>
  </si>
  <si>
    <t>Q1_Winter_CMP-01549</t>
  </si>
  <si>
    <t>CMP-01550</t>
  </si>
  <si>
    <t>Q2_Winter_CMP-01550</t>
  </si>
  <si>
    <t>CMP-01551</t>
  </si>
  <si>
    <t>Q4_Winter_CMP-01551</t>
  </si>
  <si>
    <t>CMP-01552</t>
  </si>
  <si>
    <t>Q3_Summer_CMP-01552</t>
  </si>
  <si>
    <t>CMP-01553</t>
  </si>
  <si>
    <t>Q4_BlackFriday_CMP-01553</t>
  </si>
  <si>
    <t>CMP-01554</t>
  </si>
  <si>
    <t>Q4_Launch_CMP-01554</t>
  </si>
  <si>
    <t>CMP-01555</t>
  </si>
  <si>
    <t>Q4_Launch_CMP-01555</t>
  </si>
  <si>
    <t>CMP-01556</t>
  </si>
  <si>
    <t>Q3_Winter_CMP-01556</t>
  </si>
  <si>
    <t>CMP-01557</t>
  </si>
  <si>
    <t>Q3_Summer_CMP-01557</t>
  </si>
  <si>
    <t>CMP-01558</t>
  </si>
  <si>
    <t>Q1_BlackFriday_CMP-01558</t>
  </si>
  <si>
    <t>CMP-01559</t>
  </si>
  <si>
    <t>Q3_Winter_CMP-01559</t>
  </si>
  <si>
    <t>CMP-01560</t>
  </si>
  <si>
    <t>Q1_Summer_CMP-01560</t>
  </si>
  <si>
    <t>22/11/2023</t>
  </si>
  <si>
    <t>CMP-01561</t>
  </si>
  <si>
    <t>Q4_Winter_CMP-01561</t>
  </si>
  <si>
    <t>CMP-01562</t>
  </si>
  <si>
    <t>Q2_Launch_CMP-01562</t>
  </si>
  <si>
    <t>CMP-01563</t>
  </si>
  <si>
    <t>Q2_Winter_CMP-01563</t>
  </si>
  <si>
    <t>CMP-01564</t>
  </si>
  <si>
    <t>Q4_Winter_CMP-01564</t>
  </si>
  <si>
    <t>CMP-01565</t>
  </si>
  <si>
    <t>Q4_Launch_CMP-01565</t>
  </si>
  <si>
    <t>CMP-01566</t>
  </si>
  <si>
    <t>Q2_Winter_CMP-01566</t>
  </si>
  <si>
    <t>CMP-01567</t>
  </si>
  <si>
    <t>Q3_Summer_CMP-01567</t>
  </si>
  <si>
    <t>CMP-01568</t>
  </si>
  <si>
    <t>Q2_BlackFriday_CMP-01568</t>
  </si>
  <si>
    <t>CMP-01569</t>
  </si>
  <si>
    <t>Q2_Launch_CMP-01569</t>
  </si>
  <si>
    <t>CMP-01570</t>
  </si>
  <si>
    <t>Q1_Winter_CMP-01570</t>
  </si>
  <si>
    <t>CMP-01571</t>
  </si>
  <si>
    <t>Q2_Launch_CMP-01571</t>
  </si>
  <si>
    <t>CMP-01572</t>
  </si>
  <si>
    <t>Q2_BlackFriday_CMP-01572</t>
  </si>
  <si>
    <t>CMP-01573</t>
  </si>
  <si>
    <t>Q3_Summer_CMP-01573</t>
  </si>
  <si>
    <t>CMP-01574</t>
  </si>
  <si>
    <t>Q1_BlackFriday_CMP-01574</t>
  </si>
  <si>
    <t>CMP-01575</t>
  </si>
  <si>
    <t>Q1_Launch_CMP-01575</t>
  </si>
  <si>
    <t>CMP-01576</t>
  </si>
  <si>
    <t>Q2_Launch_CMP-01576</t>
  </si>
  <si>
    <t>CMP-01577</t>
  </si>
  <si>
    <t>Q3_Summer_CMP-01577</t>
  </si>
  <si>
    <t>CMP-01578</t>
  </si>
  <si>
    <t>Q4_Winter_CMP-01578</t>
  </si>
  <si>
    <t>CMP-01579</t>
  </si>
  <si>
    <t>Q1_BlackFriday_CMP-01579</t>
  </si>
  <si>
    <t>CMP-01580</t>
  </si>
  <si>
    <t>Q3_Summer_CMP-01580</t>
  </si>
  <si>
    <t>CMP-01581</t>
  </si>
  <si>
    <t>Q4_BlackFriday_CMP-01581</t>
  </si>
  <si>
    <t>14/10/2023</t>
  </si>
  <si>
    <t>CMP-01582</t>
  </si>
  <si>
    <t>Q1_Launch_CMP-01582</t>
  </si>
  <si>
    <t>CMP-01583</t>
  </si>
  <si>
    <t>Q4_Winter_CMP-01583</t>
  </si>
  <si>
    <t>CMP-01584</t>
  </si>
  <si>
    <t>Q4_BlackFriday_CMP-01584</t>
  </si>
  <si>
    <t>CMP-01585</t>
  </si>
  <si>
    <t>Q2_Summer_CMP-01585</t>
  </si>
  <si>
    <t>CMP-01586</t>
  </si>
  <si>
    <t>Q1_BlackFriday_CMP-01586</t>
  </si>
  <si>
    <t>CMP-01587</t>
  </si>
  <si>
    <t>Q2_Launch_CMP-01587</t>
  </si>
  <si>
    <t>CMP-01588</t>
  </si>
  <si>
    <t>Q4_Launch_CMP-01588</t>
  </si>
  <si>
    <t>CMP-01589</t>
  </si>
  <si>
    <t>Q1_Summer_CMP-01589</t>
  </si>
  <si>
    <t>CMP-01590</t>
  </si>
  <si>
    <t>Q3_BlackFriday_CMP-01590</t>
  </si>
  <si>
    <t>CMP-01591</t>
  </si>
  <si>
    <t>Q3_BlackFriday_CMP-01591</t>
  </si>
  <si>
    <t>CMP-01592</t>
  </si>
  <si>
    <t>Q4_BlackFriday_CMP-01592</t>
  </si>
  <si>
    <t>CMP-01593</t>
  </si>
  <si>
    <t>Q3_Summer_CMP-01593</t>
  </si>
  <si>
    <t>CMP-01594</t>
  </si>
  <si>
    <t>Q1_Summer_CMP-01594</t>
  </si>
  <si>
    <t>CMP-01595</t>
  </si>
  <si>
    <t>Q4_Winter_CMP-01595</t>
  </si>
  <si>
    <t>CMP-01596</t>
  </si>
  <si>
    <t>Q4_Winter_CMP-01596</t>
  </si>
  <si>
    <t>CMP-01597</t>
  </si>
  <si>
    <t>Q4_BlackFriday_CMP-01597</t>
  </si>
  <si>
    <t>CMP-01598</t>
  </si>
  <si>
    <t>Q1_Launch_CMP-01598</t>
  </si>
  <si>
    <t>CMP-01599</t>
  </si>
  <si>
    <t>Q4_Launch_CMP-01599</t>
  </si>
  <si>
    <t>CMP-01600</t>
  </si>
  <si>
    <t>Q1_Summer_CMP-01600</t>
  </si>
  <si>
    <t>CMP-01601</t>
  </si>
  <si>
    <t>Q1_Summer_CMP-01601</t>
  </si>
  <si>
    <t>CMP-01602</t>
  </si>
  <si>
    <t>Q1_Winter_CMP-01602</t>
  </si>
  <si>
    <t>CMP-01603</t>
  </si>
  <si>
    <t>Q3_Launch_CMP-01603</t>
  </si>
  <si>
    <t>CMP-01604</t>
  </si>
  <si>
    <t>Q4_Summer_CMP-01604</t>
  </si>
  <si>
    <t>CMP-01605</t>
  </si>
  <si>
    <t>Q3_Launch_CMP-01605</t>
  </si>
  <si>
    <t>CMP-01606</t>
  </si>
  <si>
    <t>Q4_Summer_CMP-01606</t>
  </si>
  <si>
    <t>CMP-01607</t>
  </si>
  <si>
    <t>Q4_Launch_CMP-01607</t>
  </si>
  <si>
    <t>CMP-01608</t>
  </si>
  <si>
    <t>Q1_Winter_CMP-01608</t>
  </si>
  <si>
    <t>CMP-01609</t>
  </si>
  <si>
    <t>Q2_Summer_CMP-01609</t>
  </si>
  <si>
    <t>CMP-01610</t>
  </si>
  <si>
    <t>Q3_Summer_CMP-01610</t>
  </si>
  <si>
    <t>CMP-01611</t>
  </si>
  <si>
    <t>Q3_Launch_CMP-01611</t>
  </si>
  <si>
    <t>CMP-01612</t>
  </si>
  <si>
    <t>Q1_Launch_CMP-01612</t>
  </si>
  <si>
    <t>CMP-01613</t>
  </si>
  <si>
    <t>Q3_BlackFriday_CMP-01613</t>
  </si>
  <si>
    <t>CMP-01614</t>
  </si>
  <si>
    <t>Q3_BlackFriday_CMP-01614</t>
  </si>
  <si>
    <t>CMP-01615</t>
  </si>
  <si>
    <t>Q2_BlackFriday_CMP-01615</t>
  </si>
  <si>
    <t>CMP-01616</t>
  </si>
  <si>
    <t>Q4_Summer_CMP-01616</t>
  </si>
  <si>
    <t>CMP-01617</t>
  </si>
  <si>
    <t>Q3_Launch_CMP-01617</t>
  </si>
  <si>
    <t>CMP-01618</t>
  </si>
  <si>
    <t>Q3_Winter_CMP-01618</t>
  </si>
  <si>
    <t>CMP-01619</t>
  </si>
  <si>
    <t>Q2_BlackFriday_CMP-01619</t>
  </si>
  <si>
    <t>CMP-01620</t>
  </si>
  <si>
    <t>Q4_BlackFriday_CMP-01620</t>
  </si>
  <si>
    <t>CMP-01621</t>
  </si>
  <si>
    <t>Q2_Launch_CMP-01621</t>
  </si>
  <si>
    <t>CMP-01622</t>
  </si>
  <si>
    <t>Q1_BlackFriday_CMP-01622</t>
  </si>
  <si>
    <t>CMP-01623</t>
  </si>
  <si>
    <t>Q3_Winter_CMP-01623</t>
  </si>
  <si>
    <t>CMP-01624</t>
  </si>
  <si>
    <t>Q3_BlackFriday_CMP-01624</t>
  </si>
  <si>
    <t>CMP-01625</t>
  </si>
  <si>
    <t>Q1_Summer_CMP-01625</t>
  </si>
  <si>
    <t>CMP-01626</t>
  </si>
  <si>
    <t>Q4_BlackFriday_CMP-01626</t>
  </si>
  <si>
    <t>CMP-01627</t>
  </si>
  <si>
    <t>Q4_Winter_CMP-01627</t>
  </si>
  <si>
    <t>CMP-01628</t>
  </si>
  <si>
    <t>Q4_Winter_CMP-01628</t>
  </si>
  <si>
    <t>CMP-01629</t>
  </si>
  <si>
    <t>Q3_Launch_CMP-01629</t>
  </si>
  <si>
    <t>CMP-01630</t>
  </si>
  <si>
    <t>Q3_BlackFriday_CMP-01630</t>
  </si>
  <si>
    <t>CMP-01631</t>
  </si>
  <si>
    <t>Q4_BlackFriday_CMP-01631</t>
  </si>
  <si>
    <t>CMP-01632</t>
  </si>
  <si>
    <t>Q2_Winter_CMP-01632</t>
  </si>
  <si>
    <t>CMP-01633</t>
  </si>
  <si>
    <t>Q3_Summer_CMP-01633</t>
  </si>
  <si>
    <t>CMP-01634</t>
  </si>
  <si>
    <t>Q1_Winter_CMP-01634</t>
  </si>
  <si>
    <t>CMP-01635</t>
  </si>
  <si>
    <t>Q3_BlackFriday_CMP-01635</t>
  </si>
  <si>
    <t>CMP-01636</t>
  </si>
  <si>
    <t>Q2_Launch_CMP-01636</t>
  </si>
  <si>
    <t>CMP-01637</t>
  </si>
  <si>
    <t>Q1_Winter_CMP-01637</t>
  </si>
  <si>
    <t>CMP-01638</t>
  </si>
  <si>
    <t>Q1_Summer_CMP-01638</t>
  </si>
  <si>
    <t>CMP-01639</t>
  </si>
  <si>
    <t>Q4_BlackFriday_CMP-01639</t>
  </si>
  <si>
    <t>CMP-01640</t>
  </si>
  <si>
    <t>Q2_BlackFriday_CMP-01640</t>
  </si>
  <si>
    <t>CMP-01641</t>
  </si>
  <si>
    <t>Q3_Launch_CMP-01641</t>
  </si>
  <si>
    <t>CMP-01642</t>
  </si>
  <si>
    <t>Q2_Launch_CMP-01642</t>
  </si>
  <si>
    <t>CMP-01643</t>
  </si>
  <si>
    <t>Q1_BlackFriday_CMP-01643</t>
  </si>
  <si>
    <t>CMP-01644</t>
  </si>
  <si>
    <t>Q1_BlackFriday_CMP-01644</t>
  </si>
  <si>
    <t>CMP-01645</t>
  </si>
  <si>
    <t>Q2_Launch_CMP-01645</t>
  </si>
  <si>
    <t>CMP-01646</t>
  </si>
  <si>
    <t>Q1_Winter_CMP-01646</t>
  </si>
  <si>
    <t>CMP-01647</t>
  </si>
  <si>
    <t>Q2_BlackFriday_CMP-01647</t>
  </si>
  <si>
    <t>CMP-01648</t>
  </si>
  <si>
    <t>Q1_Launch_CMP-01648</t>
  </si>
  <si>
    <t>CMP-01649</t>
  </si>
  <si>
    <t>Q2_Winter_CMP-01649</t>
  </si>
  <si>
    <t>CMP-01650</t>
  </si>
  <si>
    <t>Q2_Winter_CMP-01650</t>
  </si>
  <si>
    <t>18/02/2023</t>
  </si>
  <si>
    <t>CMP-01651</t>
  </si>
  <si>
    <t>Q4_Winter_CMP-01651</t>
  </si>
  <si>
    <t>CMP-01652</t>
  </si>
  <si>
    <t>Q2_Summer_CMP-01652</t>
  </si>
  <si>
    <t>CMP-01653</t>
  </si>
  <si>
    <t>Q3_Winter_CMP-01653</t>
  </si>
  <si>
    <t>CMP-01654</t>
  </si>
  <si>
    <t>Q1_Launch_CMP-01654</t>
  </si>
  <si>
    <t>CMP-01655</t>
  </si>
  <si>
    <t>Q4_Launch_CMP-01655</t>
  </si>
  <si>
    <t>CMP-01656</t>
  </si>
  <si>
    <t>Q2_Launch_CMP-01656</t>
  </si>
  <si>
    <t>CMP-01657</t>
  </si>
  <si>
    <t>Q2_Launch_CMP-01657</t>
  </si>
  <si>
    <t>CMP-01658</t>
  </si>
  <si>
    <t>Q4_BlackFriday_CMP-01658</t>
  </si>
  <si>
    <t>CMP-01659</t>
  </si>
  <si>
    <t>Q3_BlackFriday_CMP-01659</t>
  </si>
  <si>
    <t>CMP-01660</t>
  </si>
  <si>
    <t>Q4_BlackFriday_CMP-01660</t>
  </si>
  <si>
    <t>CMP-01661</t>
  </si>
  <si>
    <t>Q3_Winter_CMP-01661</t>
  </si>
  <si>
    <t>CMP-01662</t>
  </si>
  <si>
    <t>Q3_BlackFriday_CMP-01662</t>
  </si>
  <si>
    <t>CMP-01663</t>
  </si>
  <si>
    <t>Q1_Winter_CMP-01663</t>
  </si>
  <si>
    <t>CMP-01664</t>
  </si>
  <si>
    <t>Q3_Winter_CMP-01664</t>
  </si>
  <si>
    <t>CMP-01665</t>
  </si>
  <si>
    <t>Q2_Summer_CMP-01665</t>
  </si>
  <si>
    <t>CMP-01666</t>
  </si>
  <si>
    <t>Q4_BlackFriday_CMP-01666</t>
  </si>
  <si>
    <t>CMP-01667</t>
  </si>
  <si>
    <t>Q1_Winter_CMP-01667</t>
  </si>
  <si>
    <t>CMP-01668</t>
  </si>
  <si>
    <t>Q3_Winter_CMP-01668</t>
  </si>
  <si>
    <t>CMP-01669</t>
  </si>
  <si>
    <t>Q4_BlackFriday_CMP-01669</t>
  </si>
  <si>
    <t>CMP-01670</t>
  </si>
  <si>
    <t>Q1_Launch_CMP-01670</t>
  </si>
  <si>
    <t>CMP-01671</t>
  </si>
  <si>
    <t>Q4_Launch_CMP-01671</t>
  </si>
  <si>
    <t>CMP-01672</t>
  </si>
  <si>
    <t>Q4_Summer_CMP-01672</t>
  </si>
  <si>
    <t>CMP-01673</t>
  </si>
  <si>
    <t>Q2_Summer_CMP-01673</t>
  </si>
  <si>
    <t>CMP-01674</t>
  </si>
  <si>
    <t>Q4_Summer_CMP-01674</t>
  </si>
  <si>
    <t>CMP-01675</t>
  </si>
  <si>
    <t>Q3_Launch_CMP-01675</t>
  </si>
  <si>
    <t>CMP-01676</t>
  </si>
  <si>
    <t>Q2_Summer_CMP-01676</t>
  </si>
  <si>
    <t>15/05/2023</t>
  </si>
  <si>
    <t>CMP-01677</t>
  </si>
  <si>
    <t>Q3_Summer_CMP-01677</t>
  </si>
  <si>
    <t>CMP-01678</t>
  </si>
  <si>
    <t>Q3_BlackFriday_CMP-01678</t>
  </si>
  <si>
    <t>CMP-01679</t>
  </si>
  <si>
    <t>Q1_Launch_CMP-01679</t>
  </si>
  <si>
    <t>CMP-01680</t>
  </si>
  <si>
    <t>Q4_Winter_CMP-01680</t>
  </si>
  <si>
    <t>CMP-01681</t>
  </si>
  <si>
    <t>Q4_Winter_CMP-01681</t>
  </si>
  <si>
    <t>CMP-01682</t>
  </si>
  <si>
    <t>Q4_BlackFriday_CMP-01682</t>
  </si>
  <si>
    <t>CMP-01683</t>
  </si>
  <si>
    <t>Q3_BlackFriday_CMP-01683</t>
  </si>
  <si>
    <t>CMP-01684</t>
  </si>
  <si>
    <t>Q2_Launch_CMP-01684</t>
  </si>
  <si>
    <t>CMP-01685</t>
  </si>
  <si>
    <t>Q2_BlackFriday_CMP-01685</t>
  </si>
  <si>
    <t>CMP-01686</t>
  </si>
  <si>
    <t>Q1_Summer_CMP-01686</t>
  </si>
  <si>
    <t>CMP-01687</t>
  </si>
  <si>
    <t>Q3_Summer_CMP-01687</t>
  </si>
  <si>
    <t>CMP-01688</t>
  </si>
  <si>
    <t>Q1_Summer_CMP-01688</t>
  </si>
  <si>
    <t>CMP-01689</t>
  </si>
  <si>
    <t>Q4_Winter_CMP-01689</t>
  </si>
  <si>
    <t>CMP-01690</t>
  </si>
  <si>
    <t>Q2_Winter_CMP-01690</t>
  </si>
  <si>
    <t>CMP-01691</t>
  </si>
  <si>
    <t>Q2_Winter_CMP-01691</t>
  </si>
  <si>
    <t>CMP-01692</t>
  </si>
  <si>
    <t>Q1_Launch_CMP-01692</t>
  </si>
  <si>
    <t>CMP-01693</t>
  </si>
  <si>
    <t>Q1_BlackFriday_CMP-01693</t>
  </si>
  <si>
    <t>20/07/2023</t>
  </si>
  <si>
    <t>CMP-01694</t>
  </si>
  <si>
    <t>Q1_Summer_CMP-01694</t>
  </si>
  <si>
    <t>CMP-01695</t>
  </si>
  <si>
    <t>Q4_Launch_CMP-01695</t>
  </si>
  <si>
    <t>CMP-01696</t>
  </si>
  <si>
    <t>Q4_Launch_CMP-01696</t>
  </si>
  <si>
    <t>CMP-01697</t>
  </si>
  <si>
    <t>Q4_Winter_CMP-01697</t>
  </si>
  <si>
    <t>CMP-01698</t>
  </si>
  <si>
    <t>Q3_Winter_CMP-01698</t>
  </si>
  <si>
    <t>CMP-01699</t>
  </si>
  <si>
    <t>Q1_BlackFriday_CMP-01699</t>
  </si>
  <si>
    <t>CMP-01700</t>
  </si>
  <si>
    <t>Q3_Winter_CMP-01700</t>
  </si>
  <si>
    <t>CMP-01701</t>
  </si>
  <si>
    <t>Q4_BlackFriday_CMP-01701</t>
  </si>
  <si>
    <t>CMP-01702</t>
  </si>
  <si>
    <t>Q4_Summer_CMP-01702</t>
  </si>
  <si>
    <t>CMP-01703</t>
  </si>
  <si>
    <t>Q2_BlackFriday_CMP-01703</t>
  </si>
  <si>
    <t>CMP-01704</t>
  </si>
  <si>
    <t>Q4_Winter_CMP-01704</t>
  </si>
  <si>
    <t>CMP-01705</t>
  </si>
  <si>
    <t>Q2_BlackFriday_CMP-01705</t>
  </si>
  <si>
    <t>CMP-01706</t>
  </si>
  <si>
    <t>Q1_BlackFriday_CMP-01706</t>
  </si>
  <si>
    <t>CMP-01707</t>
  </si>
  <si>
    <t>Q4_Summer_CMP-01707</t>
  </si>
  <si>
    <t>CMP-01708</t>
  </si>
  <si>
    <t>Q3_Summer_CMP-01708</t>
  </si>
  <si>
    <t>CMP-01709</t>
  </si>
  <si>
    <t>Q1_Summer_CMP-01709</t>
  </si>
  <si>
    <t>CMP-01710</t>
  </si>
  <si>
    <t>Q3_Summer_CMP-01710</t>
  </si>
  <si>
    <t>CMP-01711</t>
  </si>
  <si>
    <t>Q2_Summer_CMP-01711</t>
  </si>
  <si>
    <t>CMP-01712</t>
  </si>
  <si>
    <t>Q1_Summer_CMP-01712</t>
  </si>
  <si>
    <t>CMP-01713</t>
  </si>
  <si>
    <t>Q3_Launch_CMP-01713</t>
  </si>
  <si>
    <t>CMP-01714</t>
  </si>
  <si>
    <t>Q3_Summer_CMP-01714</t>
  </si>
  <si>
    <t>CMP-01715</t>
  </si>
  <si>
    <t>Q3_Summer_CMP-01715</t>
  </si>
  <si>
    <t>CMP-01716</t>
  </si>
  <si>
    <t>Q2_Winter_CMP-01716</t>
  </si>
  <si>
    <t>CMP-01717</t>
  </si>
  <si>
    <t>Q4_Winter_CMP-01717</t>
  </si>
  <si>
    <t>CMP-01718</t>
  </si>
  <si>
    <t>Q2_BlackFriday_CMP-01718</t>
  </si>
  <si>
    <t>CMP-01719</t>
  </si>
  <si>
    <t>Q1_Winter_CMP-01719</t>
  </si>
  <si>
    <t>CMP-01720</t>
  </si>
  <si>
    <t>Q3_Winter_CMP-01720</t>
  </si>
  <si>
    <t>CMP-01721</t>
  </si>
  <si>
    <t>Q4_Winter_CMP-01721</t>
  </si>
  <si>
    <t>CMP-01722</t>
  </si>
  <si>
    <t>Q2_Launch_CMP-01722</t>
  </si>
  <si>
    <t>CMP-01723</t>
  </si>
  <si>
    <t>Q1_Summer_CMP-01723</t>
  </si>
  <si>
    <t>CMP-01724</t>
  </si>
  <si>
    <t>Q1_BlackFriday_CMP-01724</t>
  </si>
  <si>
    <t>CMP-01725</t>
  </si>
  <si>
    <t>Q3_Summer_CMP-01725</t>
  </si>
  <si>
    <t>CMP-01726</t>
  </si>
  <si>
    <t>Q3_Winter_CMP-01726</t>
  </si>
  <si>
    <t>CMP-01727</t>
  </si>
  <si>
    <t>Q2_Summer_CMP-01727</t>
  </si>
  <si>
    <t>CMP-01728</t>
  </si>
  <si>
    <t>Q4_Winter_CMP-01728</t>
  </si>
  <si>
    <t>CMP-01729</t>
  </si>
  <si>
    <t>Q2_BlackFriday_CMP-01729</t>
  </si>
  <si>
    <t>CMP-01730</t>
  </si>
  <si>
    <t>Q4_Launch_CMP-01730</t>
  </si>
  <si>
    <t>CMP-01731</t>
  </si>
  <si>
    <t>Q4_Summer_CMP-01731</t>
  </si>
  <si>
    <t>CMP-01732</t>
  </si>
  <si>
    <t>Q1_BlackFriday_CMP-01732</t>
  </si>
  <si>
    <t>CMP-01733</t>
  </si>
  <si>
    <t>Q2_BlackFriday_CMP-01733</t>
  </si>
  <si>
    <t>CMP-01734</t>
  </si>
  <si>
    <t>Q2_Winter_CMP-01734</t>
  </si>
  <si>
    <t>CMP-01735</t>
  </si>
  <si>
    <t>Q4_Winter_CMP-01735</t>
  </si>
  <si>
    <t>CMP-01736</t>
  </si>
  <si>
    <t>Q4_Summer_CMP-01736</t>
  </si>
  <si>
    <t>CMP-01737</t>
  </si>
  <si>
    <t>Q3_Summer_CMP-01737</t>
  </si>
  <si>
    <t>CMP-01738</t>
  </si>
  <si>
    <t>Q4_Summer_CMP-01738</t>
  </si>
  <si>
    <t>CMP-01739</t>
  </si>
  <si>
    <t>Q1_BlackFriday_CMP-01739</t>
  </si>
  <si>
    <t>CMP-01740</t>
  </si>
  <si>
    <t>Q4_Winter_CMP-01740</t>
  </si>
  <si>
    <t>CMP-01741</t>
  </si>
  <si>
    <t>Q3_BlackFriday_CMP-01741</t>
  </si>
  <si>
    <t>CMP-01742</t>
  </si>
  <si>
    <t>Q2_Launch_CMP-01742</t>
  </si>
  <si>
    <t>CMP-01743</t>
  </si>
  <si>
    <t>Q2_BlackFriday_CMP-01743</t>
  </si>
  <si>
    <t>CMP-01744</t>
  </si>
  <si>
    <t>Q4_Launch_CMP-01744</t>
  </si>
  <si>
    <t>CMP-01745</t>
  </si>
  <si>
    <t>Q4_Launch_CMP-01745</t>
  </si>
  <si>
    <t>CMP-01746</t>
  </si>
  <si>
    <t>Q1_Launch_CMP-01746</t>
  </si>
  <si>
    <t>CMP-01747</t>
  </si>
  <si>
    <t>Q1_Launch_CMP-01747</t>
  </si>
  <si>
    <t>CMP-01748</t>
  </si>
  <si>
    <t>Q1_BlackFriday_CMP-01748</t>
  </si>
  <si>
    <t>CMP-01749</t>
  </si>
  <si>
    <t>Q4_Launch_CMP-01749</t>
  </si>
  <si>
    <t>CMP-01750</t>
  </si>
  <si>
    <t>Q3_Launch_CMP-01750</t>
  </si>
  <si>
    <t>CMP-01751</t>
  </si>
  <si>
    <t>Q3_Summer_CMP-01751</t>
  </si>
  <si>
    <t>CMP-01752</t>
  </si>
  <si>
    <t>Q1_Winter_CMP-01752</t>
  </si>
  <si>
    <t>CMP-01753</t>
  </si>
  <si>
    <t>Q1_BlackFriday_CMP-01753</t>
  </si>
  <si>
    <t>CMP-01754</t>
  </si>
  <si>
    <t>Q2_BlackFriday_CMP-01754</t>
  </si>
  <si>
    <t>CMP-01755</t>
  </si>
  <si>
    <t>Q1_Summer_CMP-01755</t>
  </si>
  <si>
    <t>CMP-01756</t>
  </si>
  <si>
    <t>Q1_BlackFriday_CMP-01756</t>
  </si>
  <si>
    <t>CMP-01757</t>
  </si>
  <si>
    <t>Q4_Winter_CMP-01757</t>
  </si>
  <si>
    <t>CMP-01758</t>
  </si>
  <si>
    <t>Q3_Summer_CMP-01758</t>
  </si>
  <si>
    <t>CMP-01759</t>
  </si>
  <si>
    <t>Q4_Winter_CMP-01759</t>
  </si>
  <si>
    <t>CMP-01760</t>
  </si>
  <si>
    <t>Q3_Summer_CMP-01760</t>
  </si>
  <si>
    <t>CMP-01761</t>
  </si>
  <si>
    <t>Q2_Summer_CMP-01761</t>
  </si>
  <si>
    <t>CMP-01762</t>
  </si>
  <si>
    <t>Q4_Winter_CMP-01762</t>
  </si>
  <si>
    <t>CMP-01763</t>
  </si>
  <si>
    <t>Q2_BlackFriday_CMP-01763</t>
  </si>
  <si>
    <t>CMP-01764</t>
  </si>
  <si>
    <t>Q1_Winter_CMP-01764</t>
  </si>
  <si>
    <t>CMP-01765</t>
  </si>
  <si>
    <t>Q4_Winter_CMP-01765</t>
  </si>
  <si>
    <t>CMP-01766</t>
  </si>
  <si>
    <t>Q1_Summer_CMP-01766</t>
  </si>
  <si>
    <t>CMP-01767</t>
  </si>
  <si>
    <t>Q4_Winter_CMP-01767</t>
  </si>
  <si>
    <t>CMP-01768</t>
  </si>
  <si>
    <t>Q1_BlackFriday_CMP-01768</t>
  </si>
  <si>
    <t>CMP-01769</t>
  </si>
  <si>
    <t>Q1_Winter_CMP-01769</t>
  </si>
  <si>
    <t>CMP-01770</t>
  </si>
  <si>
    <t>Q3_Winter_CMP-01770</t>
  </si>
  <si>
    <t>CMP-01771</t>
  </si>
  <si>
    <t>Q4_Winter_CMP-01771</t>
  </si>
  <si>
    <t>CMP-01772</t>
  </si>
  <si>
    <t>Q3_Launch_CMP-01772</t>
  </si>
  <si>
    <t>CMP-01773</t>
  </si>
  <si>
    <t>Q1_Winter_CMP-01773</t>
  </si>
  <si>
    <t>CMP-01774</t>
  </si>
  <si>
    <t>Q2_Winter_CMP-01774</t>
  </si>
  <si>
    <t>CMP-01775</t>
  </si>
  <si>
    <t>Q3_Launch_CMP-01775</t>
  </si>
  <si>
    <t>CMP-01776</t>
  </si>
  <si>
    <t>Q3_Winter_CMP-01776</t>
  </si>
  <si>
    <t>CMP-01777</t>
  </si>
  <si>
    <t>Q3_Launch_CMP-01777</t>
  </si>
  <si>
    <t>CMP-01778</t>
  </si>
  <si>
    <t>Q1_Launch_CMP-01778</t>
  </si>
  <si>
    <t>CMP-01779</t>
  </si>
  <si>
    <t>Q4_Launch_CMP-01779</t>
  </si>
  <si>
    <t>CMP-01780</t>
  </si>
  <si>
    <t>Q3_Winter_CMP-01780</t>
  </si>
  <si>
    <t>CMP-01781</t>
  </si>
  <si>
    <t>Q4_BlackFriday_CMP-01781</t>
  </si>
  <si>
    <t>CMP-01782</t>
  </si>
  <si>
    <t>Q1_Launch_CMP-01782</t>
  </si>
  <si>
    <t>CMP-01783</t>
  </si>
  <si>
    <t>Q1_Launch_CMP-01783</t>
  </si>
  <si>
    <t>CMP-01784</t>
  </si>
  <si>
    <t>Q2_Winter_CMP-01784</t>
  </si>
  <si>
    <t>CMP-01785</t>
  </si>
  <si>
    <t>Q1_Summer_CMP-01785</t>
  </si>
  <si>
    <t>CMP-01786</t>
  </si>
  <si>
    <t>Q1_Winter_CMP-01786</t>
  </si>
  <si>
    <t>CMP-01787</t>
  </si>
  <si>
    <t>Q4_Summer_CMP-01787</t>
  </si>
  <si>
    <t>CMP-01788</t>
  </si>
  <si>
    <t>Q2_BlackFriday_CMP-01788</t>
  </si>
  <si>
    <t>CMP-01789</t>
  </si>
  <si>
    <t>Q2_BlackFriday_CMP-01789</t>
  </si>
  <si>
    <t>CMP-01790</t>
  </si>
  <si>
    <t>Q4_BlackFriday_CMP-01790</t>
  </si>
  <si>
    <t>CMP-01791</t>
  </si>
  <si>
    <t>Q3_BlackFriday_CMP-01791</t>
  </si>
  <si>
    <t>CMP-01792</t>
  </si>
  <si>
    <t>Q3_Summer_CMP-01792</t>
  </si>
  <si>
    <t>CMP-01793</t>
  </si>
  <si>
    <t>Q1_Launch_CMP-01793</t>
  </si>
  <si>
    <t>CMP-01794</t>
  </si>
  <si>
    <t>Q2_Summer_CMP-01794</t>
  </si>
  <si>
    <t>CMP-01795</t>
  </si>
  <si>
    <t>Q4_Winter_CMP-01795</t>
  </si>
  <si>
    <t>CMP-01796</t>
  </si>
  <si>
    <t>Q2_Summer_CMP-01796</t>
  </si>
  <si>
    <t>CMP-01797</t>
  </si>
  <si>
    <t>Q4_Launch_CMP-01797</t>
  </si>
  <si>
    <t>CMP-01798</t>
  </si>
  <si>
    <t>Q1_Summer_CMP-01798</t>
  </si>
  <si>
    <t>CMP-01799</t>
  </si>
  <si>
    <t>Q2_Summer_CMP-01799</t>
  </si>
  <si>
    <t>CMP-01800</t>
  </si>
  <si>
    <t>Q4_Winter_CMP-01800</t>
  </si>
  <si>
    <t>CMP-01801</t>
  </si>
  <si>
    <t>Q1_Summer_CMP-01801</t>
  </si>
  <si>
    <t>CMP-01802</t>
  </si>
  <si>
    <t>Q2_Launch_CMP-01802</t>
  </si>
  <si>
    <t>CMP-01803</t>
  </si>
  <si>
    <t>Q3_Launch_CMP-01803</t>
  </si>
  <si>
    <t>CMP-01804</t>
  </si>
  <si>
    <t>Q2_Launch_CMP-01804</t>
  </si>
  <si>
    <t>CMP-01805</t>
  </si>
  <si>
    <t>Q1_Winter_CMP-01805</t>
  </si>
  <si>
    <t>28/05/2023</t>
  </si>
  <si>
    <t>CMP-01806</t>
  </si>
  <si>
    <t>Q2_BlackFriday_CMP-01806</t>
  </si>
  <si>
    <t>CMP-01807</t>
  </si>
  <si>
    <t>Q1_Summer_CMP-01807</t>
  </si>
  <si>
    <t>30/08/2023</t>
  </si>
  <si>
    <t>CMP-01808</t>
  </si>
  <si>
    <t>Q2_BlackFriday_CMP-01808</t>
  </si>
  <si>
    <t>CMP-01809</t>
  </si>
  <si>
    <t>Q3_Winter_CMP-01809</t>
  </si>
  <si>
    <t>CMP-01810</t>
  </si>
  <si>
    <t>Q3_Launch_CMP-01810</t>
  </si>
  <si>
    <t>CMP-01811</t>
  </si>
  <si>
    <t>Q2_Summer_CMP-01811</t>
  </si>
  <si>
    <t>CMP-01812</t>
  </si>
  <si>
    <t>Q4_Launch_CMP-01812</t>
  </si>
  <si>
    <t>CMP-01813</t>
  </si>
  <si>
    <t>Q2_BlackFriday_CMP-01813</t>
  </si>
  <si>
    <t>CMP-01814</t>
  </si>
  <si>
    <t>Q1_Winter_CMP-01814</t>
  </si>
  <si>
    <t>CMP-01815</t>
  </si>
  <si>
    <t>Q2_Winter_CMP-01815</t>
  </si>
  <si>
    <t>CMP-01816</t>
  </si>
  <si>
    <t>Q3_Launch_CMP-01816</t>
  </si>
  <si>
    <t>CMP-01817</t>
  </si>
  <si>
    <t>Q1_Launch_CMP-01817</t>
  </si>
  <si>
    <t>CMP-01818</t>
  </si>
  <si>
    <t>Q1_Winter_CMP-01818</t>
  </si>
  <si>
    <t>CMP-01819</t>
  </si>
  <si>
    <t>Q3_Winter_CMP-01819</t>
  </si>
  <si>
    <t>CMP-01820</t>
  </si>
  <si>
    <t>Q2_BlackFriday_CMP-01820</t>
  </si>
  <si>
    <t>30/12/2023</t>
  </si>
  <si>
    <t>CMP-01821</t>
  </si>
  <si>
    <t>Q1_Summer_CMP-01821</t>
  </si>
  <si>
    <t>CMP-01822</t>
  </si>
  <si>
    <t>Q1_Launch_CMP-01822</t>
  </si>
  <si>
    <t>CMP-01823</t>
  </si>
  <si>
    <t>Q1_Winter_CMP-01823</t>
  </si>
  <si>
    <t>CMP-01824</t>
  </si>
  <si>
    <t>Q3_BlackFriday_CMP-01824</t>
  </si>
  <si>
    <t>CMP-01825</t>
  </si>
  <si>
    <t>Q1_Winter_CMP-01825</t>
  </si>
  <si>
    <t>CMP-01826</t>
  </si>
  <si>
    <t>Q1_Winter_CMP-01826</t>
  </si>
  <si>
    <t>CMP-01827</t>
  </si>
  <si>
    <t>Q1_Launch_CMP-01827</t>
  </si>
  <si>
    <t>CMP-01828</t>
  </si>
  <si>
    <t>Q1_Summer_CMP-01828</t>
  </si>
  <si>
    <t>CMP-01829</t>
  </si>
  <si>
    <t>Q4_Summer_CMP-01829</t>
  </si>
  <si>
    <t>CMP-01830</t>
  </si>
  <si>
    <t>Q2_Summer_CMP-01830</t>
  </si>
  <si>
    <t>CMP-01831</t>
  </si>
  <si>
    <t>Q1_Summer_CMP-01831</t>
  </si>
  <si>
    <t>CMP-01832</t>
  </si>
  <si>
    <t>Q4_Launch_CMP-01832</t>
  </si>
  <si>
    <t>CMP-01833</t>
  </si>
  <si>
    <t>Q3_Launch_CMP-01833</t>
  </si>
  <si>
    <t>CMP-01834</t>
  </si>
  <si>
    <t>Q4_Winter_CMP-01834</t>
  </si>
  <si>
    <t>CMP-01835</t>
  </si>
  <si>
    <t>Q4_BlackFriday_CMP-01835</t>
  </si>
  <si>
    <t>CMP-01836</t>
  </si>
  <si>
    <t>Q3_Launch_CMP-01836</t>
  </si>
  <si>
    <t>CMP-01837</t>
  </si>
  <si>
    <t>Q4_Winter_CMP-01837</t>
  </si>
  <si>
    <t>CMP-01838</t>
  </si>
  <si>
    <t>Q4_BlackFriday_CMP-01838</t>
  </si>
  <si>
    <t>CMP-01839</t>
  </si>
  <si>
    <t>Q2_Winter_CMP-01839</t>
  </si>
  <si>
    <t>CMP-01840</t>
  </si>
  <si>
    <t>Q3_Winter_CMP-01840</t>
  </si>
  <si>
    <t>CMP-01841</t>
  </si>
  <si>
    <t>Q4_BlackFriday_CMP-01841</t>
  </si>
  <si>
    <t>CMP-01842</t>
  </si>
  <si>
    <t>Q2_BlackFriday_CMP-01842</t>
  </si>
  <si>
    <t>CMP-01843</t>
  </si>
  <si>
    <t>Q1_Launch_CMP-01843</t>
  </si>
  <si>
    <t>CMP-01844</t>
  </si>
  <si>
    <t>Q3_Winter_CMP-01844</t>
  </si>
  <si>
    <t>CMP-01845</t>
  </si>
  <si>
    <t>Q1_Launch_CMP-01845</t>
  </si>
  <si>
    <t>CMP-01846</t>
  </si>
  <si>
    <t>Q4_Winter_CMP-01846</t>
  </si>
  <si>
    <t>CMP-01847</t>
  </si>
  <si>
    <t>Q4_Winter_CMP-01847</t>
  </si>
  <si>
    <t>CMP-01848</t>
  </si>
  <si>
    <t>Q3_Winter_CMP-01848</t>
  </si>
  <si>
    <t>CMP-01849</t>
  </si>
  <si>
    <t>Q4_Launch_CMP-01849</t>
  </si>
  <si>
    <t>CMP-01850</t>
  </si>
  <si>
    <t>Q4_Launch_CMP-01850</t>
  </si>
  <si>
    <t>18/12/2023</t>
  </si>
  <si>
    <t>CMP-01851</t>
  </si>
  <si>
    <t>Q4_Launch_CMP-01851</t>
  </si>
  <si>
    <t>CMP-01852</t>
  </si>
  <si>
    <t>Q4_Launch_CMP-01852</t>
  </si>
  <si>
    <t>CMP-01853</t>
  </si>
  <si>
    <t>Q3_BlackFriday_CMP-01853</t>
  </si>
  <si>
    <t>CMP-01854</t>
  </si>
  <si>
    <t>Q3_Launch_CMP-01854</t>
  </si>
  <si>
    <t>CMP-01855</t>
  </si>
  <si>
    <t>Q2_Winter_CMP-01855</t>
  </si>
  <si>
    <t>26/04/2023</t>
  </si>
  <si>
    <t>CMP-01856</t>
  </si>
  <si>
    <t>Q2_Winter_CMP-01856</t>
  </si>
  <si>
    <t>CMP-01857</t>
  </si>
  <si>
    <t>Q2_Winter_CMP-01857</t>
  </si>
  <si>
    <t>CMP-01858</t>
  </si>
  <si>
    <t>Q3_Launch_CMP-01858</t>
  </si>
  <si>
    <t>15/04/2023</t>
  </si>
  <si>
    <t>CMP-01859</t>
  </si>
  <si>
    <t>Q4_BlackFriday_CMP-01859</t>
  </si>
  <si>
    <t>CMP-01860</t>
  </si>
  <si>
    <t>Q3_Winter_CMP-01860</t>
  </si>
  <si>
    <t>CMP-01861</t>
  </si>
  <si>
    <t>Q4_Winter_CMP-01861</t>
  </si>
  <si>
    <t>CMP-01862</t>
  </si>
  <si>
    <t>Q4_Summer_CMP-01862</t>
  </si>
  <si>
    <t>CMP-01863</t>
  </si>
  <si>
    <t>Q4_BlackFriday_CMP-01863</t>
  </si>
  <si>
    <t>CMP-01864</t>
  </si>
  <si>
    <t>Q4_Summer_CMP-01864</t>
  </si>
  <si>
    <t>CMP-01865</t>
  </si>
  <si>
    <t>Q2_Winter_CMP-01865</t>
  </si>
  <si>
    <t>CMP-01866</t>
  </si>
  <si>
    <t>Q3_Winter_CMP-01866</t>
  </si>
  <si>
    <t>CMP-01867</t>
  </si>
  <si>
    <t>Q4_Launch_CMP-01867</t>
  </si>
  <si>
    <t>CMP-01868</t>
  </si>
  <si>
    <t>Q2_Launch_CMP-01868</t>
  </si>
  <si>
    <t>CMP-01869</t>
  </si>
  <si>
    <t>Q1_Winter_CMP-01869</t>
  </si>
  <si>
    <t>CMP-01870</t>
  </si>
  <si>
    <t>Q4_Winter_CMP-01870</t>
  </si>
  <si>
    <t>CMP-01871</t>
  </si>
  <si>
    <t>Q3_Winter_CMP-01871</t>
  </si>
  <si>
    <t>CMP-01872</t>
  </si>
  <si>
    <t>Q4_Winter_CMP-01872</t>
  </si>
  <si>
    <t>CMP-01873</t>
  </si>
  <si>
    <t>Q2_Launch_CMP-01873</t>
  </si>
  <si>
    <t>CMP-01874</t>
  </si>
  <si>
    <t>Q3_Launch_CMP-01874</t>
  </si>
  <si>
    <t>CMP-01875</t>
  </si>
  <si>
    <t>Q2_Winter_CMP-01875</t>
  </si>
  <si>
    <t>CMP-01876</t>
  </si>
  <si>
    <t>Q4_BlackFriday_CMP-01876</t>
  </si>
  <si>
    <t>CMP-01877</t>
  </si>
  <si>
    <t>Q1_Summer_CMP-01877</t>
  </si>
  <si>
    <t>CMP-01878</t>
  </si>
  <si>
    <t>Q1_Summer_CMP-01878</t>
  </si>
  <si>
    <t>CMP-01879</t>
  </si>
  <si>
    <t>Q1_Summer_CMP-01879</t>
  </si>
  <si>
    <t>CMP-01880</t>
  </si>
  <si>
    <t>Q1_BlackFriday_CMP-01880</t>
  </si>
  <si>
    <t>CMP-01881</t>
  </si>
  <si>
    <t>Q1_BlackFriday_CMP-01881</t>
  </si>
  <si>
    <t>CMP-01882</t>
  </si>
  <si>
    <t>Q3_Winter_CMP-01882</t>
  </si>
  <si>
    <t>CMP-01883</t>
  </si>
  <si>
    <t>Q2_Winter_CMP-01883</t>
  </si>
  <si>
    <t>CMP-01884</t>
  </si>
  <si>
    <t>Q3_Summer_CMP-01884</t>
  </si>
  <si>
    <t>CMP-01885</t>
  </si>
  <si>
    <t>Q3_BlackFriday_CMP-01885</t>
  </si>
  <si>
    <t>CMP-01886</t>
  </si>
  <si>
    <t>Q4_Launch_CMP-01886</t>
  </si>
  <si>
    <t>CMP-01887</t>
  </si>
  <si>
    <t>Q3_Winter_CMP-01887</t>
  </si>
  <si>
    <t>31/12/2023</t>
  </si>
  <si>
    <t>CMP-01888</t>
  </si>
  <si>
    <t>Q3_BlackFriday_CMP-01888</t>
  </si>
  <si>
    <t>CMP-01889</t>
  </si>
  <si>
    <t>Q1_Winter_CMP-01889</t>
  </si>
  <si>
    <t>CMP-01890</t>
  </si>
  <si>
    <t>Q2_Winter_CMP-01890</t>
  </si>
  <si>
    <t>CMP-01891</t>
  </si>
  <si>
    <t>Q4_Summer_CMP-01891</t>
  </si>
  <si>
    <t>CMP-01892</t>
  </si>
  <si>
    <t>Q4_Winter_CMP-01892</t>
  </si>
  <si>
    <t>CMP-01893</t>
  </si>
  <si>
    <t>Q4_BlackFriday_CMP-01893</t>
  </si>
  <si>
    <t>CMP-01894</t>
  </si>
  <si>
    <t>Q2_Summer_CMP-01894</t>
  </si>
  <si>
    <t>CMP-01895</t>
  </si>
  <si>
    <t>Q2_Launch_CMP-01895</t>
  </si>
  <si>
    <t>CMP-01896</t>
  </si>
  <si>
    <t>Q1_Summer_CMP-01896</t>
  </si>
  <si>
    <t>CMP-01897</t>
  </si>
  <si>
    <t>Q2_Launch_CMP-01897</t>
  </si>
  <si>
    <t>CMP-01898</t>
  </si>
  <si>
    <t>Q4_Launch_CMP-01898</t>
  </si>
  <si>
    <t>17/04/2023</t>
  </si>
  <si>
    <t>CMP-01899</t>
  </si>
  <si>
    <t>Q4_Winter_CMP-01899</t>
  </si>
  <si>
    <t>CMP-01900</t>
  </si>
  <si>
    <t>Q1_BlackFriday_CMP-01900</t>
  </si>
  <si>
    <t>28/06/2023</t>
  </si>
  <si>
    <t>CMP-01901</t>
  </si>
  <si>
    <t>Q4_Winter_CMP-01901</t>
  </si>
  <si>
    <t>CMP-01902</t>
  </si>
  <si>
    <t>Q4_Summer_CMP-01902</t>
  </si>
  <si>
    <t>CMP-01903</t>
  </si>
  <si>
    <t>Q4_BlackFriday_CMP-01903</t>
  </si>
  <si>
    <t>CMP-01904</t>
  </si>
  <si>
    <t>Q3_Summer_CMP-01904</t>
  </si>
  <si>
    <t>CMP-01905</t>
  </si>
  <si>
    <t>Q3_Summer_CMP-01905</t>
  </si>
  <si>
    <t>CMP-01906</t>
  </si>
  <si>
    <t>Q2_Winter_CMP-01906</t>
  </si>
  <si>
    <t>CMP-01907</t>
  </si>
  <si>
    <t>Q3_Launch_CMP-01907</t>
  </si>
  <si>
    <t>CMP-01908</t>
  </si>
  <si>
    <t>Q2_Summer_CMP-01908</t>
  </si>
  <si>
    <t>CMP-01909</t>
  </si>
  <si>
    <t>Q2_BlackFriday_CMP-01909</t>
  </si>
  <si>
    <t>CMP-01910</t>
  </si>
  <si>
    <t>Q3_Summer_CMP-01910</t>
  </si>
  <si>
    <t>CMP-01911</t>
  </si>
  <si>
    <t>Q3_Launch_CMP-01911</t>
  </si>
  <si>
    <t>CMP-01912</t>
  </si>
  <si>
    <t>Q1_Launch_CMP-01912</t>
  </si>
  <si>
    <t>CMP-01913</t>
  </si>
  <si>
    <t>Q2_BlackFriday_CMP-01913</t>
  </si>
  <si>
    <t>CMP-01914</t>
  </si>
  <si>
    <t>Q3_Winter_CMP-01914</t>
  </si>
  <si>
    <t>CMP-01915</t>
  </si>
  <si>
    <t>Q3_Summer_CMP-01915</t>
  </si>
  <si>
    <t>CMP-01916</t>
  </si>
  <si>
    <t>Q4_BlackFriday_CMP-01916</t>
  </si>
  <si>
    <t>CMP-01917</t>
  </si>
  <si>
    <t>Q2_Summer_CMP-01917</t>
  </si>
  <si>
    <t>CMP-01918</t>
  </si>
  <si>
    <t>Q2_BlackFriday_CMP-01918</t>
  </si>
  <si>
    <t>CMP-01919</t>
  </si>
  <si>
    <t>Q3_Launch_CMP-01919</t>
  </si>
  <si>
    <t>CMP-01920</t>
  </si>
  <si>
    <t>Q4_BlackFriday_CMP-01920</t>
  </si>
  <si>
    <t>CMP-01921</t>
  </si>
  <si>
    <t>Q1_BlackFriday_CMP-01921</t>
  </si>
  <si>
    <t>CMP-01922</t>
  </si>
  <si>
    <t>Q4_Summer_CMP-01922</t>
  </si>
  <si>
    <t>CMP-01923</t>
  </si>
  <si>
    <t>Q3_Summer_CMP-01923</t>
  </si>
  <si>
    <t>CMP-01924</t>
  </si>
  <si>
    <t>Q2_Summer_CMP-01924</t>
  </si>
  <si>
    <t>CMP-01925</t>
  </si>
  <si>
    <t>Q1_BlackFriday_CMP-01925</t>
  </si>
  <si>
    <t>CMP-01926</t>
  </si>
  <si>
    <t>Q4_Winter_CMP-01926</t>
  </si>
  <si>
    <t>CMP-01927</t>
  </si>
  <si>
    <t>Q4_Launch_CMP-01927</t>
  </si>
  <si>
    <t>CMP-01928</t>
  </si>
  <si>
    <t>Q4_Summer_CMP-01928</t>
  </si>
  <si>
    <t>CMP-01929</t>
  </si>
  <si>
    <t>Q3_Launch_CMP-01929</t>
  </si>
  <si>
    <t>CMP-01930</t>
  </si>
  <si>
    <t>Q3_BlackFriday_CMP-01930</t>
  </si>
  <si>
    <t>CMP-01931</t>
  </si>
  <si>
    <t>Q4_Launch_CMP-01931</t>
  </si>
  <si>
    <t>CMP-01932</t>
  </si>
  <si>
    <t>Q3_Winter_CMP-01932</t>
  </si>
  <si>
    <t>CMP-01933</t>
  </si>
  <si>
    <t>Q3_BlackFriday_CMP-01933</t>
  </si>
  <si>
    <t>CMP-01934</t>
  </si>
  <si>
    <t>Q2_Launch_CMP-01934</t>
  </si>
  <si>
    <t>CMP-01935</t>
  </si>
  <si>
    <t>Q3_BlackFriday_CMP-01935</t>
  </si>
  <si>
    <t>CMP-01936</t>
  </si>
  <si>
    <t>Q1_Launch_CMP-01936</t>
  </si>
  <si>
    <t>CMP-01937</t>
  </si>
  <si>
    <t>Q1_BlackFriday_CMP-01937</t>
  </si>
  <si>
    <t>CMP-01938</t>
  </si>
  <si>
    <t>Q1_Summer_CMP-01938</t>
  </si>
  <si>
    <t>CMP-01939</t>
  </si>
  <si>
    <t>Q2_Summer_CMP-01939</t>
  </si>
  <si>
    <t>CMP-01940</t>
  </si>
  <si>
    <t>Q2_Summer_CMP-01940</t>
  </si>
  <si>
    <t>CMP-01941</t>
  </si>
  <si>
    <t>Q2_BlackFriday_CMP-01941</t>
  </si>
  <si>
    <t>CMP-01942</t>
  </si>
  <si>
    <t>Q1_Winter_CMP-01942</t>
  </si>
  <si>
    <t>CMP-01943</t>
  </si>
  <si>
    <t>Q2_Summer_CMP-01943</t>
  </si>
  <si>
    <t>CMP-01944</t>
  </si>
  <si>
    <t>Q1_Summer_CMP-01944</t>
  </si>
  <si>
    <t>CMP-01945</t>
  </si>
  <si>
    <t>Q1_BlackFriday_CMP-01945</t>
  </si>
  <si>
    <t>CMP-01946</t>
  </si>
  <si>
    <t>Q1_Winter_CMP-01946</t>
  </si>
  <si>
    <t>CMP-01947</t>
  </si>
  <si>
    <t>Q4_BlackFriday_CMP-01947</t>
  </si>
  <si>
    <t>CMP-01948</t>
  </si>
  <si>
    <t>Q1_Summer_CMP-01948</t>
  </si>
  <si>
    <t>CMP-01949</t>
  </si>
  <si>
    <t>Q1_Winter_CMP-01949</t>
  </si>
  <si>
    <t>CMP-01950</t>
  </si>
  <si>
    <t>Q2_Summer_CMP-01950</t>
  </si>
  <si>
    <t>CMP-01951</t>
  </si>
  <si>
    <t>Q2_Summer_CMP-01951</t>
  </si>
  <si>
    <t>CMP-01952</t>
  </si>
  <si>
    <t>Q1_Summer_CMP-01952</t>
  </si>
  <si>
    <t>CMP-01953</t>
  </si>
  <si>
    <t>Q4_Winter_CMP-01953</t>
  </si>
  <si>
    <t>CMP-01954</t>
  </si>
  <si>
    <t>Q2_Summer_CMP-01954</t>
  </si>
  <si>
    <t>CMP-01955</t>
  </si>
  <si>
    <t>Q1_Launch_CMP-01955</t>
  </si>
  <si>
    <t>CMP-01956</t>
  </si>
  <si>
    <t>Q3_Winter_CMP-01956</t>
  </si>
  <si>
    <t>CMP-01957</t>
  </si>
  <si>
    <t>Q4_Winter_CMP-01957</t>
  </si>
  <si>
    <t>CMP-01958</t>
  </si>
  <si>
    <t>Q4_Winter_CMP-01958</t>
  </si>
  <si>
    <t>CMP-01959</t>
  </si>
  <si>
    <t>Q4_BlackFriday_CMP-01959</t>
  </si>
  <si>
    <t>CMP-01960</t>
  </si>
  <si>
    <t>Q1_Launch_CMP-01960</t>
  </si>
  <si>
    <t>CMP-01961</t>
  </si>
  <si>
    <t>Q2_Summer_CMP-01961</t>
  </si>
  <si>
    <t>CMP-01962</t>
  </si>
  <si>
    <t>Q1_Winter_CMP-01962</t>
  </si>
  <si>
    <t>CMP-01963</t>
  </si>
  <si>
    <t>Q2_BlackFriday_CMP-01963</t>
  </si>
  <si>
    <t>CMP-01964</t>
  </si>
  <si>
    <t>Q2_Winter_CMP-01964</t>
  </si>
  <si>
    <t>CMP-01965</t>
  </si>
  <si>
    <t>Q1_Summer_CMP-01965</t>
  </si>
  <si>
    <t>CMP-01966</t>
  </si>
  <si>
    <t>Q2_Winter_CMP-01966</t>
  </si>
  <si>
    <t>CMP-01967</t>
  </si>
  <si>
    <t>Q3_Winter_CMP-01967</t>
  </si>
  <si>
    <t>CMP-01968</t>
  </si>
  <si>
    <t>Q2_Launch_CMP-01968</t>
  </si>
  <si>
    <t>CMP-01969</t>
  </si>
  <si>
    <t>Q3_Launch_CMP-01969</t>
  </si>
  <si>
    <t>CMP-01970</t>
  </si>
  <si>
    <t>Q3_Winter_CMP-01970</t>
  </si>
  <si>
    <t>CMP-01971</t>
  </si>
  <si>
    <t>Q4_BlackFriday_CMP-01971</t>
  </si>
  <si>
    <t>16/08/2023</t>
  </si>
  <si>
    <t>CMP-01972</t>
  </si>
  <si>
    <t>Q3_Winter_CMP-01972</t>
  </si>
  <si>
    <t>CMP-01973</t>
  </si>
  <si>
    <t>Q1_BlackFriday_CMP-01973</t>
  </si>
  <si>
    <t>CMP-01974</t>
  </si>
  <si>
    <t>Q3_Winter_CMP-01974</t>
  </si>
  <si>
    <t>CMP-01975</t>
  </si>
  <si>
    <t>Q1_Summer_CMP-01975</t>
  </si>
  <si>
    <t>CMP-01976</t>
  </si>
  <si>
    <t>Q1_Launch_CMP-01976</t>
  </si>
  <si>
    <t>CMP-01977</t>
  </si>
  <si>
    <t>Q3_Summer_CMP-01977</t>
  </si>
  <si>
    <t>CMP-01978</t>
  </si>
  <si>
    <t>Q4_Summer_CMP-01978</t>
  </si>
  <si>
    <t>CMP-01979</t>
  </si>
  <si>
    <t>Q4_Summer_CMP-01979</t>
  </si>
  <si>
    <t>CMP-01980</t>
  </si>
  <si>
    <t>Q1_BlackFriday_CMP-01980</t>
  </si>
  <si>
    <t>CMP-01981</t>
  </si>
  <si>
    <t>Q3_Summer_CMP-01981</t>
  </si>
  <si>
    <t>CMP-01982</t>
  </si>
  <si>
    <t>Q3_BlackFriday_CMP-01982</t>
  </si>
  <si>
    <t>CMP-01983</t>
  </si>
  <si>
    <t>Q4_BlackFriday_CMP-01983</t>
  </si>
  <si>
    <t>CMP-01984</t>
  </si>
  <si>
    <t>Q4_BlackFriday_CMP-01984</t>
  </si>
  <si>
    <t>CMP-01985</t>
  </si>
  <si>
    <t>Q4_BlackFriday_CMP-01985</t>
  </si>
  <si>
    <t>CMP-01986</t>
  </si>
  <si>
    <t>Q4_BlackFriday_CMP-01986</t>
  </si>
  <si>
    <t>CMP-01987</t>
  </si>
  <si>
    <t>Q2_Winter_CMP-01987</t>
  </si>
  <si>
    <t>CMP-01988</t>
  </si>
  <si>
    <t>Q2_Summer_CMP-01988</t>
  </si>
  <si>
    <t>CMP-01989</t>
  </si>
  <si>
    <t>Q3_Launch_CMP-01989</t>
  </si>
  <si>
    <t>CMP-01990</t>
  </si>
  <si>
    <t>Q4_Launch_CMP-01990</t>
  </si>
  <si>
    <t>CMP-01991</t>
  </si>
  <si>
    <t>Q3_Launch_CMP-01991</t>
  </si>
  <si>
    <t>CMP-01992</t>
  </si>
  <si>
    <t>Q4_Launch_CMP-01992</t>
  </si>
  <si>
    <t>CMP-01993</t>
  </si>
  <si>
    <t>Q4_Winter_CMP-01993</t>
  </si>
  <si>
    <t>CMP-01994</t>
  </si>
  <si>
    <t>Q2_Launch_CMP-01994</t>
  </si>
  <si>
    <t>CMP-01995</t>
  </si>
  <si>
    <t>Q4_Summer_CMP-01995</t>
  </si>
  <si>
    <t>CMP-01996</t>
  </si>
  <si>
    <t>Q2_BlackFriday_CMP-01996</t>
  </si>
  <si>
    <t>CMP-01997</t>
  </si>
  <si>
    <t>Q4_Winter_CMP-01997</t>
  </si>
  <si>
    <t>CMP-01998</t>
  </si>
  <si>
    <t>Q4_BlackFriday_CMP-01998</t>
  </si>
  <si>
    <t>CMP-01999</t>
  </si>
  <si>
    <t>Q1_Launch_CMP-01999</t>
  </si>
  <si>
    <t>CMP-02000</t>
  </si>
  <si>
    <t>Q2_Winter_CMP-02000</t>
  </si>
  <si>
    <t>Campaign_Type</t>
  </si>
  <si>
    <t>Month ( Start_Date )</t>
  </si>
  <si>
    <t>Day (Start_Date )</t>
  </si>
  <si>
    <t>Year ( Start_Date )</t>
  </si>
  <si>
    <t xml:space="preserve">Correct Start Date </t>
  </si>
  <si>
    <t xml:space="preserve">Duration </t>
  </si>
  <si>
    <t xml:space="preserve">New Spend </t>
  </si>
  <si>
    <t>Summer</t>
  </si>
  <si>
    <t>Launch</t>
  </si>
  <si>
    <t>Winter</t>
  </si>
  <si>
    <t>Q1</t>
  </si>
  <si>
    <t>BlackFriday</t>
  </si>
  <si>
    <t>Q3</t>
  </si>
  <si>
    <t>MEDIAN</t>
  </si>
  <si>
    <t>LOWER</t>
  </si>
  <si>
    <t>UPPER</t>
  </si>
  <si>
    <t xml:space="preserve">Assignment one </t>
  </si>
  <si>
    <t>Season (Correct Start_Date)</t>
  </si>
  <si>
    <t xml:space="preserve">Sum of Return Of Investment </t>
  </si>
  <si>
    <t xml:space="preserve">Average of Coversions Rate  </t>
  </si>
  <si>
    <t>Count of Campaign_Name</t>
  </si>
  <si>
    <t>Fall</t>
  </si>
  <si>
    <t>Spring</t>
  </si>
  <si>
    <t>Grand Total</t>
  </si>
  <si>
    <t xml:space="preserve">Correct_Spend </t>
  </si>
  <si>
    <t>0-1500</t>
  </si>
  <si>
    <t>1500-3000</t>
  </si>
  <si>
    <t>3000-4500</t>
  </si>
  <si>
    <t>Correct Start Date</t>
  </si>
  <si>
    <t>Month (Correct Start Date )</t>
  </si>
  <si>
    <t>Duration ( Days )</t>
  </si>
  <si>
    <t xml:space="preserve">Coversions Rate  </t>
  </si>
  <si>
    <t xml:space="preserve">Return Of Investment </t>
  </si>
  <si>
    <t>Cost Per Acquisition</t>
  </si>
  <si>
    <t>Cost Per Click</t>
  </si>
  <si>
    <t xml:space="preserve">Click Through rate </t>
  </si>
  <si>
    <t xml:space="preserve">Campaign_Type </t>
  </si>
  <si>
    <t xml:space="preserve">Max_Conversion </t>
  </si>
  <si>
    <t>Money_Spent</t>
  </si>
  <si>
    <t xml:space="preserve">Conversion </t>
  </si>
  <si>
    <t xml:space="preserve">Min_Conversion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</si>
</sst>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3" applyNumberFormat="0" applyAlignment="0" applyProtection="0">
      <alignment vertical="center"/>
    </xf>
    <xf numFmtId="0" fontId="11" fillId="6" borderId="14" applyNumberFormat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178" fontId="1" fillId="2" borderId="2" xfId="0" applyNumberFormat="1" applyFont="1" applyFill="1" applyBorder="1" applyAlignment="1" applyProtection="1">
      <alignment horizontal="center" vertical="center"/>
    </xf>
    <xf numFmtId="0" fontId="0" fillId="3" borderId="3" xfId="0" applyNumberFormat="1" applyFont="1" applyFill="1" applyBorder="1" applyAlignment="1" applyProtection="1">
      <alignment vertical="center"/>
    </xf>
    <xf numFmtId="0" fontId="0" fillId="3" borderId="4" xfId="0" applyNumberFormat="1" applyFont="1" applyFill="1" applyBorder="1" applyAlignment="1" applyProtection="1">
      <alignment vertical="center"/>
    </xf>
    <xf numFmtId="178" fontId="0" fillId="3" borderId="4" xfId="0" applyNumberFormat="1" applyFont="1" applyFill="1" applyBorder="1" applyAlignment="1" applyProtection="1">
      <alignment vertical="center"/>
    </xf>
    <xf numFmtId="0" fontId="0" fillId="0" borderId="3" xfId="0" applyNumberFormat="1" applyFont="1" applyFill="1" applyBorder="1" applyAlignment="1" applyProtection="1">
      <alignment vertical="center"/>
    </xf>
    <xf numFmtId="0" fontId="0" fillId="0" borderId="4" xfId="0" applyNumberFormat="1" applyFont="1" applyFill="1" applyBorder="1" applyAlignment="1" applyProtection="1">
      <alignment vertical="center"/>
    </xf>
    <xf numFmtId="178" fontId="0" fillId="0" borderId="4" xfId="0" applyNumberFormat="1" applyFont="1" applyFill="1" applyBorder="1" applyAlignment="1" applyProtection="1">
      <alignment vertical="center"/>
    </xf>
    <xf numFmtId="58" fontId="0" fillId="3" borderId="4" xfId="0" applyNumberFormat="1" applyFont="1" applyFill="1" applyBorder="1" applyAlignment="1" applyProtection="1">
      <alignment vertical="center"/>
    </xf>
    <xf numFmtId="8" fontId="0" fillId="3" borderId="4" xfId="0" applyNumberFormat="1" applyFont="1" applyFill="1" applyBorder="1" applyAlignment="1" applyProtection="1">
      <alignment vertical="center"/>
    </xf>
    <xf numFmtId="58" fontId="0" fillId="0" borderId="4" xfId="0" applyNumberFormat="1" applyFont="1" applyFill="1" applyBorder="1" applyAlignment="1" applyProtection="1">
      <alignment vertical="center"/>
    </xf>
    <xf numFmtId="8" fontId="0" fillId="0" borderId="4" xfId="0" applyNumberFormat="1" applyFont="1" applyFill="1" applyBorder="1" applyAlignment="1" applyProtection="1">
      <alignment vertical="center"/>
    </xf>
    <xf numFmtId="0" fontId="1" fillId="2" borderId="5" xfId="0" applyNumberFormat="1" applyFont="1" applyFill="1" applyBorder="1" applyAlignment="1" applyProtection="1">
      <alignment horizontal="center" vertical="center"/>
    </xf>
    <xf numFmtId="0" fontId="0" fillId="3" borderId="6" xfId="0" applyNumberFormat="1" applyFont="1" applyFill="1" applyBorder="1" applyAlignment="1" applyProtection="1">
      <alignment vertical="center"/>
    </xf>
    <xf numFmtId="0" fontId="0" fillId="0" borderId="6" xfId="0" applyNumberFormat="1" applyFont="1" applyFill="1" applyBorder="1" applyAlignment="1" applyProtection="1">
      <alignment vertical="center"/>
    </xf>
    <xf numFmtId="0" fontId="0" fillId="0" borderId="7" xfId="0" applyNumberFormat="1" applyFont="1" applyFill="1" applyBorder="1" applyAlignment="1" applyProtection="1">
      <alignment vertical="center"/>
    </xf>
    <xf numFmtId="0" fontId="0" fillId="0" borderId="8" xfId="0" applyNumberFormat="1" applyFont="1" applyFill="1" applyBorder="1" applyAlignment="1" applyProtection="1">
      <alignment vertical="center"/>
    </xf>
    <xf numFmtId="0" fontId="0" fillId="0" borderId="9" xfId="0" applyNumberFormat="1" applyFont="1" applyFill="1" applyBorder="1" applyAlignment="1" applyProtection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>
      <alignment vertical="center"/>
    </xf>
    <xf numFmtId="8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numFmt numFmtId="178" formatCode="m/d/yyyy;@"/>
    </dxf>
    <dxf>
      <numFmt numFmtId="178" formatCode="m/d/yyyy;@"/>
    </dxf>
    <dxf>
      <numFmt numFmtId="178" formatCode="m/d/yyyy;@"/>
    </dxf>
    <dxf>
      <numFmt numFmtId="0" formatCode="General"/>
    </dxf>
    <dxf>
      <numFmt numFmtId="8" formatCode="&quot;$&quot;#,##0.00_);[Red]\(&quot;$&quot;#,##0.00\)"/>
    </dxf>
    <dxf>
      <numFmt numFmtId="0" formatCode="General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6.9115972222" refreshedBy="David-Bazunu" recordCount="2001">
  <cacheSource type="worksheet">
    <worksheetSource ref="A1:Y2002" sheet="Edited Campaign Data"/>
  </cacheSource>
  <cacheFields count="25">
    <cacheField name=" Campaign_ID " numFmtId="0">
      <sharedItems count="2000">
        <s v="CMP-00001"/>
        <s v="CMP-00002"/>
        <s v="CMP-00003"/>
        <s v="CMP-00004"/>
        <s v="CMP-00005"/>
        <s v="CMP-00006"/>
        <s v="CMP-00007"/>
        <s v="CMP-00008"/>
        <s v="CMP-00009"/>
        <s v="CMP-00010"/>
        <s v="CMP-00011"/>
        <s v="CMP-00012"/>
        <s v="CMP-00013"/>
        <s v="CMP-00014"/>
        <s v="CMP-00015"/>
        <s v="CMP-00016"/>
        <s v="CMP-00017"/>
        <s v="CMP-00018"/>
        <s v="CMP-00019"/>
        <s v="CMP-00020"/>
        <s v="CMP-00021"/>
        <s v="CMP-00022"/>
        <s v="CMP-00023"/>
        <s v="CMP-00024"/>
        <s v="CMP-00025"/>
        <s v="CMP-00026"/>
        <s v="CMP-00027"/>
        <s v="CMP-00028"/>
        <s v="CMP-00029"/>
        <s v="CMP-00030"/>
        <s v="CMP-00031"/>
        <s v="CMP-00032"/>
        <s v="CMP-00033"/>
        <s v="CMP-00034"/>
        <s v="CMP-00035"/>
        <s v="CMP-00036"/>
        <s v="CMP-00037"/>
        <s v="CMP-00038"/>
        <s v="CMP-00039"/>
        <s v="CMP-00040"/>
        <s v="CMP-00041"/>
        <s v="CMP-00042"/>
        <s v="CMP-00043"/>
        <s v="CMP-00044"/>
        <s v="CMP-00045"/>
        <s v="CMP-00046"/>
        <s v="CMP-00047"/>
        <s v="CMP-00048"/>
        <s v="CMP-00049"/>
        <s v="CMP-00050"/>
        <s v="CMP-00051"/>
        <s v="CMP-00052"/>
        <s v="CMP-00053"/>
        <s v="CMP-00054"/>
        <s v="CMP-00055"/>
        <s v="CMP-00056"/>
        <s v="CMP-00057"/>
        <s v="CMP-00058"/>
        <s v="CMP-00059"/>
        <s v="CMP-00060"/>
        <s v="CMP-00061"/>
        <s v="CMP-00062"/>
        <s v="CMP-00063"/>
        <s v="CMP-00064"/>
        <s v="CMP-00065"/>
        <s v="CMP-00066"/>
        <s v="CMP-00067"/>
        <s v="CMP-00068"/>
        <s v="CMP-00069"/>
        <s v="CMP-00070"/>
        <s v="CMP-00071"/>
        <s v="CMP-00072"/>
        <s v="CMP-00073"/>
        <s v="CMP-00074"/>
        <s v="CMP-00075"/>
        <s v="CMP-00076"/>
        <s v="CMP-00077"/>
        <s v="CMP-00078"/>
        <s v="CMP-00079"/>
        <s v="CMP-00080"/>
        <s v="CMP-00081"/>
        <s v="CMP-00082"/>
        <s v="CMP-00083"/>
        <s v="CMP-00084"/>
        <s v="CMP-00085"/>
        <s v="CMP-00086"/>
        <s v="CMP-00087"/>
        <s v="CMP-00088"/>
        <s v="CMP-00089"/>
        <s v="CMP-00090"/>
        <s v="CMP-00091"/>
        <s v="CMP-00092"/>
        <s v="CMP-00093"/>
        <s v="CMP-00094"/>
        <s v="CMP-00095"/>
        <s v="CMP-00096"/>
        <s v="CMP-00097"/>
        <s v="CMP-00098"/>
        <s v="CMP-00099"/>
        <s v="CMP-00100"/>
        <s v="CMP-00101"/>
        <s v="CMP-00102"/>
        <s v="CMP-00103"/>
        <s v="CMP-00104"/>
        <s v="CMP-00105"/>
        <s v="CMP-00106"/>
        <s v="CMP-00107"/>
        <s v="CMP-00108"/>
        <s v="CMP-00109"/>
        <s v="CMP-00110"/>
        <s v="CMP-00111"/>
        <s v="CMP-00112"/>
        <s v="CMP-00113"/>
        <s v="CMP-00114"/>
        <s v="CMP-00115"/>
        <s v="CMP-00116"/>
        <s v="CMP-00117"/>
        <s v="CMP-00118"/>
        <s v="CMP-00119"/>
        <s v="CMP-00120"/>
        <s v="CMP-00121"/>
        <s v="CMP-00122"/>
        <s v="CMP-00123"/>
        <s v="CMP-00124"/>
        <s v="CMP-00125"/>
        <s v="CMP-00126"/>
        <s v="CMP-00127"/>
        <s v="CMP-00128"/>
        <s v="CMP-00129"/>
        <s v="CMP-00130"/>
        <s v="CMP-00131"/>
        <s v="CMP-00132"/>
        <s v="CMP-00133"/>
        <s v="CMP-00134"/>
        <s v="CMP-00135"/>
        <s v="CMP-00136"/>
        <s v="CMP-00137"/>
        <s v="CMP-00138"/>
        <s v="CMP-00139"/>
        <s v="CMP-00140"/>
        <s v="CMP-00141"/>
        <s v="CMP-00142"/>
        <s v="CMP-00143"/>
        <s v="CMP-00144"/>
        <s v="CMP-00145"/>
        <s v="CMP-00146"/>
        <s v="CMP-00147"/>
        <s v="CMP-00148"/>
        <s v="CMP-00149"/>
        <s v="CMP-00150"/>
        <s v="CMP-00151"/>
        <s v="CMP-00152"/>
        <s v="CMP-00153"/>
        <s v="CMP-00154"/>
        <s v="CMP-00155"/>
        <s v="CMP-00156"/>
        <s v="CMP-00157"/>
        <s v="CMP-00158"/>
        <s v="CMP-00159"/>
        <s v="CMP-00160"/>
        <s v="CMP-00161"/>
        <s v="CMP-00162"/>
        <s v="CMP-00163"/>
        <s v="CMP-00164"/>
        <s v="CMP-00165"/>
        <s v="CMP-00166"/>
        <s v="CMP-00167"/>
        <s v="CMP-00168"/>
        <s v="CMP-00169"/>
        <s v="CMP-00170"/>
        <s v="CMP-00171"/>
        <s v="CMP-00172"/>
        <s v="CMP-00173"/>
        <s v="CMP-00174"/>
        <s v="CMP-00175"/>
        <s v="CMP-00176"/>
        <s v="CMP-00177"/>
        <s v="CMP-00178"/>
        <s v="CMP-00179"/>
        <s v="CMP-00180"/>
        <s v="CMP-00181"/>
        <s v="CMP-00182"/>
        <s v="CMP-00183"/>
        <s v="CMP-00184"/>
        <s v="CMP-00185"/>
        <s v="CMP-00186"/>
        <s v="CMP-00187"/>
        <s v="CMP-00188"/>
        <s v="CMP-00189"/>
        <s v="CMP-00190"/>
        <s v="CMP-00191"/>
        <s v="CMP-00192"/>
        <s v="CMP-00193"/>
        <s v="CMP-00194"/>
        <s v="CMP-00195"/>
        <s v="CMP-00196"/>
        <s v="CMP-00197"/>
        <s v="CMP-00198"/>
        <s v="CMP-00199"/>
        <s v="CMP-00200"/>
        <s v="CMP-00201"/>
        <s v="CMP-00202"/>
        <s v="CMP-00203"/>
        <s v="CMP-00204"/>
        <s v="CMP-00205"/>
        <s v="CMP-00206"/>
        <s v="CMP-00207"/>
        <s v="CMP-00208"/>
        <s v="CMP-00209"/>
        <s v="CMP-00210"/>
        <s v="CMP-00211"/>
        <s v="CMP-00212"/>
        <s v="CMP-00213"/>
        <s v="CMP-00214"/>
        <s v="CMP-00215"/>
        <s v="CMP-00216"/>
        <s v="CMP-00217"/>
        <s v="CMP-00218"/>
        <s v="CMP-00219"/>
        <s v="CMP-00220"/>
        <s v="CMP-00221"/>
        <s v="CMP-00222"/>
        <s v="CMP-00223"/>
        <s v="CMP-00224"/>
        <s v="CMP-00225"/>
        <s v="CMP-00226"/>
        <s v="CMP-00227"/>
        <s v="CMP-00228"/>
        <s v="CMP-00229"/>
        <s v="CMP-00230"/>
        <s v="CMP-00231"/>
        <s v="CMP-00232"/>
        <s v="CMP-00233"/>
        <s v="CMP-00234"/>
        <s v="CMP-00235"/>
        <s v="CMP-00236"/>
        <s v="CMP-00237"/>
        <s v="CMP-00238"/>
        <s v="CMP-00239"/>
        <s v="CMP-00240"/>
        <s v="CMP-00241"/>
        <s v="CMP-00242"/>
        <s v="CMP-00243"/>
        <s v="CMP-00244"/>
        <s v="CMP-00245"/>
        <s v="CMP-00246"/>
        <s v="CMP-00247"/>
        <s v="CMP-00248"/>
        <s v="CMP-00249"/>
        <s v="CMP-00250"/>
        <s v="CMP-00251"/>
        <s v="CMP-00252"/>
        <s v="CMP-00253"/>
        <s v="CMP-00254"/>
        <s v="CMP-00255"/>
        <s v="CMP-00256"/>
        <s v="CMP-00257"/>
        <s v="CMP-00258"/>
        <s v="CMP-00259"/>
        <s v="CMP-00260"/>
        <s v="CMP-00261"/>
        <s v="CMP-00262"/>
        <s v="CMP-00263"/>
        <s v="CMP-00264"/>
        <s v="CMP-00265"/>
        <s v="CMP-00266"/>
        <s v="CMP-00267"/>
        <s v="CMP-00268"/>
        <s v="CMP-00269"/>
        <s v="CMP-00270"/>
        <s v="CMP-00271"/>
        <s v="CMP-00272"/>
        <s v="CMP-00273"/>
        <s v="CMP-00274"/>
        <s v="CMP-00275"/>
        <s v="CMP-00276"/>
        <s v="CMP-00277"/>
        <s v="CMP-00278"/>
        <s v="CMP-00279"/>
        <s v="CMP-00280"/>
        <s v="CMP-00281"/>
        <s v="CMP-00282"/>
        <s v="CMP-00283"/>
        <s v="CMP-00284"/>
        <s v="CMP-00285"/>
        <s v="CMP-00286"/>
        <s v="CMP-00287"/>
        <s v="CMP-00288"/>
        <s v="CMP-00289"/>
        <s v="CMP-00290"/>
        <s v="CMP-00291"/>
        <s v="CMP-00292"/>
        <s v="CMP-00293"/>
        <s v="CMP-00294"/>
        <s v="CMP-00295"/>
        <s v="CMP-00296"/>
        <s v="CMP-00297"/>
        <s v="CMP-00298"/>
        <s v="CMP-00299"/>
        <s v="CMP-00300"/>
        <s v="CMP-00301"/>
        <s v="CMP-00302"/>
        <s v="CMP-00303"/>
        <s v="CMP-00304"/>
        <s v="CMP-00305"/>
        <s v="CMP-00306"/>
        <s v="CMP-00307"/>
        <s v="CMP-00308"/>
        <s v="CMP-00309"/>
        <s v="CMP-00310"/>
        <s v="CMP-00311"/>
        <s v="CMP-00312"/>
        <s v="CMP-00313"/>
        <s v="CMP-00314"/>
        <s v="CMP-00315"/>
        <s v="CMP-00316"/>
        <s v="CMP-00317"/>
        <s v="CMP-00318"/>
        <s v="CMP-00319"/>
        <s v="CMP-00320"/>
        <s v="CMP-00321"/>
        <s v="CMP-00322"/>
        <s v="CMP-00323"/>
        <s v="CMP-00324"/>
        <s v="CMP-00325"/>
        <s v="CMP-00326"/>
        <s v="CMP-00327"/>
        <s v="CMP-00328"/>
        <s v="CMP-00329"/>
        <s v="CMP-00330"/>
        <s v="CMP-00331"/>
        <s v="CMP-00332"/>
        <s v="CMP-00333"/>
        <s v="CMP-00334"/>
        <s v="CMP-00335"/>
        <s v="CMP-00336"/>
        <s v="CMP-00337"/>
        <s v="CMP-00338"/>
        <s v="CMP-00339"/>
        <s v="CMP-00340"/>
        <s v="CMP-00341"/>
        <s v="CMP-00342"/>
        <s v="CMP-00343"/>
        <s v="CMP-00344"/>
        <s v="CMP-00345"/>
        <s v="CMP-00346"/>
        <s v="CMP-00347"/>
        <s v="CMP-00348"/>
        <s v="CMP-00349"/>
        <s v="CMP-00350"/>
        <s v="CMP-00351"/>
        <s v="CMP-00352"/>
        <s v="CMP-00353"/>
        <s v="CMP-00354"/>
        <s v="CMP-00355"/>
        <s v="CMP-00356"/>
        <s v="CMP-00357"/>
        <s v="CMP-00358"/>
        <s v="CMP-00359"/>
        <s v="CMP-00360"/>
        <s v="CMP-00361"/>
        <s v="CMP-00362"/>
        <s v="CMP-00363"/>
        <s v="CMP-00364"/>
        <s v="CMP-00365"/>
        <s v="CMP-00366"/>
        <s v="CMP-00367"/>
        <s v="CMP-00368"/>
        <s v="CMP-00369"/>
        <s v="CMP-00370"/>
        <s v="CMP-00371"/>
        <s v="CMP-00372"/>
        <s v="CMP-00373"/>
        <s v="CMP-00374"/>
        <s v="CMP-00375"/>
        <s v="CMP-00376"/>
        <s v="CMP-00377"/>
        <s v="CMP-00378"/>
        <s v="CMP-00379"/>
        <s v="CMP-00380"/>
        <s v="CMP-00381"/>
        <s v="CMP-00382"/>
        <s v="CMP-00383"/>
        <s v="CMP-00384"/>
        <s v="CMP-00385"/>
        <s v="CMP-00386"/>
        <s v="CMP-00387"/>
        <s v="CMP-00388"/>
        <s v="CMP-00389"/>
        <s v="CMP-00390"/>
        <s v="CMP-00391"/>
        <s v="CMP-00392"/>
        <s v="CMP-00393"/>
        <s v="CMP-00394"/>
        <s v="CMP-00395"/>
        <s v="CMP-00396"/>
        <s v="CMP-00397"/>
        <s v="CMP-00398"/>
        <s v="CMP-00399"/>
        <s v="CMP-00400"/>
        <s v="CMP-00401"/>
        <s v="CMP-00402"/>
        <s v="CMP-00403"/>
        <s v="CMP-00404"/>
        <s v="CMP-00405"/>
        <s v="CMP-00406"/>
        <s v="CMP-00407"/>
        <s v="CMP-00408"/>
        <s v="CMP-00409"/>
        <s v="CMP-00410"/>
        <s v="CMP-00411"/>
        <s v="CMP-00412"/>
        <s v="CMP-00413"/>
        <s v="CMP-00414"/>
        <s v="CMP-00415"/>
        <s v="CMP-00416"/>
        <s v="CMP-00417"/>
        <s v="CMP-00418"/>
        <s v="CMP-00419"/>
        <s v="CMP-00420"/>
        <s v="CMP-00421"/>
        <s v="CMP-00422"/>
        <s v="CMP-00423"/>
        <s v="CMP-00424"/>
        <s v="CMP-00425"/>
        <s v="CMP-00426"/>
        <s v="CMP-00427"/>
        <s v="CMP-00428"/>
        <s v="CMP-00429"/>
        <s v="CMP-00430"/>
        <s v="CMP-00431"/>
        <s v="CMP-00432"/>
        <s v="CMP-00433"/>
        <s v="CMP-00434"/>
        <s v="CMP-00435"/>
        <s v="CMP-00436"/>
        <s v="CMP-00437"/>
        <s v="CMP-00438"/>
        <s v="CMP-00439"/>
        <s v="CMP-00440"/>
        <s v="CMP-00441"/>
        <s v="CMP-00442"/>
        <s v="CMP-00443"/>
        <s v="CMP-00444"/>
        <s v="CMP-00445"/>
        <s v="CMP-00446"/>
        <s v="CMP-00447"/>
        <s v="CMP-00448"/>
        <s v="CMP-00449"/>
        <s v="CMP-00450"/>
        <s v="CMP-00451"/>
        <s v="CMP-00452"/>
        <s v="CMP-00453"/>
        <s v="CMP-00454"/>
        <s v="CMP-00455"/>
        <s v="CMP-00456"/>
        <s v="CMP-00457"/>
        <s v="CMP-00458"/>
        <s v="CMP-00459"/>
        <s v="CMP-00460"/>
        <s v="CMP-00461"/>
        <s v="CMP-00462"/>
        <s v="CMP-00463"/>
        <s v="CMP-00464"/>
        <s v="CMP-00465"/>
        <s v="CMP-00466"/>
        <s v="CMP-00467"/>
        <s v="CMP-00468"/>
        <s v="CMP-00469"/>
        <s v="CMP-00470"/>
        <s v="CMP-00471"/>
        <s v="CMP-00472"/>
        <s v="CMP-00473"/>
        <s v="CMP-00474"/>
        <s v="CMP-00475"/>
        <s v="CMP-00476"/>
        <s v="CMP-00477"/>
        <s v="CMP-00478"/>
        <s v="CMP-00479"/>
        <s v="CMP-00480"/>
        <s v="CMP-00481"/>
        <s v="CMP-00482"/>
        <s v="CMP-00483"/>
        <s v="CMP-00484"/>
        <s v="CMP-00485"/>
        <s v="CMP-00486"/>
        <s v="CMP-00487"/>
        <s v="CMP-00488"/>
        <s v="CMP-00489"/>
        <s v="CMP-00490"/>
        <s v="CMP-00491"/>
        <s v="CMP-00492"/>
        <s v="CMP-00493"/>
        <s v="CMP-00494"/>
        <s v="CMP-00495"/>
        <s v="CMP-00496"/>
        <s v="CMP-00497"/>
        <s v="CMP-00498"/>
        <s v="CMP-00499"/>
        <s v="CMP-00500"/>
        <s v="CMP-00501"/>
        <s v="CMP-00502"/>
        <s v="CMP-00503"/>
        <s v="CMP-00504"/>
        <s v="CMP-00505"/>
        <s v="CMP-00506"/>
        <s v="CMP-00507"/>
        <s v="CMP-00508"/>
        <s v="CMP-00509"/>
        <s v="CMP-00510"/>
        <s v="CMP-00511"/>
        <s v="CMP-00512"/>
        <s v="CMP-00513"/>
        <s v="CMP-00514"/>
        <s v="CMP-00515"/>
        <s v="CMP-00516"/>
        <s v="CMP-00517"/>
        <s v="CMP-00518"/>
        <s v="CMP-00519"/>
        <s v="CMP-00520"/>
        <s v="CMP-00521"/>
        <s v="CMP-00522"/>
        <s v="CMP-00523"/>
        <s v="CMP-00524"/>
        <s v="CMP-00525"/>
        <s v="CMP-00526"/>
        <s v="CMP-00527"/>
        <s v="CMP-00528"/>
        <s v="CMP-00529"/>
        <s v="CMP-00530"/>
        <s v="CMP-00531"/>
        <s v="CMP-00532"/>
        <s v="CMP-00533"/>
        <s v="CMP-00534"/>
        <s v="CMP-00535"/>
        <s v="CMP-00536"/>
        <s v="CMP-00537"/>
        <s v="CMP-00538"/>
        <s v="CMP-00539"/>
        <s v="CMP-00540"/>
        <s v="CMP-00541"/>
        <s v="CMP-00542"/>
        <s v="CMP-00543"/>
        <s v="CMP-00544"/>
        <s v="CMP-00545"/>
        <s v="CMP-00546"/>
        <s v="CMP-00547"/>
        <s v="CMP-00548"/>
        <s v="CMP-00549"/>
        <s v="CMP-00550"/>
        <s v="CMP-00551"/>
        <s v="CMP-00552"/>
        <s v="CMP-00553"/>
        <s v="CMP-00554"/>
        <s v="CMP-00555"/>
        <s v="CMP-00556"/>
        <s v="CMP-00557"/>
        <s v="CMP-00558"/>
        <s v="CMP-00559"/>
        <s v="CMP-00560"/>
        <s v="CMP-00561"/>
        <s v="CMP-00562"/>
        <s v="CMP-00563"/>
        <s v="CMP-00564"/>
        <s v="CMP-00565"/>
        <s v="CMP-00566"/>
        <s v="CMP-00567"/>
        <s v="CMP-00568"/>
        <s v="CMP-00569"/>
        <s v="CMP-00570"/>
        <s v="CMP-00571"/>
        <s v="CMP-00572"/>
        <s v="CMP-00573"/>
        <s v="CMP-00574"/>
        <s v="CMP-00575"/>
        <s v="CMP-00576"/>
        <s v="CMP-00577"/>
        <s v="CMP-00578"/>
        <s v="CMP-00579"/>
        <s v="CMP-00580"/>
        <s v="CMP-00581"/>
        <s v="CMP-00582"/>
        <s v="CMP-00583"/>
        <s v="CMP-00584"/>
        <s v="CMP-00585"/>
        <s v="CMP-00586"/>
        <s v="CMP-00587"/>
        <s v="CMP-00588"/>
        <s v="CMP-00589"/>
        <s v="CMP-00590"/>
        <s v="CMP-00591"/>
        <s v="CMP-00592"/>
        <s v="CMP-00593"/>
        <s v="CMP-00594"/>
        <s v="CMP-00595"/>
        <s v="CMP-00596"/>
        <s v="CMP-00597"/>
        <s v="CMP-00598"/>
        <s v="CMP-00599"/>
        <s v="CMP-00600"/>
        <s v="CMP-00601"/>
        <s v="CMP-00602"/>
        <s v="CMP-00603"/>
        <s v="CMP-00604"/>
        <s v="CMP-00605"/>
        <s v="CMP-00606"/>
        <s v="CMP-00607"/>
        <s v="CMP-00608"/>
        <s v="CMP-00609"/>
        <s v="CMP-00610"/>
        <s v="CMP-00611"/>
        <s v="CMP-00612"/>
        <s v="CMP-00613"/>
        <s v="CMP-00614"/>
        <s v="CMP-00615"/>
        <s v="CMP-00616"/>
        <s v="CMP-00617"/>
        <s v="CMP-00618"/>
        <s v="CMP-00619"/>
        <s v="CMP-00620"/>
        <s v="CMP-00621"/>
        <s v="CMP-00622"/>
        <s v="CMP-00623"/>
        <s v="CMP-00624"/>
        <s v="CMP-00625"/>
        <s v="CMP-00626"/>
        <s v="CMP-00627"/>
        <s v="CMP-00628"/>
        <s v="CMP-00629"/>
        <s v="CMP-00630"/>
        <s v="CMP-00631"/>
        <s v="CMP-00632"/>
        <s v="CMP-00633"/>
        <s v="CMP-00634"/>
        <s v="CMP-00635"/>
        <s v="CMP-00636"/>
        <s v="CMP-00637"/>
        <s v="CMP-00638"/>
        <s v="CMP-00639"/>
        <s v="CMP-00640"/>
        <s v="CMP-00641"/>
        <s v="CMP-00642"/>
        <s v="CMP-00643"/>
        <s v="CMP-00644"/>
        <s v="CMP-00645"/>
        <s v="CMP-00646"/>
        <s v="CMP-00647"/>
        <s v="CMP-00648"/>
        <s v="CMP-00649"/>
        <s v="CMP-00650"/>
        <s v="CMP-00651"/>
        <s v="CMP-00652"/>
        <s v="CMP-00653"/>
        <s v="CMP-00654"/>
        <s v="CMP-00655"/>
        <s v="CMP-00656"/>
        <s v="CMP-00657"/>
        <s v="CMP-00658"/>
        <s v="CMP-00659"/>
        <s v="CMP-00660"/>
        <s v="CMP-00661"/>
        <s v="CMP-00662"/>
        <s v="CMP-00663"/>
        <s v="CMP-00664"/>
        <s v="CMP-00665"/>
        <s v="CMP-00666"/>
        <s v="CMP-00667"/>
        <s v="CMP-00668"/>
        <s v="CMP-00669"/>
        <s v="CMP-00670"/>
        <s v="CMP-00671"/>
        <s v="CMP-00672"/>
        <s v="CMP-00673"/>
        <s v="CMP-00674"/>
        <s v="CMP-00675"/>
        <s v="CMP-00676"/>
        <s v="CMP-00677"/>
        <s v="CMP-00678"/>
        <s v="CMP-00679"/>
        <s v="CMP-00680"/>
        <s v="CMP-00681"/>
        <s v="CMP-00682"/>
        <s v="CMP-00683"/>
        <s v="CMP-00684"/>
        <s v="CMP-00685"/>
        <s v="CMP-00686"/>
        <s v="CMP-00687"/>
        <s v="CMP-00688"/>
        <s v="CMP-00689"/>
        <s v="CMP-00690"/>
        <s v="CMP-00691"/>
        <s v="CMP-00692"/>
        <s v="CMP-00693"/>
        <s v="CMP-00694"/>
        <s v="CMP-00695"/>
        <s v="CMP-00696"/>
        <s v="CMP-00697"/>
        <s v="CMP-00698"/>
        <s v="CMP-00699"/>
        <s v="CMP-00700"/>
        <s v="CMP-00701"/>
        <s v="CMP-00702"/>
        <s v="CMP-00703"/>
        <s v="CMP-00704"/>
        <s v="CMP-00705"/>
        <s v="CMP-00706"/>
        <s v="CMP-00707"/>
        <s v="CMP-00708"/>
        <s v="CMP-00709"/>
        <s v="CMP-00710"/>
        <s v="CMP-00711"/>
        <s v="CMP-00712"/>
        <s v="CMP-00713"/>
        <s v="CMP-00714"/>
        <s v="CMP-00715"/>
        <s v="CMP-00716"/>
        <s v="CMP-00717"/>
        <s v="CMP-00718"/>
        <s v="CMP-00719"/>
        <s v="CMP-00720"/>
        <s v="CMP-00721"/>
        <s v="CMP-00722"/>
        <s v="CMP-00723"/>
        <s v="CMP-00724"/>
        <s v="CMP-00725"/>
        <s v="CMP-00726"/>
        <s v="CMP-00727"/>
        <s v="CMP-00728"/>
        <s v="CMP-00729"/>
        <s v="CMP-00730"/>
        <s v="CMP-00731"/>
        <s v="CMP-00732"/>
        <s v="CMP-00733"/>
        <s v="CMP-00734"/>
        <s v="CMP-00735"/>
        <s v="CMP-00736"/>
        <s v="CMP-00737"/>
        <s v="CMP-00738"/>
        <s v="CMP-00739"/>
        <s v="CMP-00740"/>
        <s v="CMP-00741"/>
        <s v="CMP-00742"/>
        <s v="CMP-00743"/>
        <s v="CMP-00744"/>
        <s v="CMP-00745"/>
        <s v="CMP-00746"/>
        <s v="CMP-00747"/>
        <s v="CMP-00748"/>
        <s v="CMP-00749"/>
        <s v="CMP-00750"/>
        <s v="CMP-00751"/>
        <s v="CMP-00752"/>
        <s v="CMP-00753"/>
        <s v="CMP-00754"/>
        <s v="CMP-00755"/>
        <s v="CMP-00756"/>
        <s v="CMP-00757"/>
        <s v="CMP-00758"/>
        <s v="CMP-00759"/>
        <s v="CMP-00760"/>
        <s v="CMP-00761"/>
        <s v="CMP-00762"/>
        <s v="CMP-00763"/>
        <s v="CMP-00764"/>
        <s v="CMP-00765"/>
        <s v="CMP-00766"/>
        <s v="CMP-00767"/>
        <s v="CMP-00768"/>
        <s v="CMP-00769"/>
        <s v="CMP-00770"/>
        <s v="CMP-00771"/>
        <s v="CMP-00772"/>
        <s v="CMP-00773"/>
        <s v="CMP-00774"/>
        <s v="CMP-00775"/>
        <s v="CMP-00776"/>
        <s v="CMP-00777"/>
        <s v="CMP-00778"/>
        <s v="CMP-00779"/>
        <s v="CMP-00780"/>
        <s v="CMP-00781"/>
        <s v="CMP-00782"/>
        <s v="CMP-00783"/>
        <s v="CMP-00784"/>
        <s v="CMP-00785"/>
        <s v="CMP-00786"/>
        <s v="CMP-00787"/>
        <s v="CMP-00788"/>
        <s v="CMP-00789"/>
        <s v="CMP-00790"/>
        <s v="CMP-00791"/>
        <s v="CMP-00792"/>
        <s v="CMP-00793"/>
        <s v="CMP-00794"/>
        <s v="CMP-00795"/>
        <s v="CMP-00796"/>
        <s v="CMP-00797"/>
        <s v="CMP-00798"/>
        <s v="CMP-00799"/>
        <s v="CMP-00800"/>
        <s v="CMP-00801"/>
        <s v="CMP-00802"/>
        <s v="CMP-00803"/>
        <s v="CMP-00804"/>
        <s v="CMP-00805"/>
        <s v="CMP-00806"/>
        <s v="CMP-00807"/>
        <s v="CMP-00808"/>
        <s v="CMP-00809"/>
        <s v="CMP-00810"/>
        <s v="CMP-00811"/>
        <s v="CMP-00812"/>
        <s v="CMP-00813"/>
        <s v="CMP-00814"/>
        <s v="CMP-00815"/>
        <s v="CMP-00816"/>
        <s v="CMP-00817"/>
        <s v="CMP-00818"/>
        <s v="CMP-00819"/>
        <s v="CMP-00820"/>
        <s v="CMP-00821"/>
        <s v="CMP-00822"/>
        <s v="CMP-00823"/>
        <s v="CMP-00824"/>
        <s v="CMP-00825"/>
        <s v="CMP-00826"/>
        <s v="CMP-00827"/>
        <s v="CMP-00828"/>
        <s v="CMP-00829"/>
        <s v="CMP-00830"/>
        <s v="CMP-00831"/>
        <s v="CMP-00832"/>
        <s v="CMP-00833"/>
        <s v="CMP-00834"/>
        <s v="CMP-00835"/>
        <s v="CMP-00836"/>
        <s v="CMP-00837"/>
        <s v="CMP-00838"/>
        <s v="CMP-00839"/>
        <s v="CMP-00840"/>
        <s v="CMP-00841"/>
        <s v="CMP-00842"/>
        <s v="CMP-00843"/>
        <s v="CMP-00844"/>
        <s v="CMP-00845"/>
        <s v="CMP-00846"/>
        <s v="CMP-00847"/>
        <s v="CMP-00848"/>
        <s v="CMP-00849"/>
        <s v="CMP-00850"/>
        <s v="CMP-00851"/>
        <s v="CMP-00852"/>
        <s v="CMP-00853"/>
        <s v="CMP-00854"/>
        <s v="CMP-00855"/>
        <s v="CMP-00856"/>
        <s v="CMP-00857"/>
        <s v="CMP-00858"/>
        <s v="CMP-00859"/>
        <s v="CMP-00860"/>
        <s v="CMP-00861"/>
        <s v="CMP-00862"/>
        <s v="CMP-00863"/>
        <s v="CMP-00864"/>
        <s v="CMP-00865"/>
        <s v="CMP-00866"/>
        <s v="CMP-00867"/>
        <s v="CMP-00868"/>
        <s v="CMP-00869"/>
        <s v="CMP-00870"/>
        <s v="CMP-00871"/>
        <s v="CMP-00872"/>
        <s v="CMP-00873"/>
        <s v="CMP-00874"/>
        <s v="CMP-00875"/>
        <s v="CMP-00876"/>
        <s v="CMP-00877"/>
        <s v="CMP-00878"/>
        <s v="CMP-00879"/>
        <s v="CMP-00880"/>
        <s v="CMP-00881"/>
        <s v="CMP-00882"/>
        <s v="CMP-00883"/>
        <s v="CMP-00884"/>
        <s v="CMP-00885"/>
        <s v="CMP-00886"/>
        <s v="CMP-00887"/>
        <s v="CMP-00888"/>
        <s v="CMP-00889"/>
        <s v="CMP-00890"/>
        <s v="CMP-00891"/>
        <s v="CMP-00892"/>
        <s v="CMP-00893"/>
        <s v="CMP-00894"/>
        <s v="CMP-00895"/>
        <s v="CMP-00896"/>
        <s v="CMP-00897"/>
        <s v="CMP-00898"/>
        <s v="CMP-00899"/>
        <s v="CMP-00900"/>
        <s v="CMP-00901"/>
        <s v="CMP-00902"/>
        <s v="CMP-00903"/>
        <s v="CMP-00904"/>
        <s v="CMP-00905"/>
        <s v="CMP-00906"/>
        <s v="CMP-00907"/>
        <s v="CMP-00908"/>
        <s v="CMP-00909"/>
        <s v="CMP-00910"/>
        <s v="CMP-00911"/>
        <s v="CMP-00912"/>
        <s v="CMP-00913"/>
        <s v="CMP-00914"/>
        <s v="CMP-00915"/>
        <s v="CMP-00916"/>
        <s v="CMP-00917"/>
        <s v="CMP-00918"/>
        <s v="CMP-00919"/>
        <s v="CMP-00920"/>
        <s v="CMP-00921"/>
        <s v="CMP-00922"/>
        <s v="CMP-00923"/>
        <s v="CMP-00924"/>
        <s v="CMP-00925"/>
        <s v="CMP-00926"/>
        <s v="CMP-00927"/>
        <s v="CMP-00928"/>
        <s v="CMP-00929"/>
        <s v="CMP-00930"/>
        <s v="CMP-00931"/>
        <s v="CMP-00932"/>
        <s v="CMP-00933"/>
        <s v="CMP-00934"/>
        <s v="CMP-00935"/>
        <s v="CMP-00936"/>
        <s v="CMP-00937"/>
        <s v="CMP-00938"/>
        <s v="CMP-00939"/>
        <s v="CMP-00940"/>
        <s v="CMP-00941"/>
        <s v="CMP-00942"/>
        <s v="CMP-00943"/>
        <s v="CMP-00944"/>
        <s v="CMP-00945"/>
        <s v="CMP-00946"/>
        <s v="CMP-00947"/>
        <s v="CMP-00948"/>
        <s v="CMP-00949"/>
        <s v="CMP-00950"/>
        <s v="CMP-00951"/>
        <s v="CMP-00952"/>
        <s v="CMP-00953"/>
        <s v="CMP-00954"/>
        <s v="CMP-00955"/>
        <s v="CMP-00956"/>
        <s v="CMP-00957"/>
        <s v="CMP-00958"/>
        <s v="CMP-00959"/>
        <s v="CMP-00960"/>
        <s v="CMP-00961"/>
        <s v="CMP-00962"/>
        <s v="CMP-00963"/>
        <s v="CMP-00964"/>
        <s v="CMP-00965"/>
        <s v="CMP-00966"/>
        <s v="CMP-00967"/>
        <s v="CMP-00968"/>
        <s v="CMP-00969"/>
        <s v="CMP-00970"/>
        <s v="CMP-00971"/>
        <s v="CMP-00972"/>
        <s v="CMP-00973"/>
        <s v="CMP-00974"/>
        <s v="CMP-00975"/>
        <s v="CMP-00976"/>
        <s v="CMP-00977"/>
        <s v="CMP-00978"/>
        <s v="CMP-00979"/>
        <s v="CMP-00980"/>
        <s v="CMP-00981"/>
        <s v="CMP-00982"/>
        <s v="CMP-00983"/>
        <s v="CMP-00984"/>
        <s v="CMP-00985"/>
        <s v="CMP-00986"/>
        <s v="CMP-00987"/>
        <s v="CMP-00988"/>
        <s v="CMP-00989"/>
        <s v="CMP-00990"/>
        <s v="CMP-00991"/>
        <s v="CMP-00992"/>
        <s v="CMP-00993"/>
        <s v="CMP-00994"/>
        <s v="CMP-00995"/>
        <s v="CMP-00996"/>
        <s v="CMP-00997"/>
        <s v="CMP-00998"/>
        <s v="CMP-00999"/>
        <s v="CMP-01000"/>
        <s v="CMP-01001"/>
        <s v="CMP-01002"/>
        <s v="CMP-01003"/>
        <s v="CMP-01004"/>
        <s v="CMP-01005"/>
        <s v="CMP-01006"/>
        <s v="CMP-01007"/>
        <s v="CMP-01008"/>
        <s v="CMP-01009"/>
        <s v="CMP-01010"/>
        <s v="CMP-01011"/>
        <s v="CMP-01012"/>
        <s v="CMP-01013"/>
        <s v="CMP-01014"/>
        <s v="CMP-01015"/>
        <s v="CMP-01016"/>
        <s v="CMP-01017"/>
        <s v="CMP-01018"/>
        <s v="CMP-01019"/>
        <s v="CMP-01020"/>
        <s v="CMP-01021"/>
        <s v="CMP-01022"/>
        <s v="CMP-01023"/>
        <s v="CMP-01024"/>
        <s v="CMP-01025"/>
        <s v="CMP-01026"/>
        <s v="CMP-01027"/>
        <s v="CMP-01028"/>
        <s v="CMP-01029"/>
        <s v="CMP-01030"/>
        <s v="CMP-01031"/>
        <s v="CMP-01032"/>
        <s v="CMP-01033"/>
        <s v="CMP-01034"/>
        <s v="CMP-01035"/>
        <s v="CMP-01036"/>
        <s v="CMP-01037"/>
        <s v="CMP-01038"/>
        <s v="CMP-01039"/>
        <s v="CMP-01040"/>
        <s v="CMP-01041"/>
        <s v="CMP-01042"/>
        <s v="CMP-01043"/>
        <s v="CMP-01044"/>
        <s v="CMP-01045"/>
        <s v="CMP-01046"/>
        <s v="CMP-01047"/>
        <s v="CMP-01048"/>
        <s v="CMP-01049"/>
        <s v="CMP-01050"/>
        <s v="CMP-01051"/>
        <s v="CMP-01052"/>
        <s v="CMP-01053"/>
        <s v="CMP-01054"/>
        <s v="CMP-01055"/>
        <s v="CMP-01056"/>
        <s v="CMP-01057"/>
        <s v="CMP-01058"/>
        <s v="CMP-01059"/>
        <s v="CMP-01060"/>
        <s v="CMP-01061"/>
        <s v="CMP-01062"/>
        <s v="CMP-01063"/>
        <s v="CMP-01064"/>
        <s v="CMP-01065"/>
        <s v="CMP-01066"/>
        <s v="CMP-01067"/>
        <s v="CMP-01068"/>
        <s v="CMP-01069"/>
        <s v="CMP-01070"/>
        <s v="CMP-01071"/>
        <s v="CMP-01072"/>
        <s v="CMP-01073"/>
        <s v="CMP-01074"/>
        <s v="CMP-01075"/>
        <s v="CMP-01076"/>
        <s v="CMP-01077"/>
        <s v="CMP-01078"/>
        <s v="CMP-01079"/>
        <s v="CMP-01080"/>
        <s v="CMP-01081"/>
        <s v="CMP-01082"/>
        <s v="CMP-01083"/>
        <s v="CMP-01084"/>
        <s v="CMP-01085"/>
        <s v="CMP-01086"/>
        <s v="CMP-01087"/>
        <s v="CMP-01088"/>
        <s v="CMP-01089"/>
        <s v="CMP-01090"/>
        <s v="CMP-01091"/>
        <s v="CMP-01092"/>
        <s v="CMP-01093"/>
        <s v="CMP-01094"/>
        <s v="CMP-01095"/>
        <s v="CMP-01096"/>
        <s v="CMP-01097"/>
        <s v="CMP-01098"/>
        <s v="CMP-01099"/>
        <s v="CMP-01100"/>
        <s v="CMP-01101"/>
        <s v="CMP-01102"/>
        <s v="CMP-01103"/>
        <s v="CMP-01104"/>
        <s v="CMP-01105"/>
        <s v="CMP-01106"/>
        <s v="CMP-01107"/>
        <s v="CMP-01108"/>
        <s v="CMP-01109"/>
        <s v="CMP-01110"/>
        <s v="CMP-01111"/>
        <s v="CMP-01112"/>
        <s v="CMP-01113"/>
        <s v="CMP-01114"/>
        <s v="CMP-01115"/>
        <s v="CMP-01116"/>
        <s v="CMP-01117"/>
        <s v="CMP-01118"/>
        <s v="CMP-01119"/>
        <s v="CMP-01120"/>
        <s v="CMP-01121"/>
        <s v="CMP-01122"/>
        <s v="CMP-01123"/>
        <s v="CMP-01124"/>
        <s v="CMP-01125"/>
        <s v="CMP-01126"/>
        <s v="CMP-01127"/>
        <s v="CMP-01128"/>
        <s v="CMP-01129"/>
        <s v="CMP-01130"/>
        <s v="CMP-01131"/>
        <s v="CMP-01132"/>
        <s v="CMP-01133"/>
        <s v="CMP-01134"/>
        <s v="CMP-01135"/>
        <s v="CMP-01136"/>
        <s v="CMP-01137"/>
        <s v="CMP-01138"/>
        <s v="CMP-01139"/>
        <s v="CMP-01140"/>
        <s v="CMP-01141"/>
        <s v="CMP-01142"/>
        <s v="CMP-01143"/>
        <s v="CMP-01144"/>
        <s v="CMP-01145"/>
        <s v="CMP-01146"/>
        <s v="CMP-01147"/>
        <s v="CMP-01148"/>
        <s v="CMP-01149"/>
        <s v="CMP-01150"/>
        <s v="CMP-01151"/>
        <s v="CMP-01152"/>
        <s v="CMP-01153"/>
        <s v="CMP-01154"/>
        <s v="CMP-01155"/>
        <s v="CMP-01156"/>
        <s v="CMP-01157"/>
        <s v="CMP-01158"/>
        <s v="CMP-01159"/>
        <s v="CMP-01160"/>
        <s v="CMP-01161"/>
        <s v="CMP-01162"/>
        <s v="CMP-01163"/>
        <s v="CMP-01164"/>
        <s v="CMP-01165"/>
        <s v="CMP-01166"/>
        <s v="CMP-01167"/>
        <s v="CMP-01168"/>
        <s v="CMP-01169"/>
        <s v="CMP-01170"/>
        <s v="CMP-01171"/>
        <s v="CMP-01172"/>
        <s v="CMP-01173"/>
        <s v="CMP-01174"/>
        <s v="CMP-01175"/>
        <s v="CMP-01176"/>
        <s v="CMP-01177"/>
        <s v="CMP-01178"/>
        <s v="CMP-01179"/>
        <s v="CMP-01180"/>
        <s v="CMP-01181"/>
        <s v="CMP-01182"/>
        <s v="CMP-01183"/>
        <s v="CMP-01184"/>
        <s v="CMP-01185"/>
        <s v="CMP-01186"/>
        <s v="CMP-01187"/>
        <s v="CMP-01188"/>
        <s v="CMP-01189"/>
        <s v="CMP-01190"/>
        <s v="CMP-01191"/>
        <s v="CMP-01192"/>
        <s v="CMP-01193"/>
        <s v="CMP-01194"/>
        <s v="CMP-01195"/>
        <s v="CMP-01196"/>
        <s v="CMP-01197"/>
        <s v="CMP-01198"/>
        <s v="CMP-01199"/>
        <s v="CMP-01200"/>
        <s v="CMP-01201"/>
        <s v="CMP-01202"/>
        <s v="CMP-01203"/>
        <s v="CMP-01204"/>
        <s v="CMP-01205"/>
        <s v="CMP-01206"/>
        <s v="CMP-01207"/>
        <s v="CMP-01208"/>
        <s v="CMP-01209"/>
        <s v="CMP-01210"/>
        <s v="CMP-01211"/>
        <s v="CMP-01212"/>
        <s v="CMP-01213"/>
        <s v="CMP-01214"/>
        <s v="CMP-01215"/>
        <s v="CMP-01216"/>
        <s v="CMP-01217"/>
        <s v="CMP-01218"/>
        <s v="CMP-01219"/>
        <s v="CMP-01220"/>
        <s v="CMP-01221"/>
        <s v="CMP-01222"/>
        <s v="CMP-01223"/>
        <s v="CMP-01224"/>
        <s v="CMP-01225"/>
        <s v="CMP-01226"/>
        <s v="CMP-01227"/>
        <s v="CMP-01228"/>
        <s v="CMP-01229"/>
        <s v="CMP-01230"/>
        <s v="CMP-01231"/>
        <s v="CMP-01232"/>
        <s v="CMP-01233"/>
        <s v="CMP-01234"/>
        <s v="CMP-01235"/>
        <s v="CMP-01236"/>
        <s v="CMP-01237"/>
        <s v="CMP-01238"/>
        <s v="CMP-01239"/>
        <s v="CMP-01240"/>
        <s v="CMP-01241"/>
        <s v="CMP-01242"/>
        <s v="CMP-01243"/>
        <s v="CMP-01244"/>
        <s v="CMP-01245"/>
        <s v="CMP-01246"/>
        <s v="CMP-01247"/>
        <s v="CMP-01248"/>
        <s v="CMP-01249"/>
        <s v="CMP-01250"/>
        <s v="CMP-01251"/>
        <s v="CMP-01252"/>
        <s v="CMP-01253"/>
        <s v="CMP-01254"/>
        <s v="CMP-01255"/>
        <s v="CMP-01256"/>
        <s v="CMP-01257"/>
        <s v="CMP-01258"/>
        <s v="CMP-01259"/>
        <s v="CMP-01260"/>
        <s v="CMP-01261"/>
        <s v="CMP-01262"/>
        <s v="CMP-01263"/>
        <s v="CMP-01264"/>
        <s v="CMP-01265"/>
        <s v="CMP-01266"/>
        <s v="CMP-01267"/>
        <s v="CMP-01268"/>
        <s v="CMP-01269"/>
        <s v="CMP-01270"/>
        <s v="CMP-01271"/>
        <s v="CMP-01272"/>
        <s v="CMP-01273"/>
        <s v="CMP-01274"/>
        <s v="CMP-01275"/>
        <s v="CMP-01276"/>
        <s v="CMP-01277"/>
        <s v="CMP-01278"/>
        <s v="CMP-01279"/>
        <s v="CMP-01280"/>
        <s v="CMP-01281"/>
        <s v="CMP-01282"/>
        <s v="CMP-01283"/>
        <s v="CMP-01284"/>
        <s v="CMP-01285"/>
        <s v="CMP-01286"/>
        <s v="CMP-01287"/>
        <s v="CMP-01288"/>
        <s v="CMP-01289"/>
        <s v="CMP-01290"/>
        <s v="CMP-01291"/>
        <s v="CMP-01292"/>
        <s v="CMP-01293"/>
        <s v="CMP-01294"/>
        <s v="CMP-01295"/>
        <s v="CMP-01296"/>
        <s v="CMP-01297"/>
        <s v="CMP-01298"/>
        <s v="CMP-01299"/>
        <s v="CMP-01300"/>
        <s v="CMP-01301"/>
        <s v="CMP-01302"/>
        <s v="CMP-01303"/>
        <s v="CMP-01304"/>
        <s v="CMP-01305"/>
        <s v="CMP-01306"/>
        <s v="CMP-01307"/>
        <s v="CMP-01308"/>
        <s v="CMP-01309"/>
        <s v="CMP-01310"/>
        <s v="CMP-01311"/>
        <s v="CMP-01312"/>
        <s v="CMP-01313"/>
        <s v="CMP-01314"/>
        <s v="CMP-01315"/>
        <s v="CMP-01316"/>
        <s v="CMP-01317"/>
        <s v="CMP-01318"/>
        <s v="CMP-01319"/>
        <s v="CMP-01320"/>
        <s v="CMP-01321"/>
        <s v="CMP-01322"/>
        <s v="CMP-01323"/>
        <s v="CMP-01324"/>
        <s v="CMP-01325"/>
        <s v="CMP-01326"/>
        <s v="CMP-01327"/>
        <s v="CMP-01328"/>
        <s v="CMP-01329"/>
        <s v="CMP-01330"/>
        <s v="CMP-01331"/>
        <s v="CMP-01332"/>
        <s v="CMP-01333"/>
        <s v="CMP-01334"/>
        <s v="CMP-01335"/>
        <s v="CMP-01336"/>
        <s v="CMP-01337"/>
        <s v="CMP-01338"/>
        <s v="CMP-01339"/>
        <s v="CMP-01340"/>
        <s v="CMP-01341"/>
        <s v="CMP-01342"/>
        <s v="CMP-01343"/>
        <s v="CMP-01344"/>
        <s v="CMP-01345"/>
        <s v="CMP-01346"/>
        <s v="CMP-01347"/>
        <s v="CMP-01348"/>
        <s v="CMP-01349"/>
        <s v="CMP-01350"/>
        <s v="CMP-01351"/>
        <s v="CMP-01352"/>
        <s v="CMP-01353"/>
        <s v="CMP-01354"/>
        <s v="CMP-01355"/>
        <s v="CMP-01356"/>
        <s v="CMP-01357"/>
        <s v="CMP-01358"/>
        <s v="CMP-01359"/>
        <s v="CMP-01360"/>
        <s v="CMP-01361"/>
        <s v="CMP-01362"/>
        <s v="CMP-01363"/>
        <s v="CMP-01364"/>
        <s v="CMP-01365"/>
        <s v="CMP-01366"/>
        <s v="CMP-01367"/>
        <s v="CMP-01368"/>
        <s v="CMP-01369"/>
        <s v="CMP-01370"/>
        <s v="CMP-01371"/>
        <s v="CMP-01372"/>
        <s v="CMP-01373"/>
        <s v="CMP-01374"/>
        <s v="CMP-01375"/>
        <s v="CMP-01376"/>
        <s v="CMP-01377"/>
        <s v="CMP-01378"/>
        <s v="CMP-01379"/>
        <s v="CMP-01380"/>
        <s v="CMP-01381"/>
        <s v="CMP-01382"/>
        <s v="CMP-01383"/>
        <s v="CMP-01384"/>
        <s v="CMP-01385"/>
        <s v="CMP-01386"/>
        <s v="CMP-01387"/>
        <s v="CMP-01388"/>
        <s v="CMP-01389"/>
        <s v="CMP-01390"/>
        <s v="CMP-01391"/>
        <s v="CMP-01392"/>
        <s v="CMP-01393"/>
        <s v="CMP-01394"/>
        <s v="CMP-01395"/>
        <s v="CMP-01396"/>
        <s v="CMP-01397"/>
        <s v="CMP-01398"/>
        <s v="CMP-01399"/>
        <s v="CMP-01400"/>
        <s v="CMP-01401"/>
        <s v="CMP-01402"/>
        <s v="CMP-01403"/>
        <s v="CMP-01404"/>
        <s v="CMP-01405"/>
        <s v="CMP-01406"/>
        <s v="CMP-01407"/>
        <s v="CMP-01408"/>
        <s v="CMP-01409"/>
        <s v="CMP-01410"/>
        <s v="CMP-01411"/>
        <s v="CMP-01412"/>
        <s v="CMP-01413"/>
        <s v="CMP-01414"/>
        <s v="CMP-01415"/>
        <s v="CMP-01416"/>
        <s v="CMP-01417"/>
        <s v="CMP-01418"/>
        <s v="CMP-01419"/>
        <s v="CMP-01420"/>
        <s v="CMP-01421"/>
        <s v="CMP-01422"/>
        <s v="CMP-01423"/>
        <s v="CMP-01424"/>
        <s v="CMP-01425"/>
        <s v="CMP-01426"/>
        <s v="CMP-01427"/>
        <s v="CMP-01428"/>
        <s v="CMP-01429"/>
        <s v="CMP-01430"/>
        <s v="CMP-01431"/>
        <s v="CMP-01432"/>
        <s v="CMP-01433"/>
        <s v="CMP-01434"/>
        <s v="CMP-01435"/>
        <s v="CMP-01436"/>
        <s v="CMP-01437"/>
        <s v="CMP-01438"/>
        <s v="CMP-01439"/>
        <s v="CMP-01440"/>
        <s v="CMP-01441"/>
        <s v="CMP-01442"/>
        <s v="CMP-01443"/>
        <s v="CMP-01444"/>
        <s v="CMP-01445"/>
        <s v="CMP-01446"/>
        <s v="CMP-01447"/>
        <s v="CMP-01448"/>
        <s v="CMP-01449"/>
        <s v="CMP-01450"/>
        <s v="CMP-01451"/>
        <s v="CMP-01452"/>
        <s v="CMP-01453"/>
        <s v="CMP-01454"/>
        <s v="CMP-01455"/>
        <s v="CMP-01456"/>
        <s v="CMP-01457"/>
        <s v="CMP-01458"/>
        <s v="CMP-01459"/>
        <s v="CMP-01460"/>
        <s v="CMP-01461"/>
        <s v="CMP-01462"/>
        <s v="CMP-01463"/>
        <s v="CMP-01464"/>
        <s v="CMP-01465"/>
        <s v="CMP-01466"/>
        <s v="CMP-01467"/>
        <s v="CMP-01468"/>
        <s v="CMP-01469"/>
        <s v="CMP-01470"/>
        <s v="CMP-01471"/>
        <s v="CMP-01472"/>
        <s v="CMP-01473"/>
        <s v="CMP-01474"/>
        <s v="CMP-01475"/>
        <s v="CMP-01476"/>
        <s v="CMP-01477"/>
        <s v="CMP-01478"/>
        <s v="CMP-01479"/>
        <s v="CMP-01480"/>
        <s v="CMP-01481"/>
        <s v="CMP-01482"/>
        <s v="CMP-01483"/>
        <s v="CMP-01484"/>
        <s v="CMP-01485"/>
        <s v="CMP-01486"/>
        <s v="CMP-01487"/>
        <s v="CMP-01488"/>
        <s v="CMP-01489"/>
        <s v="CMP-01490"/>
        <s v="CMP-01491"/>
        <s v="CMP-01492"/>
        <s v="CMP-01493"/>
        <s v="CMP-01494"/>
        <s v="CMP-01495"/>
        <s v="CMP-01496"/>
        <s v="CMP-01497"/>
        <s v="CMP-01498"/>
        <s v="CMP-01499"/>
        <s v="CMP-01500"/>
        <s v="CMP-01501"/>
        <s v="CMP-01502"/>
        <s v="CMP-01503"/>
        <s v="CMP-01504"/>
        <s v="CMP-01505"/>
        <s v="CMP-01506"/>
        <s v="CMP-01507"/>
        <s v="CMP-01508"/>
        <s v="CMP-01509"/>
        <s v="CMP-01510"/>
        <s v="CMP-01511"/>
        <s v="CMP-01512"/>
        <s v="CMP-01513"/>
        <s v="CMP-01514"/>
        <s v="CMP-01515"/>
        <s v="CMP-01516"/>
        <s v="CMP-01517"/>
        <s v="CMP-01518"/>
        <s v="CMP-01519"/>
        <s v="CMP-01520"/>
        <s v="CMP-01521"/>
        <s v="CMP-01522"/>
        <s v="CMP-01523"/>
        <s v="CMP-01524"/>
        <s v="CMP-01525"/>
        <s v="CMP-01526"/>
        <s v="CMP-01527"/>
        <s v="CMP-01528"/>
        <s v="CMP-01529"/>
        <s v="CMP-01530"/>
        <s v="CMP-01531"/>
        <s v="CMP-01532"/>
        <s v="CMP-01533"/>
        <s v="CMP-01534"/>
        <s v="CMP-01535"/>
        <s v="CMP-01536"/>
        <s v="CMP-01537"/>
        <s v="CMP-01538"/>
        <s v="CMP-01539"/>
        <s v="CMP-01540"/>
        <s v="CMP-01541"/>
        <s v="CMP-01542"/>
        <s v="CMP-01543"/>
        <s v="CMP-01544"/>
        <s v="CMP-01545"/>
        <s v="CMP-01546"/>
        <s v="CMP-01547"/>
        <s v="CMP-01548"/>
        <s v="CMP-01549"/>
        <s v="CMP-01550"/>
        <s v="CMP-01551"/>
        <s v="CMP-01552"/>
        <s v="CMP-01553"/>
        <s v="CMP-01554"/>
        <s v="CMP-01555"/>
        <s v="CMP-01556"/>
        <s v="CMP-01557"/>
        <s v="CMP-01558"/>
        <s v="CMP-01559"/>
        <s v="CMP-01560"/>
        <s v="CMP-01561"/>
        <s v="CMP-01562"/>
        <s v="CMP-01563"/>
        <s v="CMP-01564"/>
        <s v="CMP-01565"/>
        <s v="CMP-01566"/>
        <s v="CMP-01567"/>
        <s v="CMP-01568"/>
        <s v="CMP-01569"/>
        <s v="CMP-01570"/>
        <s v="CMP-01571"/>
        <s v="CMP-01572"/>
        <s v="CMP-01573"/>
        <s v="CMP-01574"/>
        <s v="CMP-01575"/>
        <s v="CMP-01576"/>
        <s v="CMP-01577"/>
        <s v="CMP-01578"/>
        <s v="CMP-01579"/>
        <s v="CMP-01580"/>
        <s v="CMP-01581"/>
        <s v="CMP-01582"/>
        <s v="CMP-01583"/>
        <s v="CMP-01584"/>
        <s v="CMP-01585"/>
        <s v="CMP-01586"/>
        <s v="CMP-01587"/>
        <s v="CMP-01588"/>
        <s v="CMP-01589"/>
        <s v="CMP-01590"/>
        <s v="CMP-01591"/>
        <s v="CMP-01592"/>
        <s v="CMP-01593"/>
        <s v="CMP-01594"/>
        <s v="CMP-01595"/>
        <s v="CMP-01596"/>
        <s v="CMP-01597"/>
        <s v="CMP-01598"/>
        <s v="CMP-01599"/>
        <s v="CMP-01600"/>
        <s v="CMP-01601"/>
        <s v="CMP-01602"/>
        <s v="CMP-01603"/>
        <s v="CMP-01604"/>
        <s v="CMP-01605"/>
        <s v="CMP-01606"/>
        <s v="CMP-01607"/>
        <s v="CMP-01608"/>
        <s v="CMP-01609"/>
        <s v="CMP-01610"/>
        <s v="CMP-01611"/>
        <s v="CMP-01612"/>
        <s v="CMP-01613"/>
        <s v="CMP-01614"/>
        <s v="CMP-01615"/>
        <s v="CMP-01616"/>
        <s v="CMP-01617"/>
        <s v="CMP-01618"/>
        <s v="CMP-01619"/>
        <s v="CMP-01620"/>
        <s v="CMP-01621"/>
        <s v="CMP-01622"/>
        <s v="CMP-01623"/>
        <s v="CMP-01624"/>
        <s v="CMP-01625"/>
        <s v="CMP-01626"/>
        <s v="CMP-01627"/>
        <s v="CMP-01628"/>
        <s v="CMP-01629"/>
        <s v="CMP-01630"/>
        <s v="CMP-01631"/>
        <s v="CMP-01632"/>
        <s v="CMP-01633"/>
        <s v="CMP-01634"/>
        <s v="CMP-01635"/>
        <s v="CMP-01636"/>
        <s v="CMP-01637"/>
        <s v="CMP-01638"/>
        <s v="CMP-01639"/>
        <s v="CMP-01640"/>
        <s v="CMP-01641"/>
        <s v="CMP-01642"/>
        <s v="CMP-01643"/>
        <s v="CMP-01644"/>
        <s v="CMP-01645"/>
        <s v="CMP-01646"/>
        <s v="CMP-01647"/>
        <s v="CMP-01648"/>
        <s v="CMP-01649"/>
        <s v="CMP-01650"/>
        <s v="CMP-01651"/>
        <s v="CMP-01652"/>
        <s v="CMP-01653"/>
        <s v="CMP-01654"/>
        <s v="CMP-01655"/>
        <s v="CMP-01656"/>
        <s v="CMP-01657"/>
        <s v="CMP-01658"/>
        <s v="CMP-01659"/>
        <s v="CMP-01660"/>
        <s v="CMP-01661"/>
        <s v="CMP-01662"/>
        <s v="CMP-01663"/>
        <s v="CMP-01664"/>
        <s v="CMP-01665"/>
        <s v="CMP-01666"/>
        <s v="CMP-01667"/>
        <s v="CMP-01668"/>
        <s v="CMP-01669"/>
        <s v="CMP-01670"/>
        <s v="CMP-01671"/>
        <s v="CMP-01672"/>
        <s v="CMP-01673"/>
        <s v="CMP-01674"/>
        <s v="CMP-01675"/>
        <s v="CMP-01676"/>
        <s v="CMP-01677"/>
        <s v="CMP-01678"/>
        <s v="CMP-01679"/>
        <s v="CMP-01680"/>
        <s v="CMP-01681"/>
        <s v="CMP-01682"/>
        <s v="CMP-01683"/>
        <s v="CMP-01684"/>
        <s v="CMP-01685"/>
        <s v="CMP-01686"/>
        <s v="CMP-01687"/>
        <s v="CMP-01688"/>
        <s v="CMP-01689"/>
        <s v="CMP-01690"/>
        <s v="CMP-01691"/>
        <s v="CMP-01692"/>
        <s v="CMP-01693"/>
        <s v="CMP-01694"/>
        <s v="CMP-01695"/>
        <s v="CMP-01696"/>
        <s v="CMP-01697"/>
        <s v="CMP-01698"/>
        <s v="CMP-01699"/>
        <s v="CMP-01700"/>
        <s v="CMP-01701"/>
        <s v="CMP-01702"/>
        <s v="CMP-01703"/>
        <s v="CMP-01704"/>
        <s v="CMP-01705"/>
        <s v="CMP-01706"/>
        <s v="CMP-01707"/>
        <s v="CMP-01708"/>
        <s v="CMP-01709"/>
        <s v="CMP-01710"/>
        <s v="CMP-01711"/>
        <s v="CMP-01712"/>
        <s v="CMP-01713"/>
        <s v="CMP-01714"/>
        <s v="CMP-01715"/>
        <s v="CMP-01716"/>
        <s v="CMP-01717"/>
        <s v="CMP-01718"/>
        <s v="CMP-01719"/>
        <s v="CMP-01720"/>
        <s v="CMP-01721"/>
        <s v="CMP-01722"/>
        <s v="CMP-01723"/>
        <s v="CMP-01724"/>
        <s v="CMP-01725"/>
        <s v="CMP-01726"/>
        <s v="CMP-01727"/>
        <s v="CMP-01728"/>
        <s v="CMP-01729"/>
        <s v="CMP-01730"/>
        <s v="CMP-01731"/>
        <s v="CMP-01732"/>
        <s v="CMP-01733"/>
        <s v="CMP-01734"/>
        <s v="CMP-01735"/>
        <s v="CMP-01736"/>
        <s v="CMP-01737"/>
        <s v="CMP-01738"/>
        <s v="CMP-01739"/>
        <s v="CMP-01740"/>
        <s v="CMP-01741"/>
        <s v="CMP-01742"/>
        <s v="CMP-01743"/>
        <s v="CMP-01744"/>
        <s v="CMP-01745"/>
        <s v="CMP-01746"/>
        <s v="CMP-01747"/>
        <s v="CMP-01748"/>
        <s v="CMP-01749"/>
        <s v="CMP-01750"/>
        <s v="CMP-01751"/>
        <s v="CMP-01752"/>
        <s v="CMP-01753"/>
        <s v="CMP-01754"/>
        <s v="CMP-01755"/>
        <s v="CMP-01756"/>
        <s v="CMP-01757"/>
        <s v="CMP-01758"/>
        <s v="CMP-01759"/>
        <s v="CMP-01760"/>
        <s v="CMP-01761"/>
        <s v="CMP-01762"/>
        <s v="CMP-01763"/>
        <s v="CMP-01764"/>
        <s v="CMP-01765"/>
        <s v="CMP-01766"/>
        <s v="CMP-01767"/>
        <s v="CMP-01768"/>
        <s v="CMP-01769"/>
        <s v="CMP-01770"/>
        <s v="CMP-01771"/>
        <s v="CMP-01772"/>
        <s v="CMP-01773"/>
        <s v="CMP-01774"/>
        <s v="CMP-01775"/>
        <s v="CMP-01776"/>
        <s v="CMP-01777"/>
        <s v="CMP-01778"/>
        <s v="CMP-01779"/>
        <s v="CMP-01780"/>
        <s v="CMP-01781"/>
        <s v="CMP-01782"/>
        <s v="CMP-01783"/>
        <s v="CMP-01784"/>
        <s v="CMP-01785"/>
        <s v="CMP-01786"/>
        <s v="CMP-01787"/>
        <s v="CMP-01788"/>
        <s v="CMP-01789"/>
        <s v="CMP-01790"/>
        <s v="CMP-01791"/>
        <s v="CMP-01792"/>
        <s v="CMP-01793"/>
        <s v="CMP-01794"/>
        <s v="CMP-01795"/>
        <s v="CMP-01796"/>
        <s v="CMP-01797"/>
        <s v="CMP-01798"/>
        <s v="CMP-01799"/>
        <s v="CMP-01800"/>
        <s v="CMP-01801"/>
        <s v="CMP-01802"/>
        <s v="CMP-01803"/>
        <s v="CMP-01804"/>
        <s v="CMP-01805"/>
        <s v="CMP-01806"/>
        <s v="CMP-01807"/>
        <s v="CMP-01808"/>
        <s v="CMP-01809"/>
        <s v="CMP-01810"/>
        <s v="CMP-01811"/>
        <s v="CMP-01812"/>
        <s v="CMP-01813"/>
        <s v="CMP-01814"/>
        <s v="CMP-01815"/>
        <s v="CMP-01816"/>
        <s v="CMP-01817"/>
        <s v="CMP-01818"/>
        <s v="CMP-01819"/>
        <s v="CMP-01820"/>
        <s v="CMP-01821"/>
        <s v="CMP-01822"/>
        <s v="CMP-01823"/>
        <s v="CMP-01824"/>
        <s v="CMP-01825"/>
        <s v="CMP-01826"/>
        <s v="CMP-01827"/>
        <s v="CMP-01828"/>
        <s v="CMP-01829"/>
        <s v="CMP-01830"/>
        <s v="CMP-01831"/>
        <s v="CMP-01832"/>
        <s v="CMP-01833"/>
        <s v="CMP-01834"/>
        <s v="CMP-01835"/>
        <s v="CMP-01836"/>
        <s v="CMP-01837"/>
        <s v="CMP-01838"/>
        <s v="CMP-01839"/>
        <s v="CMP-01840"/>
        <s v="CMP-01841"/>
        <s v="CMP-01842"/>
        <s v="CMP-01843"/>
        <s v="CMP-01844"/>
        <s v="CMP-01845"/>
        <s v="CMP-01846"/>
        <s v="CMP-01847"/>
        <s v="CMP-01848"/>
        <s v="CMP-01849"/>
        <s v="CMP-01850"/>
        <s v="CMP-01851"/>
        <s v="CMP-01852"/>
        <s v="CMP-01853"/>
        <s v="CMP-01854"/>
        <s v="CMP-01855"/>
        <s v="CMP-01856"/>
        <s v="CMP-01857"/>
        <s v="CMP-01858"/>
        <s v="CMP-01859"/>
        <s v="CMP-01860"/>
        <s v="CMP-01861"/>
        <s v="CMP-01862"/>
        <s v="CMP-01863"/>
        <s v="CMP-01864"/>
        <s v="CMP-01865"/>
        <s v="CMP-01866"/>
        <s v="CMP-01867"/>
        <s v="CMP-01868"/>
        <s v="CMP-01869"/>
        <s v="CMP-01870"/>
        <s v="CMP-01871"/>
        <s v="CMP-01872"/>
        <s v="CMP-01873"/>
        <s v="CMP-01874"/>
        <s v="CMP-01875"/>
        <s v="CMP-01876"/>
        <s v="CMP-01877"/>
        <s v="CMP-01878"/>
        <s v="CMP-01879"/>
        <s v="CMP-01880"/>
        <s v="CMP-01881"/>
        <s v="CMP-01882"/>
        <s v="CMP-01883"/>
        <s v="CMP-01884"/>
        <s v="CMP-01885"/>
        <s v="CMP-01886"/>
        <s v="CMP-01887"/>
        <s v="CMP-01888"/>
        <s v="CMP-01889"/>
        <s v="CMP-01890"/>
        <s v="CMP-01891"/>
        <s v="CMP-01892"/>
        <s v="CMP-01893"/>
        <s v="CMP-01894"/>
        <s v="CMP-01895"/>
        <s v="CMP-01896"/>
        <s v="CMP-01897"/>
        <s v="CMP-01898"/>
        <s v="CMP-01899"/>
        <s v="CMP-01900"/>
        <s v="CMP-01901"/>
        <s v="CMP-01902"/>
        <s v="CMP-01903"/>
        <s v="CMP-01904"/>
        <s v="CMP-01905"/>
        <s v="CMP-01906"/>
        <s v="CMP-01907"/>
        <s v="CMP-01908"/>
        <s v="CMP-01909"/>
        <s v="CMP-01910"/>
        <s v="CMP-01911"/>
        <s v="CMP-01912"/>
        <s v="CMP-01913"/>
        <s v="CMP-01914"/>
        <s v="CMP-01915"/>
        <s v="CMP-01916"/>
        <s v="CMP-01917"/>
        <s v="CMP-01918"/>
        <s v="CMP-01919"/>
        <s v="CMP-01920"/>
        <s v="CMP-01921"/>
        <s v="CMP-01922"/>
        <s v="CMP-01923"/>
        <s v="CMP-01924"/>
        <s v="CMP-01925"/>
        <s v="CMP-01926"/>
        <s v="CMP-01927"/>
        <s v="CMP-01928"/>
        <s v="CMP-01929"/>
        <s v="CMP-01930"/>
        <s v="CMP-01931"/>
        <s v="CMP-01932"/>
        <s v="CMP-01933"/>
        <s v="CMP-01934"/>
        <s v="CMP-01935"/>
        <s v="CMP-01936"/>
        <s v="CMP-01937"/>
        <s v="CMP-01938"/>
        <s v="CMP-01939"/>
        <s v="CMP-01940"/>
        <s v="CMP-01941"/>
        <s v="CMP-01942"/>
        <s v="CMP-01943"/>
        <s v="CMP-01944"/>
        <s v="CMP-01945"/>
        <s v="CMP-01946"/>
        <s v="CMP-01947"/>
        <s v="CMP-01948"/>
        <s v="CMP-01949"/>
        <s v="CMP-01950"/>
        <s v="CMP-01951"/>
        <s v="CMP-01952"/>
        <s v="CMP-01953"/>
        <s v="CMP-01954"/>
        <s v="CMP-01955"/>
        <s v="CMP-01956"/>
        <s v="CMP-01957"/>
        <s v="CMP-01958"/>
        <s v="CMP-01959"/>
        <s v="CMP-01960"/>
        <s v="CMP-01961"/>
        <s v="CMP-01962"/>
        <s v="CMP-01963"/>
        <s v="CMP-01964"/>
        <s v="CMP-01965"/>
        <s v="CMP-01966"/>
        <s v="CMP-01967"/>
        <s v="CMP-01968"/>
        <s v="CMP-01969"/>
        <s v="CMP-01970"/>
        <s v="CMP-01971"/>
        <s v="CMP-01972"/>
        <s v="CMP-01973"/>
        <s v="CMP-01974"/>
        <s v="CMP-01975"/>
        <s v="CMP-01976"/>
        <s v="CMP-01977"/>
        <s v="CMP-01978"/>
        <s v="CMP-01979"/>
        <s v="CMP-01980"/>
        <s v="CMP-01981"/>
        <s v="CMP-01982"/>
        <s v="CMP-01983"/>
        <s v="CMP-01984"/>
        <s v="CMP-01985"/>
        <s v="CMP-01986"/>
        <s v="CMP-01987"/>
        <s v="CMP-01988"/>
        <s v="CMP-01989"/>
        <s v="CMP-01990"/>
        <s v="CMP-01991"/>
        <s v="CMP-01992"/>
        <s v="CMP-01993"/>
        <s v="CMP-01994"/>
        <s v="CMP-01995"/>
        <s v="CMP-01996"/>
        <s v="CMP-01997"/>
        <s v="CMP-01998"/>
        <s v="CMP-01999"/>
        <s v="CMP-02000"/>
      </sharedItems>
    </cacheField>
    <cacheField name="Campaign_Name" numFmtId="0">
      <sharedItems count="2000">
        <s v="Q4_Summer_CMP-00001"/>
        <s v="Q1_Launch_CMP-00002"/>
        <s v="Q3_Winter_CMP-00003"/>
        <s v="Q1_BlackFriday_CMP-00004"/>
        <s v="Q2_Winter_CMP-00005"/>
        <s v="Q4_BlackFriday_CMP-00006"/>
        <s v="Q3_Launch_CMP-00007"/>
        <s v="Q4_Launch_CMP-00008"/>
        <s v="Q4_BlackFriday_CMP-00009"/>
        <s v="Q2_Winter_CMP-00010"/>
        <s v="Q4_Launch_CMP-00011"/>
        <s v="Q4_Launch_CMP-00012"/>
        <s v="Q2_Launch_CMP-00013"/>
        <s v="Q1_Launch_CMP-00014"/>
        <s v="Q2_Summer_CMP-00015"/>
        <s v="Q2_BlackFriday_CMP-00016"/>
        <s v="Q1_Winter_CMP-00017"/>
        <s v="Q1_BlackFriday_CMP-00018"/>
        <s v="Q4_Winter_CMP-00019"/>
        <s v="Q1_Summer_CMP-00020"/>
        <s v="Q3_BlackFriday_CMP-00021"/>
        <s v="Q2_BlackFriday_CMP-00022"/>
        <s v="Q4_Winter_CMP-00023"/>
        <s v="Q4_Winter_CMP-00024"/>
        <s v="Q2_Winter_CMP-00025"/>
        <s v="Q1_Winter_CMP-00026"/>
        <s v="Q1_Winter_CMP-00027"/>
        <s v="Q4_Summer_CMP-00028"/>
        <s v="Q4_BlackFriday_CMP-00029"/>
        <s v="Q1_Summer_CMP-00030"/>
        <s v="Q1_Launch_CMP-00031"/>
        <s v="Q2_Summer_CMP-00032"/>
        <s v="Q2_BlackFriday_CMP-00033"/>
        <s v="Q2_Summer_CMP-00034"/>
        <s v="Q2_Summer_CMP-00035"/>
        <s v="Q1_Launch_CMP-00036"/>
        <s v="Q2_Winter_CMP-00037"/>
        <s v="Q4_Winter_CMP-00038"/>
        <s v="Q3_Launch_CMP-00039"/>
        <s v="Q4_BlackFriday_CMP-00040"/>
        <s v="Q4_Summer_CMP-00041"/>
        <s v="Q3_Summer_CMP-00042"/>
        <s v="Q2_Summer_CMP-00043"/>
        <s v="Q1_Winter_CMP-00044"/>
        <s v="Q2_Summer_CMP-00045"/>
        <s v="Q4_Launch_CMP-00046"/>
        <s v="Q4_BlackFriday_CMP-00047"/>
        <s v="Q3_Winter_CMP-00048"/>
        <s v="Q4_Winter_CMP-00049"/>
        <s v="Q3_Summer_CMP-00050"/>
        <s v="Q4_Winter_CMP-00051"/>
        <s v="Q2_Launch_CMP-00052"/>
        <s v="Q1_Winter_CMP-00053"/>
        <s v="Q4_Winter_CMP-00054"/>
        <s v="Q1_Launch_CMP-00055"/>
        <s v="Q4_BlackFriday_CMP-00056"/>
        <s v="Q4_Launch_CMP-00057"/>
        <s v="Q2_Summer_CMP-00058"/>
        <s v="Q3_Launch_CMP-00059"/>
        <s v="Q2_BlackFriday_CMP-00060"/>
        <s v="Q1_Summer_CMP-00061"/>
        <s v="Q1_BlackFriday_CMP-00062"/>
        <s v="Q3_Summer_CMP-00063"/>
        <s v="Q2_BlackFriday_CMP-00064"/>
        <s v="Q2_Summer_CMP-00065"/>
        <s v="Q1_Winter_CMP-00066"/>
        <s v="Q1_BlackFriday_CMP-00067"/>
        <s v="Q2_Winter_CMP-00068"/>
        <s v="Q1_Winter_CMP-00069"/>
        <s v="Q3_Summer_CMP-00070"/>
        <s v="Q1_Launch_CMP-00071"/>
        <s v="Q1_Summer_CMP-00072"/>
        <s v="Q3_Summer_CMP-00073"/>
        <s v="Q3_Summer_CMP-00074"/>
        <s v="Q3_BlackFriday_CMP-00075"/>
        <s v="Q4_Winter_CMP-00076"/>
        <s v="Q3_Launch_CMP-00077"/>
        <s v="Q3_Winter_CMP-00078"/>
        <s v="Q1_BlackFriday_CMP-00079"/>
        <s v="Q4_Summer_CMP-00080"/>
        <s v="Q2_Summer_CMP-00081"/>
        <s v="Q4_Launch_CMP-00082"/>
        <s v="Q1_BlackFriday_CMP-00083"/>
        <s v="Q2_Winter_CMP-00084"/>
        <s v="Q4_Summer_CMP-00085"/>
        <s v="Q1_Winter_CMP-00086"/>
        <s v="Q2_Winter_CMP-00087"/>
        <s v="Q2_BlackFriday_CMP-00088"/>
        <s v="Q4_Winter_CMP-00089"/>
        <s v="Q3_BlackFriday_CMP-00090"/>
        <s v="Q3_Launch_CMP-00091"/>
        <s v="Q1_Launch_CMP-00092"/>
        <s v="Q2_Winter_CMP-00093"/>
        <s v="Q1_Winter_CMP-00094"/>
        <s v="Q4_Summer_CMP-00095"/>
        <s v="Q1_Winter_CMP-00096"/>
        <s v="Q3_Summer_CMP-00097"/>
        <s v="Q4_Summer_CMP-00098"/>
        <s v="Q4_BlackFriday_CMP-00099"/>
        <s v="Q2_BlackFriday_CMP-00100"/>
        <s v="Q2_Summer_CMP-00101"/>
        <s v="Q3_BlackFriday_CMP-00102"/>
        <s v="Q3_Summer_CMP-00103"/>
        <s v="Q1_Winter_CMP-00104"/>
        <s v="Q4_BlackFriday_CMP-00105"/>
        <s v="Q4_BlackFriday_CMP-00106"/>
        <s v="Q4_Winter_CMP-00107"/>
        <s v="Q1_Launch_CMP-00108"/>
        <s v="Q1_BlackFriday_CMP-00109"/>
        <s v="Q3_Launch_CMP-00110"/>
        <s v="Q4_Winter_CMP-00111"/>
        <s v="Q4_BlackFriday_CMP-00112"/>
        <s v="Q3_BlackFriday_CMP-00113"/>
        <s v="Q1_Launch_CMP-00114"/>
        <s v="Q4_BlackFriday_CMP-00115"/>
        <s v="Q1_Summer_CMP-00116"/>
        <s v="Q2_Summer_CMP-00117"/>
        <s v="Q2_Summer_CMP-00118"/>
        <s v="Q3_Launch_CMP-00119"/>
        <s v="Q2_Launch_CMP-00120"/>
        <s v="Q1_Winter_CMP-00121"/>
        <s v="Q4_Launch_CMP-00122"/>
        <s v="Q1_BlackFriday_CMP-00123"/>
        <s v="Q4_Launch_CMP-00124"/>
        <s v="Q4_Summer_CMP-00125"/>
        <s v="Q1_Winter_CMP-00126"/>
        <s v="Q1_Launch_CMP-00127"/>
        <s v="Q4_Winter_CMP-00128"/>
        <s v="Q4_BlackFriday_CMP-00129"/>
        <s v="Q1_BlackFriday_CMP-00130"/>
        <s v="Q3_Launch_CMP-00131"/>
        <s v="Q2_Launch_CMP-00132"/>
        <s v="Q1_BlackFriday_CMP-00133"/>
        <s v="Q4_Summer_CMP-00134"/>
        <s v="Q2_Launch_CMP-00135"/>
        <s v="Q2_Winter_CMP-00136"/>
        <s v="Q3_Summer_CMP-00137"/>
        <s v="Q4_Summer_CMP-00138"/>
        <s v="Q3_Launch_CMP-00139"/>
        <s v="Q4_Winter_CMP-00140"/>
        <s v="Q1_Winter_CMP-00141"/>
        <s v="Q1_Launch_CMP-00142"/>
        <s v="Q3_BlackFriday_CMP-00143"/>
        <s v="Q2_Summer_CMP-00144"/>
        <s v="Q2_Summer_CMP-00145"/>
        <s v="Q3_Launch_CMP-00146"/>
        <s v="Q1_BlackFriday_CMP-00147"/>
        <s v="Q4_Launch_CMP-00148"/>
        <s v="Q2_BlackFriday_CMP-00149"/>
        <s v="Q2_Summer_CMP-00150"/>
        <s v="Q1_Launch_CMP-00151"/>
        <s v="Q3_BlackFriday_CMP-00152"/>
        <s v="Q2_Winter_CMP-00153"/>
        <s v="Q3_Launch_CMP-00154"/>
        <s v="Q4_Launch_CMP-00155"/>
        <s v="Q2_Launch_CMP-00156"/>
        <s v="Q3_Launch_CMP-00157"/>
        <s v="Q1_Winter_CMP-00158"/>
        <s v="Q1_Winter_CMP-00159"/>
        <s v="Q3_BlackFriday_CMP-00160"/>
        <s v="Q1_Winter_CMP-00161"/>
        <s v="Q4_Winter_CMP-00162"/>
        <s v="Q4_BlackFriday_CMP-00163"/>
        <s v="Q1_Launch_CMP-00164"/>
        <s v="Q3_Summer_CMP-00165"/>
        <s v="Q4_Winter_CMP-00166"/>
        <s v="Q4_Summer_CMP-00167"/>
        <s v="Q1_Winter_CMP-00168"/>
        <s v="Q2_Launch_CMP-00169"/>
        <s v="Q2_Launch_CMP-00170"/>
        <s v="Q2_BlackFriday_CMP-00171"/>
        <s v="Q2_Winter_CMP-00172"/>
        <s v="Q1_BlackFriday_CMP-00173"/>
        <s v="Q3_Summer_CMP-00174"/>
        <s v="Q3_BlackFriday_CMP-00175"/>
        <s v="Q1_Launch_CMP-00176"/>
        <s v="Q4_Launch_CMP-00177"/>
        <s v="Q4_BlackFriday_CMP-00178"/>
        <s v="Q3_Launch_CMP-00179"/>
        <s v="Q3_Summer_CMP-00180"/>
        <s v="Q2_Launch_CMP-00181"/>
        <s v="Q4_BlackFriday_CMP-00182"/>
        <s v="Q2_Winter_CMP-00183"/>
        <s v="Q4_Launch_CMP-00184"/>
        <s v="Q3_Launch_CMP-00185"/>
        <s v="Q3_Summer_CMP-00186"/>
        <s v="Q1_Summer_CMP-00187"/>
        <s v="Q1_Summer_CMP-00188"/>
        <s v="Q4_Summer_CMP-00189"/>
        <s v="Q4_Summer_CMP-00190"/>
        <s v="Q4_Summer_CMP-00191"/>
        <s v="Q3_Launch_CMP-00192"/>
        <s v="Q2_Winter_CMP-00193"/>
        <s v="Q4_Launch_CMP-00194"/>
        <s v="Q1_Winter_CMP-00195"/>
        <s v="Q4_Summer_CMP-00196"/>
        <s v="Q3_Launch_CMP-00197"/>
        <s v="Q4_Launch_CMP-00198"/>
        <s v="Q1_BlackFriday_CMP-00199"/>
        <s v="Q2_BlackFriday_CMP-00200"/>
        <s v="Q3_BlackFriday_CMP-00201"/>
        <s v="Q3_Launch_CMP-00202"/>
        <s v="Q2_Summer_CMP-00203"/>
        <s v="Q4_Summer_CMP-00204"/>
        <s v="Q1_Summer_CMP-00205"/>
        <s v="Q2_BlackFriday_CMP-00206"/>
        <s v="Q3_BlackFriday_CMP-00207"/>
        <s v="Q2_Launch_CMP-00208"/>
        <s v="Q2_Launch_CMP-00209"/>
        <s v="Q2_Launch_CMP-00210"/>
        <s v="Q1_Launch_CMP-00211"/>
        <s v="Q2_Launch_CMP-00212"/>
        <s v="Q2_Launch_CMP-00213"/>
        <s v="Q3_Winter_CMP-00214"/>
        <s v="Q4_Winter_CMP-00215"/>
        <s v="Q1_Winter_CMP-00216"/>
        <s v="Q1_Launch_CMP-00217"/>
        <s v="Q3_Winter_CMP-00218"/>
        <s v="Q3_Winter_CMP-00219"/>
        <s v="Q1_Summer_CMP-00220"/>
        <s v="Q1_Launch_CMP-00221"/>
        <s v="Q1_Winter_CMP-00222"/>
        <s v="Q1_Summer_CMP-00223"/>
        <s v="Q4_Summer_CMP-00224"/>
        <s v="Q2_Launch_CMP-00225"/>
        <s v="Q3_Winter_CMP-00226"/>
        <s v="Q2_Winter_CMP-00227"/>
        <s v="Q3_Winter_CMP-00228"/>
        <s v="Q2_Launch_CMP-00229"/>
        <s v="Q3_Summer_CMP-00230"/>
        <s v="Q3_Summer_CMP-00231"/>
        <s v="Q2_Summer_CMP-00232"/>
        <s v="Q1_Summer_CMP-00233"/>
        <s v="Q4_Summer_CMP-00234"/>
        <s v="Q1_Winter_CMP-00235"/>
        <s v="Q3_BlackFriday_CMP-00236"/>
        <s v="Q2_Summer_CMP-00237"/>
        <s v="Q1_Launch_CMP-00238"/>
        <s v="Q3_Winter_CMP-00239"/>
        <s v="Q4_Summer_CMP-00240"/>
        <s v="Q4_Summer_CMP-00241"/>
        <s v="Q4_Summer_CMP-00242"/>
        <s v="Q4_Summer_CMP-00243"/>
        <s v="Q2_Launch_CMP-00244"/>
        <s v="Q4_BlackFriday_CMP-00245"/>
        <s v="Q4_Winter_CMP-00246"/>
        <s v="Q2_BlackFriday_CMP-00247"/>
        <s v="Q1_Winter_CMP-00248"/>
        <s v="Q1_Summer_CMP-00249"/>
        <s v="Q3_BlackFriday_CMP-00250"/>
        <s v="Q4_Summer_CMP-00251"/>
        <s v="Q2_BlackFriday_CMP-00252"/>
        <s v="Q1_Winter_CMP-00253"/>
        <s v="Q1_Summer_CMP-00254"/>
        <s v="Q2_Winter_CMP-00255"/>
        <s v="Q3_Summer_CMP-00256"/>
        <s v="Q2_Summer_CMP-00257"/>
        <s v="Q3_Winter_CMP-00258"/>
        <s v="Q2_Summer_CMP-00259"/>
        <s v="Q2_BlackFriday_CMP-00260"/>
        <s v="Q3_Launch_CMP-00261"/>
        <s v="Q2_Summer_CMP-00262"/>
        <s v="Q3_BlackFriday_CMP-00263"/>
        <s v="Q4_Launch_CMP-00264"/>
        <s v="Q4_Launch_CMP-00265"/>
        <s v="Q2_BlackFriday_CMP-00266"/>
        <s v="Q2_Winter_CMP-00267"/>
        <s v="Q3_Launch_CMP-00268"/>
        <s v="Q1_BlackFriday_CMP-00269"/>
        <s v="Q2_Winter_CMP-00270"/>
        <s v="Q4_Launch_CMP-00271"/>
        <s v="Q4_Launch_CMP-00272"/>
        <s v="Q3_BlackFriday_CMP-00273"/>
        <s v="Q1_Launch_CMP-00274"/>
        <s v="Q4_Winter_CMP-00275"/>
        <s v="Q3_BlackFriday_CMP-00276"/>
        <s v="Q1_Launch_CMP-00277"/>
        <s v="Q2_Summer_CMP-00278"/>
        <s v="Q3_Launch_CMP-00279"/>
        <s v="Q3_BlackFriday_CMP-00280"/>
        <s v="Q4_Summer_CMP-00281"/>
        <s v="Q1_Winter_CMP-00282"/>
        <s v="Q3_Launch_CMP-00283"/>
        <s v="Q2_BlackFriday_CMP-00284"/>
        <s v="Q2_Summer_CMP-00285"/>
        <s v="Q2_BlackFriday_CMP-00286"/>
        <s v="Q3_Winter_CMP-00287"/>
        <s v="Q3_Summer_CMP-00288"/>
        <s v="Q1_BlackFriday_CMP-00289"/>
        <s v="Q1_BlackFriday_CMP-00290"/>
        <s v="Q2_Launch_CMP-00291"/>
        <s v="Q3_Winter_CMP-00292"/>
        <s v="Q1_Launch_CMP-00293"/>
        <s v="Q3_Winter_CMP-00294"/>
        <s v="Q2_Summer_CMP-00295"/>
        <s v="Q3_Summer_CMP-00296"/>
        <s v="Q4_Launch_CMP-00297"/>
        <s v="Q3_BlackFriday_CMP-00298"/>
        <s v="Q2_Winter_CMP-00299"/>
        <s v="Q1_Launch_CMP-00300"/>
        <s v="Q4_Summer_CMP-00301"/>
        <s v="Q3_Launch_CMP-00302"/>
        <s v="Q1_Summer_CMP-00303"/>
        <s v="Q4_Winter_CMP-00304"/>
        <s v="Q3_Launch_CMP-00305"/>
        <s v="Q2_Summer_CMP-00306"/>
        <s v="Q3_Summer_CMP-00307"/>
        <s v="Q1_Launch_CMP-00308"/>
        <s v="Q3_Winter_CMP-00309"/>
        <s v="Q4_Summer_CMP-00310"/>
        <s v="Q1_BlackFriday_CMP-00311"/>
        <s v="Q1_Summer_CMP-00312"/>
        <s v="Q4_Summer_CMP-00313"/>
        <s v="Q4_BlackFriday_CMP-00314"/>
        <s v="Q3_BlackFriday_CMP-00315"/>
        <s v="Q3_Launch_CMP-00316"/>
        <s v="Q1_BlackFriday_CMP-00317"/>
        <s v="Q4_Summer_CMP-00318"/>
        <s v="Q4_BlackFriday_CMP-00319"/>
        <s v="Q4_Launch_CMP-00320"/>
        <s v="Q1_BlackFriday_CMP-00321"/>
        <s v="Q1_Summer_CMP-00322"/>
        <s v="Q2_Summer_CMP-00323"/>
        <s v="Q1_Winter_CMP-00324"/>
        <s v="Q1_BlackFriday_CMP-00325"/>
        <s v="Q4_Winter_CMP-00326"/>
        <s v="Q2_Summer_CMP-00327"/>
        <s v="Q2_BlackFriday_CMP-00328"/>
        <s v="Q1_Summer_CMP-00329"/>
        <s v="Q3_Summer_CMP-00330"/>
        <s v="Q1_Summer_CMP-00331"/>
        <s v="Q3_Summer_CMP-00332"/>
        <s v="Q3_BlackFriday_CMP-00333"/>
        <s v="Q4_BlackFriday_CMP-00334"/>
        <s v="Q2_Winter_CMP-00335"/>
        <s v="Q4_Summer_CMP-00336"/>
        <s v="Q2_BlackFriday_CMP-00337"/>
        <s v="Q2_Launch_CMP-00338"/>
        <s v="Q4_Summer_CMP-00339"/>
        <s v="Q2_Launch_CMP-00340"/>
        <s v="Q4_BlackFriday_CMP-00341"/>
        <s v="Q3_Launch_CMP-00342"/>
        <s v="Q2_Summer_CMP-00343"/>
        <s v="Q3_BlackFriday_CMP-00344"/>
        <s v="Q1_BlackFriday_CMP-00345"/>
        <s v="Q2_Winter_CMP-00346"/>
        <s v="Q1_Summer_CMP-00347"/>
        <s v="Q4_Summer_CMP-00348"/>
        <s v="Q2_Summer_CMP-00349"/>
        <s v="Q2_Launch_CMP-00350"/>
        <s v="Q4_Winter_CMP-00351"/>
        <s v="Q4_Summer_CMP-00352"/>
        <s v="Q3_Winter_CMP-00353"/>
        <s v="Q3_BlackFriday_CMP-00354"/>
        <s v="Q4_Winter_CMP-00355"/>
        <s v="Q1_Winter_CMP-00356"/>
        <s v="Q2_BlackFriday_CMP-00357"/>
        <s v="Q4_Launch_CMP-00358"/>
        <s v="Q2_Launch_CMP-00359"/>
        <s v="Q2_Summer_CMP-00360"/>
        <s v="Q3_Launch_CMP-00361"/>
        <s v="Q2_BlackFriday_CMP-00362"/>
        <s v="Q1_Winter_CMP-00363"/>
        <s v="Q4_Summer_CMP-00364"/>
        <s v="Q1_Winter_CMP-00365"/>
        <s v="Q1_Launch_CMP-00366"/>
        <s v="Q2_BlackFriday_CMP-00367"/>
        <s v="Q1_Launch_CMP-00368"/>
        <s v="Q4_BlackFriday_CMP-00369"/>
        <s v="Q3_Summer_CMP-00370"/>
        <s v="Q1_BlackFriday_CMP-00371"/>
        <s v="Q4_Winter_CMP-00372"/>
        <s v="Q2_Launch_CMP-00373"/>
        <s v="Q4_BlackFriday_CMP-00374"/>
        <s v="Q1_Launch_CMP-00375"/>
        <s v="Q3_BlackFriday_CMP-00376"/>
        <s v="Q1_Summer_CMP-00377"/>
        <s v="Q4_Launch_CMP-00378"/>
        <s v="Q2_BlackFriday_CMP-00379"/>
        <s v="Q2_Launch_CMP-00380"/>
        <s v="Q2_BlackFriday_CMP-00381"/>
        <s v="Q4_Launch_CMP-00382"/>
        <s v="Q1_Summer_CMP-00383"/>
        <s v="Q2_Summer_CMP-00384"/>
        <s v="Q2_Summer_CMP-00385"/>
        <s v="Q1_Summer_CMP-00386"/>
        <s v="Q3_Winter_CMP-00387"/>
        <s v="Q1_Summer_CMP-00388"/>
        <s v="Q3_Winter_CMP-00389"/>
        <s v="Q4_Launch_CMP-00390"/>
        <s v="Q4_Summer_CMP-00391"/>
        <s v="Q2_BlackFriday_CMP-00392"/>
        <s v="Q4_Winter_CMP-00393"/>
        <s v="Q2_Winter_CMP-00394"/>
        <s v="Q3_BlackFriday_CMP-00395"/>
        <s v="Q3_Summer_CMP-00396"/>
        <s v="Q1_Winter_CMP-00397"/>
        <s v="Q4_BlackFriday_CMP-00398"/>
        <s v="Q2_Winter_CMP-00399"/>
        <s v="Q3_Summer_CMP-00400"/>
        <s v="Q2_Winter_CMP-00401"/>
        <s v="Q3_Launch_CMP-00402"/>
        <s v="Q2_Summer_CMP-00403"/>
        <s v="Q4_Launch_CMP-00404"/>
        <s v="Q3_Summer_CMP-00405"/>
        <s v="Q2_BlackFriday_CMP-00406"/>
        <s v="Q1_Winter_CMP-00407"/>
        <s v="Q1_BlackFriday_CMP-00408"/>
        <s v="Q4_Summer_CMP-00409"/>
        <s v="Q4_Winter_CMP-00410"/>
        <s v="Q4_Summer_CMP-00411"/>
        <s v="Q1_Summer_CMP-00412"/>
        <s v="Q3_Winter_CMP-00413"/>
        <s v="Q2_Winter_CMP-00414"/>
        <s v="Q1_Summer_CMP-00415"/>
        <s v="Q3_BlackFriday_CMP-00416"/>
        <s v="Q4_Launch_CMP-00417"/>
        <s v="Q3_BlackFriday_CMP-00418"/>
        <s v="Q4_BlackFriday_CMP-00419"/>
        <s v="Q3_Launch_CMP-00420"/>
        <s v="Q1_BlackFriday_CMP-00421"/>
        <s v="Q3_BlackFriday_CMP-00422"/>
        <s v="Q4_Summer_CMP-00423"/>
        <s v="Q3_Summer_CMP-00424"/>
        <s v="Q2_Launch_CMP-00425"/>
        <s v="Q2_Winter_CMP-00426"/>
        <s v="Q3_Launch_CMP-00427"/>
        <s v="Q1_Winter_CMP-00428"/>
        <s v="Q4_BlackFriday_CMP-00429"/>
        <s v="Q2_Summer_CMP-00430"/>
        <s v="Q2_Launch_CMP-00431"/>
        <s v="Q1_BlackFriday_CMP-00432"/>
        <s v="Q4_Winter_CMP-00433"/>
        <s v="Q3_BlackFriday_CMP-00434"/>
        <s v="Q3_Launch_CMP-00435"/>
        <s v="Q4_BlackFriday_CMP-00436"/>
        <s v="Q3_Winter_CMP-00437"/>
        <s v="Q1_BlackFriday_CMP-00438"/>
        <s v="Q1_Launch_CMP-00439"/>
        <s v="Q4_BlackFriday_CMP-00440"/>
        <s v="Q3_Summer_CMP-00441"/>
        <s v="Q1_Launch_CMP-00442"/>
        <s v="Q2_Launch_CMP-00443"/>
        <s v="Q2_BlackFriday_CMP-00444"/>
        <s v="Q2_BlackFriday_CMP-00445"/>
        <s v="Q4_BlackFriday_CMP-00446"/>
        <s v="Q1_BlackFriday_CMP-00447"/>
        <s v="Q1_Launch_CMP-00448"/>
        <s v="Q1_Winter_CMP-00449"/>
        <s v="Q3_Summer_CMP-00450"/>
        <s v="Q1_Launch_CMP-00451"/>
        <s v="Q3_Summer_CMP-00452"/>
        <s v="Q4_BlackFriday_CMP-00453"/>
        <s v="Q1_Summer_CMP-00454"/>
        <s v="Q3_Winter_CMP-00455"/>
        <s v="Q3_BlackFriday_CMP-00456"/>
        <s v="Q2_Summer_CMP-00457"/>
        <s v="Q3_Winter_CMP-00458"/>
        <s v="Q2_Launch_CMP-00459"/>
        <s v="Q1_BlackFriday_CMP-00460"/>
        <s v="Q2_Summer_CMP-00461"/>
        <s v="Q4_BlackFriday_CMP-00462"/>
        <s v="Q2_Launch_CMP-00463"/>
        <s v="Q4_Launch_CMP-00464"/>
        <s v="Q1_BlackFriday_CMP-00465"/>
        <s v="Q3_BlackFriday_CMP-00466"/>
        <s v="Q2_Launch_CMP-00467"/>
        <s v="Q3_Winter_CMP-00468"/>
        <s v="Q2_BlackFriday_CMP-00469"/>
        <s v="Q2_Launch_CMP-00470"/>
        <s v="Q2_BlackFriday_CMP-00471"/>
        <s v="Q3_Summer_CMP-00472"/>
        <s v="Q3_Launch_CMP-00473"/>
        <s v="Q2_Launch_CMP-00474"/>
        <s v="Q4_Summer_CMP-00475"/>
        <s v="Q2_Launch_CMP-00476"/>
        <s v="Q3_BlackFriday_CMP-00477"/>
        <s v="Q4_BlackFriday_CMP-00478"/>
        <s v="Q4_Launch_CMP-00479"/>
        <s v="Q4_Launch_CMP-00480"/>
        <s v="Q4_Summer_CMP-00481"/>
        <s v="Q1_Launch_CMP-00482"/>
        <s v="Q1_Winter_CMP-00483"/>
        <s v="Q3_Winter_CMP-00484"/>
        <s v="Q3_Winter_CMP-00485"/>
        <s v="Q3_Summer_CMP-00486"/>
        <s v="Q4_Winter_CMP-00487"/>
        <s v="Q4_Summer_CMP-00488"/>
        <s v="Q4_Launch_CMP-00489"/>
        <s v="Q1_Summer_CMP-00490"/>
        <s v="Q1_BlackFriday_CMP-00491"/>
        <s v="Q1_BlackFriday_CMP-00492"/>
        <s v="Q1_BlackFriday_CMP-00493"/>
        <s v="Q4_BlackFriday_CMP-00494"/>
        <s v="Q1_Summer_CMP-00495"/>
        <s v="Q1_Winter_CMP-00496"/>
        <s v="Q2_Launch_CMP-00497"/>
        <s v="Q2_Winter_CMP-00498"/>
        <s v="Q2_BlackFriday_CMP-00499"/>
        <s v="Q3_Summer_CMP-00500"/>
        <s v="Q4_Winter_CMP-00501"/>
        <s v="Q1_Summer_CMP-00502"/>
        <s v="Q1_Winter_CMP-00503"/>
        <s v="Q1_Summer_CMP-00504"/>
        <s v="Q2_Winter_CMP-00505"/>
        <s v="Q1_Launch_CMP-00506"/>
        <s v="Q1_Launch_CMP-00507"/>
        <s v="Q4_Summer_CMP-00508"/>
        <s v="Q1_BlackFriday_CMP-00509"/>
        <s v="Q4_Launch_CMP-00510"/>
        <s v="Q2_Winter_CMP-00511"/>
        <s v="Q3_Launch_CMP-00512"/>
        <s v="Q1_Launch_CMP-00513"/>
        <s v="Q2_Summer_CMP-00514"/>
        <s v="Q2_Winter_CMP-00515"/>
        <s v="Q2_Winter_CMP-00516"/>
        <s v="Q2_Launch_CMP-00517"/>
        <s v="Q4_BlackFriday_CMP-00518"/>
        <s v="Q3_Summer_CMP-00519"/>
        <s v="Q4_BlackFriday_CMP-00520"/>
        <s v="Q3_Launch_CMP-00521"/>
        <s v="Q4_Summer_CMP-00522"/>
        <s v="Q4_Launch_CMP-00523"/>
        <s v="Q4_Winter_CMP-00524"/>
        <s v="Q1_BlackFriday_CMP-00525"/>
        <s v="Q4_Summer_CMP-00526"/>
        <s v="Q4_Summer_CMP-00527"/>
        <s v="Q3_Summer_CMP-00528"/>
        <s v="Q4_Summer_CMP-00529"/>
        <s v="Q3_Winter_CMP-00530"/>
        <s v="Q4_Launch_CMP-00531"/>
        <s v="Q3_Summer_CMP-00532"/>
        <s v="Q2_BlackFriday_CMP-00533"/>
        <s v="Q2_BlackFriday_CMP-00534"/>
        <s v="Q4_Summer_CMP-00535"/>
        <s v="Q2_Winter_CMP-00536"/>
        <s v="Q3_BlackFriday_CMP-00537"/>
        <s v="Q4_Winter_CMP-00538"/>
        <s v="Q3_BlackFriday_CMP-00539"/>
        <s v="Q4_Summer_CMP-00540"/>
        <s v="Q4_Launch_CMP-00541"/>
        <s v="Q4_Winter_CMP-00542"/>
        <s v="Q3_Winter_CMP-00543"/>
        <s v="Q3_BlackFriday_CMP-00544"/>
        <s v="Q4_Summer_CMP-00545"/>
        <s v="Q1_Summer_CMP-00546"/>
        <s v="Q2_Winter_CMP-00547"/>
        <s v="Q1_Summer_CMP-00548"/>
        <s v="Q4_Launch_CMP-00549"/>
        <s v="Q3_Winter_CMP-00550"/>
        <s v="Q2_Summer_CMP-00551"/>
        <s v="Q2_Launch_CMP-00552"/>
        <s v="Q4_Summer_CMP-00553"/>
        <s v="Q1_BlackFriday_CMP-00554"/>
        <s v="Q1_Summer_CMP-00555"/>
        <s v="Q1_Launch_CMP-00556"/>
        <s v="Q3_Summer_CMP-00557"/>
        <s v="Q2_BlackFriday_CMP-00558"/>
        <s v="Q1_Launch_CMP-00559"/>
        <s v="Q4_Winter_CMP-00560"/>
        <s v="Q2_Winter_CMP-00561"/>
        <s v="Q3_Launch_CMP-00562"/>
        <s v="Q4_BlackFriday_CMP-00563"/>
        <s v="Q2_Winter_CMP-00564"/>
        <s v="Q2_Launch_CMP-00565"/>
        <s v="Q2_Summer_CMP-00566"/>
        <s v="Q1_Summer_CMP-00567"/>
        <s v="Q2_Summer_CMP-00568"/>
        <s v="Q2_Summer_CMP-00569"/>
        <s v="Q3_Launch_CMP-00570"/>
        <s v="Q1_BlackFriday_CMP-00571"/>
        <s v="Q2_Launch_CMP-00572"/>
        <s v="Q2_Winter_CMP-00573"/>
        <s v="Q4_BlackFriday_CMP-00574"/>
        <s v="Q3_Winter_CMP-00575"/>
        <s v="Q1_Launch_CMP-00576"/>
        <s v="Q4_Launch_CMP-00577"/>
        <s v="Q1_Summer_CMP-00578"/>
        <s v="Q2_BlackFriday_CMP-00579"/>
        <s v="Q1_Summer_CMP-00580"/>
        <s v="Q4_Winter_CMP-00581"/>
        <s v="Q1_BlackFriday_CMP-00582"/>
        <s v="Q1_Winter_CMP-00583"/>
        <s v="Q3_BlackFriday_CMP-00584"/>
        <s v="Q4_BlackFriday_CMP-00585"/>
        <s v="Q1_Winter_CMP-00586"/>
        <s v="Q3_Summer_CMP-00587"/>
        <s v="Q2_BlackFriday_CMP-00588"/>
        <s v="Q4_Summer_CMP-00589"/>
        <s v="Q1_Launch_CMP-00590"/>
        <s v="Q3_Summer_CMP-00591"/>
        <s v="Q1_BlackFriday_CMP-00592"/>
        <s v="Q4_BlackFriday_CMP-00593"/>
        <s v="Q2_BlackFriday_CMP-00594"/>
        <s v="Q1_Winter_CMP-00595"/>
        <s v="Q2_BlackFriday_CMP-00596"/>
        <s v="Q1_Winter_CMP-00597"/>
        <s v="Q4_Summer_CMP-00598"/>
        <s v="Q1_BlackFriday_CMP-00599"/>
        <s v="Q1_Launch_CMP-00600"/>
        <s v="Q1_Launch_CMP-00601"/>
        <s v="Q2_BlackFriday_CMP-00602"/>
        <s v="Q1_Summer_CMP-00603"/>
        <s v="Q1_Launch_CMP-00604"/>
        <s v="Q2_BlackFriday_CMP-00605"/>
        <s v="Q4_Launch_CMP-00606"/>
        <s v="Q3_Winter_CMP-00607"/>
        <s v="Q1_Summer_CMP-00608"/>
        <s v="Q1_Winter_CMP-00609"/>
        <s v="Q4_Summer_CMP-00610"/>
        <s v="Q4_Summer_CMP-00611"/>
        <s v="Q4_Launch_CMP-00612"/>
        <s v="Q2_Launch_CMP-00613"/>
        <s v="Q4_Winter_CMP-00614"/>
        <s v="Q1_Launch_CMP-00615"/>
        <s v="Q1_BlackFriday_CMP-00616"/>
        <s v="Q3_Winter_CMP-00617"/>
        <s v="Q3_Launch_CMP-00618"/>
        <s v="Q1_Winter_CMP-00619"/>
        <s v="Q2_Summer_CMP-00620"/>
        <s v="Q1_Winter_CMP-00621"/>
        <s v="Q4_Summer_CMP-00622"/>
        <s v="Q1_Winter_CMP-00623"/>
        <s v="Q1_Summer_CMP-00624"/>
        <s v="Q1_Winter_CMP-00625"/>
        <s v="Q4_Winter_CMP-00626"/>
        <s v="Q3_Summer_CMP-00627"/>
        <s v="Q3_BlackFriday_CMP-00628"/>
        <s v="Q2_BlackFriday_CMP-00629"/>
        <s v="Q2_Launch_CMP-00630"/>
        <s v="Q4_Summer_CMP-00631"/>
        <s v="Q1_Summer_CMP-00632"/>
        <s v="Q3_Winter_CMP-00633"/>
        <s v="Q4_BlackFriday_CMP-00634"/>
        <s v="Q2_Launch_CMP-00635"/>
        <s v="Q3_BlackFriday_CMP-00636"/>
        <s v="Q3_Winter_CMP-00637"/>
        <s v="Q3_BlackFriday_CMP-00638"/>
        <s v="Q1_Summer_CMP-00639"/>
        <s v="Q3_Launch_CMP-00640"/>
        <s v="Q4_BlackFriday_CMP-00641"/>
        <s v="Q1_Winter_CMP-00642"/>
        <s v="Q2_Winter_CMP-00643"/>
        <s v="Q3_Winter_CMP-00644"/>
        <s v="Q1_BlackFriday_CMP-00645"/>
        <s v="Q2_Summer_CMP-00646"/>
        <s v="Q2_Launch_CMP-00647"/>
        <s v="Q4_Summer_CMP-00648"/>
        <s v="Q1_Launch_CMP-00649"/>
        <s v="Q1_BlackFriday_CMP-00650"/>
        <s v="Q3_Launch_CMP-00651"/>
        <s v="Q3_Summer_CMP-00652"/>
        <s v="Q1_BlackFriday_CMP-00653"/>
        <s v="Q4_Launch_CMP-00654"/>
        <s v="Q1_Launch_CMP-00655"/>
        <s v="Q4_Launch_CMP-00656"/>
        <s v="Q1_Winter_CMP-00657"/>
        <s v="Q2_Launch_CMP-00658"/>
        <s v="Q2_Launch_CMP-00659"/>
        <s v="Q1_BlackFriday_CMP-00660"/>
        <s v="Q1_BlackFriday_CMP-00661"/>
        <s v="Q1_BlackFriday_CMP-00662"/>
        <s v="Q3_Winter_CMP-00663"/>
        <s v="Q1_BlackFriday_CMP-00664"/>
        <s v="Q4_Launch_CMP-00665"/>
        <s v="Q1_Summer_CMP-00666"/>
        <s v="Q4_BlackFriday_CMP-00667"/>
        <s v="Q4_Launch_CMP-00668"/>
        <s v="Q3_Winter_CMP-00669"/>
        <s v="Q4_Launch_CMP-00670"/>
        <s v="Q2_Winter_CMP-00671"/>
        <s v="Q1_BlackFriday_CMP-00672"/>
        <s v="Q3_Summer_CMP-00673"/>
        <s v="Q2_BlackFriday_CMP-00674"/>
        <s v="Q3_Launch_CMP-00675"/>
        <s v="Q1_BlackFriday_CMP-00676"/>
        <s v="Q3_BlackFriday_CMP-00677"/>
        <s v="Q3_Summer_CMP-00678"/>
        <s v="Q1_BlackFriday_CMP-00679"/>
        <s v="Q3_BlackFriday_CMP-00680"/>
        <s v="Q2_Launch_CMP-00681"/>
        <s v="Q4_Summer_CMP-00682"/>
        <s v="Q4_Summer_CMP-00683"/>
        <s v="Q4_Summer_CMP-00684"/>
        <s v="Q3_Launch_CMP-00685"/>
        <s v="Q2_Launch_CMP-00686"/>
        <s v="Q1_Summer_CMP-00687"/>
        <s v="Q3_BlackFriday_CMP-00688"/>
        <s v="Q1_Launch_CMP-00689"/>
        <s v="Q2_BlackFriday_CMP-00690"/>
        <s v="Q3_BlackFriday_CMP-00691"/>
        <s v="Q4_Winter_CMP-00692"/>
        <s v="Q2_Winter_CMP-00693"/>
        <s v="Q2_Summer_CMP-00694"/>
        <s v="Q2_Summer_CMP-00695"/>
        <s v="Q1_Winter_CMP-00696"/>
        <s v="Q4_BlackFriday_CMP-00697"/>
        <s v="Q1_Winter_CMP-00698"/>
        <s v="Q1_BlackFriday_CMP-00699"/>
        <s v="Q3_Summer_CMP-00700"/>
        <s v="Q3_Summer_CMP-00701"/>
        <s v="Q2_BlackFriday_CMP-00702"/>
        <s v="Q1_Summer_CMP-00703"/>
        <s v="Q4_Summer_CMP-00704"/>
        <s v="Q1_Winter_CMP-00705"/>
        <s v="Q2_BlackFriday_CMP-00706"/>
        <s v="Q3_Launch_CMP-00707"/>
        <s v="Q1_Launch_CMP-00708"/>
        <s v="Q3_Winter_CMP-00709"/>
        <s v="Q1_BlackFriday_CMP-00710"/>
        <s v="Q3_BlackFriday_CMP-00711"/>
        <s v="Q4_BlackFriday_CMP-00712"/>
        <s v="Q4_BlackFriday_CMP-00713"/>
        <s v="Q1_Winter_CMP-00714"/>
        <s v="Q3_Summer_CMP-00715"/>
        <s v="Q3_Winter_CMP-00716"/>
        <s v="Q1_Summer_CMP-00717"/>
        <s v="Q2_BlackFriday_CMP-00718"/>
        <s v="Q3_Winter_CMP-00719"/>
        <s v="Q4_Summer_CMP-00720"/>
        <s v="Q2_Launch_CMP-00721"/>
        <s v="Q1_Summer_CMP-00722"/>
        <s v="Q2_Launch_CMP-00723"/>
        <s v="Q1_Summer_CMP-00724"/>
        <s v="Q4_Launch_CMP-00725"/>
        <s v="Q3_BlackFriday_CMP-00726"/>
        <s v="Q2_BlackFriday_CMP-00727"/>
        <s v="Q2_BlackFriday_CMP-00728"/>
        <s v="Q2_BlackFriday_CMP-00729"/>
        <s v="Q2_Launch_CMP-00730"/>
        <s v="Q3_Summer_CMP-00731"/>
        <s v="Q2_Launch_CMP-00732"/>
        <s v="Q4_BlackFriday_CMP-00733"/>
        <s v="Q1_BlackFriday_CMP-00734"/>
        <s v="Q1_BlackFriday_CMP-00735"/>
        <s v="Q4_Winter_CMP-00736"/>
        <s v="Q4_Launch_CMP-00737"/>
        <s v="Q2_Winter_CMP-00738"/>
        <s v="Q2_Launch_CMP-00739"/>
        <s v="Q2_BlackFriday_CMP-00740"/>
        <s v="Q3_BlackFriday_CMP-00741"/>
        <s v="Q3_Summer_CMP-00742"/>
        <s v="Q1_Launch_CMP-00743"/>
        <s v="Q4_Winter_CMP-00744"/>
        <s v="Q4_Winter_CMP-00745"/>
        <s v="Q2_Launch_CMP-00746"/>
        <s v="Q1_Winter_CMP-00747"/>
        <s v="Q1_Launch_CMP-00748"/>
        <s v="Q3_Launch_CMP-00749"/>
        <s v="Q1_Winter_CMP-00750"/>
        <s v="Q1_Launch_CMP-00751"/>
        <s v="Q1_Winter_CMP-00752"/>
        <s v="Q1_Winter_CMP-00753"/>
        <s v="Q4_Launch_CMP-00754"/>
        <s v="Q3_Winter_CMP-00755"/>
        <s v="Q4_Winter_CMP-00756"/>
        <s v="Q3_Summer_CMP-00757"/>
        <s v="Q3_BlackFriday_CMP-00758"/>
        <s v="Q1_Summer_CMP-00759"/>
        <s v="Q1_BlackFriday_CMP-00760"/>
        <s v="Q4_Launch_CMP-00761"/>
        <s v="Q4_Launch_CMP-00762"/>
        <s v="Q3_Launch_CMP-00763"/>
        <s v="Q2_Winter_CMP-00764"/>
        <s v="Q1_Winter_CMP-00765"/>
        <s v="Q1_BlackFriday_CMP-00766"/>
        <s v="Q4_Launch_CMP-00767"/>
        <s v="Q3_Launch_CMP-00768"/>
        <s v="Q2_BlackFriday_CMP-00769"/>
        <s v="Q1_Winter_CMP-00770"/>
        <s v="Q3_Launch_CMP-00771"/>
        <s v="Q3_Summer_CMP-00772"/>
        <s v="Q4_BlackFriday_CMP-00773"/>
        <s v="Q3_Launch_CMP-00774"/>
        <s v="Q3_Winter_CMP-00775"/>
        <s v="Q2_Summer_CMP-00776"/>
        <s v="Q2_Launch_CMP-00777"/>
        <s v="Q3_BlackFriday_CMP-00778"/>
        <s v="Q1_BlackFriday_CMP-00779"/>
        <s v="Q3_Winter_CMP-00780"/>
        <s v="Q1_BlackFriday_CMP-00781"/>
        <s v="Q3_Launch_CMP-00782"/>
        <s v="Q4_Winter_CMP-00783"/>
        <s v="Q2_BlackFriday_CMP-00784"/>
        <s v="Q3_Summer_CMP-00785"/>
        <s v="Q2_BlackFriday_CMP-00786"/>
        <s v="Q2_Summer_CMP-00787"/>
        <s v="Q2_Winter_CMP-00788"/>
        <s v="Q1_Summer_CMP-00789"/>
        <s v="Q2_Summer_CMP-00790"/>
        <s v="Q4_Summer_CMP-00791"/>
        <s v="Q3_Winter_CMP-00792"/>
        <s v="Q3_Launch_CMP-00793"/>
        <s v="Q4_Winter_CMP-00794"/>
        <s v="Q4_BlackFriday_CMP-00795"/>
        <s v="Q1_Summer_CMP-00796"/>
        <s v="Q4_Launch_CMP-00797"/>
        <s v="Q4_BlackFriday_CMP-00798"/>
        <s v="Q1_Winter_CMP-00799"/>
        <s v="Q3_Summer_CMP-00800"/>
        <s v="Q3_Summer_CMP-00801"/>
        <s v="Q2_Summer_CMP-00802"/>
        <s v="Q3_Winter_CMP-00803"/>
        <s v="Q3_BlackFriday_CMP-00804"/>
        <s v="Q4_Summer_CMP-00805"/>
        <s v="Q3_Summer_CMP-00806"/>
        <s v="Q4_Summer_CMP-00807"/>
        <s v="Q3_Winter_CMP-00808"/>
        <s v="Q1_Summer_CMP-00809"/>
        <s v="Q2_Winter_CMP-00810"/>
        <s v="Q4_Winter_CMP-00811"/>
        <s v="Q2_BlackFriday_CMP-00812"/>
        <s v="Q4_Winter_CMP-00813"/>
        <s v="Q4_Winter_CMP-00814"/>
        <s v="Q4_BlackFriday_CMP-00815"/>
        <s v="Q2_Winter_CMP-00816"/>
        <s v="Q1_Winter_CMP-00817"/>
        <s v="Q1_Launch_CMP-00818"/>
        <s v="Q1_Launch_CMP-00819"/>
        <s v="Q2_Winter_CMP-00820"/>
        <s v="Q1_Launch_CMP-00821"/>
        <s v="Q3_Launch_CMP-00822"/>
        <s v="Q2_BlackFriday_CMP-00823"/>
        <s v="Q4_Winter_CMP-00824"/>
        <s v="Q3_Winter_CMP-00825"/>
        <s v="Q3_Launch_CMP-00826"/>
        <s v="Q4_Launch_CMP-00827"/>
        <s v="Q3_Launch_CMP-00828"/>
        <s v="Q3_Summer_CMP-00829"/>
        <s v="Q2_Summer_CMP-00830"/>
        <s v="Q3_Launch_CMP-00831"/>
        <s v="Q4_BlackFriday_CMP-00832"/>
        <s v="Q2_Launch_CMP-00833"/>
        <s v="Q1_Winter_CMP-00834"/>
        <s v="Q4_BlackFriday_CMP-00835"/>
        <s v="Q1_BlackFriday_CMP-00836"/>
        <s v="Q4_Winter_CMP-00837"/>
        <s v="Q4_Launch_CMP-00838"/>
        <s v="Q4_Winter_CMP-00839"/>
        <s v="Q1_BlackFriday_CMP-00840"/>
        <s v="Q3_Winter_CMP-00841"/>
        <s v="Q4_Summer_CMP-00842"/>
        <s v="Q3_BlackFriday_CMP-00843"/>
        <s v="Q3_Launch_CMP-00844"/>
        <s v="Q4_Launch_CMP-00845"/>
        <s v="Q4_Launch_CMP-00846"/>
        <s v="Q3_Summer_CMP-00847"/>
        <s v="Q3_Launch_CMP-00848"/>
        <s v="Q2_BlackFriday_CMP-00849"/>
        <s v="Q1_BlackFriday_CMP-00850"/>
        <s v="Q4_Launch_CMP-00851"/>
        <s v="Q2_Winter_CMP-00852"/>
        <s v="Q2_Summer_CMP-00853"/>
        <s v="Q3_Winter_CMP-00854"/>
        <s v="Q1_Summer_CMP-00855"/>
        <s v="Q4_Summer_CMP-00856"/>
        <s v="Q3_BlackFriday_CMP-00857"/>
        <s v="Q1_Summer_CMP-00858"/>
        <s v="Q2_BlackFriday_CMP-00859"/>
        <s v="Q2_Winter_CMP-00860"/>
        <s v="Q4_Winter_CMP-00861"/>
        <s v="Q3_Winter_CMP-00862"/>
        <s v="Q3_BlackFriday_CMP-00863"/>
        <s v="Q4_Winter_CMP-00864"/>
        <s v="Q2_Summer_CMP-00865"/>
        <s v="Q1_Summer_CMP-00866"/>
        <s v="Q1_Launch_CMP-00867"/>
        <s v="Q4_Summer_CMP-00868"/>
        <s v="Q2_BlackFriday_CMP-00869"/>
        <s v="Q3_Summer_CMP-00870"/>
        <s v="Q2_Winter_CMP-00871"/>
        <s v="Q1_BlackFriday_CMP-00872"/>
        <s v="Q1_Launch_CMP-00873"/>
        <s v="Q4_Winter_CMP-00874"/>
        <s v="Q3_Summer_CMP-00875"/>
        <s v="Q1_Summer_CMP-00876"/>
        <s v="Q4_Summer_CMP-00877"/>
        <s v="Q1_Winter_CMP-00878"/>
        <s v="Q1_Launch_CMP-00879"/>
        <s v="Q2_BlackFriday_CMP-00880"/>
        <s v="Q3_Launch_CMP-00881"/>
        <s v="Q1_BlackFriday_CMP-00882"/>
        <s v="Q3_Launch_CMP-00883"/>
        <s v="Q2_Summer_CMP-00884"/>
        <s v="Q3_Launch_CMP-00885"/>
        <s v="Q4_BlackFriday_CMP-00886"/>
        <s v="Q4_Summer_CMP-00887"/>
        <s v="Q2_Launch_CMP-00888"/>
        <s v="Q3_Launch_CMP-00889"/>
        <s v="Q3_Winter_CMP-00890"/>
        <s v="Q4_Summer_CMP-00891"/>
        <s v="Q4_Launch_CMP-00892"/>
        <s v="Q3_Summer_CMP-00893"/>
        <s v="Q4_Winter_CMP-00894"/>
        <s v="Q1_Launch_CMP-00895"/>
        <s v="Q2_Launch_CMP-00896"/>
        <s v="Q3_Launch_CMP-00897"/>
        <s v="Q1_BlackFriday_CMP-00898"/>
        <s v="Q3_Winter_CMP-00899"/>
        <s v="Q1_Summer_CMP-00900"/>
        <s v="Q2_Winter_CMP-00901"/>
        <s v="Q4_Winter_CMP-00902"/>
        <s v="Q1_Winter_CMP-00903"/>
        <s v="Q4_Launch_CMP-00904"/>
        <s v="Q2_Summer_CMP-00905"/>
        <s v="Q4_BlackFriday_CMP-00906"/>
        <s v="Q4_BlackFriday_CMP-00907"/>
        <s v="Q3_Winter_CMP-00908"/>
        <s v="Q1_BlackFriday_CMP-00909"/>
        <s v="Q4_Summer_CMP-00910"/>
        <s v="Q3_Winter_CMP-00911"/>
        <s v="Q4_Launch_CMP-00912"/>
        <s v="Q3_Winter_CMP-00913"/>
        <s v="Q3_Launch_CMP-00914"/>
        <s v="Q4_Summer_CMP-00915"/>
        <s v="Q1_Launch_CMP-00916"/>
        <s v="Q1_Launch_CMP-00917"/>
        <s v="Q2_Summer_CMP-00918"/>
        <s v="Q2_Summer_CMP-00919"/>
        <s v="Q2_Winter_CMP-00920"/>
        <s v="Q4_Summer_CMP-00921"/>
        <s v="Q1_Launch_CMP-00922"/>
        <s v="Q4_Winter_CMP-00923"/>
        <s v="Q4_Winter_CMP-00924"/>
        <s v="Q4_Launch_CMP-00925"/>
        <s v="Q1_BlackFriday_CMP-00926"/>
        <s v="Q1_Launch_CMP-00927"/>
        <s v="Q3_BlackFriday_CMP-00928"/>
        <s v="Q3_BlackFriday_CMP-00929"/>
        <s v="Q2_Winter_CMP-00930"/>
        <s v="Q3_Winter_CMP-00931"/>
        <s v="Q3_BlackFriday_CMP-00932"/>
        <s v="Q4_Launch_CMP-00933"/>
        <s v="Q2_BlackFriday_CMP-00934"/>
        <s v="Q2_Winter_CMP-00935"/>
        <s v="Q4_Summer_CMP-00936"/>
        <s v="Q3_Launch_CMP-00937"/>
        <s v="Q2_Winter_CMP-00938"/>
        <s v="Q4_Summer_CMP-00939"/>
        <s v="Q1_BlackFriday_CMP-00940"/>
        <s v="Q2_Winter_CMP-00941"/>
        <s v="Q1_Launch_CMP-00942"/>
        <s v="Q3_Summer_CMP-00943"/>
        <s v="Q1_Launch_CMP-00944"/>
        <s v="Q2_Summer_CMP-00945"/>
        <s v="Q3_Winter_CMP-00946"/>
        <s v="Q3_Summer_CMP-00947"/>
        <s v="Q2_BlackFriday_CMP-00948"/>
        <s v="Q3_Launch_CMP-00949"/>
        <s v="Q3_BlackFriday_CMP-00950"/>
        <s v="Q4_BlackFriday_CMP-00951"/>
        <s v="Q2_Summer_CMP-00952"/>
        <s v="Q2_Summer_CMP-00953"/>
        <s v="Q2_BlackFriday_CMP-00954"/>
        <s v="Q2_BlackFriday_CMP-00955"/>
        <s v="Q1_Winter_CMP-00956"/>
        <s v="Q4_BlackFriday_CMP-00957"/>
        <s v="Q3_Launch_CMP-00958"/>
        <s v="Q2_Winter_CMP-00959"/>
        <s v="Q1_Winter_CMP-00960"/>
        <s v="Q2_Summer_CMP-00961"/>
        <s v="Q2_Winter_CMP-00962"/>
        <s v="Q2_Launch_CMP-00963"/>
        <s v="Q1_BlackFriday_CMP-00964"/>
        <s v="Q1_Summer_CMP-00965"/>
        <s v="Q2_Launch_CMP-00966"/>
        <s v="Q4_Launch_CMP-00967"/>
        <s v="Q3_BlackFriday_CMP-00968"/>
        <s v="Q1_Winter_CMP-00969"/>
        <s v="Q4_Launch_CMP-00970"/>
        <s v="Q4_Launch_CMP-00971"/>
        <s v="Q3_BlackFriday_CMP-00972"/>
        <s v="Q3_Summer_CMP-00973"/>
        <s v="Q2_Winter_CMP-00974"/>
        <s v="Q3_Winter_CMP-00975"/>
        <s v="Q4_Launch_CMP-00976"/>
        <s v="Q4_BlackFriday_CMP-00977"/>
        <s v="Q1_Launch_CMP-00978"/>
        <s v="Q3_Winter_CMP-00979"/>
        <s v="Q1_BlackFriday_CMP-00980"/>
        <s v="Q4_BlackFriday_CMP-00981"/>
        <s v="Q4_Winter_CMP-00982"/>
        <s v="Q2_Launch_CMP-00983"/>
        <s v="Q3_Winter_CMP-00984"/>
        <s v="Q1_Winter_CMP-00985"/>
        <s v="Q4_BlackFriday_CMP-00986"/>
        <s v="Q2_Summer_CMP-00987"/>
        <s v="Q3_BlackFriday_CMP-00988"/>
        <s v="Q1_BlackFriday_CMP-00989"/>
        <s v="Q3_Summer_CMP-00990"/>
        <s v="Q3_Summer_CMP-00991"/>
        <s v="Q3_Launch_CMP-00992"/>
        <s v="Q4_Summer_CMP-00993"/>
        <s v="Q3_BlackFriday_CMP-00994"/>
        <s v="Q1_Summer_CMP-00995"/>
        <s v="Q4_Launch_CMP-00996"/>
        <s v="Q4_Winter_CMP-00997"/>
        <s v="Q4_Summer_CMP-00998"/>
        <s v="Q1_BlackFriday_CMP-00999"/>
        <s v="Q1_Winter_CMP-01000"/>
        <s v="Q2_Winter_CMP-01001"/>
        <s v="Q1_Launch_CMP-01002"/>
        <s v="Q1_Summer_CMP-01003"/>
        <s v="Q4_Summer_CMP-01004"/>
        <s v="Q3_Summer_CMP-01005"/>
        <s v="Q3_Winter_CMP-01006"/>
        <s v="Q1_BlackFriday_CMP-01007"/>
        <s v="Q3_Winter_CMP-01008"/>
        <s v="Q3_Summer_CMP-01009"/>
        <s v="Q4_Launch_CMP-01010"/>
        <s v="Q1_Summer_CMP-01011"/>
        <s v="Q2_Winter_CMP-01012"/>
        <s v="Q3_Summer_CMP-01013"/>
        <s v="Q2_Launch_CMP-01014"/>
        <s v="Q1_BlackFriday_CMP-01015"/>
        <s v="Q2_Launch_CMP-01016"/>
        <s v="Q2_Summer_CMP-01017"/>
        <s v="Q3_BlackFriday_CMP-01018"/>
        <s v="Q3_Summer_CMP-01019"/>
        <s v="Q3_Launch_CMP-01020"/>
        <s v="Q1_Launch_CMP-01021"/>
        <s v="Q1_Summer_CMP-01022"/>
        <s v="Q1_Winter_CMP-01023"/>
        <s v="Q1_Winter_CMP-01024"/>
        <s v="Q3_Summer_CMP-01025"/>
        <s v="Q2_Summer_CMP-01026"/>
        <s v="Q2_BlackFriday_CMP-01027"/>
        <s v="Q4_Summer_CMP-01028"/>
        <s v="Q2_BlackFriday_CMP-01029"/>
        <s v="Q2_Winter_CMP-01030"/>
        <s v="Q3_Summer_CMP-01031"/>
        <s v="Q4_BlackFriday_CMP-01032"/>
        <s v="Q2_BlackFriday_CMP-01033"/>
        <s v="Q2_BlackFriday_CMP-01034"/>
        <s v="Q4_Winter_CMP-01035"/>
        <s v="Q2_BlackFriday_CMP-01036"/>
        <s v="Q2_Winter_CMP-01037"/>
        <s v="Q3_BlackFriday_CMP-01038"/>
        <s v="Q4_BlackFriday_CMP-01039"/>
        <s v="Q1_Launch_CMP-01040"/>
        <s v="Q3_BlackFriday_CMP-01041"/>
        <s v="Q3_Launch_CMP-01042"/>
        <s v="Q2_Summer_CMP-01043"/>
        <s v="Q4_Winter_CMP-01044"/>
        <s v="Q2_Launch_CMP-01045"/>
        <s v="Q3_BlackFriday_CMP-01046"/>
        <s v="Q2_BlackFriday_CMP-01047"/>
        <s v="Q3_Summer_CMP-01048"/>
        <s v="Q2_BlackFriday_CMP-01049"/>
        <s v="Q2_Launch_CMP-01050"/>
        <s v="Q3_Summer_CMP-01051"/>
        <s v="Q1_Winter_CMP-01052"/>
        <s v="Q4_Winter_CMP-01053"/>
        <s v="Q4_BlackFriday_CMP-01054"/>
        <s v="Q3_Launch_CMP-01055"/>
        <s v="Q1_BlackFriday_CMP-01056"/>
        <s v="Q1_BlackFriday_CMP-01057"/>
        <s v="Q1_Winter_CMP-01058"/>
        <s v="Q4_Launch_CMP-01059"/>
        <s v="Q3_BlackFriday_CMP-01060"/>
        <s v="Q1_Winter_CMP-01061"/>
        <s v="Q3_BlackFriday_CMP-01062"/>
        <s v="Q2_Launch_CMP-01063"/>
        <s v="Q2_Summer_CMP-01064"/>
        <s v="Q4_Launch_CMP-01065"/>
        <s v="Q4_Launch_CMP-01066"/>
        <s v="Q4_Winter_CMP-01067"/>
        <s v="Q3_BlackFriday_CMP-01068"/>
        <s v="Q3_Launch_CMP-01069"/>
        <s v="Q4_BlackFriday_CMP-01070"/>
        <s v="Q1_Winter_CMP-01071"/>
        <s v="Q1_Launch_CMP-01072"/>
        <s v="Q4_BlackFriday_CMP-01073"/>
        <s v="Q4_Summer_CMP-01074"/>
        <s v="Q2_Winter_CMP-01075"/>
        <s v="Q3_Winter_CMP-01076"/>
        <s v="Q2_Winter_CMP-01077"/>
        <s v="Q3_Summer_CMP-01078"/>
        <s v="Q1_BlackFriday_CMP-01079"/>
        <s v="Q2_BlackFriday_CMP-01080"/>
        <s v="Q4_Launch_CMP-01081"/>
        <s v="Q2_Launch_CMP-01082"/>
        <s v="Q1_Winter_CMP-01083"/>
        <s v="Q2_Winter_CMP-01084"/>
        <s v="Q3_BlackFriday_CMP-01085"/>
        <s v="Q1_Winter_CMP-01086"/>
        <s v="Q2_Winter_CMP-01087"/>
        <s v="Q4_Summer_CMP-01088"/>
        <s v="Q2_Winter_CMP-01089"/>
        <s v="Q3_Summer_CMP-01090"/>
        <s v="Q4_Winter_CMP-01091"/>
        <s v="Q3_Summer_CMP-01092"/>
        <s v="Q4_Launch_CMP-01093"/>
        <s v="Q2_Launch_CMP-01094"/>
        <s v="Q4_Launch_CMP-01095"/>
        <s v="Q2_Summer_CMP-01096"/>
        <s v="Q4_Winter_CMP-01097"/>
        <s v="Q3_Winter_CMP-01098"/>
        <s v="Q4_BlackFriday_CMP-01099"/>
        <s v="Q3_Launch_CMP-01100"/>
        <s v="Q4_Summer_CMP-01101"/>
        <s v="Q3_Launch_CMP-01102"/>
        <s v="Q1_Winter_CMP-01103"/>
        <s v="Q2_Winter_CMP-01104"/>
        <s v="Q3_BlackFriday_CMP-01105"/>
        <s v="Q3_Summer_CMP-01106"/>
        <s v="Q4_Summer_CMP-01107"/>
        <s v="Q2_Winter_CMP-01108"/>
        <s v="Q4_Winter_CMP-01109"/>
        <s v="Q1_Winter_CMP-01110"/>
        <s v="Q3_Launch_CMP-01111"/>
        <s v="Q1_BlackFriday_CMP-01112"/>
        <s v="Q4_Winter_CMP-01113"/>
        <s v="Q4_Winter_CMP-01114"/>
        <s v="Q3_BlackFriday_CMP-01115"/>
        <s v="Q4_Launch_CMP-01116"/>
        <s v="Q1_BlackFriday_CMP-01117"/>
        <s v="Q4_Winter_CMP-01118"/>
        <s v="Q2_Launch_CMP-01119"/>
        <s v="Q1_Launch_CMP-01120"/>
        <s v="Q1_BlackFriday_CMP-01121"/>
        <s v="Q1_Launch_CMP-01122"/>
        <s v="Q1_Winter_CMP-01123"/>
        <s v="Q3_Winter_CMP-01124"/>
        <s v="Q4_Launch_CMP-01125"/>
        <s v="Q1_Launch_CMP-01126"/>
        <s v="Q4_Launch_CMP-01127"/>
        <s v="Q1_BlackFriday_CMP-01128"/>
        <s v="Q4_BlackFriday_CMP-01129"/>
        <s v="Q1_Launch_CMP-01130"/>
        <s v="Q3_Launch_CMP-01131"/>
        <s v="Q3_BlackFriday_CMP-01132"/>
        <s v="Q1_Winter_CMP-01133"/>
        <s v="Q4_Launch_CMP-01134"/>
        <s v="Q1_Winter_CMP-01135"/>
        <s v="Q1_BlackFriday_CMP-01136"/>
        <s v="Q3_Winter_CMP-01137"/>
        <s v="Q4_Launch_CMP-01138"/>
        <s v="Q1_Launch_CMP-01139"/>
        <s v="Q3_Summer_CMP-01140"/>
        <s v="Q1_Launch_CMP-01141"/>
        <s v="Q4_BlackFriday_CMP-01142"/>
        <s v="Q1_BlackFriday_CMP-01143"/>
        <s v="Q3_Launch_CMP-01144"/>
        <s v="Q3_BlackFriday_CMP-01145"/>
        <s v="Q1_BlackFriday_CMP-01146"/>
        <s v="Q2_BlackFriday_CMP-01147"/>
        <s v="Q3_Launch_CMP-01148"/>
        <s v="Q1_Launch_CMP-01149"/>
        <s v="Q3_BlackFriday_CMP-01150"/>
        <s v="Q1_Summer_CMP-01151"/>
        <s v="Q3_Summer_CMP-01152"/>
        <s v="Q4_Winter_CMP-01153"/>
        <s v="Q2_Summer_CMP-01154"/>
        <s v="Q1_Winter_CMP-01155"/>
        <s v="Q2_Launch_CMP-01156"/>
        <s v="Q4_BlackFriday_CMP-01157"/>
        <s v="Q3_Launch_CMP-01158"/>
        <s v="Q2_Launch_CMP-01159"/>
        <s v="Q1_Summer_CMP-01160"/>
        <s v="Q3_BlackFriday_CMP-01161"/>
        <s v="Q1_Winter_CMP-01162"/>
        <s v="Q1_Launch_CMP-01163"/>
        <s v="Q1_BlackFriday_CMP-01164"/>
        <s v="Q3_Launch_CMP-01165"/>
        <s v="Q4_Summer_CMP-01166"/>
        <s v="Q2_BlackFriday_CMP-01167"/>
        <s v="Q1_Launch_CMP-01168"/>
        <s v="Q1_Winter_CMP-01169"/>
        <s v="Q3_BlackFriday_CMP-01170"/>
        <s v="Q2_Summer_CMP-01171"/>
        <s v="Q3_Launch_CMP-01172"/>
        <s v="Q2_Launch_CMP-01173"/>
        <s v="Q3_Winter_CMP-01174"/>
        <s v="Q3_Summer_CMP-01175"/>
        <s v="Q4_Winter_CMP-01176"/>
        <s v="Q3_BlackFriday_CMP-01177"/>
        <s v="Q1_Launch_CMP-01178"/>
        <s v="Q2_Summer_CMP-01179"/>
        <s v="Q4_Winter_CMP-01180"/>
        <s v="Q3_BlackFriday_CMP-01181"/>
        <s v="Q4_BlackFriday_CMP-01182"/>
        <s v="Q1_Winter_CMP-01183"/>
        <s v="Q2_Summer_CMP-01184"/>
        <s v="Q3_Winter_CMP-01185"/>
        <s v="Q1_BlackFriday_CMP-01186"/>
        <s v="Q4_Launch_CMP-01187"/>
        <s v="Q3_Launch_CMP-01188"/>
        <s v="Q4_Summer_CMP-01189"/>
        <s v="Q3_BlackFriday_CMP-01190"/>
        <s v="Q3_BlackFriday_CMP-01191"/>
        <s v="Q4_Winter_CMP-01192"/>
        <s v="Q4_Launch_CMP-01193"/>
        <s v="Q2_Winter_CMP-01194"/>
        <s v="Q4_BlackFriday_CMP-01195"/>
        <s v="Q4_Summer_CMP-01196"/>
        <s v="Q1_Launch_CMP-01197"/>
        <s v="Q3_Summer_CMP-01198"/>
        <s v="Q2_BlackFriday_CMP-01199"/>
        <s v="Q3_BlackFriday_CMP-01200"/>
        <s v="Q3_Launch_CMP-01201"/>
        <s v="Q4_Summer_CMP-01202"/>
        <s v="Q2_Winter_CMP-01203"/>
        <s v="Q3_Launch_CMP-01204"/>
        <s v="Q4_Summer_CMP-01205"/>
        <s v="Q3_Launch_CMP-01206"/>
        <s v="Q2_Launch_CMP-01207"/>
        <s v="Q2_Launch_CMP-01208"/>
        <s v="Q1_Summer_CMP-01209"/>
        <s v="Q4_Winter_CMP-01210"/>
        <s v="Q2_Summer_CMP-01211"/>
        <s v="Q3_Winter_CMP-01212"/>
        <s v="Q2_Launch_CMP-01213"/>
        <s v="Q4_BlackFriday_CMP-01214"/>
        <s v="Q2_Launch_CMP-01215"/>
        <s v="Q3_BlackFriday_CMP-01216"/>
        <s v="Q3_Summer_CMP-01217"/>
        <s v="Q3_Launch_CMP-01218"/>
        <s v="Q2_Launch_CMP-01219"/>
        <s v="Q4_Launch_CMP-01220"/>
        <s v="Q3_Launch_CMP-01221"/>
        <s v="Q2_Winter_CMP-01222"/>
        <s v="Q4_BlackFriday_CMP-01223"/>
        <s v="Q1_BlackFriday_CMP-01224"/>
        <s v="Q4_Winter_CMP-01225"/>
        <s v="Q1_Launch_CMP-01226"/>
        <s v="Q4_Launch_CMP-01227"/>
        <s v="Q4_Winter_CMP-01228"/>
        <s v="Q1_Winter_CMP-01229"/>
        <s v="Q2_Summer_CMP-01230"/>
        <s v="Q4_Summer_CMP-01231"/>
        <s v="Q3_Winter_CMP-01232"/>
        <s v="Q2_Launch_CMP-01233"/>
        <s v="Q1_BlackFriday_CMP-01234"/>
        <s v="Q1_Launch_CMP-01235"/>
        <s v="Q2_Winter_CMP-01236"/>
        <s v="Q4_BlackFriday_CMP-01237"/>
        <s v="Q2_Winter_CMP-01238"/>
        <s v="Q4_Winter_CMP-01239"/>
        <s v="Q3_Winter_CMP-01240"/>
        <s v="Q3_Summer_CMP-01241"/>
        <s v="Q1_Winter_CMP-01242"/>
        <s v="Q4_Launch_CMP-01243"/>
        <s v="Q2_Launch_CMP-01244"/>
        <s v="Q2_Winter_CMP-01245"/>
        <s v="Q4_Summer_CMP-01246"/>
        <s v="Q3_Winter_CMP-01247"/>
        <s v="Q2_Launch_CMP-01248"/>
        <s v="Q1_Summer_CMP-01249"/>
        <s v="Q1_Launch_CMP-01250"/>
        <s v="Q4_Launch_CMP-01251"/>
        <s v="Q1_Launch_CMP-01252"/>
        <s v="Q3_Summer_CMP-01253"/>
        <s v="Q1_Launch_CMP-01254"/>
        <s v="Q4_Summer_CMP-01255"/>
        <s v="Q3_Launch_CMP-01256"/>
        <s v="Q1_BlackFriday_CMP-01257"/>
        <s v="Q4_Launch_CMP-01258"/>
        <s v="Q4_Summer_CMP-01259"/>
        <s v="Q1_Winter_CMP-01260"/>
        <s v="Q3_Summer_CMP-01261"/>
        <s v="Q2_BlackFriday_CMP-01262"/>
        <s v="Q4_BlackFriday_CMP-01263"/>
        <s v="Q2_Winter_CMP-01264"/>
        <s v="Q4_Winter_CMP-01265"/>
        <s v="Q3_Summer_CMP-01266"/>
        <s v="Q3_Summer_CMP-01267"/>
        <s v="Q4_Launch_CMP-01268"/>
        <s v="Q2_BlackFriday_CMP-01269"/>
        <s v="Q3_BlackFriday_CMP-01270"/>
        <s v="Q4_BlackFriday_CMP-01271"/>
        <s v="Q4_BlackFriday_CMP-01272"/>
        <s v="Q3_Summer_CMP-01273"/>
        <s v="Q2_Winter_CMP-01274"/>
        <s v="Q3_Summer_CMP-01275"/>
        <s v="Q2_BlackFriday_CMP-01276"/>
        <s v="Q3_BlackFriday_CMP-01277"/>
        <s v="Q3_Winter_CMP-01278"/>
        <s v="Q3_Launch_CMP-01279"/>
        <s v="Q4_BlackFriday_CMP-01280"/>
        <s v="Q2_Winter_CMP-01281"/>
        <s v="Q2_BlackFriday_CMP-01282"/>
        <s v="Q4_BlackFriday_CMP-01283"/>
        <s v="Q2_Summer_CMP-01284"/>
        <s v="Q2_BlackFriday_CMP-01285"/>
        <s v="Q2_Summer_CMP-01286"/>
        <s v="Q3_BlackFriday_CMP-01287"/>
        <s v="Q4_Launch_CMP-01288"/>
        <s v="Q2_BlackFriday_CMP-01289"/>
        <s v="Q2_BlackFriday_CMP-01290"/>
        <s v="Q3_Launch_CMP-01291"/>
        <s v="Q4_Winter_CMP-01292"/>
        <s v="Q4_Winter_CMP-01293"/>
        <s v="Q4_Launch_CMP-01294"/>
        <s v="Q1_Summer_CMP-01295"/>
        <s v="Q3_Winter_CMP-01296"/>
        <s v="Q3_Winter_CMP-01297"/>
        <s v="Q2_Winter_CMP-01298"/>
        <s v="Q3_Summer_CMP-01299"/>
        <s v="Q2_BlackFriday_CMP-01300"/>
        <s v="Q4_Launch_CMP-01301"/>
        <s v="Q1_Winter_CMP-01302"/>
        <s v="Q2_BlackFriday_CMP-01303"/>
        <s v="Q1_Launch_CMP-01304"/>
        <s v="Q1_BlackFriday_CMP-01305"/>
        <s v="Q1_BlackFriday_CMP-01306"/>
        <s v="Q1_Summer_CMP-01307"/>
        <s v="Q4_Winter_CMP-01308"/>
        <s v="Q2_BlackFriday_CMP-01309"/>
        <s v="Q2_Winter_CMP-01310"/>
        <s v="Q2_Launch_CMP-01311"/>
        <s v="Q2_Summer_CMP-01312"/>
        <s v="Q3_BlackFriday_CMP-01313"/>
        <s v="Q1_Winter_CMP-01314"/>
        <s v="Q1_Winter_CMP-01315"/>
        <s v="Q3_Summer_CMP-01316"/>
        <s v="Q2_Winter_CMP-01317"/>
        <s v="Q2_Launch_CMP-01318"/>
        <s v="Q4_Summer_CMP-01319"/>
        <s v="Q1_BlackFriday_CMP-01320"/>
        <s v="Q1_Winter_CMP-01321"/>
        <s v="Q4_Summer_CMP-01322"/>
        <s v="Q4_Summer_CMP-01323"/>
        <s v="Q4_Winter_CMP-01324"/>
        <s v="Q1_Winter_CMP-01325"/>
        <s v="Q4_BlackFriday_CMP-01326"/>
        <s v="Q1_Launch_CMP-01327"/>
        <s v="Q1_Launch_CMP-01328"/>
        <s v="Q2_Launch_CMP-01329"/>
        <s v="Q1_BlackFriday_CMP-01330"/>
        <s v="Q4_BlackFriday_CMP-01331"/>
        <s v="Q4_Winter_CMP-01332"/>
        <s v="Q3_Launch_CMP-01333"/>
        <s v="Q3_BlackFriday_CMP-01334"/>
        <s v="Q3_Winter_CMP-01335"/>
        <s v="Q3_BlackFriday_CMP-01336"/>
        <s v="Q3_Launch_CMP-01337"/>
        <s v="Q1_Winter_CMP-01338"/>
        <s v="Q4_Summer_CMP-01339"/>
        <s v="Q3_Launch_CMP-01340"/>
        <s v="Q4_Winter_CMP-01341"/>
        <s v="Q2_Summer_CMP-01342"/>
        <s v="Q4_BlackFriday_CMP-01343"/>
        <s v="Q1_Launch_CMP-01344"/>
        <s v="Q3_Winter_CMP-01345"/>
        <s v="Q2_Summer_CMP-01346"/>
        <s v="Q2_Winter_CMP-01347"/>
        <s v="Q3_BlackFriday_CMP-01348"/>
        <s v="Q3_Launch_CMP-01349"/>
        <s v="Q1_BlackFriday_CMP-01350"/>
        <s v="Q2_Winter_CMP-01351"/>
        <s v="Q3_Winter_CMP-01352"/>
        <s v="Q2_Launch_CMP-01353"/>
        <s v="Q2_Winter_CMP-01354"/>
        <s v="Q2_BlackFriday_CMP-01355"/>
        <s v="Q4_Launch_CMP-01356"/>
        <s v="Q3_Winter_CMP-01357"/>
        <s v="Q3_Launch_CMP-01358"/>
        <s v="Q3_BlackFriday_CMP-01359"/>
        <s v="Q2_BlackFriday_CMP-01360"/>
        <s v="Q3_BlackFriday_CMP-01361"/>
        <s v="Q3_Launch_CMP-01362"/>
        <s v="Q3_Launch_CMP-01363"/>
        <s v="Q4_Launch_CMP-01364"/>
        <s v="Q1_Launch_CMP-01365"/>
        <s v="Q1_Launch_CMP-01366"/>
        <s v="Q3_Winter_CMP-01367"/>
        <s v="Q4_BlackFriday_CMP-01368"/>
        <s v="Q1_Winter_CMP-01369"/>
        <s v="Q2_BlackFriday_CMP-01370"/>
        <s v="Q3_BlackFriday_CMP-01371"/>
        <s v="Q1_BlackFriday_CMP-01372"/>
        <s v="Q4_Launch_CMP-01373"/>
        <s v="Q3_Winter_CMP-01374"/>
        <s v="Q2_Launch_CMP-01375"/>
        <s v="Q3_Summer_CMP-01376"/>
        <s v="Q1_Winter_CMP-01377"/>
        <s v="Q2_BlackFriday_CMP-01378"/>
        <s v="Q4_Launch_CMP-01379"/>
        <s v="Q1_Launch_CMP-01380"/>
        <s v="Q4_Winter_CMP-01381"/>
        <s v="Q3_Launch_CMP-01382"/>
        <s v="Q1_Summer_CMP-01383"/>
        <s v="Q1_BlackFriday_CMP-01384"/>
        <s v="Q3_BlackFriday_CMP-01385"/>
        <s v="Q4_BlackFriday_CMP-01386"/>
        <s v="Q1_Launch_CMP-01387"/>
        <s v="Q2_Summer_CMP-01388"/>
        <s v="Q3_Launch_CMP-01389"/>
        <s v="Q2_Winter_CMP-01390"/>
        <s v="Q3_Winter_CMP-01391"/>
        <s v="Q1_Launch_CMP-01392"/>
        <s v="Q2_BlackFriday_CMP-01393"/>
        <s v="Q3_BlackFriday_CMP-01394"/>
        <s v="Q1_Winter_CMP-01395"/>
        <s v="Q1_BlackFriday_CMP-01396"/>
        <s v="Q3_Launch_CMP-01397"/>
        <s v="Q2_Winter_CMP-01398"/>
        <s v="Q3_Launch_CMP-01399"/>
        <s v="Q2_Launch_CMP-01400"/>
        <s v="Q3_BlackFriday_CMP-01401"/>
        <s v="Q2_BlackFriday_CMP-01402"/>
        <s v="Q3_Summer_CMP-01403"/>
        <s v="Q2_Summer_CMP-01404"/>
        <s v="Q4_Launch_CMP-01405"/>
        <s v="Q4_Launch_CMP-01406"/>
        <s v="Q1_Summer_CMP-01407"/>
        <s v="Q3_Summer_CMP-01408"/>
        <s v="Q4_Summer_CMP-01409"/>
        <s v="Q3_Launch_CMP-01410"/>
        <s v="Q3_BlackFriday_CMP-01411"/>
        <s v="Q1_Summer_CMP-01412"/>
        <s v="Q1_Summer_CMP-01413"/>
        <s v="Q2_Summer_CMP-01414"/>
        <s v="Q4_Winter_CMP-01415"/>
        <s v="Q1_Launch_CMP-01416"/>
        <s v="Q3_Launch_CMP-01417"/>
        <s v="Q4_Winter_CMP-01418"/>
        <s v="Q3_Summer_CMP-01419"/>
        <s v="Q2_BlackFriday_CMP-01420"/>
        <s v="Q4_Launch_CMP-01421"/>
        <s v="Q1_Launch_CMP-01422"/>
        <s v="Q3_Summer_CMP-01423"/>
        <s v="Q4_Summer_CMP-01424"/>
        <s v="Q1_Winter_CMP-01425"/>
        <s v="Q3_Launch_CMP-01426"/>
        <s v="Q2_BlackFriday_CMP-01427"/>
        <s v="Q2_BlackFriday_CMP-01428"/>
        <s v="Q4_Winter_CMP-01429"/>
        <s v="Q3_Winter_CMP-01430"/>
        <s v="Q2_Winter_CMP-01431"/>
        <s v="Q2_BlackFriday_CMP-01432"/>
        <s v="Q2_Summer_CMP-01433"/>
        <s v="Q1_Summer_CMP-01434"/>
        <s v="Q2_BlackFriday_CMP-01435"/>
        <s v="Q1_BlackFriday_CMP-01436"/>
        <s v="Q3_Winter_CMP-01437"/>
        <s v="Q2_Winter_CMP-01438"/>
        <s v="Q3_Winter_CMP-01439"/>
        <s v="Q4_BlackFriday_CMP-01440"/>
        <s v="Q2_Winter_CMP-01441"/>
        <s v="Q3_Summer_CMP-01442"/>
        <s v="Q2_Launch_CMP-01443"/>
        <s v="Q1_Launch_CMP-01444"/>
        <s v="Q1_Launch_CMP-01445"/>
        <s v="Q2_Launch_CMP-01446"/>
        <s v="Q1_Launch_CMP-01447"/>
        <s v="Q4_Launch_CMP-01448"/>
        <s v="Q2_Winter_CMP-01449"/>
        <s v="Q4_Summer_CMP-01450"/>
        <s v="Q1_Winter_CMP-01451"/>
        <s v="Q1_Winter_CMP-01452"/>
        <s v="Q2_Summer_CMP-01453"/>
        <s v="Q4_BlackFriday_CMP-01454"/>
        <s v="Q3_Launch_CMP-01455"/>
        <s v="Q2_Winter_CMP-01456"/>
        <s v="Q1_BlackFriday_CMP-01457"/>
        <s v="Q4_BlackFriday_CMP-01458"/>
        <s v="Q1_Launch_CMP-01459"/>
        <s v="Q1_Summer_CMP-01460"/>
        <s v="Q4_Launch_CMP-01461"/>
        <s v="Q4_Summer_CMP-01462"/>
        <s v="Q3_BlackFriday_CMP-01463"/>
        <s v="Q3_Summer_CMP-01464"/>
        <s v="Q4_BlackFriday_CMP-01465"/>
        <s v="Q2_Summer_CMP-01466"/>
        <s v="Q4_Launch_CMP-01467"/>
        <s v="Q1_BlackFriday_CMP-01468"/>
        <s v="Q3_Summer_CMP-01469"/>
        <s v="Q2_Winter_CMP-01470"/>
        <s v="Q2_Summer_CMP-01471"/>
        <s v="Q2_Winter_CMP-01472"/>
        <s v="Q2_Launch_CMP-01473"/>
        <s v="Q1_Summer_CMP-01474"/>
        <s v="Q2_BlackFriday_CMP-01475"/>
        <s v="Q3_Launch_CMP-01476"/>
        <s v="Q2_Launch_CMP-01477"/>
        <s v="Q2_Winter_CMP-01478"/>
        <s v="Q2_Winter_CMP-01479"/>
        <s v="Q3_Summer_CMP-01480"/>
        <s v="Q2_Summer_CMP-01481"/>
        <s v="Q4_Winter_CMP-01482"/>
        <s v="Q3_Launch_CMP-01483"/>
        <s v="Q3_BlackFriday_CMP-01484"/>
        <s v="Q3_Summer_CMP-01485"/>
        <s v="Q1_BlackFriday_CMP-01486"/>
        <s v="Q1_Launch_CMP-01487"/>
        <s v="Q1_Winter_CMP-01488"/>
        <s v="Q4_Summer_CMP-01489"/>
        <s v="Q4_Winter_CMP-01490"/>
        <s v="Q2_Summer_CMP-01491"/>
        <s v="Q1_BlackFriday_CMP-01492"/>
        <s v="Q2_Summer_CMP-01493"/>
        <s v="Q4_Summer_CMP-01494"/>
        <s v="Q1_Launch_CMP-01495"/>
        <s v="Q4_Launch_CMP-01496"/>
        <s v="Q4_Winter_CMP-01497"/>
        <s v="Q1_BlackFriday_CMP-01498"/>
        <s v="Q4_Launch_CMP-01499"/>
        <s v="Q3_Winter_CMP-01500"/>
        <s v="Q3_BlackFriday_CMP-01501"/>
        <s v="Q1_Launch_CMP-01502"/>
        <s v="Q4_Winter_CMP-01503"/>
        <s v="Q2_Winter_CMP-01504"/>
        <s v="Q2_Winter_CMP-01505"/>
        <s v="Q2_Summer_CMP-01506"/>
        <s v="Q1_Launch_CMP-01507"/>
        <s v="Q3_Summer_CMP-01508"/>
        <s v="Q2_Winter_CMP-01509"/>
        <s v="Q3_Winter_CMP-01510"/>
        <s v="Q3_BlackFriday_CMP-01511"/>
        <s v="Q4_BlackFriday_CMP-01512"/>
        <s v="Q2_BlackFriday_CMP-01513"/>
        <s v="Q4_BlackFriday_CMP-01514"/>
        <s v="Q2_Summer_CMP-01515"/>
        <s v="Q4_Summer_CMP-01516"/>
        <s v="Q2_Winter_CMP-01517"/>
        <s v="Q1_Winter_CMP-01518"/>
        <s v="Q1_Winter_CMP-01519"/>
        <s v="Q2_Launch_CMP-01520"/>
        <s v="Q3_Summer_CMP-01521"/>
        <s v="Q4_Launch_CMP-01522"/>
        <s v="Q3_Winter_CMP-01523"/>
        <s v="Q4_Launch_CMP-01524"/>
        <s v="Q2_Launch_CMP-01525"/>
        <s v="Q3_Launch_CMP-01526"/>
        <s v="Q1_BlackFriday_CMP-01527"/>
        <s v="Q3_BlackFriday_CMP-01528"/>
        <s v="Q2_BlackFriday_CMP-01529"/>
        <s v="Q3_Launch_CMP-01530"/>
        <s v="Q4_Summer_CMP-01531"/>
        <s v="Q3_BlackFriday_CMP-01532"/>
        <s v="Q1_BlackFriday_CMP-01533"/>
        <s v="Q4_Summer_CMP-01534"/>
        <s v="Q2_Summer_CMP-01535"/>
        <s v="Q2_Launch_CMP-01536"/>
        <s v="Q1_Summer_CMP-01537"/>
        <s v="Q3_Winter_CMP-01538"/>
        <s v="Q3_BlackFriday_CMP-01539"/>
        <s v="Q4_Launch_CMP-01540"/>
        <s v="Q1_Winter_CMP-01541"/>
        <s v="Q4_Winter_CMP-01542"/>
        <s v="Q2_Winter_CMP-01543"/>
        <s v="Q1_Winter_CMP-01544"/>
        <s v="Q3_Winter_CMP-01545"/>
        <s v="Q1_BlackFriday_CMP-01546"/>
        <s v="Q2_Winter_CMP-01547"/>
        <s v="Q3_Winter_CMP-01548"/>
        <s v="Q1_Winter_CMP-01549"/>
        <s v="Q2_Winter_CMP-01550"/>
        <s v="Q4_Winter_CMP-01551"/>
        <s v="Q3_Summer_CMP-01552"/>
        <s v="Q4_BlackFriday_CMP-01553"/>
        <s v="Q4_Launch_CMP-01554"/>
        <s v="Q4_Launch_CMP-01555"/>
        <s v="Q3_Winter_CMP-01556"/>
        <s v="Q3_Summer_CMP-01557"/>
        <s v="Q1_BlackFriday_CMP-01558"/>
        <s v="Q3_Winter_CMP-01559"/>
        <s v="Q1_Summer_CMP-01560"/>
        <s v="Q4_Winter_CMP-01561"/>
        <s v="Q2_Launch_CMP-01562"/>
        <s v="Q2_Winter_CMP-01563"/>
        <s v="Q4_Winter_CMP-01564"/>
        <s v="Q4_Launch_CMP-01565"/>
        <s v="Q2_Winter_CMP-01566"/>
        <s v="Q3_Summer_CMP-01567"/>
        <s v="Q2_BlackFriday_CMP-01568"/>
        <s v="Q2_Launch_CMP-01569"/>
        <s v="Q1_Winter_CMP-01570"/>
        <s v="Q2_Launch_CMP-01571"/>
        <s v="Q2_BlackFriday_CMP-01572"/>
        <s v="Q3_Summer_CMP-01573"/>
        <s v="Q1_BlackFriday_CMP-01574"/>
        <s v="Q1_Launch_CMP-01575"/>
        <s v="Q2_Launch_CMP-01576"/>
        <s v="Q3_Summer_CMP-01577"/>
        <s v="Q4_Winter_CMP-01578"/>
        <s v="Q1_BlackFriday_CMP-01579"/>
        <s v="Q3_Summer_CMP-01580"/>
        <s v="Q4_BlackFriday_CMP-01581"/>
        <s v="Q1_Launch_CMP-01582"/>
        <s v="Q4_Winter_CMP-01583"/>
        <s v="Q4_BlackFriday_CMP-01584"/>
        <s v="Q2_Summer_CMP-01585"/>
        <s v="Q1_BlackFriday_CMP-01586"/>
        <s v="Q2_Launch_CMP-01587"/>
        <s v="Q4_Launch_CMP-01588"/>
        <s v="Q1_Summer_CMP-01589"/>
        <s v="Q3_BlackFriday_CMP-01590"/>
        <s v="Q3_BlackFriday_CMP-01591"/>
        <s v="Q4_BlackFriday_CMP-01592"/>
        <s v="Q3_Summer_CMP-01593"/>
        <s v="Q1_Summer_CMP-01594"/>
        <s v="Q4_Winter_CMP-01595"/>
        <s v="Q4_Winter_CMP-01596"/>
        <s v="Q4_BlackFriday_CMP-01597"/>
        <s v="Q1_Launch_CMP-01598"/>
        <s v="Q4_Launch_CMP-01599"/>
        <s v="Q1_Summer_CMP-01600"/>
        <s v="Q1_Summer_CMP-01601"/>
        <s v="Q1_Winter_CMP-01602"/>
        <s v="Q3_Launch_CMP-01603"/>
        <s v="Q4_Summer_CMP-01604"/>
        <s v="Q3_Launch_CMP-01605"/>
        <s v="Q4_Summer_CMP-01606"/>
        <s v="Q4_Launch_CMP-01607"/>
        <s v="Q1_Winter_CMP-01608"/>
        <s v="Q2_Summer_CMP-01609"/>
        <s v="Q3_Summer_CMP-01610"/>
        <s v="Q3_Launch_CMP-01611"/>
        <s v="Q1_Launch_CMP-01612"/>
        <s v="Q3_BlackFriday_CMP-01613"/>
        <s v="Q3_BlackFriday_CMP-01614"/>
        <s v="Q2_BlackFriday_CMP-01615"/>
        <s v="Q4_Summer_CMP-01616"/>
        <s v="Q3_Launch_CMP-01617"/>
        <s v="Q3_Winter_CMP-01618"/>
        <s v="Q2_BlackFriday_CMP-01619"/>
        <s v="Q4_BlackFriday_CMP-01620"/>
        <s v="Q2_Launch_CMP-01621"/>
        <s v="Q1_BlackFriday_CMP-01622"/>
        <s v="Q3_Winter_CMP-01623"/>
        <s v="Q3_BlackFriday_CMP-01624"/>
        <s v="Q1_Summer_CMP-01625"/>
        <s v="Q4_BlackFriday_CMP-01626"/>
        <s v="Q4_Winter_CMP-01627"/>
        <s v="Q4_Winter_CMP-01628"/>
        <s v="Q3_Launch_CMP-01629"/>
        <s v="Q3_BlackFriday_CMP-01630"/>
        <s v="Q4_BlackFriday_CMP-01631"/>
        <s v="Q2_Winter_CMP-01632"/>
        <s v="Q3_Summer_CMP-01633"/>
        <s v="Q1_Winter_CMP-01634"/>
        <s v="Q3_BlackFriday_CMP-01635"/>
        <s v="Q2_Launch_CMP-01636"/>
        <s v="Q1_Winter_CMP-01637"/>
        <s v="Q1_Summer_CMP-01638"/>
        <s v="Q4_BlackFriday_CMP-01639"/>
        <s v="Q2_BlackFriday_CMP-01640"/>
        <s v="Q3_Launch_CMP-01641"/>
        <s v="Q2_Launch_CMP-01642"/>
        <s v="Q1_BlackFriday_CMP-01643"/>
        <s v="Q1_BlackFriday_CMP-01644"/>
        <s v="Q2_Launch_CMP-01645"/>
        <s v="Q1_Winter_CMP-01646"/>
        <s v="Q2_BlackFriday_CMP-01647"/>
        <s v="Q1_Launch_CMP-01648"/>
        <s v="Q2_Winter_CMP-01649"/>
        <s v="Q2_Winter_CMP-01650"/>
        <s v="Q4_Winter_CMP-01651"/>
        <s v="Q2_Summer_CMP-01652"/>
        <s v="Q3_Winter_CMP-01653"/>
        <s v="Q1_Launch_CMP-01654"/>
        <s v="Q4_Launch_CMP-01655"/>
        <s v="Q2_Launch_CMP-01656"/>
        <s v="Q2_Launch_CMP-01657"/>
        <s v="Q4_BlackFriday_CMP-01658"/>
        <s v="Q3_BlackFriday_CMP-01659"/>
        <s v="Q4_BlackFriday_CMP-01660"/>
        <s v="Q3_Winter_CMP-01661"/>
        <s v="Q3_BlackFriday_CMP-01662"/>
        <s v="Q1_Winter_CMP-01663"/>
        <s v="Q3_Winter_CMP-01664"/>
        <s v="Q2_Summer_CMP-01665"/>
        <s v="Q4_BlackFriday_CMP-01666"/>
        <s v="Q1_Winter_CMP-01667"/>
        <s v="Q3_Winter_CMP-01668"/>
        <s v="Q4_BlackFriday_CMP-01669"/>
        <s v="Q1_Launch_CMP-01670"/>
        <s v="Q4_Launch_CMP-01671"/>
        <s v="Q4_Summer_CMP-01672"/>
        <s v="Q2_Summer_CMP-01673"/>
        <s v="Q4_Summer_CMP-01674"/>
        <s v="Q3_Launch_CMP-01675"/>
        <s v="Q2_Summer_CMP-01676"/>
        <s v="Q3_Summer_CMP-01677"/>
        <s v="Q3_BlackFriday_CMP-01678"/>
        <s v="Q1_Launch_CMP-01679"/>
        <s v="Q4_Winter_CMP-01680"/>
        <s v="Q4_Winter_CMP-01681"/>
        <s v="Q4_BlackFriday_CMP-01682"/>
        <s v="Q3_BlackFriday_CMP-01683"/>
        <s v="Q2_Launch_CMP-01684"/>
        <s v="Q2_BlackFriday_CMP-01685"/>
        <s v="Q1_Summer_CMP-01686"/>
        <s v="Q3_Summer_CMP-01687"/>
        <s v="Q1_Summer_CMP-01688"/>
        <s v="Q4_Winter_CMP-01689"/>
        <s v="Q2_Winter_CMP-01690"/>
        <s v="Q2_Winter_CMP-01691"/>
        <s v="Q1_Launch_CMP-01692"/>
        <s v="Q1_BlackFriday_CMP-01693"/>
        <s v="Q1_Summer_CMP-01694"/>
        <s v="Q4_Launch_CMP-01695"/>
        <s v="Q4_Launch_CMP-01696"/>
        <s v="Q4_Winter_CMP-01697"/>
        <s v="Q3_Winter_CMP-01698"/>
        <s v="Q1_BlackFriday_CMP-01699"/>
        <s v="Q3_Winter_CMP-01700"/>
        <s v="Q4_BlackFriday_CMP-01701"/>
        <s v="Q4_Summer_CMP-01702"/>
        <s v="Q2_BlackFriday_CMP-01703"/>
        <s v="Q4_Winter_CMP-01704"/>
        <s v="Q2_BlackFriday_CMP-01705"/>
        <s v="Q1_BlackFriday_CMP-01706"/>
        <s v="Q4_Summer_CMP-01707"/>
        <s v="Q3_Summer_CMP-01708"/>
        <s v="Q1_Summer_CMP-01709"/>
        <s v="Q3_Summer_CMP-01710"/>
        <s v="Q2_Summer_CMP-01711"/>
        <s v="Q1_Summer_CMP-01712"/>
        <s v="Q3_Launch_CMP-01713"/>
        <s v="Q3_Summer_CMP-01714"/>
        <s v="Q3_Summer_CMP-01715"/>
        <s v="Q2_Winter_CMP-01716"/>
        <s v="Q4_Winter_CMP-01717"/>
        <s v="Q2_BlackFriday_CMP-01718"/>
        <s v="Q1_Winter_CMP-01719"/>
        <s v="Q3_Winter_CMP-01720"/>
        <s v="Q4_Winter_CMP-01721"/>
        <s v="Q2_Launch_CMP-01722"/>
        <s v="Q1_Summer_CMP-01723"/>
        <s v="Q1_BlackFriday_CMP-01724"/>
        <s v="Q3_Summer_CMP-01725"/>
        <s v="Q3_Winter_CMP-01726"/>
        <s v="Q2_Summer_CMP-01727"/>
        <s v="Q4_Winter_CMP-01728"/>
        <s v="Q2_BlackFriday_CMP-01729"/>
        <s v="Q4_Launch_CMP-01730"/>
        <s v="Q4_Summer_CMP-01731"/>
        <s v="Q1_BlackFriday_CMP-01732"/>
        <s v="Q2_BlackFriday_CMP-01733"/>
        <s v="Q2_Winter_CMP-01734"/>
        <s v="Q4_Winter_CMP-01735"/>
        <s v="Q4_Summer_CMP-01736"/>
        <s v="Q3_Summer_CMP-01737"/>
        <s v="Q4_Summer_CMP-01738"/>
        <s v="Q1_BlackFriday_CMP-01739"/>
        <s v="Q4_Winter_CMP-01740"/>
        <s v="Q3_BlackFriday_CMP-01741"/>
        <s v="Q2_Launch_CMP-01742"/>
        <s v="Q2_BlackFriday_CMP-01743"/>
        <s v="Q4_Launch_CMP-01744"/>
        <s v="Q4_Launch_CMP-01745"/>
        <s v="Q1_Launch_CMP-01746"/>
        <s v="Q1_Launch_CMP-01747"/>
        <s v="Q1_BlackFriday_CMP-01748"/>
        <s v="Q4_Launch_CMP-01749"/>
        <s v="Q3_Launch_CMP-01750"/>
        <s v="Q3_Summer_CMP-01751"/>
        <s v="Q1_Winter_CMP-01752"/>
        <s v="Q1_BlackFriday_CMP-01753"/>
        <s v="Q2_BlackFriday_CMP-01754"/>
        <s v="Q1_Summer_CMP-01755"/>
        <s v="Q1_BlackFriday_CMP-01756"/>
        <s v="Q4_Winter_CMP-01757"/>
        <s v="Q3_Summer_CMP-01758"/>
        <s v="Q4_Winter_CMP-01759"/>
        <s v="Q3_Summer_CMP-01760"/>
        <s v="Q2_Summer_CMP-01761"/>
        <s v="Q4_Winter_CMP-01762"/>
        <s v="Q2_BlackFriday_CMP-01763"/>
        <s v="Q1_Winter_CMP-01764"/>
        <s v="Q4_Winter_CMP-01765"/>
        <s v="Q1_Summer_CMP-01766"/>
        <s v="Q4_Winter_CMP-01767"/>
        <s v="Q1_BlackFriday_CMP-01768"/>
        <s v="Q1_Winter_CMP-01769"/>
        <s v="Q3_Winter_CMP-01770"/>
        <s v="Q4_Winter_CMP-01771"/>
        <s v="Q3_Launch_CMP-01772"/>
        <s v="Q1_Winter_CMP-01773"/>
        <s v="Q2_Winter_CMP-01774"/>
        <s v="Q3_Launch_CMP-01775"/>
        <s v="Q3_Winter_CMP-01776"/>
        <s v="Q3_Launch_CMP-01777"/>
        <s v="Q1_Launch_CMP-01778"/>
        <s v="Q4_Launch_CMP-01779"/>
        <s v="Q3_Winter_CMP-01780"/>
        <s v="Q4_BlackFriday_CMP-01781"/>
        <s v="Q1_Launch_CMP-01782"/>
        <s v="Q1_Launch_CMP-01783"/>
        <s v="Q2_Winter_CMP-01784"/>
        <s v="Q1_Summer_CMP-01785"/>
        <s v="Q1_Winter_CMP-01786"/>
        <s v="Q4_Summer_CMP-01787"/>
        <s v="Q2_BlackFriday_CMP-01788"/>
        <s v="Q2_BlackFriday_CMP-01789"/>
        <s v="Q4_BlackFriday_CMP-01790"/>
        <s v="Q3_BlackFriday_CMP-01791"/>
        <s v="Q3_Summer_CMP-01792"/>
        <s v="Q1_Launch_CMP-01793"/>
        <s v="Q2_Summer_CMP-01794"/>
        <s v="Q4_Winter_CMP-01795"/>
        <s v="Q2_Summer_CMP-01796"/>
        <s v="Q4_Launch_CMP-01797"/>
        <s v="Q1_Summer_CMP-01798"/>
        <s v="Q2_Summer_CMP-01799"/>
        <s v="Q4_Winter_CMP-01800"/>
        <s v="Q1_Summer_CMP-01801"/>
        <s v="Q2_Launch_CMP-01802"/>
        <s v="Q3_Launch_CMP-01803"/>
        <s v="Q2_Launch_CMP-01804"/>
        <s v="Q1_Winter_CMP-01805"/>
        <s v="Q2_BlackFriday_CMP-01806"/>
        <s v="Q1_Summer_CMP-01807"/>
        <s v="Q2_BlackFriday_CMP-01808"/>
        <s v="Q3_Winter_CMP-01809"/>
        <s v="Q3_Launch_CMP-01810"/>
        <s v="Q2_Summer_CMP-01811"/>
        <s v="Q4_Launch_CMP-01812"/>
        <s v="Q2_BlackFriday_CMP-01813"/>
        <s v="Q1_Winter_CMP-01814"/>
        <s v="Q2_Winter_CMP-01815"/>
        <s v="Q3_Launch_CMP-01816"/>
        <s v="Q1_Launch_CMP-01817"/>
        <s v="Q1_Winter_CMP-01818"/>
        <s v="Q3_Winter_CMP-01819"/>
        <s v="Q2_BlackFriday_CMP-01820"/>
        <s v="Q1_Summer_CMP-01821"/>
        <s v="Q1_Launch_CMP-01822"/>
        <s v="Q1_Winter_CMP-01823"/>
        <s v="Q3_BlackFriday_CMP-01824"/>
        <s v="Q1_Winter_CMP-01825"/>
        <s v="Q1_Winter_CMP-01826"/>
        <s v="Q1_Launch_CMP-01827"/>
        <s v="Q1_Summer_CMP-01828"/>
        <s v="Q4_Summer_CMP-01829"/>
        <s v="Q2_Summer_CMP-01830"/>
        <s v="Q1_Summer_CMP-01831"/>
        <s v="Q4_Launch_CMP-01832"/>
        <s v="Q3_Launch_CMP-01833"/>
        <s v="Q4_Winter_CMP-01834"/>
        <s v="Q4_BlackFriday_CMP-01835"/>
        <s v="Q3_Launch_CMP-01836"/>
        <s v="Q4_Winter_CMP-01837"/>
        <s v="Q4_BlackFriday_CMP-01838"/>
        <s v="Q2_Winter_CMP-01839"/>
        <s v="Q3_Winter_CMP-01840"/>
        <s v="Q4_BlackFriday_CMP-01841"/>
        <s v="Q2_BlackFriday_CMP-01842"/>
        <s v="Q1_Launch_CMP-01843"/>
        <s v="Q3_Winter_CMP-01844"/>
        <s v="Q1_Launch_CMP-01845"/>
        <s v="Q4_Winter_CMP-01846"/>
        <s v="Q4_Winter_CMP-01847"/>
        <s v="Q3_Winter_CMP-01848"/>
        <s v="Q4_Launch_CMP-01849"/>
        <s v="Q4_Launch_CMP-01850"/>
        <s v="Q4_Launch_CMP-01851"/>
        <s v="Q4_Launch_CMP-01852"/>
        <s v="Q3_BlackFriday_CMP-01853"/>
        <s v="Q3_Launch_CMP-01854"/>
        <s v="Q2_Winter_CMP-01855"/>
        <s v="Q2_Winter_CMP-01856"/>
        <s v="Q2_Winter_CMP-01857"/>
        <s v="Q3_Launch_CMP-01858"/>
        <s v="Q4_BlackFriday_CMP-01859"/>
        <s v="Q3_Winter_CMP-01860"/>
        <s v="Q4_Winter_CMP-01861"/>
        <s v="Q4_Summer_CMP-01862"/>
        <s v="Q4_BlackFriday_CMP-01863"/>
        <s v="Q4_Summer_CMP-01864"/>
        <s v="Q2_Winter_CMP-01865"/>
        <s v="Q3_Winter_CMP-01866"/>
        <s v="Q4_Launch_CMP-01867"/>
        <s v="Q2_Launch_CMP-01868"/>
        <s v="Q1_Winter_CMP-01869"/>
        <s v="Q4_Winter_CMP-01870"/>
        <s v="Q3_Winter_CMP-01871"/>
        <s v="Q4_Winter_CMP-01872"/>
        <s v="Q2_Launch_CMP-01873"/>
        <s v="Q3_Launch_CMP-01874"/>
        <s v="Q2_Winter_CMP-01875"/>
        <s v="Q4_BlackFriday_CMP-01876"/>
        <s v="Q1_Summer_CMP-01877"/>
        <s v="Q1_Summer_CMP-01878"/>
        <s v="Q1_Summer_CMP-01879"/>
        <s v="Q1_BlackFriday_CMP-01880"/>
        <s v="Q1_BlackFriday_CMP-01881"/>
        <s v="Q3_Winter_CMP-01882"/>
        <s v="Q2_Winter_CMP-01883"/>
        <s v="Q3_Summer_CMP-01884"/>
        <s v="Q3_BlackFriday_CMP-01885"/>
        <s v="Q4_Launch_CMP-01886"/>
        <s v="Q3_Winter_CMP-01887"/>
        <s v="Q3_BlackFriday_CMP-01888"/>
        <s v="Q1_Winter_CMP-01889"/>
        <s v="Q2_Winter_CMP-01890"/>
        <s v="Q4_Summer_CMP-01891"/>
        <s v="Q4_Winter_CMP-01892"/>
        <s v="Q4_BlackFriday_CMP-01893"/>
        <s v="Q2_Summer_CMP-01894"/>
        <s v="Q2_Launch_CMP-01895"/>
        <s v="Q1_Summer_CMP-01896"/>
        <s v="Q2_Launch_CMP-01897"/>
        <s v="Q4_Launch_CMP-01898"/>
        <s v="Q4_Winter_CMP-01899"/>
        <s v="Q1_BlackFriday_CMP-01900"/>
        <s v="Q4_Winter_CMP-01901"/>
        <s v="Q4_Summer_CMP-01902"/>
        <s v="Q4_BlackFriday_CMP-01903"/>
        <s v="Q3_Summer_CMP-01904"/>
        <s v="Q3_Summer_CMP-01905"/>
        <s v="Q2_Winter_CMP-01906"/>
        <s v="Q3_Launch_CMP-01907"/>
        <s v="Q2_Summer_CMP-01908"/>
        <s v="Q2_BlackFriday_CMP-01909"/>
        <s v="Q3_Summer_CMP-01910"/>
        <s v="Q3_Launch_CMP-01911"/>
        <s v="Q1_Launch_CMP-01912"/>
        <s v="Q2_BlackFriday_CMP-01913"/>
        <s v="Q3_Winter_CMP-01914"/>
        <s v="Q3_Summer_CMP-01915"/>
        <s v="Q4_BlackFriday_CMP-01916"/>
        <s v="Q2_Summer_CMP-01917"/>
        <s v="Q2_BlackFriday_CMP-01918"/>
        <s v="Q3_Launch_CMP-01919"/>
        <s v="Q4_BlackFriday_CMP-01920"/>
        <s v="Q1_BlackFriday_CMP-01921"/>
        <s v="Q4_Summer_CMP-01922"/>
        <s v="Q3_Summer_CMP-01923"/>
        <s v="Q2_Summer_CMP-01924"/>
        <s v="Q1_BlackFriday_CMP-01925"/>
        <s v="Q4_Winter_CMP-01926"/>
        <s v="Q4_Launch_CMP-01927"/>
        <s v="Q4_Summer_CMP-01928"/>
        <s v="Q3_Launch_CMP-01929"/>
        <s v="Q3_BlackFriday_CMP-01930"/>
        <s v="Q4_Launch_CMP-01931"/>
        <s v="Q3_Winter_CMP-01932"/>
        <s v="Q3_BlackFriday_CMP-01933"/>
        <s v="Q2_Launch_CMP-01934"/>
        <s v="Q3_BlackFriday_CMP-01935"/>
        <s v="Q1_Launch_CMP-01936"/>
        <s v="Q1_BlackFriday_CMP-01937"/>
        <s v="Q1_Summer_CMP-01938"/>
        <s v="Q2_Summer_CMP-01939"/>
        <s v="Q2_Summer_CMP-01940"/>
        <s v="Q2_BlackFriday_CMP-01941"/>
        <s v="Q1_Winter_CMP-01942"/>
        <s v="Q2_Summer_CMP-01943"/>
        <s v="Q1_Summer_CMP-01944"/>
        <s v="Q1_BlackFriday_CMP-01945"/>
        <s v="Q1_Winter_CMP-01946"/>
        <s v="Q4_BlackFriday_CMP-01947"/>
        <s v="Q1_Summer_CMP-01948"/>
        <s v="Q1_Winter_CMP-01949"/>
        <s v="Q2_Summer_CMP-01950"/>
        <s v="Q2_Summer_CMP-01951"/>
        <s v="Q1_Summer_CMP-01952"/>
        <s v="Q4_Winter_CMP-01953"/>
        <s v="Q2_Summer_CMP-01954"/>
        <s v="Q1_Launch_CMP-01955"/>
        <s v="Q3_Winter_CMP-01956"/>
        <s v="Q4_Winter_CMP-01957"/>
        <s v="Q4_Winter_CMP-01958"/>
        <s v="Q4_BlackFriday_CMP-01959"/>
        <s v="Q1_Launch_CMP-01960"/>
        <s v="Q2_Summer_CMP-01961"/>
        <s v="Q1_Winter_CMP-01962"/>
        <s v="Q2_BlackFriday_CMP-01963"/>
        <s v="Q2_Winter_CMP-01964"/>
        <s v="Q1_Summer_CMP-01965"/>
        <s v="Q2_Winter_CMP-01966"/>
        <s v="Q3_Winter_CMP-01967"/>
        <s v="Q2_Launch_CMP-01968"/>
        <s v="Q3_Launch_CMP-01969"/>
        <s v="Q3_Winter_CMP-01970"/>
        <s v="Q4_BlackFriday_CMP-01971"/>
        <s v="Q3_Winter_CMP-01972"/>
        <s v="Q1_BlackFriday_CMP-01973"/>
        <s v="Q3_Winter_CMP-01974"/>
        <s v="Q1_Summer_CMP-01975"/>
        <s v="Q1_Launch_CMP-01976"/>
        <s v="Q3_Summer_CMP-01977"/>
        <s v="Q4_Summer_CMP-01978"/>
        <s v="Q4_Summer_CMP-01979"/>
        <s v="Q1_BlackFriday_CMP-01980"/>
        <s v="Q3_Summer_CMP-01981"/>
        <s v="Q3_BlackFriday_CMP-01982"/>
        <s v="Q4_BlackFriday_CMP-01983"/>
        <s v="Q4_BlackFriday_CMP-01984"/>
        <s v="Q4_BlackFriday_CMP-01985"/>
        <s v="Q4_BlackFriday_CMP-01986"/>
        <s v="Q2_Winter_CMP-01987"/>
        <s v="Q2_Summer_CMP-01988"/>
        <s v="Q3_Launch_CMP-01989"/>
        <s v="Q4_Launch_CMP-01990"/>
        <s v="Q3_Launch_CMP-01991"/>
        <s v="Q4_Launch_CMP-01992"/>
        <s v="Q4_Winter_CMP-01993"/>
        <s v="Q2_Launch_CMP-01994"/>
        <s v="Q4_Summer_CMP-01995"/>
        <s v="Q2_BlackFriday_CMP-01996"/>
        <s v="Q4_Winter_CMP-01997"/>
        <s v="Q4_BlackFriday_CMP-01998"/>
        <s v="Q1_Launch_CMP-01999"/>
        <s v="Q2_Winter_CMP-02000"/>
      </sharedItems>
    </cacheField>
    <cacheField name="Campaign_Type" numFmtId="178">
      <sharedItems count="4">
        <s v="Summer"/>
        <s v="Launch"/>
        <s v="Winter"/>
        <s v="BlackFriday"/>
      </sharedItems>
    </cacheField>
    <cacheField name="Start_Date" numFmtId="178">
      <sharedItems containsDate="1" containsMixedTypes="1" count="447">
        <d v="2023-11-24T00:00:00"/>
        <d v="2023-05-06T00:00:00"/>
        <d v="2023-12-13T00:00:00"/>
        <d v="2023-10-30T00:00:00"/>
        <d v="2023-04-22T00:00:00"/>
        <d v="2023-10-15T00:00:00"/>
        <d v="2023-10-07T00:00:00"/>
        <d v="2023-05-23T00:00:00"/>
        <d v="2023-03-23T00:00:00"/>
        <d v="2023-03-21T00:00:00"/>
        <s v="22/02/2023"/>
        <d v="2023-02-19T00:00:00"/>
        <d v="2023-05-16T00:00:00"/>
        <d v="2023-10-02T00:00:00"/>
        <d v="2023-02-10T00:00:00"/>
        <d v="2023-11-13T00:00:00"/>
        <d v="2023-04-09T00:00:00"/>
        <d v="2023-04-27T00:00:00"/>
        <d v="2023-04-30T00:00:00"/>
        <d v="2023-08-21T00:00:00"/>
        <d v="2023-07-09T00:00:00"/>
        <d v="2023-12-26T00:00:00"/>
        <d v="2023-11-08T00:00:00"/>
        <d v="2023-06-16T00:00:00"/>
        <d v="2023-04-28T00:00:00"/>
        <d v="2023-07-25T00:00:00"/>
        <d v="2023-10-18T00:00:00"/>
        <d v="2023-12-02T00:00:00"/>
        <d v="2023-11-26T00:00:00"/>
        <d v="2023-05-07T00:00:00"/>
        <d v="2023-10-27T00:00:00"/>
        <d v="2023-07-05T00:00:00"/>
        <d v="2023-09-18T00:00:00"/>
        <d v="2023-02-26T00:00:00"/>
        <d v="2023-12-15T00:00:00"/>
        <d v="2023-07-15T00:00:00"/>
        <d v="2023-05-09T00:00:00"/>
        <d v="2023-01-06T00:00:00"/>
        <d v="2023-06-24T00:00:00"/>
        <s v="21/08/2023"/>
        <d v="2023-05-15T00:00:00"/>
        <d v="2023-09-17T00:00:00"/>
        <d v="2023-06-02T00:00:00"/>
        <d v="2023-04-12T00:00:00"/>
        <d v="2023-10-04T00:00:00"/>
        <d v="2023-01-01T00:00:00"/>
        <d v="2023-02-27T00:00:00"/>
        <d v="2023-06-07T00:00:00"/>
        <d v="2023-09-06T00:00:00"/>
        <d v="2023-09-30T00:00:00"/>
        <d v="2023-09-01T00:00:00"/>
        <d v="2023-09-28T00:00:00"/>
        <d v="2023-04-19T00:00:00"/>
        <d v="2023-12-20T00:00:00"/>
        <d v="2023-12-10T00:00:00"/>
        <d v="2023-09-22T00:00:00"/>
        <d v="2023-02-02T00:00:00"/>
        <d v="2023-12-29T00:00:00"/>
        <d v="2023-01-17T00:00:00"/>
        <d v="2023-05-02T00:00:00"/>
        <d v="2023-10-20T00:00:00"/>
        <d v="2023-08-31T00:00:00"/>
        <d v="2023-07-30T00:00:00"/>
        <d v="2023-12-11T00:00:00"/>
        <d v="2023-02-01T00:00:00"/>
        <d v="2023-02-25T00:00:00"/>
        <d v="2023-08-18T00:00:00"/>
        <d v="2023-08-25T00:00:00"/>
        <d v="2023-08-15T00:00:00"/>
        <s v="20/02/2023"/>
        <d v="2023-04-20T00:00:00"/>
        <d v="2023-03-26T00:00:00"/>
        <d v="2023-05-27T00:00:00"/>
        <d v="2023-10-12T00:00:00"/>
        <d v="2023-04-08T00:00:00"/>
        <d v="2023-10-24T00:00:00"/>
        <d v="2023-10-06T00:00:00"/>
        <d v="2023-09-29T00:00:00"/>
        <d v="2023-02-11T00:00:00"/>
        <d v="2023-02-04T00:00:00"/>
        <d v="2023-03-03T00:00:00"/>
        <d v="2023-08-03T00:00:00"/>
        <d v="2023-06-11T00:00:00"/>
        <d v="2023-06-10T00:00:00"/>
        <d v="2023-07-02T00:00:00"/>
        <d v="2023-11-15T00:00:00"/>
        <d v="2023-02-07T00:00:00"/>
        <d v="2023-03-09T00:00:00"/>
        <d v="2023-12-01T00:00:00"/>
        <d v="2023-10-11T00:00:00"/>
        <d v="2023-03-10T00:00:00"/>
        <d v="2023-04-18T00:00:00"/>
        <d v="2023-11-21T00:00:00"/>
        <d v="2023-02-17T00:00:00"/>
        <s v="23/01/2023"/>
        <d v="2023-03-08T00:00:00"/>
        <d v="2023-01-05T00:00:00"/>
        <d v="2023-07-03T00:00:00"/>
        <d v="2023-07-06T00:00:00"/>
        <d v="2023-01-21T00:00:00"/>
        <d v="2023-05-08T00:00:00"/>
        <d v="2023-10-14T00:00:00"/>
        <d v="2023-11-14T00:00:00"/>
        <d v="2023-04-01T00:00:00"/>
        <d v="2023-06-20T00:00:00"/>
        <d v="2023-12-09T00:00:00"/>
        <d v="2023-05-17T00:00:00"/>
        <d v="2023-04-24T00:00:00"/>
        <d v="2023-06-29T00:00:00"/>
        <d v="2023-07-24T00:00:00"/>
        <d v="2023-12-14T00:00:00"/>
        <d v="2023-01-15T00:00:00"/>
        <d v="2023-04-02T00:00:00"/>
        <d v="2023-01-20T00:00:00"/>
        <d v="2023-03-01T00:00:00"/>
        <d v="2023-11-05T00:00:00"/>
        <d v="2023-12-08T00:00:00"/>
        <d v="2023-10-03T00:00:00"/>
        <d v="2023-12-07T00:00:00"/>
        <d v="2023-12-06T00:00:00"/>
        <d v="2023-06-03T00:00:00"/>
        <d v="2023-06-17T00:00:00"/>
        <d v="2023-03-07T00:00:00"/>
        <d v="2023-07-14T00:00:00"/>
        <d v="2023-11-12T00:00:00"/>
        <d v="2023-03-28T00:00:00"/>
        <d v="2023-05-01T00:00:00"/>
        <d v="2023-08-22T00:00:00"/>
        <d v="2023-04-10T00:00:00"/>
        <d v="2023-01-03T00:00:00"/>
        <d v="2023-02-24T00:00:00"/>
        <d v="2023-12-23T00:00:00"/>
        <d v="2023-09-16T00:00:00"/>
        <d v="2023-08-17T00:00:00"/>
        <d v="2023-11-23T00:00:00"/>
        <d v="2023-02-09T00:00:00"/>
        <d v="2023-06-21T00:00:00"/>
        <d v="2023-03-12T00:00:00"/>
        <d v="2023-03-20T00:00:00"/>
        <d v="2023-07-28T00:00:00"/>
        <d v="2023-10-22T00:00:00"/>
        <d v="2023-06-30T00:00:00"/>
        <d v="2023-05-20T00:00:00"/>
        <d v="2023-06-22T00:00:00"/>
        <d v="2023-10-31T00:00:00"/>
        <d v="2023-04-04T00:00:00"/>
        <d v="2023-08-04T00:00:00"/>
        <d v="2023-01-10T00:00:00"/>
        <s v="30/11/2023"/>
        <d v="2023-01-16T00:00:00"/>
        <d v="2023-01-11T00:00:00"/>
        <d v="2023-07-08T00:00:00"/>
        <d v="2023-02-28T00:00:00"/>
        <d v="2023-06-09T00:00:00"/>
        <d v="2023-07-12T00:00:00"/>
        <d v="2023-02-08T00:00:00"/>
        <d v="2023-05-05T00:00:00"/>
        <d v="2023-12-17T00:00:00"/>
        <d v="2023-10-17T00:00:00"/>
        <d v="2023-08-08T00:00:00"/>
        <d v="2023-11-28T00:00:00"/>
        <d v="2023-09-08T00:00:00"/>
        <d v="2023-11-22T00:00:00"/>
        <d v="2023-11-30T00:00:00"/>
        <d v="2023-02-14T00:00:00"/>
        <d v="2023-08-26T00:00:00"/>
        <s v="22/06/2023"/>
        <d v="2023-05-13T00:00:00"/>
        <d v="2023-10-09T00:00:00"/>
        <d v="2023-05-19T00:00:00"/>
        <d v="2023-09-05T00:00:00"/>
        <d v="2023-09-26T00:00:00"/>
        <d v="2023-04-06T00:00:00"/>
        <d v="2023-10-01T00:00:00"/>
        <d v="2023-01-28T00:00:00"/>
        <d v="2023-03-06T00:00:00"/>
        <d v="2023-02-22T00:00:00"/>
        <d v="2023-08-29T00:00:00"/>
        <d v="2023-01-27T00:00:00"/>
        <d v="2023-03-19T00:00:00"/>
        <d v="2023-11-07T00:00:00"/>
        <d v="2023-09-25T00:00:00"/>
        <d v="2023-06-06T00:00:00"/>
        <d v="2023-02-20T00:00:00"/>
        <d v="2023-05-03T00:00:00"/>
        <d v="2023-01-02T00:00:00"/>
        <d v="2023-12-28T00:00:00"/>
        <d v="2023-02-06T00:00:00"/>
        <d v="2023-11-17T00:00:00"/>
        <s v="14/03/2023"/>
        <d v="2023-10-19T00:00:00"/>
        <d v="2023-08-28T00:00:00"/>
        <d v="2023-06-15T00:00:00"/>
        <d v="2023-03-31T00:00:00"/>
        <d v="2023-05-10T00:00:00"/>
        <d v="2023-07-26T00:00:00"/>
        <s v="31/07/2023"/>
        <d v="2023-09-23T00:00:00"/>
        <d v="2023-08-13T00:00:00"/>
        <d v="2023-01-08T00:00:00"/>
        <d v="2023-10-10T00:00:00"/>
        <d v="2023-11-03T00:00:00"/>
        <d v="2023-02-05T00:00:00"/>
        <d v="2023-08-01T00:00:00"/>
        <d v="2023-12-04T00:00:00"/>
        <d v="2023-04-07T00:00:00"/>
        <d v="2023-07-16T00:00:00"/>
        <d v="2023-01-23T00:00:00"/>
        <d v="2023-01-19T00:00:00"/>
        <d v="2023-06-19T00:00:00"/>
        <s v="14/08/2023"/>
        <s v="22/08/2023"/>
        <d v="2023-03-15T00:00:00"/>
        <s v="21/03/2023"/>
        <s v="29/11/2023"/>
        <d v="2023-06-18T00:00:00"/>
        <d v="2023-09-07T00:00:00"/>
        <d v="2023-05-28T00:00:00"/>
        <d v="2023-08-11T00:00:00"/>
        <d v="2023-12-27T00:00:00"/>
        <d v="2023-12-22T00:00:00"/>
        <d v="2023-07-11T00:00:00"/>
        <d v="2023-03-29T00:00:00"/>
        <d v="2023-10-26T00:00:00"/>
        <d v="2023-05-11T00:00:00"/>
        <d v="2023-08-27T00:00:00"/>
        <s v="22/03/2023"/>
        <d v="2023-06-26T00:00:00"/>
        <d v="2023-08-06T00:00:00"/>
        <d v="2023-06-04T00:00:00"/>
        <d v="2023-12-18T00:00:00"/>
        <d v="2023-06-08T00:00:00"/>
        <d v="2023-06-01T00:00:00"/>
        <d v="2023-04-13T00:00:00"/>
        <d v="2023-07-07T00:00:00"/>
        <d v="2023-09-04T00:00:00"/>
        <d v="2023-06-23T00:00:00"/>
        <d v="2023-10-13T00:00:00"/>
        <d v="2023-07-10T00:00:00"/>
        <d v="2023-01-13T00:00:00"/>
        <d v="2023-12-25T00:00:00"/>
        <s v="13/03/2023"/>
        <d v="2023-07-18T00:00:00"/>
        <s v="24/05/2023"/>
        <d v="2023-11-27T00:00:00"/>
        <d v="2023-11-01T00:00:00"/>
        <d v="2023-03-16T00:00:00"/>
        <d v="2023-09-03T00:00:00"/>
        <s v="16/05/2023"/>
        <d v="2023-11-11T00:00:00"/>
        <s v="16/01/2023"/>
        <s v="17/03/2023"/>
        <d v="2023-05-21T00:00:00"/>
        <d v="2023-12-31T00:00:00"/>
        <d v="2023-08-20T00:00:00"/>
        <s v="31/08/2023"/>
        <s v="13/02/2023"/>
        <d v="2023-08-05T00:00:00"/>
        <d v="2023-10-23T00:00:00"/>
        <d v="2023-10-21T00:00:00"/>
        <s v="17/05/2023"/>
        <d v="2023-03-14T00:00:00"/>
        <d v="2023-02-16T00:00:00"/>
        <d v="2023-12-12T00:00:00"/>
        <d v="2023-09-20T00:00:00"/>
        <d v="2023-05-26T00:00:00"/>
        <d v="2023-09-27T00:00:00"/>
        <d v="2023-07-22T00:00:00"/>
        <d v="2023-04-15T00:00:00"/>
        <d v="2023-08-09T00:00:00"/>
        <d v="2023-01-22T00:00:00"/>
        <d v="2023-05-29T00:00:00"/>
        <d v="2023-08-24T00:00:00"/>
        <d v="2023-02-15T00:00:00"/>
        <d v="2023-08-12T00:00:00"/>
        <d v="2023-09-19T00:00:00"/>
        <d v="2023-11-18T00:00:00"/>
        <d v="2023-01-30T00:00:00"/>
        <d v="2023-10-25T00:00:00"/>
        <d v="2023-09-14T00:00:00"/>
        <d v="2024-01-01T00:00:00"/>
        <d v="2023-11-09T00:00:00"/>
        <d v="2023-05-25T00:00:00"/>
        <d v="2023-12-03T00:00:00"/>
        <d v="2023-03-18T00:00:00"/>
        <d v="2023-04-26T00:00:00"/>
        <d v="2023-03-25T00:00:00"/>
        <d v="2023-11-16T00:00:00"/>
        <s v="13/08/2023"/>
        <d v="2023-08-16T00:00:00"/>
        <d v="2023-09-15T00:00:00"/>
        <d v="2023-03-05T00:00:00"/>
        <d v="2023-01-14T00:00:00"/>
        <d v="2023-08-30T00:00:00"/>
        <d v="2023-04-21T00:00:00"/>
        <s v="23/08/2023"/>
        <d v="2023-09-13T00:00:00"/>
        <d v="2023-09-21T00:00:00"/>
        <d v="2023-05-30T00:00:00"/>
        <d v="2023-05-04T00:00:00"/>
        <d v="2023-09-12T00:00:00"/>
        <s v="29/08/2023"/>
        <d v="2023-01-09T00:00:00"/>
        <s v="14/04/2023"/>
        <d v="2023-01-25T00:00:00"/>
        <d v="2023-07-17T00:00:00"/>
        <d v="2023-12-21T00:00:00"/>
        <d v="2023-05-31T00:00:00"/>
        <d v="2023-12-05T00:00:00"/>
        <d v="2023-08-07T00:00:00"/>
        <s v="17/08/2023"/>
        <d v="2023-11-06T00:00:00"/>
        <s v="28/02/2023"/>
        <d v="2023-06-13T00:00:00"/>
        <d v="2023-03-22T00:00:00"/>
        <d v="2023-04-25T00:00:00"/>
        <d v="2023-03-13T00:00:00"/>
        <d v="2023-07-04T00:00:00"/>
        <d v="2023-02-03T00:00:00"/>
        <s v="22/10/2023"/>
        <d v="2023-06-12T00:00:00"/>
        <d v="2023-01-29T00:00:00"/>
        <d v="2023-06-05T00:00:00"/>
        <d v="2023-12-30T00:00:00"/>
        <d v="2023-11-25T00:00:00"/>
        <d v="2023-01-24T00:00:00"/>
        <d v="2023-08-02T00:00:00"/>
        <s v="19/12/2023"/>
        <d v="2023-08-14T00:00:00"/>
        <d v="2023-03-04T00:00:00"/>
        <s v="19/02/2023"/>
        <d v="2023-07-21T00:00:00"/>
        <d v="2023-08-19T00:00:00"/>
        <s v="14/09/2023"/>
        <d v="2023-12-19T00:00:00"/>
        <d v="2023-07-01T00:00:00"/>
        <d v="2023-06-28T00:00:00"/>
        <s v="29/05/2023"/>
        <d v="2023-01-26T00:00:00"/>
        <d v="2023-09-02T00:00:00"/>
        <d v="2023-07-23T00:00:00"/>
        <d v="2023-08-23T00:00:00"/>
        <d v="2023-01-04T00:00:00"/>
        <s v="21/10/2023"/>
        <d v="2023-07-27T00:00:00"/>
        <d v="2023-11-02T00:00:00"/>
        <d v="2023-10-16T00:00:00"/>
        <d v="2023-10-05T00:00:00"/>
        <s v="27/02/2023"/>
        <d v="2023-06-14T00:00:00"/>
        <s v="21/05/2023"/>
        <d v="2023-07-13T00:00:00"/>
        <d v="2023-03-02T00:00:00"/>
        <d v="2023-04-11T00:00:00"/>
        <d v="2023-09-09T00:00:00"/>
        <s v="29/04/2023"/>
        <s v="19/03/2023"/>
        <s v="27/05/2023"/>
        <d v="2023-12-24T00:00:00"/>
        <s v="23/07/2023"/>
        <s v="17/01/2023"/>
        <s v="23/11/2023"/>
        <s v="29/03/2023"/>
        <d v="2023-02-18T00:00:00"/>
        <d v="2023-04-17T00:00:00"/>
        <d v="2023-07-19T00:00:00"/>
        <s v="27/06/2023"/>
        <d v="2023-02-12T00:00:00"/>
        <d v="2023-07-31T00:00:00"/>
        <d v="2023-09-10T00:00:00"/>
        <d v="2023-05-22T00:00:00"/>
        <d v="2023-12-16T00:00:00"/>
        <d v="2023-07-29T00:00:00"/>
        <d v="2023-10-29T00:00:00"/>
        <d v="2023-02-13T00:00:00"/>
        <d v="2023-04-16T00:00:00"/>
        <s v="13/06/2023"/>
        <d v="2023-06-25T00:00:00"/>
        <d v="2023-03-27T00:00:00"/>
        <d v="2023-04-23T00:00:00"/>
        <d v="2023-05-18T00:00:00"/>
        <d v="2023-11-20T00:00:00"/>
        <s v="25/10/2023"/>
        <d v="2023-11-29T00:00:00"/>
        <s v="22/04/2023"/>
        <d v="2023-02-21T00:00:00"/>
        <d v="2023-01-07T00:00:00"/>
        <s v="21/04/2023"/>
        <d v="2023-01-31T00:00:00"/>
        <s v="23/05/2023"/>
        <s v="26/11/2023"/>
        <d v="2023-11-10T00:00:00"/>
        <s v="26/09/2023"/>
        <s v="18/09/2023"/>
        <d v="2023-04-29T00:00:00"/>
        <s v="18/10/2023"/>
        <d v="2023-05-14T00:00:00"/>
        <d v="2023-04-14T00:00:00"/>
        <d v="2023-04-03T00:00:00"/>
        <s v="18/03/2023"/>
        <d v="2023-03-30T00:00:00"/>
        <s v="20/01/2023"/>
        <s v="15/06/2023"/>
        <d v="2023-03-17T00:00:00"/>
        <d v="2023-01-18T00:00:00"/>
        <s v="23/02/2023"/>
        <s v="20/03/2023"/>
        <s v="16/12/2023"/>
        <d v="2023-11-04T00:00:00"/>
        <s v="30/01/2023"/>
        <s v="16/07/2023"/>
        <d v="2023-09-24T00:00:00"/>
        <s v="26/07/2023"/>
        <d v="2023-01-12T00:00:00"/>
        <d v="2023-10-08T00:00:00"/>
        <d v="2023-05-12T00:00:00"/>
        <s v="24/01/2023"/>
        <d v="2023-02-23T00:00:00"/>
        <s v="13/11/2023"/>
        <d v="2023-08-10T00:00:00"/>
        <s v="16/03/2023"/>
        <d v="2023-03-24T00:00:00"/>
        <s v="25/05/2023"/>
        <s v="19/06/2023"/>
        <s v="27/10/2023"/>
        <d v="2023-07-20T00:00:00"/>
        <s v="22/01/2023"/>
        <s v="17/11/2023"/>
        <s v="20/11/2023"/>
        <s v="30/04/2023"/>
        <s v="22/11/2023"/>
        <s v="14/10/2023"/>
        <d v="2023-11-19T00:00:00"/>
        <s v="18/02/2023"/>
        <s v="15/05/2023"/>
        <s v="20/07/2023"/>
        <d v="2023-03-11T00:00:00"/>
        <s v="28/05/2023"/>
        <s v="30/08/2023"/>
        <s v="30/12/2023"/>
        <s v="18/12/2023"/>
        <s v="26/04/2023"/>
        <s v="15/04/2023"/>
        <s v="31/12/2023"/>
        <s v="17/04/2023"/>
        <s v="28/06/2023"/>
        <s v="16/08/2023"/>
      </sharedItems>
    </cacheField>
    <cacheField name="Month ( Start_Date )" numFmtId="0">
      <sharedItems containsSemiMixedTypes="0" containsString="0" containsNumber="1" containsInteger="1" minValue="1" maxValue="31" count="31">
        <n v="11"/>
        <n v="5"/>
        <n v="12"/>
        <n v="10"/>
        <n v="4"/>
        <n v="3"/>
        <n v="22"/>
        <n v="2"/>
        <n v="8"/>
        <n v="7"/>
        <n v="6"/>
        <n v="9"/>
        <n v="1"/>
        <n v="21"/>
        <n v="20"/>
        <n v="23"/>
        <n v="30"/>
        <n v="14"/>
        <n v="31"/>
        <n v="29"/>
        <n v="13"/>
        <n v="24"/>
        <n v="16"/>
        <n v="17"/>
        <n v="28"/>
        <n v="19"/>
        <n v="27"/>
        <n v="25"/>
        <n v="26"/>
        <n v="18"/>
        <n v="15"/>
      </sharedItems>
    </cacheField>
    <cacheField name="Day (Start_Date )" numFmtId="0">
      <sharedItems containsSemiMixedTypes="0" containsString="0" containsNumber="1" containsInteger="1" minValue="1" maxValue="31" count="31">
        <n v="24"/>
        <n v="6"/>
        <n v="13"/>
        <n v="30"/>
        <n v="22"/>
        <n v="15"/>
        <n v="7"/>
        <n v="23"/>
        <n v="21"/>
        <n v="2"/>
        <n v="19"/>
        <n v="16"/>
        <n v="10"/>
        <n v="9"/>
        <n v="27"/>
        <n v="26"/>
        <n v="8"/>
        <n v="28"/>
        <n v="25"/>
        <n v="18"/>
        <n v="5"/>
        <n v="17"/>
        <n v="12"/>
        <n v="4"/>
        <n v="1"/>
        <n v="20"/>
        <n v="29"/>
        <n v="31"/>
        <n v="11"/>
        <n v="3"/>
        <n v="14"/>
      </sharedItems>
    </cacheField>
    <cacheField name="Year ( Start_Date )" numFmtId="0">
      <sharedItems containsSemiMixedTypes="0" containsString="0" containsNumber="1" containsInteger="1" minValue="2023" maxValue="2024" count="2">
        <n v="2023"/>
        <n v="2024"/>
      </sharedItems>
    </cacheField>
    <cacheField name="Correct Start Date" numFmtId="178">
      <sharedItems containsSemiMixedTypes="0" containsString="0" containsNonDate="0" containsDate="1" minDate="2023-01-01T00:00:00" maxDate="2024-01-01T00:00:00" count="363">
        <d v="2023-11-24T00:00:00"/>
        <d v="2023-05-06T00:00:00"/>
        <d v="2023-12-13T00:00:00"/>
        <d v="2023-10-30T00:00:00"/>
        <d v="2023-04-22T00:00:00"/>
        <d v="2023-10-15T00:00:00"/>
        <d v="2023-10-07T00:00:00"/>
        <d v="2023-05-23T00:00:00"/>
        <d v="2023-03-23T00:00:00"/>
        <d v="2023-03-21T00:00:00"/>
        <d v="2023-02-22T00:00:00"/>
        <d v="2023-02-19T00:00:00"/>
        <d v="2023-05-16T00:00:00"/>
        <d v="2023-10-02T00:00:00"/>
        <d v="2023-02-10T00:00:00"/>
        <d v="2023-11-13T00:00:00"/>
        <d v="2023-04-09T00:00:00"/>
        <d v="2023-04-27T00:00:00"/>
        <d v="2023-04-30T00:00:00"/>
        <d v="2023-08-21T00:00:00"/>
        <d v="2023-07-09T00:00:00"/>
        <d v="2023-12-26T00:00:00"/>
        <d v="2023-11-08T00:00:00"/>
        <d v="2023-06-16T00:00:00"/>
        <d v="2023-04-28T00:00:00"/>
        <d v="2023-07-25T00:00:00"/>
        <d v="2023-10-18T00:00:00"/>
        <d v="2023-12-02T00:00:00"/>
        <d v="2023-11-26T00:00:00"/>
        <d v="2023-05-07T00:00:00"/>
        <d v="2023-10-27T00:00:00"/>
        <d v="2023-07-05T00:00:00"/>
        <d v="2023-09-18T00:00:00"/>
        <d v="2023-02-26T00:00:00"/>
        <d v="2023-12-15T00:00:00"/>
        <d v="2023-07-15T00:00:00"/>
        <d v="2023-05-09T00:00:00"/>
        <d v="2023-01-06T00:00:00"/>
        <d v="2023-06-24T00:00:00"/>
        <d v="2023-05-15T00:00:00"/>
        <d v="2023-09-17T00:00:00"/>
        <d v="2023-06-02T00:00:00"/>
        <d v="2023-04-12T00:00:00"/>
        <d v="2023-10-04T00:00:00"/>
        <d v="2023-01-01T00:00:00"/>
        <d v="2023-02-27T00:00:00"/>
        <d v="2023-06-07T00:00:00"/>
        <d v="2023-09-06T00:00:00"/>
        <d v="2023-09-30T00:00:00"/>
        <d v="2023-09-01T00:00:00"/>
        <d v="2023-09-28T00:00:00"/>
        <d v="2023-04-19T00:00:00"/>
        <d v="2023-12-20T00:00:00"/>
        <d v="2023-12-10T00:00:00"/>
        <d v="2023-09-22T00:00:00"/>
        <d v="2023-02-02T00:00:00"/>
        <d v="2023-12-29T00:00:00"/>
        <d v="2023-01-17T00:00:00"/>
        <d v="2023-05-02T00:00:00"/>
        <d v="2023-10-20T00:00:00"/>
        <d v="2023-08-31T00:00:00"/>
        <d v="2023-07-30T00:00:00"/>
        <d v="2023-12-11T00:00:00"/>
        <d v="2023-02-01T00:00:00"/>
        <d v="2023-02-25T00:00:00"/>
        <d v="2023-08-18T00:00:00"/>
        <d v="2023-08-25T00:00:00"/>
        <d v="2023-08-15T00:00:00"/>
        <d v="2023-02-20T00:00:00"/>
        <d v="2023-04-20T00:00:00"/>
        <d v="2023-03-26T00:00:00"/>
        <d v="2023-05-27T00:00:00"/>
        <d v="2023-10-12T00:00:00"/>
        <d v="2023-04-08T00:00:00"/>
        <d v="2023-10-24T00:00:00"/>
        <d v="2023-10-06T00:00:00"/>
        <d v="2023-09-29T00:00:00"/>
        <d v="2023-02-11T00:00:00"/>
        <d v="2023-02-04T00:00:00"/>
        <d v="2023-03-03T00:00:00"/>
        <d v="2023-08-03T00:00:00"/>
        <d v="2023-06-11T00:00:00"/>
        <d v="2023-06-10T00:00:00"/>
        <d v="2023-07-02T00:00:00"/>
        <d v="2023-11-15T00:00:00"/>
        <d v="2023-02-07T00:00:00"/>
        <d v="2023-03-09T00:00:00"/>
        <d v="2023-12-01T00:00:00"/>
        <d v="2023-10-11T00:00:00"/>
        <d v="2023-03-10T00:00:00"/>
        <d v="2023-04-18T00:00:00"/>
        <d v="2023-11-21T00:00:00"/>
        <d v="2023-02-17T00:00:00"/>
        <d v="2023-01-23T00:00:00"/>
        <d v="2023-03-08T00:00:00"/>
        <d v="2023-01-05T00:00:00"/>
        <d v="2023-07-03T00:00:00"/>
        <d v="2023-07-06T00:00:00"/>
        <d v="2023-01-21T00:00:00"/>
        <d v="2023-05-08T00:00:00"/>
        <d v="2023-10-14T00:00:00"/>
        <d v="2023-11-14T00:00:00"/>
        <d v="2023-04-01T00:00:00"/>
        <d v="2023-06-20T00:00:00"/>
        <d v="2023-12-09T00:00:00"/>
        <d v="2023-05-17T00:00:00"/>
        <d v="2023-04-24T00:00:00"/>
        <d v="2023-06-29T00:00:00"/>
        <d v="2023-07-24T00:00:00"/>
        <d v="2023-12-14T00:00:00"/>
        <d v="2023-01-15T00:00:00"/>
        <d v="2023-04-02T00:00:00"/>
        <d v="2023-01-20T00:00:00"/>
        <d v="2023-03-01T00:00:00"/>
        <d v="2023-11-05T00:00:00"/>
        <d v="2023-12-08T00:00:00"/>
        <d v="2023-10-03T00:00:00"/>
        <d v="2023-12-07T00:00:00"/>
        <d v="2023-12-06T00:00:00"/>
        <d v="2023-06-03T00:00:00"/>
        <d v="2023-06-17T00:00:00"/>
        <d v="2023-03-07T00:00:00"/>
        <d v="2023-07-14T00:00:00"/>
        <d v="2023-11-12T00:00:00"/>
        <d v="2023-03-28T00:00:00"/>
        <d v="2023-05-01T00:00:00"/>
        <d v="2023-08-22T00:00:00"/>
        <d v="2023-04-10T00:00:00"/>
        <d v="2023-01-03T00:00:00"/>
        <d v="2023-02-24T00:00:00"/>
        <d v="2023-12-23T00:00:00"/>
        <d v="2023-09-16T00:00:00"/>
        <d v="2023-08-17T00:00:00"/>
        <d v="2023-11-23T00:00:00"/>
        <d v="2023-02-09T00:00:00"/>
        <d v="2023-06-21T00:00:00"/>
        <d v="2023-03-12T00:00:00"/>
        <d v="2023-03-20T00:00:00"/>
        <d v="2023-07-28T00:00:00"/>
        <d v="2023-10-22T00:00:00"/>
        <d v="2023-06-30T00:00:00"/>
        <d v="2023-05-20T00:00:00"/>
        <d v="2023-06-22T00:00:00"/>
        <d v="2023-10-31T00:00:00"/>
        <d v="2023-04-04T00:00:00"/>
        <d v="2023-08-04T00:00:00"/>
        <d v="2023-01-10T00:00:00"/>
        <d v="2023-11-30T00:00:00"/>
        <d v="2023-01-16T00:00:00"/>
        <d v="2023-01-11T00:00:00"/>
        <d v="2023-07-08T00:00:00"/>
        <d v="2023-02-28T00:00:00"/>
        <d v="2023-06-09T00:00:00"/>
        <d v="2023-07-12T00:00:00"/>
        <d v="2023-02-08T00:00:00"/>
        <d v="2023-05-05T00:00:00"/>
        <d v="2023-12-17T00:00:00"/>
        <d v="2023-10-17T00:00:00"/>
        <d v="2023-08-08T00:00:00"/>
        <d v="2023-11-28T00:00:00"/>
        <d v="2023-09-08T00:00:00"/>
        <d v="2023-11-22T00:00:00"/>
        <d v="2023-02-14T00:00:00"/>
        <d v="2023-08-26T00:00:00"/>
        <d v="2023-05-13T00:00:00"/>
        <d v="2023-10-09T00:00:00"/>
        <d v="2023-05-19T00:00:00"/>
        <d v="2023-09-05T00:00:00"/>
        <d v="2023-09-26T00:00:00"/>
        <d v="2023-04-06T00:00:00"/>
        <d v="2023-10-01T00:00:00"/>
        <d v="2023-01-28T00:00:00"/>
        <d v="2023-03-06T00:00:00"/>
        <d v="2023-08-29T00:00:00"/>
        <d v="2023-01-27T00:00:00"/>
        <d v="2023-03-19T00:00:00"/>
        <d v="2023-11-07T00:00:00"/>
        <d v="2023-09-25T00:00:00"/>
        <d v="2023-06-06T00:00:00"/>
        <d v="2023-05-03T00:00:00"/>
        <d v="2023-01-02T00:00:00"/>
        <d v="2023-12-28T00:00:00"/>
        <d v="2023-02-06T00:00:00"/>
        <d v="2023-11-17T00:00:00"/>
        <d v="2023-03-14T00:00:00"/>
        <d v="2023-10-19T00:00:00"/>
        <d v="2023-08-28T00:00:00"/>
        <d v="2023-06-15T00:00:00"/>
        <d v="2023-03-31T00:00:00"/>
        <d v="2023-05-10T00:00:00"/>
        <d v="2023-07-26T00:00:00"/>
        <d v="2023-07-31T00:00:00"/>
        <d v="2023-09-23T00:00:00"/>
        <d v="2023-08-13T00:00:00"/>
        <d v="2023-01-08T00:00:00"/>
        <d v="2023-10-10T00:00:00"/>
        <d v="2023-11-03T00:00:00"/>
        <d v="2023-02-05T00:00:00"/>
        <d v="2023-08-01T00:00:00"/>
        <d v="2023-12-04T00:00:00"/>
        <d v="2023-04-07T00:00:00"/>
        <d v="2023-07-16T00:00:00"/>
        <d v="2023-01-19T00:00:00"/>
        <d v="2023-06-19T00:00:00"/>
        <d v="2023-08-14T00:00:00"/>
        <d v="2023-03-15T00:00:00"/>
        <d v="2023-11-29T00:00:00"/>
        <d v="2023-06-18T00:00:00"/>
        <d v="2023-09-07T00:00:00"/>
        <d v="2023-05-28T00:00:00"/>
        <d v="2023-08-11T00:00:00"/>
        <d v="2023-12-27T00:00:00"/>
        <d v="2023-12-22T00:00:00"/>
        <d v="2023-07-11T00:00:00"/>
        <d v="2023-03-29T00:00:00"/>
        <d v="2023-10-26T00:00:00"/>
        <d v="2023-05-11T00:00:00"/>
        <d v="2023-08-27T00:00:00"/>
        <d v="2023-03-22T00:00:00"/>
        <d v="2023-06-26T00:00:00"/>
        <d v="2023-08-06T00:00:00"/>
        <d v="2023-06-04T00:00:00"/>
        <d v="2023-12-18T00:00:00"/>
        <d v="2023-06-08T00:00:00"/>
        <d v="2023-06-01T00:00:00"/>
        <d v="2023-04-13T00:00:00"/>
        <d v="2023-07-07T00:00:00"/>
        <d v="2023-09-04T00:00:00"/>
        <d v="2023-06-23T00:00:00"/>
        <d v="2023-10-13T00:00:00"/>
        <d v="2023-07-10T00:00:00"/>
        <d v="2023-01-13T00:00:00"/>
        <d v="2023-12-25T00:00:00"/>
        <d v="2023-03-13T00:00:00"/>
        <d v="2023-07-18T00:00:00"/>
        <d v="2023-05-24T00:00:00"/>
        <d v="2023-11-27T00:00:00"/>
        <d v="2023-11-01T00:00:00"/>
        <d v="2023-03-16T00:00:00"/>
        <d v="2023-09-03T00:00:00"/>
        <d v="2023-11-11T00:00:00"/>
        <d v="2023-03-17T00:00:00"/>
        <d v="2023-05-21T00:00:00"/>
        <d v="2023-12-31T00:00:00"/>
        <d v="2023-08-20T00:00:00"/>
        <d v="2023-02-13T00:00:00"/>
        <d v="2023-08-05T00:00:00"/>
        <d v="2023-10-23T00:00:00"/>
        <d v="2023-10-21T00:00:00"/>
        <d v="2023-02-16T00:00:00"/>
        <d v="2023-12-12T00:00:00"/>
        <d v="2023-09-20T00:00:00"/>
        <d v="2023-05-26T00:00:00"/>
        <d v="2023-09-27T00:00:00"/>
        <d v="2023-07-22T00:00:00"/>
        <d v="2023-04-15T00:00:00"/>
        <d v="2023-08-09T00:00:00"/>
        <d v="2023-01-22T00:00:00"/>
        <d v="2023-05-29T00:00:00"/>
        <d v="2023-08-24T00:00:00"/>
        <d v="2023-02-15T00:00:00"/>
        <d v="2023-08-12T00:00:00"/>
        <d v="2023-09-19T00:00:00"/>
        <d v="2023-11-18T00:00:00"/>
        <d v="2023-01-30T00:00:00"/>
        <d v="2023-10-25T00:00:00"/>
        <d v="2023-09-14T00:00:00"/>
        <d v="2024-01-01T00:00:00"/>
        <d v="2023-11-09T00:00:00"/>
        <d v="2023-05-25T00:00:00"/>
        <d v="2023-12-03T00:00:00"/>
        <d v="2023-03-18T00:00:00"/>
        <d v="2023-04-26T00:00:00"/>
        <d v="2023-03-25T00:00:00"/>
        <d v="2023-11-16T00:00:00"/>
        <d v="2023-08-16T00:00:00"/>
        <d v="2023-09-15T00:00:00"/>
        <d v="2023-03-05T00:00:00"/>
        <d v="2023-01-14T00:00:00"/>
        <d v="2023-08-30T00:00:00"/>
        <d v="2023-04-21T00:00:00"/>
        <d v="2023-08-23T00:00:00"/>
        <d v="2023-09-13T00:00:00"/>
        <d v="2023-09-21T00:00:00"/>
        <d v="2023-05-30T00:00:00"/>
        <d v="2023-05-04T00:00:00"/>
        <d v="2023-09-12T00:00:00"/>
        <d v="2023-01-09T00:00:00"/>
        <d v="2023-04-14T00:00:00"/>
        <d v="2023-01-25T00:00:00"/>
        <d v="2023-07-17T00:00:00"/>
        <d v="2023-12-21T00:00:00"/>
        <d v="2023-05-31T00:00:00"/>
        <d v="2023-12-05T00:00:00"/>
        <d v="2023-08-07T00:00:00"/>
        <d v="2023-11-06T00:00:00"/>
        <d v="2023-06-13T00:00:00"/>
        <d v="2023-04-25T00:00:00"/>
        <d v="2023-07-04T00:00:00"/>
        <d v="2023-02-03T00:00:00"/>
        <d v="2023-06-12T00:00:00"/>
        <d v="2023-01-29T00:00:00"/>
        <d v="2023-06-05T00:00:00"/>
        <d v="2023-12-30T00:00:00"/>
        <d v="2023-11-25T00:00:00"/>
        <d v="2023-01-24T00:00:00"/>
        <d v="2023-08-02T00:00:00"/>
        <d v="2023-12-19T00:00:00"/>
        <d v="2023-03-04T00:00:00"/>
        <d v="2023-07-21T00:00:00"/>
        <d v="2023-08-19T00:00:00"/>
        <d v="2023-07-01T00:00:00"/>
        <d v="2023-06-28T00:00:00"/>
        <d v="2023-01-26T00:00:00"/>
        <d v="2023-09-02T00:00:00"/>
        <d v="2023-07-23T00:00:00"/>
        <d v="2023-01-04T00:00:00"/>
        <d v="2023-07-27T00:00:00"/>
        <d v="2023-11-02T00:00:00"/>
        <d v="2023-10-16T00:00:00"/>
        <d v="2023-10-05T00:00:00"/>
        <d v="2023-06-14T00:00:00"/>
        <d v="2023-07-13T00:00:00"/>
        <d v="2023-03-02T00:00:00"/>
        <d v="2023-04-11T00:00:00"/>
        <d v="2023-09-09T00:00:00"/>
        <d v="2023-04-29T00:00:00"/>
        <d v="2023-12-24T00:00:00"/>
        <d v="2023-02-18T00:00:00"/>
        <d v="2023-04-17T00:00:00"/>
        <d v="2023-07-19T00:00:00"/>
        <d v="2023-06-27T00:00:00"/>
        <d v="2023-02-12T00:00:00"/>
        <d v="2023-09-10T00:00:00"/>
        <d v="2023-05-22T00:00:00"/>
        <d v="2023-12-16T00:00:00"/>
        <d v="2023-07-29T00:00:00"/>
        <d v="2023-10-29T00:00:00"/>
        <d v="2023-04-16T00:00:00"/>
        <d v="2023-06-25T00:00:00"/>
        <d v="2023-03-27T00:00:00"/>
        <d v="2023-04-23T00:00:00"/>
        <d v="2023-05-18T00:00:00"/>
        <d v="2023-11-20T00:00:00"/>
        <d v="2023-02-21T00:00:00"/>
        <d v="2023-01-07T00:00:00"/>
        <d v="2023-01-31T00:00:00"/>
        <d v="2023-11-10T00:00:00"/>
        <d v="2023-05-14T00:00:00"/>
        <d v="2023-04-03T00:00:00"/>
        <d v="2023-03-30T00:00:00"/>
        <d v="2023-01-18T00:00:00"/>
        <d v="2023-02-23T00:00:00"/>
        <d v="2023-11-04T00:00:00"/>
        <d v="2023-09-24T00:00:00"/>
        <d v="2023-01-12T00:00:00"/>
        <d v="2023-10-08T00:00:00"/>
        <d v="2023-05-12T00:00:00"/>
        <d v="2023-08-10T00:00:00"/>
        <d v="2023-03-24T00:00:00"/>
        <d v="2023-07-20T00:00:00"/>
        <d v="2023-11-19T00:00:00"/>
        <d v="2023-03-11T00:00:00"/>
      </sharedItems>
    </cacheField>
    <cacheField name="Month (Correct Start Date )" numFmtId="178">
      <sharedItems count="12">
        <s v="November"/>
        <s v="May"/>
        <s v="December"/>
        <s v="October"/>
        <s v="April"/>
        <s v="March"/>
        <s v="Febuary"/>
        <s v="August"/>
        <s v="July"/>
        <s v="June"/>
        <s v="September"/>
        <s v="January"/>
      </sharedItems>
    </cacheField>
    <cacheField name="Season (Correct Start_Date)" numFmtId="178">
      <sharedItems count="4">
        <s v="Fall"/>
        <s v="Spring"/>
        <s v="Winter"/>
        <s v="Summer"/>
      </sharedItems>
    </cacheField>
    <cacheField name="End_Date" numFmtId="58">
      <sharedItems containsSemiMixedTypes="0" containsString="0" containsNonDate="0" containsDate="1" minDate="2022-12-31T00:00:00" maxDate="2024-01-30T00:00:00" count="387">
        <d v="2023-12-13T00:00:00"/>
        <d v="2023-05-12T00:00:00"/>
        <d v="2023-12-20T00:00:00"/>
        <d v="2023-11-03T00:00:00"/>
        <d v="2023-04-23T00:00:00"/>
        <d v="2023-10-28T00:00:00"/>
        <d v="2023-10-23T00:00:00"/>
        <d v="2023-05-28T00:00:00"/>
        <d v="2023-04-01T00:00:00"/>
        <d v="2023-03-01T00:00:00"/>
        <d v="2023-02-20T00:00:00"/>
        <d v="2023-06-01T00:00:00"/>
        <d v="2023-10-15T00:00:00"/>
        <d v="2023-02-16T00:00:00"/>
        <d v="2023-11-23T00:00:00"/>
        <d v="2023-10-01T00:00:00"/>
        <d v="2023-05-25T00:00:00"/>
        <d v="2023-05-18T00:00:00"/>
        <d v="2023-08-30T00:00:00"/>
        <d v="2023-07-17T00:00:00"/>
        <d v="2024-01-02T00:00:00"/>
        <d v="2023-11-24T00:00:00"/>
        <d v="2023-05-01T00:00:00"/>
        <d v="2023-12-18T00:00:00"/>
        <d v="2023-07-02T00:00:00"/>
        <d v="2023-08-08T00:00:00"/>
        <d v="2023-11-15T00:00:00"/>
        <d v="2023-12-08T00:00:00"/>
        <d v="2023-12-12T00:00:00"/>
        <d v="2023-05-29T00:00:00"/>
        <d v="2023-10-29T00:00:00"/>
        <d v="2023-09-22T00:00:00"/>
        <d v="2023-12-26T00:00:00"/>
        <d v="2023-08-07T00:00:00"/>
        <d v="2023-01-26T00:00:00"/>
        <d v="2023-10-12T00:00:00"/>
        <d v="2023-06-29T00:00:00"/>
        <d v="2023-08-29T00:00:00"/>
        <d v="2023-10-03T00:00:00"/>
        <d v="2023-06-28T00:00:00"/>
        <d v="2023-04-19T00:00:00"/>
        <d v="2023-10-18T00:00:00"/>
        <d v="2023-01-17T00:00:00"/>
        <d v="2023-02-28T00:00:00"/>
        <d v="2023-06-17T00:00:00"/>
        <d v="2023-11-08T00:00:00"/>
        <d v="2023-09-12T00:00:00"/>
        <d v="2023-10-11T00:00:00"/>
        <d v="2023-08-27T00:00:00"/>
        <d v="2023-10-08T00:00:00"/>
        <d v="2023-05-11T00:00:00"/>
        <d v="2024-01-09T00:00:00"/>
        <d v="2023-12-24T00:00:00"/>
        <d v="2023-02-06T00:00:00"/>
        <d v="2024-01-03T00:00:00"/>
        <d v="2023-02-03T00:00:00"/>
        <d v="2023-11-13T00:00:00"/>
        <d v="2023-03-17T00:00:00"/>
        <d v="2023-08-22T00:00:00"/>
        <d v="2024-01-08T00:00:00"/>
        <d v="2023-01-27T00:00:00"/>
        <d v="2023-03-09T00:00:00"/>
        <d v="2023-09-06T00:00:00"/>
        <d v="2023-09-10T00:00:00"/>
        <d v="2023-08-18T00:00:00"/>
        <d v="2023-02-21T00:00:00"/>
        <d v="2023-10-19T00:00:00"/>
        <d v="2023-05-14T00:00:00"/>
        <d v="2023-05-04T00:00:00"/>
        <d v="2023-04-03T00:00:00"/>
        <d v="2023-05-23T00:00:00"/>
        <d v="2023-06-07T00:00:00"/>
        <d v="2023-11-04T00:00:00"/>
        <d v="2023-04-16T00:00:00"/>
        <d v="2023-07-08T00:00:00"/>
        <d v="2023-11-25T00:00:00"/>
        <d v="2023-10-10T00:00:00"/>
        <d v="2023-03-06T00:00:00"/>
        <d v="2023-11-09T00:00:00"/>
        <d v="2023-06-20T00:00:00"/>
        <d v="2023-12-21T00:00:00"/>
        <d v="2023-02-26T00:00:00"/>
        <d v="2023-12-11T00:00:00"/>
        <d v="2023-02-18T00:00:00"/>
        <d v="2023-05-13T00:00:00"/>
        <d v="2023-12-06T00:00:00"/>
        <d v="2023-10-22T00:00:00"/>
        <d v="2023-04-05T00:00:00"/>
        <d v="2023-11-01T00:00:00"/>
        <d v="2023-05-07T00:00:00"/>
        <d v="2023-05-17T00:00:00"/>
        <d v="2023-03-12T00:00:00"/>
        <d v="2023-02-11T00:00:00"/>
        <d v="2023-03-28T00:00:00"/>
        <d v="2023-08-23T00:00:00"/>
        <d v="2023-02-01T00:00:00"/>
        <d v="2024-01-16T00:00:00"/>
        <d v="2023-03-23T00:00:00"/>
        <d v="2023-07-25T00:00:00"/>
        <d v="2023-06-06T00:00:00"/>
        <d v="2023-05-19T00:00:00"/>
        <d v="2023-02-02T00:00:00"/>
        <d v="2023-06-24T00:00:00"/>
        <d v="2023-12-22T00:00:00"/>
        <d v="2023-06-11T00:00:00"/>
        <d v="2023-07-20T00:00:00"/>
        <d v="2023-07-10T00:00:00"/>
        <d v="2023-04-30T00:00:00"/>
        <d v="2023-08-10T00:00:00"/>
        <d v="2023-06-08T00:00:00"/>
        <d v="2023-12-29T00:00:00"/>
        <d v="2023-02-04T00:00:00"/>
        <d v="2023-07-04T00:00:00"/>
        <d v="2023-03-10T00:00:00"/>
        <d v="2023-10-16T00:00:00"/>
        <d v="2024-01-04T00:00:00"/>
        <d v="2023-12-14T00:00:00"/>
        <d v="2024-01-01T00:00:00"/>
        <d v="2023-06-26T00:00:00"/>
        <d v="2023-03-30T00:00:00"/>
        <d v="2023-07-19T00:00:00"/>
        <d v="2023-01-29T00:00:00"/>
        <d v="2023-11-18T00:00:00"/>
        <d v="2023-08-17T00:00:00"/>
        <d v="2023-09-16T00:00:00"/>
        <d v="2023-12-01T00:00:00"/>
        <d v="2023-05-22T00:00:00"/>
        <d v="2023-12-05T00:00:00"/>
        <d v="2023-09-03T00:00:00"/>
        <d v="2023-08-13T00:00:00"/>
        <d v="2023-01-19T00:00:00"/>
        <d v="2023-03-14T00:00:00"/>
        <d v="2023-12-28T00:00:00"/>
        <d v="2023-06-03T00:00:00"/>
        <d v="2023-03-19T00:00:00"/>
        <d v="2023-10-25T00:00:00"/>
        <d v="2023-08-31T00:00:00"/>
        <d v="2023-09-27T00:00:00"/>
        <d v="2023-09-30T00:00:00"/>
        <d v="2023-09-13T00:00:00"/>
        <d v="2023-03-08T00:00:00"/>
        <d v="2023-04-02T00:00:00"/>
        <d v="2023-03-27T00:00:00"/>
        <d v="2023-11-16T00:00:00"/>
        <d v="2023-10-26T00:00:00"/>
        <d v="2023-11-07T00:00:00"/>
        <d v="2023-06-13T00:00:00"/>
        <d v="2023-07-21T00:00:00"/>
        <d v="2023-12-02T00:00:00"/>
        <d v="2023-11-26T00:00:00"/>
        <d v="2023-04-14T00:00:00"/>
        <d v="2023-07-22T00:00:00"/>
        <d v="2023-07-18T00:00:00"/>
        <d v="2023-04-21T00:00:00"/>
        <d v="2023-12-27T00:00:00"/>
        <d v="2023-02-13T00:00:00"/>
        <d v="2023-01-06T00:00:00"/>
        <d v="2023-07-15T00:00:00"/>
        <d v="2023-03-05T00:00:00"/>
        <d v="2023-06-10T00:00:00"/>
        <d v="2023-07-13T00:00:00"/>
        <d v="2023-05-26T00:00:00"/>
        <d v="2024-01-11T00:00:00"/>
        <d v="2023-10-31T00:00:00"/>
        <d v="2023-08-11T00:00:00"/>
        <d v="2023-12-10T00:00:00"/>
        <d v="2023-09-23T00:00:00"/>
        <d v="2023-12-17T00:00:00"/>
        <d v="2023-09-28T00:00:00"/>
        <d v="2023-11-21T00:00:00"/>
        <d v="2023-02-27T00:00:00"/>
        <d v="2023-08-21T00:00:00"/>
        <d v="2023-07-06T00:00:00"/>
        <d v="2024-01-20T00:00:00"/>
        <d v="2023-08-01T00:00:00"/>
        <d v="2024-01-19T00:00:00"/>
        <d v="2023-05-09T00:00:00"/>
        <d v="2023-12-15T00:00:00"/>
        <d v="2023-10-06T00:00:00"/>
        <d v="2023-04-24T00:00:00"/>
        <d v="2023-12-30T00:00:00"/>
        <d v="2023-09-11T00:00:00"/>
        <d v="2023-04-15T00:00:00"/>
        <d v="2023-06-15T00:00:00"/>
        <d v="2023-01-11T00:00:00"/>
        <d v="2023-03-22T00:00:00"/>
        <d v="2023-09-09T00:00:00"/>
        <d v="2023-02-14T00:00:00"/>
        <d v="2023-03-16T00:00:00"/>
        <d v="2023-02-19T00:00:00"/>
        <d v="2023-03-24T00:00:00"/>
        <d v="2023-06-16T00:00:00"/>
        <d v="2023-06-04T00:00:00"/>
        <d v="2023-03-13T00:00:00"/>
        <d v="2023-05-03T00:00:00"/>
        <d v="2023-03-26T00:00:00"/>
        <d v="2023-01-13T00:00:00"/>
        <d v="2023-02-17T00:00:00"/>
        <d v="2023-12-07T00:00:00"/>
        <d v="2023-12-23T00:00:00"/>
        <d v="2023-09-08T00:00:00"/>
        <d v="2023-11-20T00:00:00"/>
        <d v="2023-09-21T00:00:00"/>
        <d v="2023-08-15T00:00:00"/>
        <d v="2023-07-28T00:00:00"/>
        <d v="2023-09-20T00:00:00"/>
        <d v="2023-07-31T00:00:00"/>
        <d v="2023-08-04T00:00:00"/>
        <d v="2023-06-09T00:00:00"/>
        <d v="2023-01-18T00:00:00"/>
        <d v="2023-03-31T00:00:00"/>
        <d v="2023-09-19T00:00:00"/>
        <d v="2023-10-21T00:00:00"/>
        <d v="2023-11-28T00:00:00"/>
        <d v="2023-02-08T00:00:00"/>
        <d v="2023-10-20T00:00:00"/>
        <d v="2023-04-28T00:00:00"/>
        <d v="2023-02-05T00:00:00"/>
        <d v="2023-07-16T00:00:00"/>
        <d v="2023-09-18T00:00:00"/>
        <d v="2023-12-03T00:00:00"/>
        <d v="2023-08-06T00:00:00"/>
        <d v="2023-06-05T00:00:00"/>
        <d v="2023-08-19T00:00:00"/>
        <d v="2024-01-12T00:00:00"/>
        <d v="2023-07-29T00:00:00"/>
        <d v="2023-08-05T00:00:00"/>
        <d v="2023-11-22T00:00:00"/>
        <d v="2023-09-04T00:00:00"/>
        <d v="2023-04-07T00:00:00"/>
        <d v="2023-06-12T00:00:00"/>
        <d v="2023-07-11T00:00:00"/>
        <d v="2023-05-10T00:00:00"/>
        <d v="2023-11-02T00:00:00"/>
        <d v="2023-08-28T00:00:00"/>
        <d v="2023-06-02T00:00:00"/>
        <d v="2023-03-02T00:00:00"/>
        <d v="2024-01-05T00:00:00"/>
        <d v="2023-11-05T00:00:00"/>
        <d v="2023-01-22T00:00:00"/>
        <d v="2023-07-26T00:00:00"/>
        <d v="2023-10-30T00:00:00"/>
        <d v="2023-07-12T00:00:00"/>
        <d v="2023-01-20T00:00:00"/>
        <d v="2023-03-21T00:00:00"/>
        <d v="2023-03-07T00:00:00"/>
        <d v="2023-04-13T00:00:00"/>
        <d v="2023-05-05T00:00:00"/>
        <d v="2023-05-02T00:00:00"/>
        <d v="2023-06-25T00:00:00"/>
        <d v="2023-05-30T00:00:00"/>
        <d v="2023-04-09T00:00:00"/>
        <d v="2023-04-20T00:00:00"/>
        <d v="2023-08-16T00:00:00"/>
        <d v="2023-11-17T00:00:00"/>
        <d v="2023-12-31T00:00:00"/>
        <d v="2023-01-23T00:00:00"/>
        <d v="2023-10-14T00:00:00"/>
        <d v="2023-09-15T00:00:00"/>
        <d v="2023-08-24T00:00:00"/>
        <d v="2023-11-10T00:00:00"/>
        <d v="2023-06-30T00:00:00"/>
        <d v="2023-04-08T00:00:00"/>
        <d v="2023-07-03T00:00:00"/>
        <d v="2023-04-17T00:00:00"/>
        <d v="2023-06-14T00:00:00"/>
        <d v="2023-10-24T00:00:00"/>
        <d v="2023-04-27T00:00:00"/>
        <d v="2024-01-17T00:00:00"/>
        <d v="2023-02-10T00:00:00"/>
        <d v="2023-11-19T00:00:00"/>
        <d v="2023-03-04T00:00:00"/>
        <d v="2023-04-25T00:00:00"/>
        <d v="2023-09-26T00:00:00"/>
        <d v="2023-12-09T00:00:00"/>
        <d v="2023-02-07T00:00:00"/>
        <d v="2023-12-16T00:00:00"/>
        <d v="2023-10-02T00:00:00"/>
        <d v="2023-10-17T00:00:00"/>
        <d v="2023-04-11T00:00:00"/>
        <d v="2023-01-31T00:00:00"/>
        <d v="2023-04-04T00:00:00"/>
        <d v="2023-12-19T00:00:00"/>
        <d v="2023-05-06T00:00:00"/>
        <d v="2023-09-05T00:00:00"/>
        <d v="2023-05-21T00:00:00"/>
        <d v="2023-01-16T00:00:00"/>
        <d v="2023-08-09T00:00:00"/>
        <d v="2023-06-23T00:00:00"/>
        <d v="2023-09-17T00:00:00"/>
        <d v="2023-07-30T00:00:00"/>
        <d v="2023-11-29T00:00:00"/>
        <d v="2023-04-12T00:00:00"/>
        <d v="2023-09-07T00:00:00"/>
        <d v="2023-06-27T00:00:00"/>
        <d v="2023-10-09T00:00:00"/>
        <d v="2023-08-14T00:00:00"/>
        <d v="2023-08-20T00:00:00"/>
        <d v="2023-07-23T00:00:00"/>
        <d v="2023-10-27T00:00:00"/>
        <d v="2024-01-18T00:00:00"/>
        <d v="2023-05-08T00:00:00"/>
        <d v="2023-02-23T00:00:00"/>
        <d v="2023-02-25T00:00:00"/>
        <d v="2023-06-19T00:00:00"/>
        <d v="2023-02-24T00:00:00"/>
        <d v="2023-09-25T00:00:00"/>
        <d v="2023-02-09T00:00:00"/>
        <d v="2024-01-10T00:00:00"/>
        <d v="2023-03-18T00:00:00"/>
        <d v="2023-04-10T00:00:00"/>
        <d v="2023-10-04T00:00:00"/>
        <d v="2023-06-18T00:00:00"/>
        <d v="2023-11-30T00:00:00"/>
        <d v="2023-07-14T00:00:00"/>
        <d v="2023-11-11T00:00:00"/>
        <d v="2023-05-27T00:00:00"/>
        <d v="2023-09-14T00:00:00"/>
        <d v="2023-02-15T00:00:00"/>
        <d v="2023-12-04T00:00:00"/>
        <d v="2023-07-07T00:00:00"/>
        <d v="2023-12-25T00:00:00"/>
        <d v="2023-01-09T00:00:00"/>
        <d v="2023-03-15T00:00:00"/>
        <d v="2023-01-21T00:00:00"/>
        <d v="2023-08-26T00:00:00"/>
        <d v="2024-01-14T00:00:00"/>
        <d v="2023-05-15T00:00:00"/>
        <d v="2023-04-06T00:00:00"/>
        <d v="2023-03-25T00:00:00"/>
        <d v="2023-10-05T00:00:00"/>
        <d v="2023-01-15T00:00:00"/>
        <d v="2023-04-29T00:00:00"/>
        <d v="2023-04-22T00:00:00"/>
        <d v="2023-09-24T00:00:00"/>
        <d v="2023-01-30T00:00:00"/>
        <d v="2023-07-09T00:00:00"/>
        <d v="2023-07-01T00:00:00"/>
        <d v="2024-01-15T00:00:00"/>
        <d v="2024-01-23T00:00:00"/>
        <d v="2023-02-12T00:00:00"/>
        <d v="2023-04-26T00:00:00"/>
        <d v="2023-08-03T00:00:00"/>
        <d v="2024-01-06T00:00:00"/>
        <d v="2023-03-03T00:00:00"/>
        <d v="2023-08-02T00:00:00"/>
        <d v="2023-01-12T00:00:00"/>
        <d v="2023-01-24T00:00:00"/>
        <d v="2023-09-29T00:00:00"/>
        <d v="2023-05-16T00:00:00"/>
        <d v="2023-10-13T00:00:00"/>
        <d v="2023-05-31T00:00:00"/>
        <d v="2023-08-12T00:00:00"/>
        <d v="2024-01-25T00:00:00"/>
        <d v="2023-06-21T00:00:00"/>
        <d v="2023-03-11T00:00:00"/>
        <d v="2023-06-22T00:00:00"/>
        <d v="2023-01-07T00:00:00"/>
        <d v="2023-05-24T00:00:00"/>
        <d v="2023-03-29T00:00:00"/>
        <d v="2023-08-25T00:00:00"/>
        <d v="2023-07-05T00:00:00"/>
        <d v="2023-11-12T00:00:00"/>
        <d v="2024-01-24T00:00:00"/>
        <d v="2023-02-22T00:00:00"/>
        <d v="2024-01-28T00:00:00"/>
        <d v="2024-01-21T00:00:00"/>
        <d v="2023-07-24T00:00:00"/>
        <d v="2024-01-27T00:00:00"/>
        <d v="2023-03-20T00:00:00"/>
        <d v="2023-11-06T00:00:00"/>
        <d v="2023-01-28T00:00:00"/>
        <d v="2023-09-02T00:00:00"/>
        <d v="2022-12-31T00:00:00"/>
        <d v="2023-01-05T00:00:00"/>
        <d v="2023-05-20T00:00:00"/>
        <d v="2024-01-26T00:00:00"/>
        <d v="2023-01-25T00:00:00"/>
        <d v="2023-11-14T00:00:00"/>
        <d v="2023-04-18T00:00:00"/>
        <d v="2023-07-27T00:00:00"/>
        <d v="2023-01-14T00:00:00"/>
        <d v="2024-01-07T00:00:00"/>
        <d v="2023-09-01T00:00:00"/>
        <d v="2024-01-30T00:00:00"/>
        <d v="2023-01-10T00:00:00"/>
        <d v="2023-10-07T00:00:00"/>
      </sharedItems>
    </cacheField>
    <cacheField name="Duration ( Days )" numFmtId="0">
      <sharedItems containsSemiMixedTypes="0" containsString="0" containsNumber="1" containsInteger="1" minValue="1" maxValue="45300" count="146">
        <n v="19"/>
        <n v="6"/>
        <n v="7"/>
        <n v="4"/>
        <n v="1"/>
        <n v="13"/>
        <n v="16"/>
        <n v="5"/>
        <n v="9"/>
        <n v="11"/>
        <n v="10"/>
        <n v="175"/>
        <n v="28"/>
        <n v="18"/>
        <n v="8"/>
        <n v="45082"/>
        <n v="24"/>
        <n v="14"/>
        <n v="22"/>
        <n v="2"/>
        <n v="12"/>
        <n v="3"/>
        <n v="23"/>
        <n v="20"/>
        <n v="17"/>
        <n v="26"/>
        <n v="21"/>
        <n v="45200"/>
        <n v="44988"/>
        <n v="15"/>
        <n v="30"/>
        <n v="45235"/>
        <n v="29"/>
        <n v="285"/>
        <n v="45139"/>
        <n v="27"/>
        <n v="45140"/>
        <n v="45047"/>
        <n v="25"/>
        <n v="45265"/>
        <n v="45298"/>
        <n v="45296"/>
        <n v="237"/>
        <n v="45172"/>
        <n v="278"/>
        <n v="44967"/>
        <n v="99"/>
        <n v="45232"/>
        <n v="45194"/>
        <n v="70"/>
        <n v="45230"/>
        <n v="41"/>
        <n v="45079"/>
        <n v="45300"/>
        <n v="217"/>
        <n v="45093"/>
        <n v="45206"/>
        <n v="151"/>
        <n v="45294"/>
        <n v="45267"/>
        <n v="81"/>
        <n v="45143"/>
        <n v="45077"/>
        <n v="45261"/>
        <n v="45202"/>
        <n v="45078"/>
        <n v="45207"/>
        <n v="45299"/>
        <n v="45056"/>
        <n v="45204"/>
        <n v="45231"/>
        <n v="110"/>
        <n v="114"/>
        <n v="251"/>
        <n v="62"/>
        <n v="291"/>
        <n v="45170"/>
        <n v="45158"/>
        <n v="45110"/>
        <n v="45244"/>
        <n v="45293"/>
        <n v="45175"/>
        <n v="106"/>
        <n v="45262"/>
        <n v="57"/>
        <n v="45297"/>
        <n v="258"/>
        <n v="323"/>
        <n v="45253"/>
        <n v="45057"/>
        <n v="45048"/>
        <n v="45266"/>
        <n v="137"/>
        <n v="45141"/>
        <n v="45009"/>
        <n v="45243"/>
        <n v="45173"/>
        <n v="45108"/>
        <n v="45287"/>
        <n v="45167"/>
        <n v="45246"/>
        <n v="45113"/>
        <n v="100"/>
        <n v="239"/>
        <n v="45284"/>
        <n v="45020"/>
        <n v="44972"/>
        <n v="45049"/>
        <n v="38"/>
        <n v="45120"/>
        <n v="229"/>
        <n v="107"/>
        <n v="45250"/>
        <n v="45203"/>
        <n v="72"/>
        <n v="73"/>
        <n v="44961"/>
        <n v="91"/>
        <n v="45224"/>
        <n v="180"/>
        <n v="45062"/>
        <n v="45291"/>
        <n v="178"/>
        <n v="208"/>
        <n v="216"/>
        <n v="45264"/>
        <n v="282"/>
        <n v="45058"/>
        <n v="45109"/>
        <n v="45233"/>
        <n v="281"/>
        <n v="160"/>
        <n v="45295"/>
        <n v="45087"/>
        <n v="45036"/>
        <n v="236"/>
        <n v="45076"/>
        <n v="45292"/>
        <n v="185"/>
        <n v="45234"/>
        <n v="56"/>
        <n v="202"/>
        <n v="45149"/>
        <n v="45225"/>
        <n v="45205"/>
        <n v="273"/>
      </sharedItems>
    </cacheField>
    <cacheField name="Channel" numFmtId="0">
      <sharedItems count="10">
        <s v="TikTok"/>
        <s v="Facebook"/>
        <s v="Email"/>
        <s v="Instagram"/>
        <s v="Google Ads"/>
        <s v="N/A"/>
        <s v="Gogle"/>
        <s v="Tik_Tok"/>
        <s v="Facebok"/>
        <s v="Insta_gram"/>
      </sharedItems>
    </cacheField>
    <cacheField name="Impressions" numFmtId="0">
      <sharedItems containsSemiMixedTypes="0" containsString="0" containsNumber="1" containsInteger="1" minValue="1055" maxValue="99875" count="1983">
        <n v="16795"/>
        <n v="1860"/>
        <n v="77820"/>
        <n v="55886"/>
        <n v="7265"/>
        <n v="83386"/>
        <n v="38194"/>
        <n v="88498"/>
        <n v="45131"/>
        <n v="61263"/>
        <n v="17023"/>
        <n v="42090"/>
        <n v="68221"/>
        <n v="65820"/>
        <n v="1769"/>
        <n v="60735"/>
        <n v="63955"/>
        <n v="65925"/>
        <n v="68969"/>
        <n v="6311"/>
        <n v="84104"/>
        <n v="54707"/>
        <n v="86305"/>
        <n v="29693"/>
        <n v="72932"/>
        <n v="94016"/>
        <n v="26658"/>
        <n v="85478"/>
        <n v="19431"/>
        <n v="3747"/>
        <n v="60150"/>
        <n v="66725"/>
        <n v="85654"/>
        <n v="36773"/>
        <n v="68435"/>
        <n v="57886"/>
        <n v="67803"/>
        <n v="32551"/>
        <n v="12394"/>
        <n v="70092"/>
        <n v="4890"/>
        <n v="42606"/>
        <n v="97276"/>
        <n v="81038"/>
        <n v="88313"/>
        <n v="11627"/>
        <n v="9792"/>
        <n v="74969"/>
        <n v="44001"/>
        <n v="77552"/>
        <n v="24897"/>
        <n v="69148"/>
        <n v="24483"/>
        <n v="49555"/>
        <n v="18159"/>
        <n v="81077"/>
        <n v="36920"/>
        <n v="93067"/>
        <n v="68121"/>
        <n v="70479"/>
        <n v="90475"/>
        <n v="20457"/>
        <n v="67557"/>
        <n v="78189"/>
        <n v="79953"/>
        <n v="53995"/>
        <n v="41757"/>
        <n v="10692"/>
        <n v="46758"/>
        <n v="73409"/>
        <n v="72211"/>
        <n v="66697"/>
        <n v="38065"/>
        <n v="93093"/>
        <n v="33606"/>
        <n v="12534"/>
        <n v="95663"/>
        <n v="41397"/>
        <n v="92387"/>
        <n v="2016"/>
        <n v="90789"/>
        <n v="56591"/>
        <n v="90812"/>
        <n v="24247"/>
        <n v="25300"/>
        <n v="75065"/>
        <n v="83798"/>
        <n v="10268"/>
        <n v="87807"/>
        <n v="13185"/>
        <n v="64704"/>
        <n v="87779"/>
        <n v="40099"/>
        <n v="9571"/>
        <n v="39044"/>
        <n v="52214"/>
        <n v="62228"/>
        <n v="49984"/>
        <n v="41774"/>
        <n v="3568"/>
        <n v="63592"/>
        <n v="68563"/>
        <n v="3695"/>
        <n v="49190"/>
        <n v="6258"/>
        <n v="88538"/>
        <n v="40504"/>
        <n v="34159"/>
        <n v="14986"/>
        <n v="62858"/>
        <n v="13666"/>
        <n v="39660"/>
        <n v="4561"/>
        <n v="27854"/>
        <n v="65505"/>
        <n v="53251"/>
        <n v="23662"/>
        <n v="9392"/>
        <n v="31535"/>
        <n v="79603"/>
        <n v="53256"/>
        <n v="90135"/>
        <n v="36222"/>
        <n v="78373"/>
        <n v="80575"/>
        <n v="97354"/>
        <n v="85651"/>
        <n v="64335"/>
        <n v="11965"/>
        <n v="25538"/>
        <n v="71592"/>
        <n v="99018"/>
        <n v="9110"/>
        <n v="80309"/>
        <n v="28266"/>
        <n v="53992"/>
        <n v="83948"/>
        <n v="99806"/>
        <n v="7910"/>
        <n v="91982"/>
        <n v="1206"/>
        <n v="88054"/>
        <n v="88897"/>
        <n v="24419"/>
        <n v="51636"/>
        <n v="51015"/>
        <n v="55268"/>
        <n v="88939"/>
        <n v="19141"/>
        <n v="81356"/>
        <n v="72910"/>
        <n v="57044"/>
        <n v="68214"/>
        <n v="34827"/>
        <n v="56820"/>
        <n v="63623"/>
        <n v="82734"/>
        <n v="76450"/>
        <n v="94426"/>
        <n v="23299"/>
        <n v="44585"/>
        <n v="65044"/>
        <n v="43557"/>
        <n v="50080"/>
        <n v="3693"/>
        <n v="96003"/>
        <n v="96259"/>
        <n v="70163"/>
        <n v="26939"/>
        <n v="49925"/>
        <n v="43941"/>
        <n v="22834"/>
        <n v="19047"/>
        <n v="27105"/>
        <n v="76766"/>
        <n v="16707"/>
        <n v="22976"/>
        <n v="45262"/>
        <n v="24776"/>
        <n v="31080"/>
        <n v="67842"/>
        <n v="62373"/>
        <n v="7776"/>
        <n v="93787"/>
        <n v="56016"/>
        <n v="10474"/>
        <n v="59053"/>
        <n v="22959"/>
        <n v="6530"/>
        <n v="95856"/>
        <n v="4748"/>
        <n v="98504"/>
        <n v="99098"/>
        <n v="14545"/>
        <n v="67199"/>
        <n v="35766"/>
        <n v="74530"/>
        <n v="94557"/>
        <n v="62087"/>
        <n v="96839"/>
        <n v="69840"/>
        <n v="55384"/>
        <n v="52005"/>
        <n v="47576"/>
        <n v="40353"/>
        <n v="63003"/>
        <n v="84211"/>
        <n v="53733"/>
        <n v="66318"/>
        <n v="90474"/>
        <n v="24664"/>
        <n v="68172"/>
        <n v="86616"/>
        <n v="94264"/>
        <n v="27736"/>
        <n v="95209"/>
        <n v="1854"/>
        <n v="91084"/>
        <n v="39623"/>
        <n v="8392"/>
        <n v="56680"/>
        <n v="47717"/>
        <n v="88092"/>
        <n v="51859"/>
        <n v="27309"/>
        <n v="88455"/>
        <n v="64734"/>
        <n v="71467"/>
        <n v="53662"/>
        <n v="99506"/>
        <n v="13688"/>
        <n v="26342"/>
        <n v="38157"/>
        <n v="68863"/>
        <n v="53083"/>
        <n v="66733"/>
        <n v="90045"/>
        <n v="35698"/>
        <n v="81623"/>
        <n v="23671"/>
        <n v="26184"/>
        <n v="94384"/>
        <n v="43107"/>
        <n v="87202"/>
        <n v="52663"/>
        <n v="16708"/>
        <n v="92906"/>
        <n v="50811"/>
        <n v="3811"/>
        <n v="57250"/>
        <n v="73082"/>
        <n v="35754"/>
        <n v="96742"/>
        <n v="12411"/>
        <n v="3911"/>
        <n v="68270"/>
        <n v="84763"/>
        <n v="9680"/>
        <n v="85896"/>
        <n v="84879"/>
        <n v="72295"/>
        <n v="89614"/>
        <n v="12111"/>
        <n v="38504"/>
        <n v="2802"/>
        <n v="9155"/>
        <n v="74656"/>
        <n v="40384"/>
        <n v="48254"/>
        <n v="22918"/>
        <n v="86981"/>
        <n v="61713"/>
        <n v="31306"/>
        <n v="17646"/>
        <n v="47843"/>
        <n v="97601"/>
        <n v="91735"/>
        <n v="17371"/>
        <n v="78371"/>
        <n v="3049"/>
        <n v="32616"/>
        <n v="21932"/>
        <n v="30855"/>
        <n v="62434"/>
        <n v="73694"/>
        <n v="44016"/>
        <n v="8400"/>
        <n v="43642"/>
        <n v="16151"/>
        <n v="52407"/>
        <n v="67690"/>
        <n v="5499"/>
        <n v="7295"/>
        <n v="60040"/>
        <n v="13183"/>
        <n v="30299"/>
        <n v="13874"/>
        <n v="33711"/>
        <n v="6539"/>
        <n v="54351"/>
        <n v="62267"/>
        <n v="49354"/>
        <n v="3557"/>
        <n v="39360"/>
        <n v="83018"/>
        <n v="3200"/>
        <n v="69497"/>
        <n v="47975"/>
        <n v="22357"/>
        <n v="78505"/>
        <n v="3869"/>
        <n v="62135"/>
        <n v="51108"/>
        <n v="95179"/>
        <n v="91272"/>
        <n v="39467"/>
        <n v="24328"/>
        <n v="92412"/>
        <n v="87831"/>
        <n v="4987"/>
        <n v="59871"/>
        <n v="23399"/>
        <n v="47214"/>
        <n v="87416"/>
        <n v="71271"/>
        <n v="45064"/>
        <n v="71091"/>
        <n v="41818"/>
        <n v="46525"/>
        <n v="20830"/>
        <n v="18429"/>
        <n v="7893"/>
        <n v="80909"/>
        <n v="48333"/>
        <n v="4436"/>
        <n v="75290"/>
        <n v="77213"/>
        <n v="6895"/>
        <n v="20738"/>
        <n v="31746"/>
        <n v="50377"/>
        <n v="49404"/>
        <n v="55045"/>
        <n v="98888"/>
        <n v="40790"/>
        <n v="6600"/>
        <n v="95660"/>
        <n v="94179"/>
        <n v="41764"/>
        <n v="75543"/>
        <n v="46714"/>
        <n v="57835"/>
        <n v="74744"/>
        <n v="57491"/>
        <n v="19589"/>
        <n v="44484"/>
        <n v="83989"/>
        <n v="37212"/>
        <n v="44525"/>
        <n v="48202"/>
        <n v="33635"/>
        <n v="64208"/>
        <n v="34828"/>
        <n v="19711"/>
        <n v="4420"/>
        <n v="97752"/>
        <n v="1301"/>
        <n v="46236"/>
        <n v="67235"/>
        <n v="55240"/>
        <n v="66726"/>
        <n v="11492"/>
        <n v="7102"/>
        <n v="51336"/>
        <n v="86314"/>
        <n v="27641"/>
        <n v="35584"/>
        <n v="33745"/>
        <n v="24093"/>
        <n v="67105"/>
        <n v="52885"/>
        <n v="37631"/>
        <n v="73991"/>
        <n v="5014"/>
        <n v="12093"/>
        <n v="19070"/>
        <n v="36777"/>
        <n v="57958"/>
        <n v="83074"/>
        <n v="11729"/>
        <n v="46017"/>
        <n v="67320"/>
        <n v="28751"/>
        <n v="79069"/>
        <n v="55748"/>
        <n v="6801"/>
        <n v="20190"/>
        <n v="50689"/>
        <n v="51993"/>
        <n v="30592"/>
        <n v="11647"/>
        <n v="9716"/>
        <n v="89891"/>
        <n v="88545"/>
        <n v="90912"/>
        <n v="71316"/>
        <n v="3368"/>
        <n v="78575"/>
        <n v="7655"/>
        <n v="71031"/>
        <n v="77429"/>
        <n v="92083"/>
        <n v="88922"/>
        <n v="56766"/>
        <n v="14403"/>
        <n v="33097"/>
        <n v="79657"/>
        <n v="11966"/>
        <n v="94848"/>
        <n v="53921"/>
        <n v="50726"/>
        <n v="51300"/>
        <n v="23677"/>
        <n v="56609"/>
        <n v="97825"/>
        <n v="57661"/>
        <n v="32024"/>
        <n v="71313"/>
        <n v="54006"/>
        <n v="96285"/>
        <n v="16338"/>
        <n v="69027"/>
        <n v="93772"/>
        <n v="81135"/>
        <n v="20508"/>
        <n v="4051"/>
        <n v="49747"/>
        <n v="88142"/>
        <n v="88235"/>
        <n v="55021"/>
        <n v="67412"/>
        <n v="59335"/>
        <n v="57179"/>
        <n v="33093"/>
        <n v="70678"/>
        <n v="81738"/>
        <n v="40734"/>
        <n v="73615"/>
        <n v="74523"/>
        <n v="95476"/>
        <n v="18019"/>
        <n v="84613"/>
        <n v="92794"/>
        <n v="87672"/>
        <n v="74847"/>
        <n v="83750"/>
        <n v="80634"/>
        <n v="29251"/>
        <n v="26945"/>
        <n v="91852"/>
        <n v="33217"/>
        <n v="9308"/>
        <n v="6949"/>
        <n v="52990"/>
        <n v="2150"/>
        <n v="90480"/>
        <n v="75740"/>
        <n v="67617"/>
        <n v="95841"/>
        <n v="17896"/>
        <n v="47175"/>
        <n v="8805"/>
        <n v="6237"/>
        <n v="21056"/>
        <n v="46543"/>
        <n v="57556"/>
        <n v="4343"/>
        <n v="14500"/>
        <n v="54222"/>
        <n v="30375"/>
        <n v="10662"/>
        <n v="17964"/>
        <n v="60638"/>
        <n v="74666"/>
        <n v="86067"/>
        <n v="68215"/>
        <n v="70042"/>
        <n v="14284"/>
        <n v="73789"/>
        <n v="85664"/>
        <n v="94468"/>
        <n v="62389"/>
        <n v="10435"/>
        <n v="55340"/>
        <n v="45078"/>
        <n v="79832"/>
        <n v="52293"/>
        <n v="96981"/>
        <n v="79781"/>
        <n v="61403"/>
        <n v="30124"/>
        <n v="96435"/>
        <n v="44919"/>
        <n v="36247"/>
        <n v="95758"/>
        <n v="92747"/>
        <n v="63752"/>
        <n v="57573"/>
        <n v="60101"/>
        <n v="27646"/>
        <n v="24049"/>
        <n v="80605"/>
        <n v="99116"/>
        <n v="98379"/>
        <n v="69385"/>
        <n v="41158"/>
        <n v="66417"/>
        <n v="24289"/>
        <n v="10823"/>
        <n v="61160"/>
        <n v="42975"/>
        <n v="10540"/>
        <n v="17364"/>
        <n v="5611"/>
        <n v="28663"/>
        <n v="52991"/>
        <n v="58679"/>
        <n v="31977"/>
        <n v="95704"/>
        <n v="50115"/>
        <n v="92007"/>
        <n v="89223"/>
        <n v="61890"/>
        <n v="67387"/>
        <n v="19071"/>
        <n v="60275"/>
        <n v="73369"/>
        <n v="12938"/>
        <n v="36195"/>
        <n v="92680"/>
        <n v="5000"/>
        <n v="71588"/>
        <n v="94610"/>
        <n v="98856"/>
        <n v="39304"/>
        <n v="70449"/>
        <n v="83986"/>
        <n v="90643"/>
        <n v="21764"/>
        <n v="87027"/>
        <n v="39494"/>
        <n v="4373"/>
        <n v="13161"/>
        <n v="98532"/>
        <n v="93658"/>
        <n v="28350"/>
        <n v="94008"/>
        <n v="95297"/>
        <n v="26351"/>
        <n v="89668"/>
        <n v="16305"/>
        <n v="76353"/>
        <n v="77797"/>
        <n v="66953"/>
        <n v="58458"/>
        <n v="21358"/>
        <n v="4267"/>
        <n v="83745"/>
        <n v="90588"/>
        <n v="39513"/>
        <n v="27092"/>
        <n v="12338"/>
        <n v="1412"/>
        <n v="8543"/>
        <n v="34496"/>
        <n v="61692"/>
        <n v="90084"/>
        <n v="93920"/>
        <n v="45425"/>
        <n v="39756"/>
        <n v="19888"/>
        <n v="36735"/>
        <n v="48295"/>
        <n v="84042"/>
        <n v="86999"/>
        <n v="18955"/>
        <n v="38841"/>
        <n v="71640"/>
        <n v="66510"/>
        <n v="35911"/>
        <n v="60031"/>
        <n v="89726"/>
        <n v="8357"/>
        <n v="33479"/>
        <n v="62476"/>
        <n v="45811"/>
        <n v="37208"/>
        <n v="21150"/>
        <n v="72180"/>
        <n v="44286"/>
        <n v="69450"/>
        <n v="22352"/>
        <n v="56069"/>
        <n v="15397"/>
        <n v="42555"/>
        <n v="47959"/>
        <n v="1728"/>
        <n v="51517"/>
        <n v="67234"/>
        <n v="40954"/>
        <n v="48280"/>
        <n v="80459"/>
        <n v="17779"/>
        <n v="64932"/>
        <n v="73936"/>
        <n v="25466"/>
        <n v="37939"/>
        <n v="70896"/>
        <n v="36270"/>
        <n v="60163"/>
        <n v="83637"/>
        <n v="52934"/>
        <n v="65895"/>
        <n v="33307"/>
        <n v="55098"/>
        <n v="61921"/>
        <n v="6486"/>
        <n v="9335"/>
        <n v="87900"/>
        <n v="90112"/>
        <n v="98203"/>
        <n v="12130"/>
        <n v="88508"/>
        <n v="61566"/>
        <n v="67703"/>
        <n v="28192"/>
        <n v="2062"/>
        <n v="85076"/>
        <n v="90780"/>
        <n v="22545"/>
        <n v="22689"/>
        <n v="12174"/>
        <n v="89461"/>
        <n v="10348"/>
        <n v="24714"/>
        <n v="39102"/>
        <n v="75460"/>
        <n v="90930"/>
        <n v="7801"/>
        <n v="73267"/>
        <n v="49136"/>
        <n v="24625"/>
        <n v="83873"/>
        <n v="73592"/>
        <n v="78052"/>
        <n v="45261"/>
        <n v="2542"/>
        <n v="22677"/>
        <n v="47732"/>
        <n v="51343"/>
        <n v="40081"/>
        <n v="63856"/>
        <n v="94105"/>
        <n v="89858"/>
        <n v="20065"/>
        <n v="84460"/>
        <n v="89092"/>
        <n v="55693"/>
        <n v="27962"/>
        <n v="29295"/>
        <n v="14807"/>
        <n v="43348"/>
        <n v="27432"/>
        <n v="84285"/>
        <n v="92792"/>
        <n v="58854"/>
        <n v="41262"/>
        <n v="38080"/>
        <n v="2324"/>
        <n v="92267"/>
        <n v="36909"/>
        <n v="90339"/>
        <n v="20870"/>
        <n v="35578"/>
        <n v="73124"/>
        <n v="27790"/>
        <n v="26289"/>
        <n v="56129"/>
        <n v="94714"/>
        <n v="95246"/>
        <n v="16485"/>
        <n v="45482"/>
        <n v="87188"/>
        <n v="5748"/>
        <n v="87769"/>
        <n v="4709"/>
        <n v="31355"/>
        <n v="56771"/>
        <n v="58799"/>
        <n v="14116"/>
        <n v="26470"/>
        <n v="43344"/>
        <n v="43918"/>
        <n v="53224"/>
        <n v="40298"/>
        <n v="81219"/>
        <n v="62629"/>
        <n v="67040"/>
        <n v="29016"/>
        <n v="24960"/>
        <n v="34591"/>
        <n v="83848"/>
        <n v="68641"/>
        <n v="37395"/>
        <n v="23700"/>
        <n v="35620"/>
        <n v="21559"/>
        <n v="94045"/>
        <n v="94396"/>
        <n v="62642"/>
        <n v="77539"/>
        <n v="22732"/>
        <n v="92362"/>
        <n v="31354"/>
        <n v="14843"/>
        <n v="72726"/>
        <n v="18640"/>
        <n v="53528"/>
        <n v="39413"/>
        <n v="53638"/>
        <n v="53736"/>
        <n v="69866"/>
        <n v="20087"/>
        <n v="42430"/>
        <n v="25504"/>
        <n v="8114"/>
        <n v="79859"/>
        <n v="11975"/>
        <n v="12023"/>
        <n v="22447"/>
        <n v="91469"/>
        <n v="24959"/>
        <n v="67203"/>
        <n v="30703"/>
        <n v="10337"/>
        <n v="47427"/>
        <n v="62529"/>
        <n v="85665"/>
        <n v="32921"/>
        <n v="34307"/>
        <n v="28355"/>
        <n v="5835"/>
        <n v="21159"/>
        <n v="48605"/>
        <n v="39088"/>
        <n v="79752"/>
        <n v="56284"/>
        <n v="58043"/>
        <n v="36547"/>
        <n v="98007"/>
        <n v="83844"/>
        <n v="28532"/>
        <n v="35349"/>
        <n v="46445"/>
        <n v="6713"/>
        <n v="57178"/>
        <n v="50407"/>
        <n v="71340"/>
        <n v="51990"/>
        <n v="76672"/>
        <n v="66545"/>
        <n v="85791"/>
        <n v="59141"/>
        <n v="24793"/>
        <n v="57570"/>
        <n v="96084"/>
        <n v="38892"/>
        <n v="2015"/>
        <n v="62813"/>
        <n v="28712"/>
        <n v="9415"/>
        <n v="63292"/>
        <n v="24833"/>
        <n v="5158"/>
        <n v="63680"/>
        <n v="21309"/>
        <n v="7970"/>
        <n v="73474"/>
        <n v="87704"/>
        <n v="47540"/>
        <n v="21384"/>
        <n v="19017"/>
        <n v="76880"/>
        <n v="9702"/>
        <n v="1384"/>
        <n v="1404"/>
        <n v="41943"/>
        <n v="48926"/>
        <n v="30189"/>
        <n v="13763"/>
        <n v="19384"/>
        <n v="61100"/>
        <n v="99142"/>
        <n v="10860"/>
        <n v="81642"/>
        <n v="51612"/>
        <n v="24574"/>
        <n v="24524"/>
        <n v="70172"/>
        <n v="11916"/>
        <n v="5809"/>
        <n v="33201"/>
        <n v="54330"/>
        <n v="14456"/>
        <n v="57397"/>
        <n v="39765"/>
        <n v="35816"/>
        <n v="46106"/>
        <n v="54932"/>
        <n v="18100"/>
        <n v="58091"/>
        <n v="22949"/>
        <n v="71080"/>
        <n v="38744"/>
        <n v="93193"/>
        <n v="37187"/>
        <n v="8239"/>
        <n v="15489"/>
        <n v="59017"/>
        <n v="62877"/>
        <n v="44125"/>
        <n v="50922"/>
        <n v="95074"/>
        <n v="33049"/>
        <n v="38131"/>
        <n v="43944"/>
        <n v="74963"/>
        <n v="25285"/>
        <n v="38626"/>
        <n v="43808"/>
        <n v="89464"/>
        <n v="54871"/>
        <n v="20198"/>
        <n v="20758"/>
        <n v="16254"/>
        <n v="45238"/>
        <n v="2252"/>
        <n v="40764"/>
        <n v="78709"/>
        <n v="38441"/>
        <n v="93234"/>
        <n v="54682"/>
        <n v="60494"/>
        <n v="82317"/>
        <n v="66215"/>
        <n v="79587"/>
        <n v="7949"/>
        <n v="56393"/>
        <n v="74553"/>
        <n v="7941"/>
        <n v="26934"/>
        <n v="24386"/>
        <n v="62886"/>
        <n v="76745"/>
        <n v="84251"/>
        <n v="95456"/>
        <n v="54413"/>
        <n v="57800"/>
        <n v="98239"/>
        <n v="43318"/>
        <n v="71173"/>
        <n v="71390"/>
        <n v="53329"/>
        <n v="44088"/>
        <n v="40811"/>
        <n v="56479"/>
        <n v="86392"/>
        <n v="88369"/>
        <n v="20963"/>
        <n v="56123"/>
        <n v="93705"/>
        <n v="74477"/>
        <n v="15388"/>
        <n v="6569"/>
        <n v="70836"/>
        <n v="37586"/>
        <n v="13015"/>
        <n v="46002"/>
        <n v="7254"/>
        <n v="18144"/>
        <n v="25214"/>
        <n v="81719"/>
        <n v="72774"/>
        <n v="7090"/>
        <n v="12637"/>
        <n v="23415"/>
        <n v="25071"/>
        <n v="59243"/>
        <n v="42240"/>
        <n v="84807"/>
        <n v="34434"/>
        <n v="70724"/>
        <n v="76697"/>
        <n v="29732"/>
        <n v="12314"/>
        <n v="24954"/>
        <n v="58108"/>
        <n v="88044"/>
        <n v="88505"/>
        <n v="37668"/>
        <n v="24061"/>
        <n v="80252"/>
        <n v="40749"/>
        <n v="17907"/>
        <n v="19777"/>
        <n v="94229"/>
        <n v="52745"/>
        <n v="92865"/>
        <n v="82818"/>
        <n v="24624"/>
        <n v="24321"/>
        <n v="11488"/>
        <n v="23574"/>
        <n v="6240"/>
        <n v="44221"/>
        <n v="11478"/>
        <n v="56645"/>
        <n v="20262"/>
        <n v="53796"/>
        <n v="5432"/>
        <n v="96257"/>
        <n v="65291"/>
        <n v="80104"/>
        <n v="60399"/>
        <n v="80714"/>
        <n v="51428"/>
        <n v="88731"/>
        <n v="1302"/>
        <n v="83558"/>
        <n v="1055"/>
        <n v="9717"/>
        <n v="29699"/>
        <n v="74686"/>
        <n v="68661"/>
        <n v="45247"/>
        <n v="17748"/>
        <n v="5621"/>
        <n v="16034"/>
        <n v="6126"/>
        <n v="6122"/>
        <n v="19030"/>
        <n v="83838"/>
        <n v="85717"/>
        <n v="56658"/>
        <n v="39638"/>
        <n v="68067"/>
        <n v="89869"/>
        <n v="35674"/>
        <n v="36854"/>
        <n v="47271"/>
        <n v="74688"/>
        <n v="39518"/>
        <n v="11267"/>
        <n v="91825"/>
        <n v="51448"/>
        <n v="96462"/>
        <n v="7229"/>
        <n v="57793"/>
        <n v="48915"/>
        <n v="5632"/>
        <n v="4596"/>
        <n v="7168"/>
        <n v="8561"/>
        <n v="74794"/>
        <n v="83152"/>
        <n v="27734"/>
        <n v="7371"/>
        <n v="27069"/>
        <n v="80905"/>
        <n v="13910"/>
        <n v="74479"/>
        <n v="78735"/>
        <n v="82264"/>
        <n v="24275"/>
        <n v="73274"/>
        <n v="82449"/>
        <n v="61004"/>
        <n v="63981"/>
        <n v="85659"/>
        <n v="55553"/>
        <n v="49447"/>
        <n v="35529"/>
        <n v="76703"/>
        <n v="77090"/>
        <n v="18260"/>
        <n v="4812"/>
        <n v="29024"/>
        <n v="59656"/>
        <n v="28285"/>
        <n v="93436"/>
        <n v="2605"/>
        <n v="72158"/>
        <n v="73303"/>
        <n v="28139"/>
        <n v="78149"/>
        <n v="57138"/>
        <n v="77125"/>
        <n v="14918"/>
        <n v="86655"/>
        <n v="28446"/>
        <n v="14046"/>
        <n v="25818"/>
        <n v="5324"/>
        <n v="77323"/>
        <n v="10111"/>
        <n v="39110"/>
        <n v="17389"/>
        <n v="42427"/>
        <n v="80579"/>
        <n v="29746"/>
        <n v="88886"/>
        <n v="1117"/>
        <n v="85471"/>
        <n v="14234"/>
        <n v="54441"/>
        <n v="1846"/>
        <n v="11954"/>
        <n v="80239"/>
        <n v="47514"/>
        <n v="89236"/>
        <n v="98579"/>
        <n v="7469"/>
        <n v="31105"/>
        <n v="43101"/>
        <n v="65323"/>
        <n v="92922"/>
        <n v="59067"/>
        <n v="50376"/>
        <n v="46587"/>
        <n v="37976"/>
        <n v="68584"/>
        <n v="79477"/>
        <n v="43533"/>
        <n v="2828"/>
        <n v="2917"/>
        <n v="21618"/>
        <n v="33254"/>
        <n v="48362"/>
        <n v="21128"/>
        <n v="60383"/>
        <n v="83180"/>
        <n v="88958"/>
        <n v="10865"/>
        <n v="3219"/>
        <n v="40809"/>
        <n v="6287"/>
        <n v="35387"/>
        <n v="9512"/>
        <n v="2342"/>
        <n v="64076"/>
        <n v="20216"/>
        <n v="94070"/>
        <n v="80767"/>
        <n v="98829"/>
        <n v="27614"/>
        <n v="37258"/>
        <n v="94789"/>
        <n v="43078"/>
        <n v="84524"/>
        <n v="97573"/>
        <n v="13219"/>
        <n v="1235"/>
        <n v="43929"/>
        <n v="68444"/>
        <n v="9567"/>
        <n v="71792"/>
        <n v="66441"/>
        <n v="85555"/>
        <n v="74698"/>
        <n v="6415"/>
        <n v="37159"/>
        <n v="44925"/>
        <n v="6951"/>
        <n v="88388"/>
        <n v="9007"/>
        <n v="42832"/>
        <n v="59596"/>
        <n v="31523"/>
        <n v="89861"/>
        <n v="87740"/>
        <n v="16524"/>
        <n v="20282"/>
        <n v="24930"/>
        <n v="1077"/>
        <n v="21611"/>
        <n v="17984"/>
        <n v="15060"/>
        <n v="83985"/>
        <n v="85056"/>
        <n v="44303"/>
        <n v="60207"/>
        <n v="76046"/>
        <n v="30287"/>
        <n v="94709"/>
        <n v="40711"/>
        <n v="12954"/>
        <n v="74340"/>
        <n v="73101"/>
        <n v="72520"/>
        <n v="88062"/>
        <n v="19574"/>
        <n v="10184"/>
        <n v="20096"/>
        <n v="68728"/>
        <n v="35016"/>
        <n v="12246"/>
        <n v="46558"/>
        <n v="19381"/>
        <n v="37455"/>
        <n v="93263"/>
        <n v="5018"/>
        <n v="12302"/>
        <n v="68506"/>
        <n v="42157"/>
        <n v="55917"/>
        <n v="93738"/>
        <n v="97646"/>
        <n v="84122"/>
        <n v="25519"/>
        <n v="97809"/>
        <n v="88487"/>
        <n v="57819"/>
        <n v="81910"/>
        <n v="72324"/>
        <n v="6408"/>
        <n v="60379"/>
        <n v="26053"/>
        <n v="10446"/>
        <n v="1922"/>
        <n v="99723"/>
        <n v="52356"/>
        <n v="11789"/>
        <n v="98720"/>
        <n v="67656"/>
        <n v="45028"/>
        <n v="65484"/>
        <n v="33154"/>
        <n v="83870"/>
        <n v="3336"/>
        <n v="68779"/>
        <n v="20029"/>
        <n v="60201"/>
        <n v="33265"/>
        <n v="44872"/>
        <n v="47197"/>
        <n v="56180"/>
        <n v="24710"/>
        <n v="30486"/>
        <n v="72907"/>
        <n v="72895"/>
        <n v="65435"/>
        <n v="41631"/>
        <n v="21103"/>
        <n v="65772"/>
        <n v="15382"/>
        <n v="85291"/>
        <n v="4756"/>
        <n v="21609"/>
        <n v="17478"/>
        <n v="40666"/>
        <n v="76683"/>
        <n v="72315"/>
        <n v="78834"/>
        <n v="15153"/>
        <n v="77325"/>
        <n v="13999"/>
        <n v="56318"/>
        <n v="1814"/>
        <n v="77077"/>
        <n v="91474"/>
        <n v="3443"/>
        <n v="76993"/>
        <n v="76916"/>
        <n v="74319"/>
        <n v="18368"/>
        <n v="16328"/>
        <n v="57942"/>
        <n v="92751"/>
        <n v="28306"/>
        <n v="86451"/>
        <n v="40915"/>
        <n v="38219"/>
        <n v="81879"/>
        <n v="65644"/>
        <n v="61279"/>
        <n v="54028"/>
        <n v="1126"/>
        <n v="28632"/>
        <n v="66310"/>
        <n v="56176"/>
        <n v="87066"/>
        <n v="45327"/>
        <n v="69904"/>
        <n v="4797"/>
        <n v="48882"/>
        <n v="14718"/>
        <n v="35560"/>
        <n v="77589"/>
        <n v="23116"/>
        <n v="37244"/>
        <n v="2645"/>
        <n v="48523"/>
        <n v="20256"/>
        <n v="54173"/>
        <n v="38430"/>
        <n v="40282"/>
        <n v="64374"/>
        <n v="69244"/>
        <n v="12694"/>
        <n v="57264"/>
        <n v="76060"/>
        <n v="98416"/>
        <n v="58545"/>
        <n v="40224"/>
        <n v="98945"/>
        <n v="14224"/>
        <n v="41738"/>
        <n v="26150"/>
        <n v="64731"/>
        <n v="50688"/>
        <n v="74509"/>
        <n v="9577"/>
        <n v="9070"/>
        <n v="9666"/>
        <n v="58761"/>
        <n v="37368"/>
        <n v="7783"/>
        <n v="42914"/>
        <n v="71507"/>
        <n v="80026"/>
        <n v="68526"/>
        <n v="71835"/>
        <n v="46765"/>
        <n v="20956"/>
        <n v="88895"/>
        <n v="47240"/>
        <n v="38148"/>
        <n v="95270"/>
        <n v="5757"/>
        <n v="20097"/>
        <n v="11395"/>
        <n v="17241"/>
        <n v="28696"/>
        <n v="71480"/>
        <n v="47163"/>
        <n v="20816"/>
        <n v="50840"/>
        <n v="53853"/>
        <n v="25917"/>
        <n v="97731"/>
        <n v="22566"/>
        <n v="76452"/>
        <n v="63823"/>
        <n v="21806"/>
        <n v="76520"/>
        <n v="2759"/>
        <n v="42949"/>
        <n v="93374"/>
        <n v="3482"/>
        <n v="25442"/>
        <n v="34719"/>
        <n v="59066"/>
        <n v="94501"/>
        <n v="3079"/>
        <n v="3717"/>
        <n v="60676"/>
        <n v="28952"/>
        <n v="87444"/>
        <n v="43460"/>
        <n v="91397"/>
        <n v="73847"/>
        <n v="94607"/>
        <n v="90106"/>
        <n v="19449"/>
        <n v="34536"/>
        <n v="65077"/>
        <n v="39258"/>
        <n v="49302"/>
        <n v="29865"/>
        <n v="7645"/>
        <n v="39000"/>
        <n v="27737"/>
        <n v="12485"/>
        <n v="39565"/>
        <n v="26522"/>
        <n v="66155"/>
        <n v="56168"/>
        <n v="53487"/>
        <n v="13342"/>
        <n v="41806"/>
        <n v="49770"/>
        <n v="79623"/>
        <n v="76629"/>
        <n v="53603"/>
        <n v="82974"/>
        <n v="27399"/>
        <n v="86382"/>
        <n v="82244"/>
        <n v="77534"/>
        <n v="56106"/>
        <n v="31678"/>
        <n v="77218"/>
        <n v="64230"/>
        <n v="75055"/>
        <n v="57373"/>
        <n v="32480"/>
        <n v="86230"/>
        <n v="69836"/>
        <n v="73258"/>
        <n v="40986"/>
        <n v="25160"/>
        <n v="86595"/>
        <n v="80111"/>
        <n v="65929"/>
        <n v="74506"/>
        <n v="88127"/>
        <n v="32821"/>
        <n v="76039"/>
        <n v="61535"/>
        <n v="85458"/>
        <n v="13175"/>
        <n v="55771"/>
        <n v="87925"/>
        <n v="67358"/>
        <n v="18327"/>
        <n v="48057"/>
        <n v="7150"/>
        <n v="5425"/>
        <n v="17032"/>
        <n v="3198"/>
        <n v="61500"/>
        <n v="54394"/>
        <n v="21079"/>
        <n v="37220"/>
        <n v="42874"/>
        <n v="14859"/>
        <n v="51460"/>
        <n v="32419"/>
        <n v="9705"/>
        <n v="43880"/>
        <n v="24236"/>
        <n v="88955"/>
        <n v="86514"/>
        <n v="16358"/>
        <n v="95914"/>
        <n v="77918"/>
        <n v="15596"/>
        <n v="34572"/>
        <n v="79757"/>
        <n v="2279"/>
        <n v="64197"/>
        <n v="63516"/>
        <n v="8083"/>
        <n v="18771"/>
        <n v="30975"/>
        <n v="46648"/>
        <n v="49285"/>
        <n v="20063"/>
        <n v="68642"/>
        <n v="91093"/>
        <n v="87143"/>
        <n v="38599"/>
        <n v="52920"/>
        <n v="29529"/>
        <n v="36954"/>
        <n v="28856"/>
        <n v="3573"/>
        <n v="79344"/>
        <n v="36367"/>
        <n v="61774"/>
        <n v="24752"/>
        <n v="56029"/>
        <n v="18685"/>
        <n v="52693"/>
        <n v="56961"/>
        <n v="77908"/>
        <n v="75532"/>
        <n v="82994"/>
        <n v="57133"/>
        <n v="98425"/>
        <n v="62268"/>
        <n v="93201"/>
        <n v="39243"/>
        <n v="58384"/>
        <n v="32653"/>
        <n v="27657"/>
        <n v="40952"/>
        <n v="23180"/>
        <n v="98432"/>
        <n v="79411"/>
        <n v="2622"/>
        <n v="49756"/>
        <n v="41809"/>
        <n v="17725"/>
        <n v="62396"/>
        <n v="52226"/>
        <n v="82182"/>
        <n v="83565"/>
        <n v="30402"/>
        <n v="5263"/>
        <n v="97523"/>
        <n v="47828"/>
        <n v="48924"/>
        <n v="75182"/>
        <n v="94065"/>
        <n v="60052"/>
        <n v="12664"/>
        <n v="36737"/>
        <n v="90563"/>
        <n v="30373"/>
        <n v="37397"/>
        <n v="87145"/>
        <n v="39709"/>
        <n v="62120"/>
        <n v="20250"/>
        <n v="22172"/>
        <n v="12555"/>
        <n v="88410"/>
        <n v="79617"/>
        <n v="54276"/>
        <n v="58492"/>
        <n v="54002"/>
        <n v="90599"/>
        <n v="73355"/>
        <n v="92248"/>
        <n v="25762"/>
        <n v="12046"/>
        <n v="97999"/>
        <n v="29769"/>
        <n v="54302"/>
        <n v="24150"/>
        <n v="69247"/>
        <n v="5853"/>
        <n v="95613"/>
        <n v="90399"/>
        <n v="22792"/>
        <n v="60129"/>
        <n v="75478"/>
        <n v="68298"/>
        <n v="32987"/>
        <n v="16850"/>
        <n v="13112"/>
        <n v="25058"/>
        <n v="46420"/>
        <n v="39890"/>
        <n v="67017"/>
        <n v="48304"/>
        <n v="33921"/>
        <n v="2524"/>
        <n v="16048"/>
        <n v="36111"/>
        <n v="38904"/>
        <n v="55912"/>
        <n v="35008"/>
        <n v="1060"/>
        <n v="75666"/>
        <n v="84559"/>
        <n v="56337"/>
        <n v="14350"/>
        <n v="25354"/>
        <n v="46186"/>
        <n v="29145"/>
        <n v="35020"/>
        <n v="87123"/>
        <n v="76186"/>
        <n v="86469"/>
        <n v="21581"/>
        <n v="89929"/>
        <n v="24051"/>
        <n v="52474"/>
        <n v="92748"/>
        <n v="70626"/>
        <n v="7960"/>
        <n v="36772"/>
        <n v="22520"/>
        <n v="50481"/>
        <n v="37408"/>
        <n v="95006"/>
        <n v="58134"/>
        <n v="21491"/>
        <n v="2341"/>
        <n v="45623"/>
        <n v="91327"/>
        <n v="1338"/>
        <n v="72431"/>
        <n v="13254"/>
        <n v="52860"/>
        <n v="12344"/>
        <n v="2750"/>
        <n v="55756"/>
        <n v="68957"/>
        <n v="71855"/>
        <n v="16896"/>
        <n v="56761"/>
        <n v="63552"/>
        <n v="78454"/>
        <n v="91600"/>
        <n v="28935"/>
        <n v="38641"/>
        <n v="30711"/>
        <n v="71342"/>
        <n v="13182"/>
        <n v="88833"/>
        <n v="57276"/>
        <n v="20541"/>
        <n v="95457"/>
        <n v="83310"/>
        <n v="45813"/>
        <n v="38198"/>
        <n v="9820"/>
        <n v="25070"/>
        <n v="70768"/>
        <n v="12122"/>
        <n v="81559"/>
        <n v="74543"/>
        <n v="84441"/>
        <n v="42786"/>
        <n v="95934"/>
        <n v="7737"/>
        <n v="37062"/>
        <n v="55237"/>
        <n v="52571"/>
        <n v="26510"/>
        <n v="20426"/>
        <n v="38265"/>
        <n v="18850"/>
        <n v="67150"/>
        <n v="88312"/>
        <n v="90613"/>
        <n v="75910"/>
        <n v="53375"/>
        <n v="36435"/>
        <n v="97443"/>
        <n v="58132"/>
        <n v="79945"/>
        <n v="83050"/>
        <n v="96402"/>
        <n v="3983"/>
        <n v="98241"/>
        <n v="21662"/>
        <n v="24510"/>
        <n v="79187"/>
        <n v="41998"/>
        <n v="57846"/>
        <n v="95071"/>
        <n v="7640"/>
        <n v="45547"/>
        <n v="55620"/>
        <n v="16317"/>
        <n v="8564"/>
        <n v="28345"/>
        <n v="95223"/>
        <n v="80273"/>
        <n v="75859"/>
        <n v="81765"/>
        <n v="75038"/>
        <n v="53393"/>
        <n v="67081"/>
        <n v="30430"/>
        <n v="76532"/>
        <n v="28788"/>
        <n v="96505"/>
        <n v="49543"/>
        <n v="14919"/>
        <n v="70346"/>
        <n v="97122"/>
        <n v="40974"/>
        <n v="46084"/>
        <n v="30629"/>
        <n v="52184"/>
        <n v="62916"/>
        <n v="74972"/>
        <n v="63187"/>
        <n v="13984"/>
        <n v="34039"/>
        <n v="86431"/>
        <n v="84691"/>
        <n v="59606"/>
        <n v="11616"/>
        <n v="51072"/>
        <n v="25574"/>
        <n v="4430"/>
        <n v="13676"/>
        <n v="11816"/>
        <n v="33733"/>
        <n v="86680"/>
        <n v="3050"/>
        <n v="34933"/>
        <n v="25951"/>
        <n v="33413"/>
        <n v="35801"/>
        <n v="56619"/>
        <n v="33913"/>
        <n v="41600"/>
        <n v="58775"/>
        <n v="91816"/>
        <n v="36400"/>
        <n v="5494"/>
        <n v="81688"/>
        <n v="90431"/>
        <n v="75691"/>
        <n v="98419"/>
        <n v="68364"/>
        <n v="46028"/>
        <n v="98659"/>
        <n v="38573"/>
        <n v="1806"/>
        <n v="57638"/>
        <n v="30757"/>
        <n v="35636"/>
        <n v="81097"/>
        <n v="49280"/>
        <n v="25262"/>
        <n v="81435"/>
        <n v="63211"/>
        <n v="55842"/>
        <n v="57979"/>
        <n v="82470"/>
        <n v="39197"/>
        <n v="42844"/>
        <n v="65754"/>
        <n v="35157"/>
        <n v="78129"/>
        <n v="41042"/>
        <n v="62665"/>
        <n v="83856"/>
        <n v="28376"/>
        <n v="56554"/>
        <n v="15199"/>
        <n v="82412"/>
        <n v="51948"/>
        <n v="74781"/>
        <n v="73750"/>
        <n v="67262"/>
        <n v="47600"/>
        <n v="77898"/>
        <n v="63483"/>
        <n v="19297"/>
        <n v="31448"/>
        <n v="27172"/>
        <n v="43874"/>
        <n v="8657"/>
        <n v="85386"/>
        <n v="26425"/>
        <n v="27685"/>
        <n v="25578"/>
        <n v="29831"/>
        <n v="8906"/>
        <n v="62413"/>
        <n v="55028"/>
        <n v="8287"/>
        <n v="34660"/>
        <n v="76758"/>
        <n v="61504"/>
        <n v="60720"/>
        <n v="35701"/>
        <n v="84300"/>
        <n v="18674"/>
        <n v="84560"/>
        <n v="24874"/>
        <n v="44642"/>
        <n v="98820"/>
        <n v="66160"/>
        <n v="18602"/>
        <n v="89801"/>
        <n v="26931"/>
        <n v="95377"/>
        <n v="30192"/>
        <n v="47542"/>
        <n v="43520"/>
        <n v="59762"/>
        <n v="51106"/>
        <n v="82121"/>
        <n v="26559"/>
        <n v="34742"/>
        <n v="70669"/>
        <n v="81199"/>
        <n v="22754"/>
        <n v="4972"/>
        <n v="71831"/>
        <n v="42873"/>
        <n v="95661"/>
        <n v="10903"/>
        <n v="4020"/>
        <n v="42755"/>
        <n v="86956"/>
        <n v="87988"/>
        <n v="10516"/>
        <n v="3396"/>
        <n v="85082"/>
        <n v="20129"/>
        <n v="2591"/>
        <n v="12303"/>
        <n v="31561"/>
        <n v="72719"/>
        <n v="93108"/>
        <n v="87231"/>
        <n v="8314"/>
        <n v="20623"/>
        <n v="68675"/>
        <n v="97826"/>
        <n v="66082"/>
        <n v="84624"/>
        <n v="34130"/>
        <n v="52756"/>
        <n v="98624"/>
        <n v="27292"/>
        <n v="87206"/>
        <n v="70274"/>
        <n v="3469"/>
        <n v="54947"/>
        <n v="23534"/>
        <n v="64620"/>
        <n v="49874"/>
        <n v="50708"/>
        <n v="75553"/>
        <n v="69344"/>
        <n v="50138"/>
        <n v="55302"/>
        <n v="48638"/>
        <n v="79249"/>
        <n v="3719"/>
        <n v="23890"/>
        <n v="78236"/>
        <n v="37509"/>
        <n v="43534"/>
        <n v="93241"/>
        <n v="19787"/>
        <n v="49845"/>
        <n v="58932"/>
        <n v="93124"/>
        <n v="92659"/>
        <n v="34062"/>
        <n v="76713"/>
        <n v="88263"/>
        <n v="96756"/>
        <n v="61461"/>
        <n v="76418"/>
        <n v="67672"/>
        <n v="35832"/>
        <n v="32966"/>
        <n v="73545"/>
        <n v="13987"/>
        <n v="38311"/>
        <n v="32575"/>
        <n v="64852"/>
        <n v="2007"/>
        <n v="71981"/>
        <n v="77242"/>
        <n v="48517"/>
        <n v="30257"/>
        <n v="88272"/>
        <n v="43207"/>
        <n v="14281"/>
        <n v="62246"/>
        <n v="2435"/>
        <n v="99875"/>
        <n v="92357"/>
        <n v="27660"/>
        <n v="6084"/>
        <n v="83197"/>
        <n v="14507"/>
        <n v="73595"/>
        <n v="46539"/>
        <n v="8491"/>
        <n v="51192"/>
        <n v="81395"/>
        <n v="64888"/>
        <n v="74609"/>
        <n v="10077"/>
        <n v="21953"/>
        <n v="77919"/>
        <n v="68889"/>
        <n v="24821"/>
        <n v="38567"/>
        <n v="25860"/>
        <n v="22195"/>
        <n v="78475"/>
        <n v="91874"/>
        <n v="88266"/>
        <n v="22427"/>
        <n v="28083"/>
        <n v="88046"/>
        <n v="58372"/>
        <n v="8813"/>
        <n v="32598"/>
        <n v="94106"/>
        <n v="28082"/>
        <n v="30241"/>
        <n v="97214"/>
        <n v="45569"/>
        <n v="12745"/>
        <n v="27029"/>
        <n v="14025"/>
        <n v="15288"/>
        <n v="90186"/>
        <n v="7540"/>
        <n v="98768"/>
        <n v="82958"/>
        <n v="69878"/>
        <n v="42846"/>
        <n v="76932"/>
        <n v="18482"/>
        <n v="24411"/>
        <n v="51975"/>
        <n v="61545"/>
        <n v="79797"/>
        <n v="53307"/>
        <n v="4093"/>
        <n v="78258"/>
        <n v="23042"/>
        <n v="53930"/>
        <n v="45413"/>
        <n v="94623"/>
        <n v="98883"/>
        <n v="34756"/>
        <n v="54268"/>
        <n v="40214"/>
        <n v="82871"/>
        <n v="29602"/>
        <n v="54331"/>
        <n v="49901"/>
        <n v="64416"/>
        <n v="33196"/>
        <n v="6626"/>
        <n v="8424"/>
        <n v="13857"/>
        <n v="20982"/>
        <n v="77961"/>
        <n v="2980"/>
        <n v="49290"/>
        <n v="27431"/>
        <n v="85976"/>
        <n v="83711"/>
        <n v="27385"/>
        <n v="39158"/>
        <n v="24019"/>
        <n v="19639"/>
        <n v="86530"/>
        <n v="22563"/>
        <n v="40341"/>
        <n v="6776"/>
        <n v="37444"/>
        <n v="69916"/>
        <n v="9711"/>
        <n v="75318"/>
        <n v="83970"/>
        <n v="86553"/>
        <n v="31707"/>
        <n v="40110"/>
        <n v="62788"/>
        <n v="83879"/>
        <n v="39827"/>
        <n v="6655"/>
        <n v="45859"/>
        <n v="54625"/>
        <n v="53098"/>
        <n v="16251"/>
        <n v="1526"/>
        <n v="69760"/>
        <n v="48837"/>
        <n v="12536"/>
        <n v="29541"/>
        <n v="80083"/>
        <n v="52027"/>
        <n v="35531"/>
        <n v="9712"/>
        <n v="66455"/>
        <n v="75744"/>
        <n v="6109"/>
        <n v="50268"/>
        <n v="55615"/>
        <n v="83503"/>
        <n v="30759"/>
        <n v="86708"/>
        <n v="61112"/>
        <n v="27589"/>
        <n v="31015"/>
        <n v="30009"/>
        <n v="84309"/>
        <n v="63046"/>
        <n v="27143"/>
        <n v="7154"/>
        <n v="22804"/>
        <n v="42688"/>
        <n v="65288"/>
        <n v="52195"/>
        <n v="53648"/>
        <n v="31087"/>
        <n v="50930"/>
        <n v="33981"/>
        <n v="70298"/>
        <n v="47167"/>
        <n v="76304"/>
        <n v="44408"/>
        <n v="40499"/>
        <n v="53269"/>
        <n v="39559"/>
        <n v="75319"/>
        <n v="96317"/>
        <n v="97347"/>
        <n v="49787"/>
        <n v="36488"/>
        <n v="75441"/>
        <n v="75663"/>
        <n v="23431"/>
        <n v="62681"/>
        <n v="64483"/>
        <n v="50153"/>
        <n v="7368"/>
        <n v="28424"/>
        <n v="46004"/>
        <n v="84869"/>
        <n v="89652"/>
        <n v="57985"/>
        <n v="51069"/>
        <n v="53326"/>
        <n v="82061"/>
        <n v="24398"/>
        <n v="99393"/>
        <n v="51861"/>
        <n v="76897"/>
        <n v="82905"/>
        <n v="69577"/>
        <n v="66641"/>
        <n v="10078"/>
        <n v="26003"/>
        <n v="63768"/>
        <n v="52047"/>
        <n v="72626"/>
        <n v="58660"/>
        <n v="50786"/>
        <n v="2925"/>
        <n v="84976"/>
        <n v="27015"/>
        <n v="34320"/>
        <n v="65881"/>
        <n v="91827"/>
        <n v="27289"/>
        <n v="4389"/>
        <n v="26683"/>
        <n v="14629"/>
        <n v="62550"/>
        <n v="25826"/>
        <n v="27630"/>
        <n v="99762"/>
        <n v="99511"/>
        <n v="67435"/>
        <n v="12653"/>
        <n v="28961"/>
        <n v="82941"/>
        <n v="75137"/>
        <n v="34662"/>
        <n v="99818"/>
        <n v="57446"/>
        <n v="22288"/>
        <n v="96081"/>
        <n v="37877"/>
        <n v="16313"/>
        <n v="81885"/>
        <n v="73715"/>
        <n v="11326"/>
        <n v="2560"/>
        <n v="80148"/>
        <n v="84186"/>
        <n v="27745"/>
        <n v="32890"/>
        <n v="21022"/>
        <n v="53579"/>
        <n v="84847"/>
        <n v="29380"/>
        <n v="3356"/>
        <n v="71326"/>
      </sharedItems>
    </cacheField>
    <cacheField name="Clicks " numFmtId="0">
      <sharedItems containsSemiMixedTypes="0" containsString="0" containsNumber="1" containsInteger="1" minValue="11" maxValue="4812" count="1503">
        <n v="197"/>
        <n v="30"/>
        <n v="843"/>
        <n v="2019"/>
        <n v="169"/>
        <n v="2643"/>
        <n v="1135"/>
        <n v="1173"/>
        <n v="1179"/>
        <n v="1153"/>
        <n v="455"/>
        <n v="763"/>
        <n v="2975"/>
        <n v="1116"/>
        <n v="85"/>
        <n v="1617"/>
        <n v="2804"/>
        <n v="2317"/>
        <n v="2718"/>
        <n v="256"/>
        <n v="2539"/>
        <n v="1735"/>
        <n v="2637"/>
        <n v="995"/>
        <n v="815"/>
        <n v="2427"/>
        <n v="912"/>
        <n v="2898"/>
        <n v="810"/>
        <n v="135"/>
        <n v="2988"/>
        <n v="1424"/>
        <n v="2087"/>
        <n v="932"/>
        <n v="1959"/>
        <n v="2514"/>
        <n v="1317"/>
        <n v="1335"/>
        <n v="324"/>
        <n v="2388"/>
        <n v="172"/>
        <n v="1061"/>
        <n v="2967"/>
        <n v="2149"/>
        <n v="1127"/>
        <n v="319"/>
        <n v="136"/>
        <n v="1964"/>
        <n v="1483"/>
        <n v="2572"/>
        <n v="908"/>
        <n v="954"/>
        <n v="883"/>
        <n v="1114"/>
        <n v="471"/>
        <n v="3593"/>
        <n v="382"/>
        <n v="3121"/>
        <n v="2312"/>
        <n v="1823"/>
        <n v="1762"/>
        <n v="396"/>
        <n v="3063"/>
        <n v="2164"/>
        <n v="1857"/>
        <n v="1509"/>
        <n v="1535"/>
        <n v="1308"/>
        <n v="2460"/>
        <n v="3462"/>
        <n v="1340"/>
        <n v="927"/>
        <n v="2343"/>
        <n v="1150"/>
        <n v="304"/>
        <n v="2998"/>
        <n v="1708"/>
        <n v="3530"/>
        <n v="56"/>
        <n v="4046"/>
        <n v="1829"/>
        <n v="2869"/>
        <n v="275"/>
        <n v="1251"/>
        <n v="1119"/>
        <n v="1612"/>
        <n v="123"/>
        <n v="3125"/>
        <n v="250"/>
        <n v="1112"/>
        <n v="1188"/>
        <n v="566"/>
        <n v="1465"/>
        <n v="1352"/>
        <n v="1816"/>
        <n v="1871"/>
        <n v="446"/>
        <n v="81"/>
        <n v="3111"/>
        <n v="2276"/>
        <n v="74"/>
        <n v="1518"/>
        <n v="148"/>
        <n v="2770"/>
        <n v="608"/>
        <n v="522"/>
        <n v="235"/>
        <n v="2991"/>
        <n v="537"/>
        <n v="654"/>
        <n v="79"/>
        <n v="1092"/>
        <n v="1064"/>
        <n v="1032"/>
        <n v="1148"/>
        <n v="189"/>
        <n v="1149"/>
        <n v="3912"/>
        <n v="1329"/>
        <n v="964"/>
        <n v="715"/>
        <n v="3388"/>
        <n v="3592"/>
        <n v="3966"/>
        <n v="1244"/>
        <n v="2690"/>
        <n v="559"/>
        <n v="868"/>
        <n v="3410"/>
        <n v="4265"/>
        <n v="334"/>
        <n v="2657"/>
        <n v="676"/>
        <n v="2870"/>
        <n v="2268"/>
        <n v="353"/>
        <n v="4574"/>
        <n v="48"/>
        <n v="1199"/>
        <n v="1915"/>
        <n v="350"/>
        <n v="1859"/>
        <n v="2071"/>
        <n v="2599"/>
        <n v="2448"/>
        <n v="881"/>
        <n v="3670"/>
        <n v="1654"/>
        <n v="2553"/>
        <n v="1707"/>
        <n v="761"/>
        <n v="2043"/>
        <n v="1471"/>
        <n v="2912"/>
        <n v="2629"/>
        <n v="3072"/>
        <n v="587"/>
        <n v="2202"/>
        <n v="1386"/>
        <n v="1391"/>
        <n v="39"/>
        <n v="3214"/>
        <n v="1611"/>
        <n v="2505"/>
        <n v="1087"/>
        <n v="1498"/>
        <n v="1392"/>
        <n v="1097"/>
        <n v="835"/>
        <n v="1262"/>
        <n v="3266"/>
        <n v="239"/>
        <n v="366"/>
        <n v="1406"/>
        <n v="491"/>
        <n v="903"/>
        <n v="1748"/>
        <n v="1994"/>
        <n v="310"/>
        <n v="3622"/>
        <n v="1728"/>
        <n v="449"/>
        <n v="1608"/>
        <n v="1053"/>
        <n v="83"/>
        <n v="4618"/>
        <n v="171"/>
        <n v="2482"/>
        <n v="1772"/>
        <n v="424"/>
        <n v="1194"/>
        <n v="595"/>
        <n v="2585"/>
        <n v="2924"/>
        <n v="2285"/>
        <n v="4569"/>
        <n v="2185"/>
        <n v="1840"/>
        <n v="706"/>
        <n v="1841"/>
        <n v="1049"/>
        <n v="3091"/>
        <n v="3614"/>
        <n v="1660"/>
        <n v="990"/>
        <n v="4014"/>
        <n v="1035"/>
        <n v="1185"/>
        <n v="1889"/>
        <n v="3934"/>
        <n v="482"/>
        <n v="4447"/>
        <n v="50"/>
        <n v="1227"/>
        <n v="1689"/>
        <n v="209"/>
        <n v="1760"/>
        <n v="691"/>
        <n v="890"/>
        <n v="1842"/>
        <n v="2984"/>
        <n v="2702"/>
        <n v="2563"/>
        <n v="911"/>
        <n v="2431"/>
        <n v="632"/>
        <n v="1074"/>
        <n v="1231"/>
        <n v="1172"/>
        <n v="2621"/>
        <n v="1315"/>
        <n v="3459"/>
        <n v="962"/>
        <n v="418"/>
        <n v="2544"/>
        <n v="694"/>
        <n v="1692"/>
        <n v="2357"/>
        <n v="483"/>
        <n v="2918"/>
        <n v="870"/>
        <n v="1099"/>
        <n v="1333"/>
        <n v="1269"/>
        <n v="1961"/>
        <n v="437"/>
        <n v="1069"/>
        <n v="1778"/>
        <n v="327"/>
        <n v="3181"/>
        <n v="2351"/>
        <n v="2012"/>
        <n v="3493"/>
        <n v="128"/>
        <n v="910"/>
        <n v="119"/>
        <n v="312"/>
        <n v="1753"/>
        <n v="1866"/>
        <n v="1973"/>
        <n v="472"/>
        <n v="3114"/>
        <n v="435"/>
        <n v="3385"/>
        <n v="2540"/>
        <n v="751"/>
        <n v="2882"/>
        <n v="1161"/>
        <n v="457"/>
        <n v="1040"/>
        <n v="2322"/>
        <n v="1417"/>
        <n v="147"/>
        <n v="527"/>
        <n v="406"/>
        <n v="1284"/>
        <n v="3372"/>
        <n v="153"/>
        <n v="170"/>
        <n v="178"/>
        <n v="1468"/>
        <n v="1354"/>
        <n v="109"/>
        <n v="1433"/>
        <n v="1675"/>
        <n v="2115"/>
        <n v="35"/>
        <n v="867"/>
        <n v="4088"/>
        <n v="92"/>
        <n v="1758"/>
        <n v="709"/>
        <n v="1094"/>
        <n v="847"/>
        <n v="152"/>
        <n v="2531"/>
        <n v="1009"/>
        <n v="3508"/>
        <n v="800"/>
        <n v="1010"/>
        <n v="4120"/>
        <n v="3016"/>
        <n v="150"/>
        <n v="980"/>
        <n v="293"/>
        <n v="1669"/>
        <n v="1686"/>
        <n v="1137"/>
        <n v="1695"/>
        <n v="818"/>
        <n v="1413"/>
        <n v="895"/>
        <n v="390"/>
        <n v="376"/>
        <n v="3635"/>
        <n v="796"/>
        <n v="183"/>
        <n v="2483"/>
        <n v="2522"/>
        <n v="176"/>
        <n v="623"/>
        <n v="821"/>
        <n v="1591"/>
        <n v="1734"/>
        <n v="2035"/>
        <n v="3095"/>
        <n v="1584"/>
        <n v="103"/>
        <n v="1767"/>
        <n v="4026"/>
        <n v="956"/>
        <n v="824"/>
        <n v="754"/>
        <n v="1095"/>
        <n v="3609"/>
        <n v="1892"/>
        <n v="926"/>
        <n v="2450"/>
        <n v="839"/>
        <n v="1525"/>
        <n v="750"/>
        <n v="1544"/>
        <n v="2772"/>
        <n v="790"/>
        <n v="948"/>
        <n v="190"/>
        <n v="3582"/>
        <n v="19"/>
        <n v="1346"/>
        <n v="2033"/>
        <n v="1066"/>
        <n v="880"/>
        <n v="105"/>
        <n v="1733"/>
        <n v="4096"/>
        <n v="1245"/>
        <n v="1486"/>
        <n v="241"/>
        <n v="718"/>
        <n v="1803"/>
        <n v="925"/>
        <n v="1883"/>
        <n v="163"/>
        <n v="213"/>
        <n v="352"/>
        <n v="1080"/>
        <n v="2328"/>
        <n v="2889"/>
        <n v="1252"/>
        <n v="1132"/>
        <n v="373"/>
        <n v="116"/>
        <n v="760"/>
        <n v="1836"/>
        <n v="586"/>
        <n v="224"/>
        <n v="182"/>
        <n v="1523"/>
        <n v="3207"/>
        <n v="3992"/>
        <n v="2779"/>
        <n v="140"/>
        <n v="2058"/>
        <n v="276"/>
        <n v="1716"/>
        <n v="2401"/>
        <n v="2694"/>
        <n v="1446"/>
        <n v="699"/>
        <n v="660"/>
        <n v="1222"/>
        <n v="320"/>
        <n v="3946"/>
        <n v="1794"/>
        <n v="1888"/>
        <n v="902"/>
        <n v="822"/>
        <n v="1298"/>
        <n v="4242"/>
        <n v="2028"/>
        <n v="574"/>
        <n v="897"/>
        <n v="2393"/>
        <n v="337"/>
        <n v="2474"/>
        <n v="2810"/>
        <n v="1674"/>
        <n v="61"/>
        <n v="2218"/>
        <n v="1739"/>
        <n v="3182"/>
        <n v="2334"/>
        <n v="2329"/>
        <n v="2633"/>
        <n v="1469"/>
        <n v="1596"/>
        <n v="1083"/>
        <n v="1151"/>
        <n v="1480"/>
        <n v="3512"/>
        <n v="3156"/>
        <n v="1246"/>
        <n v="381"/>
        <n v="3994"/>
        <n v="1867"/>
        <n v="3616"/>
        <n v="3218"/>
        <n v="2497"/>
        <n v="2052"/>
        <n v="819"/>
        <n v="514"/>
        <n v="4186"/>
        <n v="930"/>
        <n v="421"/>
        <n v="98"/>
        <n v="2624"/>
        <n v="59"/>
        <n v="1077"/>
        <n v="872"/>
        <n v="3484"/>
        <n v="753"/>
        <n v="670"/>
        <n v="100"/>
        <n v="1325"/>
        <n v="2858"/>
        <n v="212"/>
        <n v="2242"/>
        <n v="734"/>
        <n v="282"/>
        <n v="2620"/>
        <n v="951"/>
        <n v="2321"/>
        <n v="907"/>
        <n v="2142"/>
        <n v="656"/>
        <n v="3047"/>
        <n v="1637"/>
        <n v="4632"/>
        <n v="2289"/>
        <n v="108"/>
        <n v="1118"/>
        <n v="920"/>
        <n v="1019"/>
        <n v="2530"/>
        <n v="2825"/>
        <n v="3656"/>
        <n v="1405"/>
        <n v="452"/>
        <n v="2794"/>
        <n v="653"/>
        <n v="1067"/>
        <n v="4482"/>
        <n v="2859"/>
        <n v="2209"/>
        <n v="936"/>
        <n v="398"/>
        <n v="816"/>
        <n v="2481"/>
        <n v="3148"/>
        <n v="681"/>
        <n v="1144"/>
        <n v="400"/>
        <n v="1825"/>
        <n v="451"/>
        <n v="523"/>
        <n v="640"/>
        <n v="127"/>
        <n v="1294"/>
        <n v="1863"/>
        <n v="1133"/>
        <n v="2462"/>
        <n v="3673"/>
        <n v="2883"/>
        <n v="1065"/>
        <n v="434"/>
        <n v="2418"/>
        <n v="1524"/>
        <n v="408"/>
        <n v="1415"/>
        <n v="1326"/>
        <n v="187"/>
        <n v="978"/>
        <n v="4598"/>
        <n v="2919"/>
        <n v="629"/>
        <n v="2228"/>
        <n v="3655"/>
        <n v="864"/>
        <n v="3000"/>
        <n v="562"/>
        <n v="70"/>
        <n v="180"/>
        <n v="3260"/>
        <n v="4222"/>
        <n v="775"/>
        <n v="3080"/>
        <n v="3556"/>
        <n v="737"/>
        <n v="1381"/>
        <n v="3025"/>
        <n v="2122"/>
        <n v="479"/>
        <n v="3567"/>
        <n v="3134"/>
        <n v="1482"/>
        <n v="677"/>
        <n v="389"/>
        <n v="43"/>
        <n v="375"/>
        <n v="1503"/>
        <n v="2671"/>
        <n v="940"/>
        <n v="3755"/>
        <n v="1832"/>
        <n v="1476"/>
        <n v="1604"/>
        <n v="2528"/>
        <n v="1303"/>
        <n v="481"/>
        <n v="1387"/>
        <n v="2952"/>
        <n v="1242"/>
        <n v="557"/>
        <n v="2192"/>
        <n v="904"/>
        <n v="143"/>
        <n v="1041"/>
        <n v="949"/>
        <n v="551"/>
        <n v="3245"/>
        <n v="2704"/>
        <n v="316"/>
        <n v="515"/>
        <n v="58"/>
        <n v="1755"/>
        <n v="937"/>
        <n v="1711"/>
        <n v="672"/>
        <n v="2586"/>
        <n v="3643"/>
        <n v="468"/>
        <n v="1631"/>
        <n v="2184"/>
        <n v="896"/>
        <n v="3296"/>
        <n v="1028"/>
        <n v="416"/>
        <n v="2517"/>
        <n v="255"/>
        <n v="205"/>
        <n v="1488"/>
        <n v="3199"/>
        <n v="2931"/>
        <n v="207"/>
        <n v="3313"/>
        <n v="3056"/>
        <n v="2700"/>
        <n v="99"/>
        <n v="1541"/>
        <n v="2961"/>
        <n v="1108"/>
        <n v="462"/>
        <n v="2990"/>
        <n v="346"/>
        <n v="1845"/>
        <n v="3116"/>
        <n v="1113"/>
        <n v="344"/>
        <n v="1393"/>
        <n v="1232"/>
        <n v="701"/>
        <n v="2452"/>
        <n v="2016"/>
        <n v="3707"/>
        <n v="1730"/>
        <n v="89"/>
        <n v="271"/>
        <n v="2203"/>
        <n v="2381"/>
        <n v="1651"/>
        <n v="1156"/>
        <n v="306"/>
        <n v="4178"/>
        <n v="294"/>
        <n v="624"/>
        <n v="174"/>
        <n v="496"/>
        <n v="576"/>
        <n v="3849"/>
        <n v="1025"/>
        <n v="1034"/>
        <n v="101"/>
        <n v="1912"/>
        <n v="599"/>
        <n v="3986"/>
        <n v="247"/>
        <n v="1237"/>
        <n v="2375"/>
        <n v="662"/>
        <n v="594"/>
        <n v="2294"/>
        <n v="1274"/>
        <n v="1854"/>
        <n v="647"/>
        <n v="1452"/>
        <n v="1318"/>
        <n v="260"/>
        <n v="2258"/>
        <n v="195"/>
        <n v="1096"/>
        <n v="1690"/>
        <n v="2891"/>
        <n v="223"/>
        <n v="764"/>
        <n v="1033"/>
        <n v="1189"/>
        <n v="1929"/>
        <n v="3954"/>
        <n v="1084"/>
        <n v="729"/>
        <n v="1125"/>
        <n v="666"/>
        <n v="3131"/>
        <n v="2183"/>
        <n v="931"/>
        <n v="683"/>
        <n v="3918"/>
        <n v="2162"/>
        <n v="997"/>
        <n v="2507"/>
        <n v="490"/>
        <n v="542"/>
        <n v="1355"/>
        <n v="259"/>
        <n v="2380"/>
        <n v="2143"/>
        <n v="2897"/>
        <n v="290"/>
        <n v="338"/>
        <n v="2387"/>
        <n v="539"/>
        <n v="713"/>
        <n v="3689"/>
        <n v="1002"/>
        <n v="720"/>
        <n v="780"/>
        <n v="1264"/>
        <n v="4100"/>
        <n v="1373"/>
        <n v="916"/>
        <n v="291"/>
        <n v="1154"/>
        <n v="832"/>
        <n v="2360"/>
        <n v="1443"/>
        <n v="2537"/>
        <n v="788"/>
        <n v="630"/>
        <n v="811"/>
        <n v="2031"/>
        <n v="1502"/>
        <n v="1169"/>
        <n v="2737"/>
        <n v="1186"/>
        <n v="3935"/>
        <n v="1821"/>
        <n v="1860"/>
        <n v="1598"/>
        <n v="1343"/>
        <n v="49"/>
        <n v="285"/>
        <n v="2147"/>
        <n v="281"/>
        <n v="126"/>
        <n v="2502"/>
        <n v="179"/>
        <n v="3081"/>
        <n v="4272"/>
        <n v="2104"/>
        <n v="314"/>
        <n v="752"/>
        <n v="1751"/>
        <n v="480"/>
        <n v="40"/>
        <n v="20"/>
        <n v="1636"/>
        <n v="1121"/>
        <n v="1505"/>
        <n v="702"/>
        <n v="928"/>
        <n v="3715"/>
        <n v="149"/>
        <n v="2215"/>
        <n v="617"/>
        <n v="3434"/>
        <n v="279"/>
        <n v="1551"/>
        <n v="783"/>
        <n v="583"/>
        <n v="2842"/>
        <n v="1831"/>
        <n v="1291"/>
        <n v="774"/>
        <n v="2625"/>
        <n v="711"/>
        <n v="627"/>
        <n v="3612"/>
        <n v="996"/>
        <n v="380"/>
        <n v="613"/>
        <n v="2172"/>
        <n v="1209"/>
        <n v="1685"/>
        <n v="3757"/>
        <n v="1396"/>
        <n v="1668"/>
        <n v="885"/>
        <n v="842"/>
        <n v="1000"/>
        <n v="550"/>
        <n v="989"/>
        <n v="2044"/>
        <n v="807"/>
        <n v="29"/>
        <n v="3514"/>
        <n v="696"/>
        <n v="2451"/>
        <n v="2167"/>
        <n v="2673"/>
        <n v="3672"/>
        <n v="2385"/>
        <n v="921"/>
        <n v="364"/>
        <n v="970"/>
        <n v="1286"/>
        <n v="2156"/>
        <n v="2403"/>
        <n v="1037"/>
        <n v="1460"/>
        <n v="2995"/>
        <n v="2081"/>
        <n v="571"/>
        <n v="1184"/>
        <n v="2747"/>
        <n v="1304"/>
        <n v="2415"/>
        <n v="3558"/>
        <n v="758"/>
        <n v="228"/>
        <n v="2292"/>
        <n v="1320"/>
        <n v="407"/>
        <n v="1628"/>
        <n v="203"/>
        <n v="339"/>
        <n v="1494"/>
        <n v="413"/>
        <n v="499"/>
        <n v="768"/>
        <n v="804"/>
        <n v="3325"/>
        <n v="889"/>
        <n v="3458"/>
        <n v="589"/>
        <n v="2879"/>
        <n v="3085"/>
        <n v="2766"/>
        <n v="1639"/>
        <n v="2180"/>
        <n v="744"/>
        <n v="651"/>
        <n v="3425"/>
        <n v="1059"/>
        <n v="1746"/>
        <n v="2446"/>
        <n v="972"/>
        <n v="129"/>
        <n v="1054"/>
        <n v="78"/>
        <n v="2132"/>
        <n v="2139"/>
        <n v="269"/>
        <n v="155"/>
        <n v="1492"/>
        <n v="1542"/>
        <n v="1016"/>
        <n v="3868"/>
        <n v="1430"/>
        <n v="3686"/>
        <n v="46"/>
        <n v="3096"/>
        <n v="16"/>
        <n v="188"/>
        <n v="3646"/>
        <n v="1408"/>
        <n v="943"/>
        <n v="513"/>
        <n v="277"/>
        <n v="332"/>
        <n v="160"/>
        <n v="192"/>
        <n v="971"/>
        <n v="2928"/>
        <n v="2622"/>
        <n v="2518"/>
        <n v="1031"/>
        <n v="1360"/>
        <n v="2083"/>
        <n v="378"/>
        <n v="2890"/>
        <n v="91"/>
        <n v="616"/>
        <n v="4179"/>
        <n v="1236"/>
        <n v="1394"/>
        <n v="86"/>
        <n v="185"/>
        <n v="1579"/>
        <n v="3547"/>
        <n v="593"/>
        <n v="846"/>
        <n v="458"/>
        <n v="833"/>
        <n v="2914"/>
        <n v="680"/>
        <n v="3456"/>
        <n v="1369"/>
        <n v="1561"/>
        <n v="3879"/>
        <n v="2046"/>
        <n v="1005"/>
        <n v="1314"/>
        <n v="1677"/>
        <n v="2986"/>
        <n v="879"/>
        <n v="186"/>
        <n v="1292"/>
        <n v="601"/>
        <n v="4034"/>
        <n v="3237"/>
        <n v="1485"/>
        <n v="1030"/>
        <n v="3283"/>
        <n v="2085"/>
        <n v="1055"/>
        <n v="505"/>
        <n v="2771"/>
        <n v="367"/>
        <n v="2049"/>
        <n v="362"/>
        <n v="1402"/>
        <n v="791"/>
        <n v="1440"/>
        <n v="2424"/>
        <n v="1300"/>
        <n v="18"/>
        <n v="1442"/>
        <n v="2158"/>
        <n v="57"/>
        <n v="3983"/>
        <n v="208"/>
        <n v="3031"/>
        <n v="3932"/>
        <n v="1101"/>
        <n v="1987"/>
        <n v="3502"/>
        <n v="1138"/>
        <n v="37"/>
        <n v="961"/>
        <n v="1117"/>
        <n v="536"/>
        <n v="1691"/>
        <n v="2207"/>
        <n v="3358"/>
        <n v="1241"/>
        <n v="495"/>
        <n v="33"/>
        <n v="1012"/>
        <n v="69"/>
        <n v="295"/>
        <n v="71"/>
        <n v="724"/>
        <n v="1109"/>
        <n v="3269"/>
        <n v="4730"/>
        <n v="1143"/>
        <n v="2384"/>
        <n v="442"/>
        <n v="4065"/>
        <n v="447"/>
        <n v="17"/>
        <n v="1927"/>
        <n v="2138"/>
        <n v="417"/>
        <n v="2151"/>
        <n v="1215"/>
        <n v="1247"/>
        <n v="313"/>
        <n v="2205"/>
        <n v="217"/>
        <n v="1363"/>
        <n v="125"/>
        <n v="786"/>
        <n v="2802"/>
        <n v="837"/>
        <n v="2319"/>
        <n v="1976"/>
        <n v="262"/>
        <n v="598"/>
        <n v="436"/>
        <n v="2331"/>
        <n v="4235"/>
        <n v="1409"/>
        <n v="814"/>
        <n v="2606"/>
        <n v="486"/>
        <n v="530"/>
        <n v="3657"/>
        <n v="2128"/>
        <n v="2269"/>
        <n v="1473"/>
        <n v="443"/>
        <n v="487"/>
        <n v="2960"/>
        <n v="1410"/>
        <n v="726"/>
        <n v="4031"/>
        <n v="159"/>
        <n v="204"/>
        <n v="2282"/>
        <n v="2107"/>
        <n v="3999"/>
        <n v="1786"/>
        <n v="3473"/>
        <n v="2153"/>
        <n v="2038"/>
        <n v="2411"/>
        <n v="2330"/>
        <n v="2837"/>
        <n v="102"/>
        <n v="2662"/>
        <n v="1001"/>
        <n v="3362"/>
        <n v="284"/>
        <n v="2797"/>
        <n v="779"/>
        <n v="1793"/>
        <n v="2093"/>
        <n v="3122"/>
        <n v="95"/>
        <n v="782"/>
        <n v="977"/>
        <n v="2887"/>
        <n v="1015"/>
        <n v="1896"/>
        <n v="1667"/>
        <n v="546"/>
        <n v="2252"/>
        <n v="2369"/>
        <n v="1809"/>
        <n v="1425"/>
        <n v="986"/>
        <n v="1610"/>
        <n v="600"/>
        <n v="3904"/>
        <n v="134"/>
        <n v="1368"/>
        <n v="3240"/>
        <n v="2101"/>
        <n v="3929"/>
        <n v="498"/>
        <n v="1235"/>
        <n v="1732"/>
        <n v="1851"/>
        <n v="38"/>
        <n v="3761"/>
        <n v="1448"/>
        <n v="2925"/>
        <n v="743"/>
        <n v="770"/>
        <n v="650"/>
        <n v="4162"/>
        <n v="3051"/>
        <n v="1463"/>
        <n v="1635"/>
        <n v="1910"/>
        <n v="2581"/>
        <n v="1908"/>
        <n v="2254"/>
        <n v="55"/>
        <n v="901"/>
        <n v="1024"/>
        <n v="1072"/>
        <n v="2468"/>
        <n v="698"/>
        <n v="3287"/>
        <n v="1048"/>
        <n v="1259"/>
        <n v="1432"/>
        <n v="2213"/>
        <n v="1894"/>
        <n v="1008"/>
        <n v="1800"/>
        <n v="3687"/>
        <n v="206"/>
        <n v="1885"/>
        <n v="801"/>
        <n v="2861"/>
        <n v="351"/>
        <n v="167"/>
        <n v="430"/>
        <n v="1530"/>
        <n v="886"/>
        <n v="778"/>
        <n v="2667"/>
        <n v="2993"/>
        <n v="2295"/>
        <n v="877"/>
        <n v="237"/>
        <n v="1652"/>
        <n v="1258"/>
        <n v="1540"/>
        <n v="738"/>
        <n v="923"/>
        <n v="2536"/>
        <n v="1464"/>
        <n v="985"/>
        <n v="1191"/>
        <n v="3179"/>
        <n v="333"/>
        <n v="3568"/>
        <n v="2478"/>
        <n v="568"/>
        <n v="1250"/>
        <n v="124"/>
        <n v="1844"/>
        <n v="3629"/>
        <n v="72"/>
        <n v="663"/>
        <n v="489"/>
        <n v="118"/>
        <n v="2780"/>
        <n v="1026"/>
        <n v="4352"/>
        <n v="982"/>
        <n v="4468"/>
        <n v="3880"/>
        <n v="2906"/>
        <n v="1290"/>
        <n v="1316"/>
        <n v="579"/>
        <n v="2155"/>
        <n v="2651"/>
        <n v="2341"/>
        <n v="494"/>
        <n v="1003"/>
        <n v="3584"/>
        <n v="1014"/>
        <n v="4125"/>
        <n v="2249"/>
        <n v="1984"/>
        <n v="1583"/>
        <n v="1923"/>
        <n v="1906"/>
        <n v="2560"/>
        <n v="2470"/>
        <n v="414"/>
        <n v="1510"/>
        <n v="2570"/>
        <n v="892"/>
        <n v="3947"/>
        <n v="1287"/>
        <n v="2730"/>
        <n v="2575"/>
        <n v="3432"/>
        <n v="1438"/>
        <n v="4152"/>
        <n v="723"/>
        <n v="2354"/>
        <n v="202"/>
        <n v="106"/>
        <n v="637"/>
        <n v="773"/>
        <n v="1597"/>
        <n v="1769"/>
        <n v="1216"/>
        <n v="2037"/>
        <n v="3413"/>
        <n v="4148"/>
        <n v="184"/>
        <n v="3783"/>
        <n v="1808"/>
        <n v="721"/>
        <n v="714"/>
        <n v="3110"/>
        <n v="748"/>
        <n v="1645"/>
        <n v="529"/>
        <n v="876"/>
        <n v="888"/>
        <n v="2266"/>
        <n v="2204"/>
        <n v="953"/>
        <n v="913"/>
        <n v="809"/>
        <n v="860"/>
        <n v="141"/>
        <n v="1297"/>
        <n v="2027"/>
        <n v="596"/>
        <n v="2108"/>
        <n v="3262"/>
        <n v="1799"/>
        <n v="4285"/>
        <n v="1507"/>
        <n v="507"/>
        <n v="854"/>
        <n v="3276"/>
        <n v="3939"/>
        <n v="51"/>
        <n v="1553"/>
        <n v="1506"/>
        <n v="634"/>
        <n v="2024"/>
        <n v="2145"/>
        <n v="1495"/>
        <n v="3261"/>
        <n v="1057"/>
        <n v="4280"/>
        <n v="1081"/>
        <n v="1029"/>
        <n v="3703"/>
        <n v="2777"/>
        <n v="1311"/>
        <n v="3839"/>
        <n v="1454"/>
        <n v="878"/>
        <n v="3398"/>
        <n v="771"/>
        <n v="592"/>
        <n v="2642"/>
        <n v="1529"/>
        <n v="639"/>
        <n v="1557"/>
        <n v="1192"/>
        <n v="3664"/>
        <n v="1773"/>
        <n v="4424"/>
        <n v="1249"/>
        <n v="419"/>
        <n v="4620"/>
        <n v="1203"/>
        <n v="415"/>
        <n v="1962"/>
        <n v="4260"/>
        <n v="2644"/>
        <n v="1046"/>
        <n v="2223"/>
        <n v="1168"/>
        <n v="3401"/>
        <n v="432"/>
        <n v="476"/>
        <n v="359"/>
        <n v="1646"/>
        <n v="1193"/>
        <n v="2324"/>
        <n v="47"/>
        <n v="368"/>
        <n v="11"/>
        <n v="3321"/>
        <n v="544"/>
        <n v="2222"/>
        <n v="1418"/>
        <n v="900"/>
        <n v="3848"/>
        <n v="3117"/>
        <n v="1936"/>
        <n v="2547"/>
        <n v="992"/>
        <n v="3760"/>
        <n v="1266"/>
        <n v="1200"/>
        <n v="4008"/>
        <n v="688"/>
        <n v="909"/>
        <n v="1395"/>
        <n v="3865"/>
        <n v="26"/>
        <n v="1436"/>
        <n v="2420"/>
        <n v="3420"/>
        <n v="2845"/>
        <n v="2140"/>
        <n v="2250"/>
        <n v="356"/>
        <n v="1073"/>
        <n v="645"/>
        <n v="2488"/>
        <n v="655"/>
        <n v="2261"/>
        <n v="1887"/>
        <n v="4189"/>
        <n v="2065"/>
        <n v="1870"/>
        <n v="2835"/>
        <n v="232"/>
        <n v="1187"/>
        <n v="3139"/>
        <n v="812"/>
        <n v="2614"/>
        <n v="299"/>
        <n v="1205"/>
        <n v="1496"/>
        <n v="1211"/>
        <n v="1155"/>
        <n v="321"/>
        <n v="869"/>
        <n v="2943"/>
        <n v="2299"/>
        <n v="3258"/>
        <n v="1157"/>
        <n v="1771"/>
        <n v="1174"/>
        <n v="1745"/>
        <n v="2803"/>
        <n v="1090"/>
        <n v="2414"/>
        <n v="1107"/>
        <n v="2248"/>
        <n v="2491"/>
        <n v="1131"/>
        <n v="298"/>
        <n v="1865"/>
        <n v="808"/>
        <n v="3583"/>
        <n v="2099"/>
        <n v="2391"/>
        <n v="1670"/>
        <n v="2255"/>
        <n v="1874"/>
        <n v="1120"/>
        <n v="898"/>
        <n v="1934"/>
        <n v="4400"/>
        <n v="1202"/>
        <n v="3026"/>
        <n v="641"/>
        <n v="1738"/>
        <n v="1766"/>
        <n v="894"/>
        <n v="272"/>
        <n v="2552"/>
        <n v="553"/>
        <n v="374"/>
        <n v="2186"/>
        <n v="280"/>
        <n v="693"/>
        <n v="1175"/>
        <n v="1217"/>
        <n v="4404"/>
        <n v="3367"/>
        <n v="3467"/>
        <n v="1277"/>
        <n v="4812"/>
        <n v="1229"/>
        <n v="792"/>
        <n v="1374"/>
        <n v="1625"/>
        <n v="1353"/>
        <n v="2313"/>
        <n v="855"/>
        <n v="3347"/>
        <n v="1444"/>
        <n v="2102"/>
        <n v="301"/>
        <n v="227"/>
        <n v="3453"/>
        <n v="3270"/>
        <n v="2176"/>
        <n v="2979"/>
        <n v="1991"/>
        <n v="610"/>
        <n v="607"/>
        <n v="1285"/>
        <n v="4137"/>
        <n v="1331"/>
        <n v="1347"/>
        <n v="377"/>
        <n v="2314"/>
        <n v="1926"/>
        <n v="1478"/>
        <n v="2307"/>
        <n v="789"/>
        <n v="1367"/>
        <n v="3711"/>
        <n v="2969"/>
        <n v="1727"/>
        <n v="1585"/>
        <n v="712"/>
        <n v="4520"/>
        <n v="1489"/>
        <n v="1307"/>
        <n v="682"/>
        <n v="1916"/>
        <n v="2050"/>
        <n v="3945"/>
        <n v="2121"/>
        <n v="2000"/>
        <n v="4192"/>
        <n v="2173"/>
        <n v="4176"/>
        <n v="82"/>
        <n v="604"/>
        <n v="1279"/>
        <n v="3099"/>
        <n v="267"/>
        <n v="2350"/>
        <n v="2617"/>
        <n v="2981"/>
        <n v="1091"/>
        <n v="1983"/>
        <n v="1554"/>
        <n v="922"/>
        <n v="1472"/>
        <n v="3304"/>
        <n v="44"/>
        <n v="1830"/>
        <n v="1629"/>
        <n v="2645"/>
        <n v="2922"/>
        <n v="741"/>
        <n v="1563"/>
        <n v="1719"/>
        <n v="4429"/>
        <n v="2685"/>
        <n v="2201"/>
        <n v="1162"/>
        <n v="2157"/>
        <n v="1942"/>
        <n v="3211"/>
        <n v="1568"/>
        <n v="1384"/>
        <n v="545"/>
        <n v="1289"/>
        <n v="73"/>
        <n v="3067"/>
        <n v="1379"/>
        <n v="1180"/>
        <n v="1827"/>
        <n v="2750"/>
        <n v="4604"/>
        <n v="193"/>
        <n v="1336"/>
        <n v="3066"/>
        <n v="1988"/>
        <n v="2378"/>
        <n v="1572"/>
        <n v="793"/>
        <n v="131"/>
        <n v="1306"/>
        <n v="873"/>
        <n v="552"/>
        <n v="4170"/>
        <n v="2235"/>
        <n v="3651"/>
        <n v="1511"/>
        <n v="1376"/>
        <n v="177"/>
        <n v="1613"/>
        <n v="1146"/>
        <n v="1774"/>
        <n v="1913"/>
        <n v="297"/>
        <n v="678"/>
        <n v="2612"/>
        <n v="3728"/>
        <n v="2306"/>
        <n v="580"/>
        <n v="385"/>
        <n v="1647"/>
        <n v="2394"/>
        <n v="138"/>
        <n v="1412"/>
        <n v="1819"/>
        <n v="2090"/>
        <n v="420"/>
        <n v="1390"/>
        <n v="2670"/>
        <n v="264"/>
        <n v="584"/>
        <n v="3292"/>
        <n v="2315"/>
        <n v="2762"/>
        <n v="511"/>
        <n v="1078"/>
        <n v="1672"/>
        <n v="933"/>
        <n v="1458"/>
        <n v="1713"/>
        <n v="3874"/>
        <n v="1134"/>
        <n v="960"/>
        <n v="1937"/>
        <n v="3504"/>
        <n v="1807"/>
        <n v="158"/>
        <n v="1305"/>
        <n v="1451"/>
        <n v="354"/>
        <n v="1898"/>
        <n v="318"/>
        <n v="2177"/>
        <n v="2061"/>
        <n v="1581"/>
        <n v="303"/>
        <n v="2763"/>
        <n v="1656"/>
        <n v="1196"/>
        <n v="1477"/>
        <n v="3281"/>
        <n v="1288"/>
        <n v="918"/>
        <n v="554"/>
        <n v="1891"/>
        <n v="1051"/>
        <n v="534"/>
        <n v="1706"/>
        <n v="2146"/>
        <n v="573"/>
        <n v="2154"/>
        <n v="899"/>
        <n v="2822"/>
        <n v="1337"/>
        <n v="2851"/>
        <n v="2872"/>
        <n v="4606"/>
        <n v="1372"/>
        <n v="1795"/>
        <n v="2300"/>
        <n v="1102"/>
        <n v="2638"/>
        <n v="2410"/>
        <n v="302"/>
        <n v="979"/>
        <n v="963"/>
        <n v="2057"/>
        <n v="3714"/>
        <n v="957"/>
        <n v="3766"/>
        <n v="2079"/>
        <n v="2199"/>
        <n v="3727"/>
        <n v="1261"/>
        <n v="215"/>
        <n v="1939"/>
        <n v="1901"/>
        <n v="1723"/>
        <n v="535"/>
        <n v="77"/>
        <n v="286"/>
        <n v="728"/>
        <n v="1206"/>
        <n v="75"/>
        <n v="642"/>
        <n v="1990"/>
        <n v="1272"/>
        <n v="3046"/>
        <n v="2337"/>
        <n v="3216"/>
        <n v="806"/>
        <n v="1190"/>
        <n v="3819"/>
        <n v="1434"/>
        <n v="769"/>
        <n v="2060"/>
        <n v="3188"/>
        <n v="63"/>
        <n v="2827"/>
        <n v="1163"/>
        <n v="392"/>
        <n v="2616"/>
        <n v="705"/>
        <n v="2877"/>
      </sharedItems>
    </cacheField>
    <cacheField name="Spend" numFmtId="8">
      <sharedItems containsSemiMixedTypes="0" containsString="0" containsNumber="1" minValue="-2503.31" maxValue="500000" count="1993">
        <n v="102.82"/>
        <n v="24.33"/>
        <n v="1323.39"/>
        <n v="2180.38"/>
        <n v="252.44"/>
        <n v="2697.03"/>
        <n v="1232.76"/>
        <n v="865.7"/>
        <n v="1046.18"/>
        <n v="1623.56"/>
        <n v="523.13"/>
        <n v="1267.69"/>
        <n v="5292.16"/>
        <n v="1464.72"/>
        <n v="139.18"/>
        <n v="1552.9"/>
        <n v="3147.37"/>
        <n v="3635.76"/>
        <n v="2933.59"/>
        <n v="353.99"/>
        <n v="1975.49"/>
        <n v="2428.4"/>
        <n v="4726.22"/>
        <n v="1793.94"/>
        <n v="1293.01"/>
        <n v="3928.42"/>
        <n v="1219.24"/>
        <n v="3990.55"/>
        <n v="567.39"/>
        <n v="157.38"/>
        <n v="3514.38"/>
        <n v="2759.35"/>
        <n v="2393.02"/>
        <n v="1233.98"/>
        <n v="2546.46"/>
        <n v="3658.23"/>
        <n v="2136.63"/>
        <n v="1118.15"/>
        <n v="418.96"/>
        <n v="4152.44"/>
        <n v="205.48"/>
        <n v="973.67"/>
        <n v="4397.28"/>
        <n v="3729.91"/>
        <n v="670.24"/>
        <n v="531.19"/>
        <n v="235.62"/>
        <n v="2341.65"/>
        <n v="2928.86"/>
        <n v="4321.12"/>
        <n v="1507.73"/>
        <n v="1547.16"/>
        <n v="640.98"/>
        <n v="919.99"/>
        <n v="563.31"/>
        <n v="3219.35"/>
        <n v="428.93"/>
        <n v="5719.84"/>
        <n v="4014.77"/>
        <n v="2634.34"/>
        <n v="3149.01"/>
        <n v="663.56"/>
        <n v="3502.47"/>
        <n v="1734.66"/>
        <n v="2360.81"/>
        <n v="2420.95"/>
        <n v="1772.36"/>
        <n v="253.53"/>
        <n v="839.07"/>
        <n v="3990.14"/>
        <n v="5951.42"/>
        <n v="2090.74"/>
        <n v="1808.48"/>
        <n v="4076.77"/>
        <n v="2132.84"/>
        <n v="577.71"/>
        <n v="5102.66"/>
        <n v="2581.45"/>
        <n v="1795.28"/>
        <n v="67.13"/>
        <n v="5489.38"/>
        <n v="1748.61"/>
        <n v="2803.46"/>
        <n v="533.98"/>
        <n v="2298.8"/>
        <n v="1984.85"/>
        <n v="1787.74"/>
        <n v="64.03"/>
        <n v="1938.54"/>
        <n v="242.07"/>
        <n v="582.26"/>
        <n v="624.56"/>
        <n v="1061.2"/>
        <n v="497.4"/>
        <n v="1411.43"/>
        <n v="945"/>
        <n v="2301.7"/>
        <n v="950.5"/>
        <n v="850.8"/>
        <n v="90.9"/>
        <n v="3433"/>
        <n v="2471.49"/>
        <n v="44.7"/>
        <n v="2212.46"/>
        <n v="236.73"/>
        <n v="4194.3"/>
        <n v="430.25"/>
        <n v="714.23"/>
        <n v="318.24"/>
        <n v="5391.63"/>
        <n v="573.89"/>
        <n v="691.43"/>
        <n v="112.8"/>
        <n v="1582.97"/>
        <n v="1280.98"/>
        <n v="1201.86"/>
        <n v="1424.92"/>
        <n v="338.61"/>
        <n v="1369.32"/>
        <n v="7471.52"/>
        <n v="1669.23"/>
        <n v="1854.54"/>
        <n v="1250.71"/>
        <n v="3535.88"/>
        <n v="6449.3"/>
        <n v="2637.77"/>
        <n v="2348.14"/>
        <n v="3893.68"/>
        <n v="325.11"/>
        <n v="1272.82"/>
        <n v="6688.28"/>
        <n v="2579.05"/>
        <n v="444.9"/>
        <n v="4308.83"/>
        <n v="1159.6"/>
        <n v="989.61"/>
        <n v="2313.94"/>
        <n v="1278.05"/>
        <n v="483.47"/>
        <n v="5394.42"/>
        <n v="92.31"/>
        <n v="708.5"/>
        <n v="2926.3"/>
        <n v="188.11"/>
        <n v="-1407.54"/>
        <n v="2444.54"/>
        <n v="3072.82"/>
        <n v="3741.89"/>
        <n v="1643.35"/>
        <n v="5352.87"/>
        <n v="3192.72"/>
        <n v="4652.65"/>
        <n v="2350.11"/>
        <n v="1332.27"/>
        <n v="2990.68"/>
        <n v="908.84"/>
        <n v="4690.79"/>
        <n v="1688.77"/>
        <n v="4273.53"/>
        <n v="912.17"/>
        <n v="854.1"/>
        <n v="1863.31"/>
        <n v="2596.68"/>
        <n v="1981.44"/>
        <n v="33.91"/>
        <n v="4936.77"/>
        <n v="2247.61"/>
        <n v="3137.17"/>
        <n v="2135.17"/>
        <n v="2284.72"/>
        <n v="1479.92"/>
        <n v="1865.02"/>
        <n v="1525.44"/>
        <n v="868.04"/>
        <n v="2615.51"/>
        <n v="197.02"/>
        <n v="562.48"/>
        <n v="1974.81"/>
        <n v="701.39"/>
        <n v="1725.78"/>
        <n v="2908.44"/>
        <n v="1379.66"/>
        <n v="316.59"/>
        <n v="4176.49"/>
        <n v="1890.33"/>
        <n v="675.28"/>
        <n v="2955.25"/>
        <n v="1009.91"/>
        <n v="110.21"/>
        <n v="7777.24"/>
        <n v="192.26"/>
        <n v="1866.9"/>
        <n v="2148.42"/>
        <n v="247.12"/>
        <n v="2284.81"/>
        <n v="364.28"/>
        <n v="2992.62"/>
        <n v="3786.06"/>
        <n v="4519.63"/>
        <n v="3422.33"/>
        <n v="1467.55"/>
        <n v="944.03"/>
        <n v="517.75"/>
        <n v="1492.88"/>
        <n v="1516.72"/>
        <n v="2564.17"/>
        <n v="1918.24"/>
        <n v="2888.28"/>
        <n v="1037.91"/>
        <n v="4136.61"/>
        <n v="987.1"/>
        <n v="2326.23"/>
        <n v="1426.52"/>
        <n v="7267.5"/>
        <n v="802.63"/>
        <n v="2733.66"/>
        <n v="99"/>
        <n v="1112.95"/>
        <n v="1094.26"/>
        <n v="364.49"/>
        <n v="2745.62"/>
        <n v="985.25"/>
        <n v="653.23"/>
        <n v="2243.08"/>
        <n v="1395.15"/>
        <n v="2851.02"/>
        <n v="2614.28"/>
        <n v="1293.58"/>
        <n v="693.6"/>
        <n v="4407.67"/>
        <n v="734.78"/>
        <n v="2122.6"/>
        <n v="1346.17"/>
        <n v="2189.31"/>
        <n v="1081.61"/>
        <n v="2740.82"/>
        <n v="3117.63"/>
        <n v="1342.08"/>
        <n v="4568.84"/>
        <n v="1912.13"/>
        <n v="625.45"/>
        <n v="2032.32"/>
        <n v="393.8"/>
        <n v="1166.69"/>
        <n v="3167.41"/>
        <n v="795.86"/>
        <n v="5575.21"/>
        <n v="455.65"/>
        <n v="109.15"/>
        <n v="1325.72"/>
        <n v="1978.28"/>
        <n v="1699.66"/>
        <n v="3001.43"/>
        <n v="649.87"/>
        <n v="32.42"/>
        <n v="1816.85"/>
        <n v="1217.66"/>
        <n v="506.13"/>
        <n v="3576.14"/>
        <n v="2987.59"/>
        <n v="3732.15"/>
        <n v="6409.05"/>
        <n v="221.03"/>
        <n v="1151.35"/>
        <n v="190.92"/>
        <n v="396.04"/>
        <n v="3163.13"/>
        <n v="2060.37"/>
        <n v="3857.91"/>
        <n v="896.08"/>
        <n v="5021.03"/>
        <n v="1918.21"/>
        <n v="568.45"/>
        <n v="775.19"/>
        <n v="848.93"/>
        <n v="6030.01"/>
        <n v="3139.81"/>
        <n v="833.49"/>
        <n v="5345.49"/>
        <n v="54.83"/>
        <n v="1584.67"/>
        <n v="611.53"/>
        <n v="1099.02"/>
        <n v="3897.39"/>
        <n v="1245.82"/>
        <n v="2373.98"/>
        <n v="270.62"/>
        <n v="530.28"/>
        <n v="647.24"/>
        <n v="1746.03"/>
        <n v="3393.83"/>
        <n v="303.37"/>
        <n v="91.44"/>
        <n v="1752.66"/>
        <n v="227.86"/>
        <n v="1883.34"/>
        <n v="679.25"/>
        <n v="2203.65"/>
        <n v="156.44"/>
        <n v="2006.8"/>
        <n v="971.96"/>
        <n v="2252.04"/>
        <n v="29.68"/>
        <n v="778.61"/>
        <n v="5443.2"/>
        <n v="73.53"/>
        <n v="1654.14"/>
        <n v="606.64"/>
        <n v="2103.49"/>
        <n v="1623.7"/>
        <n v="215.07"/>
        <n v="4775.45"/>
        <n v="1693.83"/>
        <n v="4858.31"/>
        <n v="637.58"/>
        <n v="1327.02"/>
        <n v="1569.27"/>
        <n v="5862.27"/>
        <n v="4948.16"/>
        <n v="190.41"/>
        <n v="1525"/>
        <n v="557.51"/>
        <n v="738.21"/>
        <n v="2607.28"/>
        <n v="2046.01"/>
        <n v="1718.69"/>
        <n v="2787.16"/>
        <n v="464.77"/>
        <n v="2076.97"/>
        <n v="751.9"/>
        <n v="586.97"/>
        <n v="452.14"/>
        <n v="6035.3"/>
        <n v="545.34"/>
        <n v="263.43"/>
        <n v="2278.66"/>
        <n v="4487.83"/>
        <n v="333.09"/>
        <n v="1242.63"/>
        <n v="1390.78"/>
        <n v="2594.29"/>
        <n v="1427.52"/>
        <n v="2043.16"/>
        <n v="3709.43"/>
        <n v="2629.55"/>
        <n v="192.86"/>
        <n v="1384.81"/>
        <n v="7583.18"/>
        <n v="1475.53"/>
        <n v="1166.91"/>
        <n v="603.02"/>
        <n v="638.7"/>
        <n v="4881.88"/>
        <n v="2795"/>
        <n v="755.78"/>
        <n v="1959.32"/>
        <n v="4372.61"/>
        <n v="1470.43"/>
        <n v="2883.82"/>
        <n v="786.62"/>
        <n v="1508.6"/>
        <n v="4502.11"/>
        <n v="905.87"/>
        <n v="598.49"/>
        <n v="175.6"/>
        <n v="4040.04"/>
        <n v="17.84"/>
        <n v="1343.72"/>
        <n v="1912.37"/>
        <n v="599.36"/>
        <n v="1280.97"/>
        <n v="657.49"/>
        <n v="155.41"/>
        <n v="1366.41"/>
        <n v="3864.5"/>
        <n v="1779.63"/>
        <n v="1050.98"/>
        <n v="1871.61"/>
        <n v="247.17"/>
        <n v="1342.23"/>
        <n v="1820.41"/>
        <n v="1094.67"/>
        <n v="2856.83"/>
        <n v="214.27"/>
        <n v="217.33"/>
        <n v="406.02"/>
        <n v="1827.06"/>
        <n v="2135.23"/>
        <n v="2060.96"/>
        <n v="248.25"/>
        <n v="2221.43"/>
        <n v="717.1"/>
        <n v="741.35"/>
        <n v="4283.37"/>
        <n v="2271.88"/>
        <n v="221.39"/>
        <n v="896.21"/>
        <n v="1404.02"/>
        <n v="1372.09"/>
        <n v="503.95"/>
        <n v="350.6"/>
        <n v="165.52"/>
        <n v="1541.49"/>
        <n v="3762.35"/>
        <n v="7464.44"/>
        <n v="2178.99"/>
        <n v="71.06"/>
        <n v="-1214.52"/>
        <n v="512.57"/>
        <n v="2524.71"/>
        <n v="2183.86"/>
        <n v="2063.03"/>
        <n v="1429.05"/>
        <n v="971.99"/>
        <n v="1336.7"/>
        <n v="1106.36"/>
        <n v="1458.56"/>
        <n v="575.18"/>
        <n v="3449.54"/>
        <n v="2826.77"/>
        <n v="3368.57"/>
        <n v="933.71"/>
        <n v="1344.95"/>
        <n v="1223.51"/>
        <n v="4022.63"/>
        <n v="1339.67"/>
        <n v="665.89"/>
        <n v="1430.33"/>
        <n v="1207.33"/>
        <n v="3363.83"/>
        <n v="604.82"/>
        <n v="4289.28"/>
        <n v="2135.64"/>
        <n v="2056.89"/>
        <n v="220.85"/>
        <n v="92.92"/>
        <n v="4269.32"/>
        <n v="1227.1"/>
        <n v="5093.82"/>
        <n v="3380.47"/>
        <n v="3203.32"/>
        <n v="2857.28"/>
        <n v="1517.03"/>
        <n v="906.33"/>
        <n v="895.49"/>
        <n v="601.7"/>
        <n v="2030.75"/>
        <n v="2313.63"/>
        <n v="5710.87"/>
        <n v="1600.75"/>
        <n v="590.37"/>
        <n v="4458.44"/>
        <n v="2503.4"/>
        <n v="6920.98"/>
        <n v="2008.36"/>
        <n v="2199.62"/>
        <n v="3426.8"/>
        <n v="530.8"/>
        <n v="315.33"/>
        <n v="4363.12"/>
        <n v="593.57"/>
        <n v="579.98"/>
        <n v="82.26"/>
        <n v="4837.47"/>
        <n v="98.84"/>
        <n v="1668.87"/>
        <n v="1242.96"/>
        <n v="4836.27"/>
        <n v="2907.72"/>
        <n v="1362.68"/>
        <n v="1128.44"/>
        <n v="162.22"/>
        <n v="253.62"/>
        <n v="466.85"/>
        <n v="1504.3"/>
        <n v="4831.04"/>
        <n v="116.11"/>
        <n v="1156.1"/>
        <n v="1928.36"/>
        <n v="525.88"/>
        <n v="189.94"/>
        <n v="310.46"/>
        <n v="3367.69"/>
        <n v="786.85"/>
        <n v="4605.21"/>
        <n v="1235.02"/>
        <n v="1514.03"/>
        <n v="1005.74"/>
        <n v="5626.64"/>
        <n v="2648.29"/>
        <n v="2847.1"/>
        <n v="4220.52"/>
        <n v="182.62"/>
        <n v="824.48"/>
        <n v="531.46"/>
        <n v="1361.35"/>
        <n v="1857.16"/>
        <n v="4949.08"/>
        <n v="3793.11"/>
        <n v="2626.42"/>
        <n v="609.54"/>
        <n v="2162.58"/>
        <n v="463.24"/>
        <n v="1456.14"/>
        <n v="7363.14"/>
        <n v="4780.99"/>
        <n v="2018.22"/>
        <n v="754.76"/>
        <n v="370.74"/>
        <n v="604.48"/>
        <n v="501.72"/>
        <n v="1257.83"/>
        <n v="3479.66"/>
        <n v="5999.03"/>
        <n v="1714.77"/>
        <n v="595.64"/>
        <n v="2060.41"/>
        <n v="1634.61"/>
        <n v="399.27"/>
        <n v="3453.18"/>
        <n v="797.05"/>
        <n v="437.21"/>
        <n v="549.58"/>
        <n v="161.09"/>
        <n v="2148.5"/>
        <n v="609.65"/>
        <n v="2869.03"/>
        <n v="1668.18"/>
        <n v="1527.54"/>
        <n v="3747.24"/>
        <n v="7016.44"/>
        <n v="1643.83"/>
        <n v="1043.14"/>
        <n v="947.8"/>
        <n v="802.42"/>
        <n v="4699.12"/>
        <n v="1777.25"/>
        <n v="663.02"/>
        <n v="1835.95"/>
        <n v="1732.65"/>
        <n v="171.51"/>
        <n v="807.27"/>
        <n v="4285.37"/>
        <n v="3895.38"/>
        <n v="342.01"/>
        <n v="3105.8"/>
        <n v="1636.3"/>
        <n v="3034.14"/>
        <n v="1103.69"/>
        <n v="4695.52"/>
        <n v="361.7"/>
        <n v="68.36"/>
        <n v="351.54"/>
        <n v="2912.86"/>
        <n v="4093.55"/>
        <n v="1359.93"/>
        <n v="888.3"/>
        <n v="3686.51"/>
        <n v="1196.69"/>
        <n v="3466.67"/>
        <n v="684.34"/>
        <n v="1026.94"/>
        <n v="1342.66"/>
        <n v="1707.85"/>
        <n v="3546.81"/>
        <n v="525.63"/>
        <n v="197.03"/>
        <n v="6564.68"/>
        <n v="4660.52"/>
        <n v="758.92"/>
        <n v="1296.29"/>
        <n v="332.87"/>
        <n v="28.44"/>
        <n v="619.57"/>
        <n v="1879.83"/>
        <n v="3073.4"/>
        <n v="-821.8"/>
        <n v="4961.13"/>
        <n v="1670.01"/>
        <n v="2734.1"/>
        <n v="658.25"/>
        <n v="2929.76"/>
        <n v="1862.7"/>
        <n v="4405.63"/>
        <n v="2044.76"/>
        <n v="743.17"/>
        <n v="1368.3"/>
        <n v="2511.7"/>
        <n v="1013.88"/>
        <n v="994.68"/>
        <n v="3793.56"/>
        <n v="1049.42"/>
        <n v="99.9"/>
        <n v="400.37"/>
        <n v="1487.6"/>
        <n v="933.47"/>
        <n v="1585.1"/>
        <n v="1100.04"/>
        <n v="2552.84"/>
        <n v="1601.04"/>
        <n v="3100.07"/>
        <n v="302.33"/>
        <n v="849.75"/>
        <n v="350.74"/>
        <n v="-942.8"/>
        <n v="1596.37"/>
        <n v="72.23"/>
        <n v="3291.35"/>
        <n v="1221.7"/>
        <n v="651.92"/>
        <n v="2306.65"/>
        <n v="1493.78"/>
        <n v="1139.59"/>
        <n v="4102.3"/>
        <n v="5594.22"/>
        <n v="473.06"/>
        <n v="2784.84"/>
        <n v="1263.63"/>
        <n v="668.45"/>
        <n v="899.08"/>
        <n v="2027.74"/>
        <n v="876.36"/>
        <n v="2856.94"/>
        <n v="799.71"/>
        <n v="2217.15"/>
        <n v="2257.18"/>
        <n v="234.56"/>
        <n v="187.9"/>
        <n v="824.2"/>
        <n v="6047.31"/>
        <n v="2405.02"/>
        <n v="233.91"/>
        <n v="1704.64"/>
        <n v="5460.87"/>
        <n v="4311.19"/>
        <n v="2142.87"/>
        <n v="165.57"/>
        <n v="1495.63"/>
        <n v="2581.43"/>
        <n v="1713.6"/>
        <n v="393.36"/>
        <n v="623.39"/>
        <n v="1523.06"/>
        <n v="205.12"/>
        <n v="1219.66"/>
        <n v="2489.1"/>
        <n v="5070.29"/>
        <n v="776.82"/>
        <n v="436.8"/>
        <n v="1102.8"/>
        <n v="788.23"/>
        <n v="782.14"/>
        <n v="1826.75"/>
        <n v="1678.67"/>
        <n v="3619.26"/>
        <n v="1538.11"/>
        <n v="56.19"/>
        <n v="172.05"/>
        <n v="1740.09"/>
        <n v="1371.07"/>
        <n v="2376.92"/>
        <n v="610.73"/>
        <n v="1063.08"/>
        <n v="1704.58"/>
        <n v="457.22"/>
        <n v="3958.64"/>
        <n v="6846.2"/>
        <n v="2558.8"/>
        <n v="360.62"/>
        <n v="961.4"/>
        <n v="231.27"/>
        <n v="408.89"/>
        <n v="468.22"/>
        <n v="1673.81"/>
        <n v="7183.02"/>
        <n v="3808.8"/>
        <n v="-1640.88"/>
        <n v="1054.51"/>
        <n v="112.27"/>
        <n v="1316.12"/>
        <n v="453.41"/>
        <n v="6939.76"/>
        <n v="340.18"/>
        <n v="1244.79"/>
        <n v="4047.66"/>
        <n v="575.79"/>
        <n v="1166.65"/>
        <n v="2333.52"/>
        <n v="1281.6"/>
        <n v="1794.43"/>
        <n v="442.01"/>
        <n v="968.06"/>
        <n v="1940.3"/>
        <n v="471.3"/>
        <n v="3806.49"/>
        <n v="319.54"/>
        <n v="257.08"/>
        <n v="721.59"/>
        <n v="959.82"/>
        <n v="4291.92"/>
        <n v="290.51"/>
        <n v="642.97"/>
        <n v="422.04"/>
        <n v="2050.13"/>
        <n v="648.04"/>
        <n v="2250.74"/>
        <n v="4969.9"/>
        <n v="732.7"/>
        <n v="549.37"/>
        <n v="1156.17"/>
        <n v="1093.91"/>
        <n v="589.97"/>
        <n v="4561.41"/>
        <n v="4317.45"/>
        <n v="3039.7"/>
        <n v="520.5"/>
        <n v="1088.96"/>
        <n v="975.43"/>
        <n v="5869.35"/>
        <n v="3773.22"/>
        <n v="3172.28"/>
        <n v="790.1"/>
        <n v="1141"/>
        <n v="2302.45"/>
        <n v="339.94"/>
        <n v="351.93"/>
        <n v="1903.49"/>
        <n v="332.92"/>
        <n v="2095.3"/>
        <n v="1349.99"/>
        <n v="2653.78"/>
        <n v="920.11"/>
        <n v="4282.17"/>
        <n v="484.7"/>
        <n v="1734.44"/>
        <n v="1757.44"/>
        <n v="428.4"/>
        <n v="1411.94"/>
        <n v="262.75"/>
        <n v="344.91"/>
        <n v="1387.31"/>
        <n v="2591.97"/>
        <n v="729.12"/>
        <n v="1320.74"/>
        <n v="885.14"/>
        <n v="619.93"/>
        <n v="396.32"/>
        <n v="634.55"/>
        <n v="4375.32"/>
        <n v="762.29"/>
        <n v="724.37"/>
        <n v="1095.63"/>
        <n v="358.03"/>
        <n v="286.85"/>
        <n v="1721.43"/>
        <n v="1229.99"/>
        <n v="1790.93"/>
        <n v="3482.51"/>
        <n v="1181.1"/>
        <n v="700.09"/>
        <n v="3937.61"/>
        <n v="771.36"/>
        <n v="1572.35"/>
        <n v="488.36"/>
        <n v="1128.27"/>
        <n v="102.77"/>
        <n v="956.45"/>
        <n v="1100.33"/>
        <n v="2154.02"/>
        <n v="1999.15"/>
        <n v="4825.4"/>
        <n v="1451.75"/>
        <n v="6556.43"/>
        <n v="2748.38"/>
        <n v="1096.19"/>
        <n v="2304.35"/>
        <n v="2317.29"/>
        <n v="2294.23"/>
        <n v="53.74"/>
        <n v="4925.25"/>
        <n v="667.64"/>
        <n v="213.42"/>
        <n v="1153"/>
        <n v="293.4"/>
        <n v="166.33"/>
        <n v="4402.85"/>
        <n v="630.4"/>
        <n v="304.36"/>
        <n v="5528.9"/>
        <n v="500000"/>
        <n v="3739.63"/>
        <n v="623.97"/>
        <n v="1195.87"/>
        <n v="2936.7"/>
        <n v="955.98"/>
        <n v="56.33"/>
        <n v="19.24"/>
        <n v="2873.3"/>
        <n v="1593.76"/>
        <n v="2064.55"/>
        <n v="596.07"/>
        <n v="1147.42"/>
        <n v="577.68"/>
        <n v="7008.09"/>
        <n v="147.32"/>
        <n v="630.8"/>
        <n v="2577.26"/>
        <n v="254.23"/>
        <n v="942.12"/>
        <n v="6366.84"/>
        <n v="489.89"/>
        <n v="87.07"/>
        <n v="1069.27"/>
        <n v="1346.88"/>
        <n v="1099.76"/>
        <n v="3384.84"/>
        <n v="2285.92"/>
        <n v="-1261.81"/>
        <n v="1915.05"/>
        <n v="1625.83"/>
        <n v="721.66"/>
        <n v="2488.96"/>
        <n v="1305.96"/>
        <n v="731.23"/>
        <n v="553.06"/>
        <n v="834.87"/>
        <n v="2609.04"/>
        <n v="635.6"/>
        <n v="654.71"/>
        <n v="1128.9"/>
        <n v="1806.56"/>
        <n v="4014.25"/>
        <n v="1607.57"/>
        <n v="2895.48"/>
        <n v="4042.77"/>
        <n v="2093.16"/>
        <n v="3308.07"/>
        <n v="742.15"/>
        <n v="913.44"/>
        <n v="1220.07"/>
        <n v="388.86"/>
        <n v="614.72"/>
        <n v="1584.08"/>
        <n v="4016.85"/>
        <n v="373.09"/>
        <n v="474.24"/>
        <n v="483.17"/>
        <n v="1070.96"/>
        <n v="34.68"/>
        <n v="942.8"/>
        <n v="4268.43"/>
        <n v="698.88"/>
        <n v="2807.57"/>
        <n v="1245.38"/>
        <n v="3403.1"/>
        <n v="3341.47"/>
        <n v="2798.65"/>
        <n v="5903.69"/>
        <n v="229.49"/>
        <n v="1620.23"/>
        <n v="1251.61"/>
        <n v="322.18"/>
        <n v="1654.96"/>
        <n v="1248.24"/>
        <n v="1252.98"/>
        <n v="821.43"/>
        <n v="3601.64"/>
        <n v="3629.86"/>
        <n v="1712.34"/>
        <n v="1403.49"/>
        <n v="1842.27"/>
        <n v="1945.59"/>
        <n v="2542.19"/>
        <n v="1746.06"/>
        <n v="757.48"/>
        <n v="1521.85"/>
        <n v="417.37"/>
        <n v="2601.72"/>
        <n v="1195.47"/>
        <n v="5609.85"/>
        <n v="1514.8"/>
        <n v="4222.93"/>
        <n v="6985.1"/>
        <n v="3930.49"/>
        <n v="454.83"/>
        <n v="130.45"/>
        <n v="-2162.5"/>
        <n v="2506.44"/>
        <n v="522.92"/>
        <n v="1477.7"/>
        <n v="223.05"/>
        <n v="473.89"/>
        <n v="551.83"/>
        <n v="760.11"/>
        <n v="2936.53"/>
        <n v="109.32"/>
        <n v="290.56"/>
        <n v="918.39"/>
        <n v="659.08"/>
        <n v="1429.71"/>
        <n v="1603.86"/>
        <n v="5155.9"/>
        <n v="1935.48"/>
        <n v="894.29"/>
        <n v="6612.96"/>
        <n v="1734.73"/>
        <n v="455.6"/>
        <n v="1110.95"/>
        <n v="5650.81"/>
        <n v="5398.15"/>
        <n v="2640.22"/>
        <n v="3195.76"/>
        <n v="742.72"/>
        <n v="4133.2"/>
        <n v="1276.43"/>
        <n v="714.88"/>
        <n v="686.83"/>
        <n v="4540.55"/>
        <n v="1784.44"/>
        <n v="1705.8"/>
        <n v="3350.03"/>
        <n v="989.92"/>
        <n v="1299.64"/>
        <n v="154.81"/>
        <n v="-648.3"/>
        <n v="58.43"/>
        <n v="1261.41"/>
        <n v="157.37"/>
        <n v="1410.68"/>
        <n v="180.56"/>
        <n v="4773.2"/>
        <n v="280.39"/>
        <n v="1757.77"/>
        <n v="3051.17"/>
        <n v="664.87"/>
        <n v="1443.7"/>
        <n v="5510.52"/>
        <n v="1696.22"/>
        <n v="4037.73"/>
        <n v="54.42"/>
        <n v="3475.08"/>
        <n v="25.53"/>
        <n v="132.17"/>
        <n v="980.44"/>
        <n v="2810.25"/>
        <n v="1258.34"/>
        <n v="1214.48"/>
        <n v="342.08"/>
        <n v="499.22"/>
        <n v="314.09"/>
        <n v="119.01"/>
        <n v="422.25"/>
        <n v="106.97"/>
        <n v="1388.48"/>
        <n v="4530.49"/>
        <n v="2156.27"/>
        <n v="436.28"/>
        <n v="2048.07"/>
        <n v="1631.39"/>
        <n v="695.63"/>
        <n v="1133.47"/>
        <n v="1282.75"/>
        <n v="2697.39"/>
        <n v="1736.12"/>
        <n v="525.1"/>
        <n v="2088.14"/>
        <n v="68.99"/>
        <n v="1119.98"/>
        <n v="5589.53"/>
        <n v="570.35"/>
        <n v="1306.85"/>
        <n v="1981.71"/>
        <n v="199.25"/>
        <n v="84.17"/>
        <n v="222.9"/>
        <n v="125.37"/>
        <n v="1265.03"/>
        <n v="3449.51"/>
        <n v="1000.46"/>
        <n v="588.34"/>
        <n v="879.58"/>
        <n v="3511.44"/>
        <n v="363.1"/>
        <n v="1264.27"/>
        <n v="2869.27"/>
        <n v="1922.18"/>
        <n v="672.2"/>
        <n v="3771.2"/>
        <n v="1923.45"/>
        <n v="2657.64"/>
        <n v="3019.12"/>
        <n v="4398.72"/>
        <n v="4078.61"/>
        <n v="518.32"/>
        <n v="2421.17"/>
        <n v="1213.66"/>
        <n v="5013.16"/>
        <n v="1254.24"/>
        <n v="188.38"/>
        <n v="2339.57"/>
        <n v="312.14"/>
        <n v="919"/>
        <n v="5447.27"/>
        <n v="30.82"/>
        <n v="4582.19"/>
        <n v="796.21"/>
        <n v="694.93"/>
        <n v="2267.39"/>
        <n v="1634.48"/>
        <n v="1254.39"/>
        <n v="822.24"/>
        <n v="5149.37"/>
        <n v="2293"/>
        <n v="291.89"/>
        <n v="684.26"/>
        <n v="169.41"/>
        <n v="1837.35"/>
        <n v="454.43"/>
        <n v="844.23"/>
        <n v="654.36"/>
        <n v="2740.42"/>
        <n v="2906.8"/>
        <n v="539.65"/>
        <n v="678.41"/>
        <n v="15.68"/>
        <n v="2594.79"/>
        <n v="377.21"/>
        <n v="2422.76"/>
        <n v="29.73"/>
        <n v="627.01"/>
        <n v="2117.09"/>
        <n v="3515.9"/>
        <n v="5858.11"/>
        <n v="5187.78"/>
        <n v="192.41"/>
        <n v="730.44"/>
        <n v="1470.92"/>
        <n v="3215.02"/>
        <n v="5654.2"/>
        <n v="570.88"/>
        <n v="1030.94"/>
        <n v="3205.91"/>
        <n v="417.53"/>
        <n v="2441.98"/>
        <n v="3773.94"/>
        <n v="2028.15"/>
        <n v="71.36"/>
        <n v="167.93"/>
        <n v="870.6"/>
        <n v="883.82"/>
        <n v="1115.93"/>
        <n v="273.9"/>
        <n v="910.97"/>
        <n v="2935.17"/>
        <n v="4300.5"/>
        <n v="2471.91"/>
        <n v="397.37"/>
        <n v="29.28"/>
        <n v="678.35"/>
        <n v="129.47"/>
        <n v="1516.71"/>
        <n v="511.39"/>
        <n v="131.64"/>
        <n v="1371.03"/>
        <n v="852"/>
        <n v="1104.11"/>
        <n v="4523.71"/>
        <n v="5588.11"/>
        <n v="766.45"/>
        <n v="2177.86"/>
        <n v="4710.9"/>
        <n v="749.07"/>
        <n v="3513.91"/>
        <n v="6182.2"/>
        <n v="334.85"/>
        <n v="10.01"/>
        <n v="2960.04"/>
        <n v="3406.22"/>
        <n v="237.88"/>
        <n v="4510.71"/>
        <n v="1369.57"/>
        <n v="1128.55"/>
        <n v="1881.21"/>
        <n v="236.26"/>
        <n v="414.6"/>
        <n v="2197.77"/>
        <n v="357.82"/>
        <n v="1527.27"/>
        <n v="184.93"/>
        <n v="1076.37"/>
        <n v="1494.38"/>
        <n v="1659.61"/>
        <n v="1303.61"/>
        <n v="3856.57"/>
        <n v="347.1"/>
        <n v="1162.95"/>
        <n v="254.07"/>
        <n v="56.84"/>
        <n v="404.28"/>
        <n v="258.83"/>
        <n v="621.86"/>
        <n v="1892.01"/>
        <n v="5850.85"/>
        <n v="941.98"/>
        <n v="812.36"/>
        <n v="4358.4"/>
        <n v="561.61"/>
        <n v="1533.88"/>
        <n v="2923.25"/>
        <n v="935.79"/>
        <n v="3610.86"/>
        <n v="3257.85"/>
        <n v="4407.36"/>
        <n v="2349.97"/>
        <n v="480.34"/>
        <n v="640.61"/>
        <n v="783.84"/>
        <n v="4198.5"/>
        <n v="705.09"/>
        <n v="165.56"/>
        <n v="2419.14"/>
        <n v="652.64"/>
        <n v="1159.67"/>
        <n v="4265.52"/>
        <n v="203.97"/>
        <n v="-122.8"/>
        <n v="1761.34"/>
        <n v="4078.72"/>
        <n v="1642.51"/>
        <n v="5912.17"/>
        <n v="2124.39"/>
        <n v="5256.88"/>
        <n v="1435.06"/>
        <n v="2912.64"/>
        <n v="1199.9"/>
        <n v="3494.03"/>
        <n v="3852.38"/>
        <n v="5648.81"/>
        <n v="52.7"/>
        <n v="4246.58"/>
        <n v="1359.04"/>
        <n v="555.97"/>
        <n v="-20.05"/>
        <n v="3744.02"/>
        <n v="1834.12"/>
        <n v="271.01"/>
        <n v="4464.91"/>
        <n v="1208.3"/>
        <n v="2480.67"/>
        <n v="3993.44"/>
        <n v="418.11"/>
        <n v="2702.72"/>
        <n v="140.97"/>
        <n v="624.21"/>
        <n v="950.15"/>
        <n v="2416.14"/>
        <n v="612.79"/>
        <n v="1072.61"/>
        <n v="1671.91"/>
        <n v="2016.31"/>
        <n v="308.48"/>
        <n v="1400.3"/>
        <n v="2242.64"/>
        <n v="3830.92"/>
        <n v="2023.56"/>
        <n v="1130.93"/>
        <n v="1251.99"/>
        <n v="1120.17"/>
        <n v="696.49"/>
        <n v="3810.14"/>
        <n v="250.3"/>
        <n v="354.24"/>
        <n v="916.91"/>
        <n v="1059.01"/>
        <n v="3170.56"/>
        <n v="2359.99"/>
        <n v="7315.89"/>
        <n v="161.54"/>
        <n v="498.74"/>
        <n v="487.06"/>
        <n v="811.41"/>
        <n v="24.25"/>
        <n v="2356.86"/>
        <n v="1094.59"/>
        <n v="20.76"/>
        <n v="5910.87"/>
        <n v="1509.5"/>
        <n v="2012.58"/>
        <n v="654.15"/>
        <n v="1126.61"/>
        <n v="593.65"/>
        <n v="5168.3"/>
        <n v="600.64"/>
        <n v="4216.91"/>
        <n v="1425.13"/>
        <n v="2355.14"/>
        <n v="3271.05"/>
        <n v="3658.49"/>
        <n v="1800.43"/>
        <n v="1991.67"/>
        <n v="54.51"/>
        <n v="717.8"/>
        <n v="1099.75"/>
        <n v="1519.12"/>
        <n v="609.64"/>
        <n v="1181.69"/>
        <n v="1491.23"/>
        <n v="3416.9"/>
        <n v="36.66"/>
        <n v="871.91"/>
        <n v="534.66"/>
        <n v="2414.94"/>
        <n v="5453.15"/>
        <n v="1647.82"/>
        <n v="1936.38"/>
        <n v="19.31"/>
        <n v="1310.07"/>
        <n v="1108.92"/>
        <n v="1242.27"/>
        <n v="2585.12"/>
        <n v="425.74"/>
        <n v="1346.51"/>
        <n v="1989.48"/>
        <n v="446.63"/>
        <n v="2530.59"/>
        <n v="4498.99"/>
        <n v="1505.8"/>
        <n v="1405.2"/>
        <n v="3291.97"/>
        <n v="6356.83"/>
        <n v="108.85"/>
        <n v="2923.87"/>
        <n v="417.68"/>
        <n v="1318.35"/>
        <n v="1167.64"/>
        <n v="2802.68"/>
        <n v="205.57"/>
        <n v="117.98"/>
        <n v="215.6"/>
        <n v="2837.9"/>
        <n v="434.91"/>
        <n v="101.77"/>
        <n v="996.21"/>
        <n v="805.12"/>
        <n v="4980.86"/>
        <n v="1677.38"/>
        <n v="2910.8"/>
        <n v="1333.67"/>
        <n v="449.72"/>
        <n v="2363.28"/>
        <n v="2145.69"/>
        <n v="963.4"/>
        <n v="1799.62"/>
        <n v="236.59"/>
        <n v="1641"/>
        <n v="232.66"/>
        <n v="537.14"/>
        <n v="916.39"/>
        <n v="1475.19"/>
        <n v="1132.68"/>
        <n v="1155.05"/>
        <n v="1125.14"/>
        <n v="1724.6"/>
        <n v="888.34"/>
        <n v="3339.36"/>
        <n v="240.04"/>
        <n v="2889.62"/>
        <n v="2403.41"/>
        <n v="825.93"/>
        <n v="1371.78"/>
        <n v="63.27"/>
        <n v="2369.74"/>
        <n v="6830.76"/>
        <n v="123.7"/>
        <n v="1152.17"/>
        <n v="827.68"/>
        <n v="1022.06"/>
        <n v="6432.98"/>
        <n v="84.34"/>
        <n v="185.82"/>
        <n v="4065.34"/>
        <n v="518.97"/>
        <n v="4216.66"/>
        <n v="1903.1"/>
        <n v="3921.69"/>
        <n v="1687.65"/>
        <n v="2786.28"/>
        <n v="5431.81"/>
        <n v="362.4"/>
        <n v="1483.75"/>
        <n v="5490.33"/>
        <n v="2331"/>
        <n v="3828.34"/>
        <n v="1297.53"/>
        <n v="382.88"/>
        <n v="632.04"/>
        <n v="2342.47"/>
        <n v="458.41"/>
        <n v="336.2"/>
        <n v="466.25"/>
        <n v="1825.11"/>
        <n v="2294.06"/>
        <n v="2245.18"/>
        <n v="294.19"/>
        <n v="497.7"/>
        <n v="509.23"/>
        <n v="4186.52"/>
        <n v="830.58"/>
        <n v="1726.67"/>
        <n v="1074.47"/>
        <n v="1942.18"/>
        <n v="7453.37"/>
        <n v="1594.61"/>
        <n v="3766.68"/>
        <n v="3382.46"/>
        <n v="3134.09"/>
        <n v="1529.45"/>
        <n v="-1197.93"/>
        <n v="2802.31"/>
        <n v="3679.92"/>
        <n v="1374.45"/>
        <n v="1196.09"/>
        <n v="4420.11"/>
        <n v="5800.17"/>
        <n v="342.2"/>
        <n v="705.57"/>
        <n v="1195.62"/>
        <n v="4448.23"/>
        <n v="2658.77"/>
        <n v="4200.81"/>
        <n v="983.6"/>
        <n v="5394.53"/>
        <n v="1237.85"/>
        <n v="3319.13"/>
        <n v="4350.71"/>
        <n v="6767.43"/>
        <n v="284.81"/>
        <n v="2733.35"/>
        <n v="4581.05"/>
        <n v="1217.62"/>
        <n v="1126.76"/>
        <n v="4433.26"/>
        <n v="61.32"/>
        <n v="193.19"/>
        <n v="346.64"/>
        <n v="150.31"/>
        <n v="790.59"/>
        <n v="630.1"/>
        <n v="468.73"/>
        <n v="1636.44"/>
        <n v="3173.13"/>
        <n v="400.17"/>
        <n v="1110.8"/>
        <n v="1756.44"/>
        <n v="341.09"/>
        <n v="1422.71"/>
        <n v="2074.54"/>
        <n v="4689.27"/>
        <n v="8267.84"/>
        <n v="343.58"/>
        <n v="3148.5"/>
        <n v="1056.31"/>
        <n v="636.97"/>
        <n v="922.02"/>
        <n v="2355.5"/>
        <n v="76.62"/>
        <n v="893.03"/>
        <n v="904.59"/>
        <n v="223.29"/>
        <n v="594.49"/>
        <n v="380.6"/>
        <n v="959.34"/>
        <n v="910.68"/>
        <n v="1045.09"/>
        <n v="4087.33"/>
        <n v="1539.87"/>
        <n v="2649.14"/>
        <n v="1063.61"/>
        <n v="1576.24"/>
        <n v="1490.65"/>
        <n v="1530.68"/>
        <n v="1031.55"/>
        <n v="99.55"/>
        <n v="1374.79"/>
        <n v="738.12"/>
        <n v="3843.67"/>
        <n v="1206.38"/>
        <n v="3313.59"/>
        <n v="576.55"/>
        <n v="4208.98"/>
        <n v="1874.87"/>
        <n v="1247.62"/>
        <n v="3472.8"/>
        <n v="3854.16"/>
        <n v="1505.52"/>
        <n v="3225.81"/>
        <n v="659.42"/>
        <n v="5702.2"/>
        <n v="1913.09"/>
        <n v="2556.03"/>
        <n v="1930.94"/>
        <n v="1303.42"/>
        <n v="810.84"/>
        <n v="1549.4"/>
        <n v="5189.76"/>
        <n v="3339.33"/>
        <n v="79.48"/>
        <n v="1493.29"/>
        <n v="1300.07"/>
        <n v="-386.43"/>
        <n v="3270.87"/>
        <n v="3360.15"/>
        <n v="1273.37"/>
        <n v="5296.09"/>
        <n v="1983.74"/>
        <n v="159.55"/>
        <n v="3633.53"/>
        <n v="1757.05"/>
        <n v="-938.2"/>
        <n v="5321.2"/>
        <n v="1817.99"/>
        <n v="3272.15"/>
        <n v="336.21"/>
        <n v="2005.53"/>
        <n v="6613.09"/>
        <n v="2640.72"/>
        <n v="1457.28"/>
        <n v="5122.08"/>
        <n v="685.57"/>
        <n v="1004.19"/>
        <n v="423.53"/>
        <n v="1426.18"/>
        <n v="580.8"/>
        <n v="3549.91"/>
        <n v="1405.41"/>
        <n v="1069.53"/>
        <n v="2848.93"/>
        <n v="1308.77"/>
        <n v="6574.62"/>
        <n v="1596.79"/>
        <n v="5760.01"/>
        <n v="2233.39"/>
        <n v="414.32"/>
        <n v="8921.51"/>
        <n v="912.42"/>
        <n v="770.32"/>
        <n v="1183.03"/>
        <n v="375.7"/>
        <n v="8209.43"/>
        <n v="1865.42"/>
        <n v="1366.47"/>
        <n v="1728.12"/>
        <n v="1334.13"/>
        <n v="2013.86"/>
        <n v="856.78"/>
        <n v="451.4"/>
        <n v="-551.19"/>
        <n v="705.88"/>
        <n v="2817.62"/>
        <n v="2297.79"/>
        <n v="4090.23"/>
        <n v="1057.42"/>
        <n v="73.48"/>
        <n v="905.76"/>
        <n v="1641.61"/>
        <n v="1001.81"/>
        <n v="1831.83"/>
        <n v="689.53"/>
        <n v="17.35"/>
        <n v="3022.4"/>
        <n v="3285.87"/>
        <n v="723.94"/>
        <n v="892.88"/>
        <n v="368.93"/>
        <n v="3992.89"/>
        <n v="961.39"/>
        <n v="682.03"/>
        <n v="4674.51"/>
        <n v="5008.46"/>
        <n v="1371.66"/>
        <n v="482.6"/>
        <n v="3118.23"/>
        <n v="811.88"/>
        <n v="1710.28"/>
        <n v="6597.41"/>
        <n v="3914.05"/>
        <n v="141.35"/>
        <n v="2720.34"/>
        <n v="1835.18"/>
        <n v="1783.65"/>
        <n v="1506.68"/>
        <n v="7285.04"/>
        <n v="1327"/>
        <n v="1483.31"/>
        <n v="46.73"/>
        <n v="1936.72"/>
        <n v="5996.17"/>
        <n v="20.58"/>
        <n v="1681.27"/>
        <n v="603.68"/>
        <n v="3586.65"/>
        <n v="137.37"/>
        <n v="609.6"/>
        <n v="3769.68"/>
        <n v="4807.18"/>
        <n v="1777.83"/>
        <n v="401.16"/>
        <n v="3197.54"/>
        <n v="1833.4"/>
        <n v="952.88"/>
        <n v="2022.83"/>
        <n v="570.33"/>
        <n v="1662.5"/>
        <n v="1147.71"/>
        <n v="1676.25"/>
        <n v="1021.1"/>
        <n v="2838.76"/>
        <n v="3290.41"/>
        <n v="689.17"/>
        <n v="5991.79"/>
        <n v="4670.58"/>
        <n v="2513.6"/>
        <n v="3089.16"/>
        <n v="157.27"/>
        <n v="1583.29"/>
        <n v="3332.33"/>
        <n v="300.83"/>
        <n v="6369.1"/>
        <n v="2064.09"/>
        <n v="4849.26"/>
        <n v="1531.52"/>
        <n v="4523.49"/>
        <n v="401.5"/>
        <n v="1816.07"/>
        <n v="2826.64"/>
        <n v="1730.22"/>
        <n v="2006.48"/>
        <n v="492.16"/>
        <n v="1381.02"/>
        <n v="749.74"/>
        <n v="3352.07"/>
        <n v="4486.76"/>
        <n v="5458.97"/>
        <n v="4387.2"/>
        <n v="4617.53"/>
        <n v="1596.39"/>
        <n v="2283.04"/>
        <n v="1924.15"/>
        <n v="2737.9"/>
        <n v="2213.64"/>
        <n v="1315.59"/>
        <n v="170.44"/>
        <n v="2576.55"/>
        <n v="602.24"/>
        <n v="1239.46"/>
        <n v="1796.19"/>
        <n v="-647.64"/>
        <n v="1515.56"/>
        <n v="1542.32"/>
        <n v="530.58"/>
        <n v="2961.49"/>
        <n v="1394.39"/>
        <n v="442.06"/>
        <n v="210.44"/>
        <n v="1065.13"/>
        <n v="911.91"/>
        <n v="2280.56"/>
        <n v="3036.23"/>
        <n v="3722.34"/>
        <n v="2620.31"/>
        <n v="1450.1"/>
        <n v="3875.19"/>
        <n v="383.39"/>
        <n v="1250.39"/>
        <n v="1518.29"/>
        <n v="2386.51"/>
        <n v="1411.7"/>
        <n v="133.35"/>
        <n v="2254.38"/>
        <n v="4063.63"/>
        <n v="306.99"/>
        <n v="555.37"/>
        <n v="1644.29"/>
        <n v="1144.54"/>
        <n v="2600.85"/>
        <n v="1343.18"/>
        <n v="5553.78"/>
        <n v="1460.36"/>
        <n v="324.19"/>
        <n v="1821.88"/>
        <n v="2389.21"/>
        <n v="2416.68"/>
        <n v="520.1"/>
        <n v="264.13"/>
        <n v="3186.93"/>
        <n v="552.66"/>
        <n v="150.14"/>
        <n v="348.76"/>
        <n v="460.42"/>
        <n v="828.51"/>
        <n v="1951.28"/>
        <n v="116.35"/>
        <n v="2445.2"/>
        <n v="219.94"/>
        <n v="1299.95"/>
        <n v="1462.04"/>
        <n v="1114.9"/>
        <n v="1365.23"/>
        <n v="1178.41"/>
        <n v="2283.06"/>
        <n v="7462.36"/>
        <n v="5622.59"/>
        <n v="1094.19"/>
        <n v="300.27"/>
        <n v="4720.79"/>
        <n v="3497.62"/>
        <n v="1681.67"/>
        <n v="2702.43"/>
        <n v="1987.59"/>
        <n v="1306.87"/>
        <n v="419.79"/>
        <n v="815.83"/>
        <n v="1756.95"/>
        <n v="35.75"/>
        <n v="1033.61"/>
        <n v="1933.18"/>
        <n v="1033.71"/>
        <n v="1359.72"/>
        <n v="493.07"/>
        <n v="265.03"/>
        <n v="2104.53"/>
        <n v="2838.13"/>
        <n v="491.13"/>
        <n v="915.47"/>
        <n v="2206.3"/>
        <n v="1872.92"/>
        <n v="1283.96"/>
        <n v="2984.27"/>
        <n v="1349.64"/>
        <n v="2173.41"/>
        <n v="2413.4"/>
        <n v="2081.61"/>
        <n v="5537.03"/>
        <n v="457.82"/>
        <n v="3501.23"/>
        <n v="287.49"/>
        <n v="3947.28"/>
        <n v="1044.63"/>
        <n v="1743.33"/>
        <n v="1062.87"/>
        <n v="2177.07"/>
        <n v="1546.61"/>
        <n v="2107.8"/>
        <n v="3200.04"/>
        <n v="1089.12"/>
        <n v="1629.49"/>
        <n v="751.8"/>
        <n v="1993.42"/>
        <n v="226.48"/>
        <n v="4664.21"/>
        <n v="982.44"/>
        <n v="2535.67"/>
        <n v="620.2"/>
        <n v="1678.2"/>
        <n v="289.39"/>
        <n v="1532.41"/>
        <n v="3395.85"/>
        <n v="265.76"/>
        <n v="1461.35"/>
        <n v="1817"/>
        <n v="1051.93"/>
        <n v="1880.83"/>
        <n v="1371.35"/>
        <n v="6594.85"/>
        <n v="576.28"/>
        <n v="3070.36"/>
        <n v="752.69"/>
        <n v="671.54"/>
        <n v="3007.59"/>
        <n v="1147.79"/>
        <n v="801.36"/>
        <n v="1075.68"/>
        <n v="506.1"/>
        <n v="4202.29"/>
        <n v="1048.51"/>
        <n v="3479.24"/>
        <n v="2612.89"/>
        <n v="2034.35"/>
        <n v="2740.91"/>
        <n v="1096.73"/>
        <n v="1838.21"/>
        <n v="884.16"/>
        <n v="690.3"/>
        <n v="1015.84"/>
        <n v="1310.1"/>
        <n v="1455.43"/>
        <n v="355.15"/>
        <n v="1842.1"/>
        <n v="-1058.27"/>
        <n v="6774.98"/>
        <n v="551.76"/>
        <n v="79.69"/>
        <n v="1615.96"/>
        <n v="3122.28"/>
        <n v="6571.66"/>
        <n v="4014.69"/>
        <n v="149.77"/>
        <n v="-65.19"/>
        <n v="2848.54"/>
        <n v="449.2"/>
        <n v="63.61"/>
        <n v="599.52"/>
        <n v="1250.51"/>
        <n v="687.01"/>
        <n v="2706.14"/>
        <n v="234.46"/>
        <n v="188.12"/>
        <n v="3741.24"/>
        <n v="5159.16"/>
        <n v="2319.23"/>
        <n v="4953.32"/>
        <n v="1176.46"/>
        <n v="2498.64"/>
        <n v="2772.34"/>
        <n v="1498.19"/>
        <n v="2513.7"/>
        <n v="2330.2"/>
        <n v="26.6"/>
        <n v="2750.96"/>
        <n v="962.76"/>
        <n v="1705.23"/>
        <n v="1082.36"/>
        <n v="2858.28"/>
        <n v="4832.32"/>
        <n v="2576.22"/>
        <n v="2221.12"/>
        <n v="1009.96"/>
        <n v="783.03"/>
        <n v="4193.88"/>
        <n v="73.14"/>
        <n v="731.3"/>
        <n v="2358.78"/>
        <n v="380.23"/>
        <n v="567.82"/>
        <n v="1262.25"/>
        <n v="656.06"/>
        <n v="2085.28"/>
        <n v="1826.88"/>
        <n v="7198.14"/>
        <n v="1127.15"/>
        <n v="1802.59"/>
        <n v="1943.55"/>
        <n v="2024.16"/>
        <n v="2301.5"/>
        <n v="3829.18"/>
        <n v="3851.21"/>
        <n v="1915.77"/>
        <n v="1730.23"/>
        <n v="1574.2"/>
        <n v="585.51"/>
        <n v="2097.98"/>
        <n v="1703.13"/>
        <n v="2308.38"/>
        <n v="63.97"/>
        <n v="1401.27"/>
        <n v="3342.7"/>
        <n v="1594.65"/>
        <n v="2470.06"/>
        <n v="1202.77"/>
        <n v="2705.2"/>
        <n v="650.04"/>
        <n v="3788.43"/>
        <n v="135.21"/>
        <n v="2329.35"/>
        <n v="5093.69"/>
        <n v="1054.65"/>
        <n v="4125.74"/>
        <n v="702.49"/>
        <n v="1238.34"/>
        <n v="3911.65"/>
        <n v="3523.28"/>
        <n v="154.3"/>
        <n v="2223.59"/>
        <n v="730"/>
        <n v="1411.36"/>
        <n v="598.43"/>
        <n v="84.29"/>
        <n v="1150.15"/>
        <n v="1262.85"/>
        <n v="1408.88"/>
        <n v="610.3"/>
        <n v="975.45"/>
        <n v="520.15"/>
        <n v="538.8"/>
        <n v="1519.78"/>
        <n v="5308.23"/>
        <n v="1460.69"/>
        <n v="1084.02"/>
        <n v="1113.75"/>
        <n v="5896.92"/>
        <n v="1963.15"/>
        <n v="2464.42"/>
        <n v="273"/>
        <n v="832.03"/>
        <n v="2223.73"/>
        <n v="2035.79"/>
        <n v="834.39"/>
        <n v="980.71"/>
        <n v="3097.66"/>
        <n v="505.81"/>
        <n v="892.77"/>
        <n v="852.83"/>
        <n v="534.22"/>
        <n v="1623.06"/>
        <n v="283.09"/>
        <n v="2544.93"/>
        <n v="6589.08"/>
        <n v="3013.13"/>
        <n v="2794.1"/>
        <n v="2544.81"/>
        <n v="549.27"/>
        <n v="553.71"/>
        <n v="1573.68"/>
        <n v="1745"/>
        <n v="1947.65"/>
        <n v="3406.93"/>
        <n v="264.45"/>
        <n v="2814.49"/>
        <n v="909.77"/>
        <n v="1246.13"/>
        <n v="1521.67"/>
        <n v="1864.76"/>
        <n v="1471.59"/>
        <n v="1422.97"/>
        <n v="2116.75"/>
        <n v="831.06"/>
        <n v="3837.52"/>
        <n v="2380.87"/>
        <n v="767.81"/>
        <n v="784.63"/>
        <n v="2865.44"/>
        <n v="1508.15"/>
        <n v="146.81"/>
        <n v="411.38"/>
        <n v="658.31"/>
        <n v="847.87"/>
        <n v="4713.42"/>
        <n v="20.43"/>
        <n v="4550.01"/>
        <n v="593.1"/>
        <n v="3225.77"/>
        <n v="2082.38"/>
        <n v="1869.2"/>
        <n v="331.56"/>
        <n v="1232.12"/>
        <n v="1220.57"/>
        <n v="1327.07"/>
        <n v="1377.79"/>
        <n v="3152.55"/>
        <n v="477.11"/>
        <n v="511.92"/>
        <n v="1244.23"/>
        <n v="180.54"/>
        <n v="1882.05"/>
        <n v="3344.76"/>
        <n v="913.13"/>
        <n v="2642.74"/>
        <n v="1802.67"/>
        <n v="1105.04"/>
        <n v="3532.8"/>
        <n v="2001.66"/>
        <n v="135.65"/>
        <n v="1883.52"/>
        <n v="2119.29"/>
        <n v="992.65"/>
        <n v="570.4"/>
        <n v="56.5"/>
        <n v="2729.82"/>
        <n v="1729.05"/>
        <n v="441.89"/>
        <n v="1077.14"/>
        <n v="1523.94"/>
        <n v="1780.33"/>
        <n v="1482.25"/>
        <n v="571.6"/>
        <n v="2336.34"/>
        <n v="1546.48"/>
        <n v="203.43"/>
        <n v="1788.75"/>
        <n v="6335.34"/>
        <n v="-2503.31"/>
        <n v="1759.18"/>
        <n v="3266.9"/>
        <n v="481.94"/>
        <n v="460.85"/>
        <n v="938.19"/>
        <n v="1165.28"/>
        <n v="970.57"/>
        <n v="738.58"/>
        <n v="130.92"/>
        <n v="1015.12"/>
        <n v="1188.38"/>
        <n v="3639.81"/>
        <n v="3257.02"/>
        <n v="931.41"/>
        <n v="2080.92"/>
        <n v="1772.8"/>
        <n v="3377.7"/>
        <n v="1079.09"/>
        <n v="2933.69"/>
        <n v="1115.12"/>
        <n v="2776.99"/>
        <n v="1648.96"/>
        <n v="2551.42"/>
        <n v="545.66"/>
        <n v="2294.15"/>
        <n v="4662.5"/>
        <n v="4404.73"/>
        <n v="8269.9"/>
        <n v="2737.43"/>
        <n v="2046.82"/>
        <n v="1533.47"/>
        <n v="601.28"/>
        <n v="1512.39"/>
        <n v="4216.06"/>
        <n v="2192.36"/>
        <n v="1777.79"/>
        <n v="179.18"/>
        <n v="-1697.64"/>
        <n v="1969.93"/>
        <n v="3455.38"/>
        <n v="2959.74"/>
        <n v="4631.92"/>
        <n v="1421.63"/>
        <n v="2926.28"/>
        <n v="2835.67"/>
        <n v="1215.18"/>
        <n v="5924.19"/>
        <n v="4074.61"/>
        <n v="1763.84"/>
        <n v="1916.85"/>
        <n v="772.93"/>
        <n v="1069.1"/>
        <n v="372.13"/>
        <n v="414.7"/>
        <n v="2297.9"/>
        <n v="2214.29"/>
        <n v="1100.15"/>
        <n v="2025.14"/>
        <n v="471.94"/>
        <n v="79.14"/>
        <n v="4754.75"/>
        <n v="366.75"/>
        <n v="500.11"/>
        <n v="2342.2"/>
        <n v="1558.54"/>
        <n v="1312.45"/>
        <n v="46.41"/>
        <n v="604.25"/>
        <n v="339.73"/>
        <n v="1558.55"/>
        <n v="1426.69"/>
        <n v="1473.49"/>
        <n v="3611.31"/>
        <n v="2185.99"/>
        <n v="2573"/>
        <n v="2147.97"/>
        <n v="209.31"/>
        <n v="1090.23"/>
        <n v="1790.96"/>
        <n v="5827.23"/>
        <n v="1042.81"/>
        <n v="4829.07"/>
        <n v="2671.97"/>
        <n v="926.14"/>
        <n v="1396.08"/>
        <n v="1741.6"/>
        <n v="450.52"/>
        <n v="3906.79"/>
        <n v="1835.53"/>
        <n v="652.55"/>
        <n v="115.65"/>
        <n v="2527.57"/>
        <n v="1405.34"/>
        <n v="386.71"/>
        <n v="755.86"/>
        <n v="1211.36"/>
        <n v="2263.95"/>
        <n v="3144.16"/>
        <n v="4528"/>
        <n v="767.32"/>
        <n v="145.24"/>
        <n v="4588.82"/>
      </sharedItems>
    </cacheField>
    <cacheField name="Correct_Spend " numFmtId="0">
      <sharedItems containsSemiMixedTypes="0" containsString="0" containsNumber="1" minValue="10.01" maxValue="3636.145" count="1686">
        <n v="102.82"/>
        <n v="24.33"/>
        <n v="1323.39"/>
        <n v="2180.38"/>
        <n v="252.44"/>
        <n v="2697.03"/>
        <n v="1232.76"/>
        <n v="865.7"/>
        <n v="1046.18"/>
        <n v="1623.56"/>
        <n v="523.13"/>
        <n v="1267.69"/>
        <n v="3636.145"/>
        <n v="1464.72"/>
        <n v="139.18"/>
        <n v="1552.9"/>
        <n v="3147.37"/>
        <n v="3635.76"/>
        <n v="2933.59"/>
        <n v="353.99"/>
        <n v="1975.49"/>
        <n v="2428.4"/>
        <n v="1793.94"/>
        <n v="1293.01"/>
        <n v="1219.24"/>
        <n v="567.39"/>
        <n v="157.38"/>
        <n v="3514.38"/>
        <n v="2759.35"/>
        <n v="2393.02"/>
        <n v="1233.98"/>
        <n v="2546.46"/>
        <n v="2136.63"/>
        <n v="1118.15"/>
        <n v="418.96"/>
        <n v="205.48"/>
        <n v="973.67"/>
        <n v="670.24"/>
        <n v="531.19"/>
        <n v="235.62"/>
        <n v="2341.65"/>
        <n v="2928.86"/>
        <n v="1507.73"/>
        <n v="1547.16"/>
        <n v="640.98"/>
        <n v="919.99"/>
        <n v="563.31"/>
        <n v="3219.35"/>
        <n v="428.93"/>
        <n v="2634.34"/>
        <n v="3149.01"/>
        <n v="663.56"/>
        <n v="3502.47"/>
        <n v="1734.66"/>
        <n v="2360.81"/>
        <n v="2420.95"/>
        <n v="1772.36"/>
        <n v="253.53"/>
        <n v="839.07"/>
        <n v="2090.74"/>
        <n v="1808.48"/>
        <n v="2132.84"/>
        <n v="577.71"/>
        <n v="2581.45"/>
        <n v="1795.28"/>
        <n v="67.13"/>
        <n v="1748.61"/>
        <n v="2803.46"/>
        <n v="533.98"/>
        <n v="2298.8"/>
        <n v="1984.85"/>
        <n v="1787.74"/>
        <n v="64.03"/>
        <n v="1938.54"/>
        <n v="242.07"/>
        <n v="582.26"/>
        <n v="624.56"/>
        <n v="1061.2"/>
        <n v="497.4"/>
        <n v="1411.43"/>
        <n v="945"/>
        <n v="2301.7"/>
        <n v="950.5"/>
        <n v="850.8"/>
        <n v="90.9"/>
        <n v="3433"/>
        <n v="2471.49"/>
        <n v="44.7"/>
        <n v="2212.46"/>
        <n v="236.73"/>
        <n v="430.25"/>
        <n v="714.23"/>
        <n v="318.24"/>
        <n v="573.89"/>
        <n v="691.43"/>
        <n v="112.8"/>
        <n v="1582.97"/>
        <n v="1280.98"/>
        <n v="1201.86"/>
        <n v="1424.92"/>
        <n v="338.61"/>
        <n v="1369.32"/>
        <n v="1669.23"/>
        <n v="1854.54"/>
        <n v="1250.71"/>
        <n v="3535.88"/>
        <n v="2637.77"/>
        <n v="2348.14"/>
        <n v="325.11"/>
        <n v="1272.82"/>
        <n v="2579.05"/>
        <n v="444.9"/>
        <n v="1159.6"/>
        <n v="989.61"/>
        <n v="2313.94"/>
        <n v="1278.05"/>
        <n v="483.47"/>
        <n v="92.31"/>
        <n v="708.5"/>
        <n v="2926.3"/>
        <n v="188.11"/>
        <n v="345.555"/>
        <n v="2444.54"/>
        <n v="3072.82"/>
        <n v="1643.35"/>
        <n v="3192.72"/>
        <n v="2350.11"/>
        <n v="1332.27"/>
        <n v="2990.68"/>
        <n v="908.84"/>
        <n v="1688.77"/>
        <n v="912.17"/>
        <n v="854.1"/>
        <n v="1863.31"/>
        <n v="2596.68"/>
        <n v="1981.44"/>
        <n v="33.91"/>
        <n v="2247.61"/>
        <n v="3137.17"/>
        <n v="2135.17"/>
        <n v="2284.72"/>
        <n v="1479.92"/>
        <n v="1865.02"/>
        <n v="1525.44"/>
        <n v="868.04"/>
        <n v="2615.51"/>
        <n v="197.02"/>
        <n v="562.48"/>
        <n v="1974.81"/>
        <n v="701.39"/>
        <n v="1725.78"/>
        <n v="2908.44"/>
        <n v="1379.66"/>
        <n v="316.59"/>
        <n v="1890.33"/>
        <n v="675.28"/>
        <n v="2955.25"/>
        <n v="1009.91"/>
        <n v="110.21"/>
        <n v="192.26"/>
        <n v="1866.9"/>
        <n v="2148.42"/>
        <n v="247.12"/>
        <n v="2284.81"/>
        <n v="364.28"/>
        <n v="2992.62"/>
        <n v="3422.33"/>
        <n v="1467.55"/>
        <n v="944.03"/>
        <n v="517.75"/>
        <n v="1492.88"/>
        <n v="1516.72"/>
        <n v="2564.17"/>
        <n v="1918.24"/>
        <n v="2888.28"/>
        <n v="1037.91"/>
        <n v="987.1"/>
        <n v="2326.23"/>
        <n v="1426.52"/>
        <n v="802.63"/>
        <n v="2733.66"/>
        <n v="99"/>
        <n v="1112.95"/>
        <n v="1094.26"/>
        <n v="364.49"/>
        <n v="2745.62"/>
        <n v="985.25"/>
        <n v="653.23"/>
        <n v="2243.08"/>
        <n v="1395.15"/>
        <n v="2851.02"/>
        <n v="2614.28"/>
        <n v="1293.58"/>
        <n v="693.6"/>
        <n v="734.78"/>
        <n v="2122.6"/>
        <n v="1346.17"/>
        <n v="2189.31"/>
        <n v="1081.61"/>
        <n v="2740.82"/>
        <n v="3117.63"/>
        <n v="1342.08"/>
        <n v="1912.13"/>
        <n v="625.45"/>
        <n v="2032.32"/>
        <n v="393.8"/>
        <n v="1166.69"/>
        <n v="3167.41"/>
        <n v="795.86"/>
        <n v="455.65"/>
        <n v="109.15"/>
        <n v="1325.72"/>
        <n v="1978.28"/>
        <n v="1699.66"/>
        <n v="3001.43"/>
        <n v="649.87"/>
        <n v="32.42"/>
        <n v="1816.85"/>
        <n v="1217.66"/>
        <n v="506.13"/>
        <n v="3576.14"/>
        <n v="2987.59"/>
        <n v="221.03"/>
        <n v="1151.35"/>
        <n v="190.92"/>
        <n v="396.04"/>
        <n v="3163.13"/>
        <n v="2060.37"/>
        <n v="896.08"/>
        <n v="1918.21"/>
        <n v="568.45"/>
        <n v="775.19"/>
        <n v="848.93"/>
        <n v="3139.81"/>
        <n v="833.49"/>
        <n v="54.83"/>
        <n v="1584.67"/>
        <n v="611.53"/>
        <n v="1099.02"/>
        <n v="1245.82"/>
        <n v="2373.98"/>
        <n v="270.62"/>
        <n v="530.28"/>
        <n v="647.24"/>
        <n v="1746.03"/>
        <n v="3393.83"/>
        <n v="303.37"/>
        <n v="91.44"/>
        <n v="1752.66"/>
        <n v="227.86"/>
        <n v="1883.34"/>
        <n v="679.25"/>
        <n v="2203.65"/>
        <n v="156.44"/>
        <n v="2006.8"/>
        <n v="971.96"/>
        <n v="2252.04"/>
        <n v="29.68"/>
        <n v="778.61"/>
        <n v="73.53"/>
        <n v="1654.14"/>
        <n v="606.64"/>
        <n v="2103.49"/>
        <n v="1623.7"/>
        <n v="215.07"/>
        <n v="1693.83"/>
        <n v="637.58"/>
        <n v="1327.02"/>
        <n v="1569.27"/>
        <n v="190.41"/>
        <n v="1525"/>
        <n v="557.51"/>
        <n v="738.21"/>
        <n v="2607.28"/>
        <n v="2046.01"/>
        <n v="1718.69"/>
        <n v="2787.16"/>
        <n v="464.77"/>
        <n v="2076.97"/>
        <n v="751.9"/>
        <n v="586.97"/>
        <n v="452.14"/>
        <n v="545.34"/>
        <n v="263.43"/>
        <n v="2278.66"/>
        <n v="333.09"/>
        <n v="1242.63"/>
        <n v="1390.78"/>
        <n v="2594.29"/>
        <n v="1427.52"/>
        <n v="2043.16"/>
        <n v="2629.55"/>
        <n v="192.86"/>
        <n v="1384.81"/>
        <n v="1475.53"/>
        <n v="1166.91"/>
        <n v="603.02"/>
        <n v="638.7"/>
        <n v="2795"/>
        <n v="755.78"/>
        <n v="1959.32"/>
        <n v="1470.43"/>
        <n v="2883.82"/>
        <n v="786.62"/>
        <n v="1508.6"/>
        <n v="905.87"/>
        <n v="598.49"/>
        <n v="175.6"/>
        <n v="17.84"/>
        <n v="1343.72"/>
        <n v="1912.37"/>
        <n v="599.36"/>
        <n v="1280.97"/>
        <n v="657.49"/>
        <n v="155.41"/>
        <n v="1366.41"/>
        <n v="1779.63"/>
        <n v="1050.98"/>
        <n v="1871.61"/>
        <n v="247.17"/>
        <n v="1342.23"/>
        <n v="1820.41"/>
        <n v="1094.67"/>
        <n v="2856.83"/>
        <n v="214.27"/>
        <n v="217.33"/>
        <n v="406.02"/>
        <n v="1827.06"/>
        <n v="2135.23"/>
        <n v="2060.96"/>
        <n v="248.25"/>
        <n v="2221.43"/>
        <n v="717.1"/>
        <n v="741.35"/>
        <n v="2271.88"/>
        <n v="221.39"/>
        <n v="896.21"/>
        <n v="1404.02"/>
        <n v="1372.09"/>
        <n v="503.95"/>
        <n v="350.6"/>
        <n v="165.52"/>
        <n v="1541.49"/>
        <n v="2178.99"/>
        <n v="71.06"/>
        <n v="512.57"/>
        <n v="2524.71"/>
        <n v="2183.86"/>
        <n v="2063.03"/>
        <n v="1429.05"/>
        <n v="971.99"/>
        <n v="1336.7"/>
        <n v="1106.36"/>
        <n v="1458.56"/>
        <n v="575.18"/>
        <n v="3449.54"/>
        <n v="2826.77"/>
        <n v="3368.57"/>
        <n v="933.71"/>
        <n v="1344.95"/>
        <n v="1223.51"/>
        <n v="1339.67"/>
        <n v="665.89"/>
        <n v="1430.33"/>
        <n v="1207.33"/>
        <n v="3363.83"/>
        <n v="604.82"/>
        <n v="2135.64"/>
        <n v="2056.89"/>
        <n v="220.85"/>
        <n v="92.92"/>
        <n v="1227.1"/>
        <n v="3380.47"/>
        <n v="3203.32"/>
        <n v="2857.28"/>
        <n v="1517.03"/>
        <n v="906.33"/>
        <n v="895.49"/>
        <n v="601.7"/>
        <n v="2030.75"/>
        <n v="2313.63"/>
        <n v="1600.75"/>
        <n v="590.37"/>
        <n v="2503.4"/>
        <n v="2008.36"/>
        <n v="2199.62"/>
        <n v="3426.8"/>
        <n v="530.8"/>
        <n v="315.33"/>
        <n v="593.57"/>
        <n v="579.98"/>
        <n v="82.26"/>
        <n v="98.84"/>
        <n v="1668.87"/>
        <n v="1242.96"/>
        <n v="2907.72"/>
        <n v="1362.68"/>
        <n v="1128.44"/>
        <n v="162.22"/>
        <n v="253.62"/>
        <n v="466.85"/>
        <n v="1504.3"/>
        <n v="116.11"/>
        <n v="1156.1"/>
        <n v="1928.36"/>
        <n v="525.88"/>
        <n v="189.94"/>
        <n v="310.46"/>
        <n v="3367.69"/>
        <n v="786.85"/>
        <n v="1235.02"/>
        <n v="1514.03"/>
        <n v="1005.74"/>
        <n v="2648.29"/>
        <n v="2847.1"/>
        <n v="182.62"/>
        <n v="824.48"/>
        <n v="531.46"/>
        <n v="1361.35"/>
        <n v="1857.16"/>
        <n v="2626.42"/>
        <n v="609.54"/>
        <n v="2162.58"/>
        <n v="463.24"/>
        <n v="1456.14"/>
        <n v="2018.22"/>
        <n v="754.76"/>
        <n v="370.74"/>
        <n v="604.48"/>
        <n v="501.72"/>
        <n v="1257.83"/>
        <n v="3479.66"/>
        <n v="1714.77"/>
        <n v="595.64"/>
        <n v="2060.41"/>
        <n v="1634.61"/>
        <n v="399.27"/>
        <n v="3453.18"/>
        <n v="797.05"/>
        <n v="437.21"/>
        <n v="549.58"/>
        <n v="161.09"/>
        <n v="2148.5"/>
        <n v="609.65"/>
        <n v="2869.03"/>
        <n v="1668.18"/>
        <n v="1527.54"/>
        <n v="1643.83"/>
        <n v="1043.14"/>
        <n v="947.8"/>
        <n v="802.42"/>
        <n v="1777.25"/>
        <n v="663.02"/>
        <n v="1835.95"/>
        <n v="1732.65"/>
        <n v="171.51"/>
        <n v="807.27"/>
        <n v="342.01"/>
        <n v="3105.8"/>
        <n v="1636.3"/>
        <n v="3034.14"/>
        <n v="1103.69"/>
        <n v="361.7"/>
        <n v="68.36"/>
        <n v="351.54"/>
        <n v="2912.86"/>
        <n v="1359.93"/>
        <n v="888.3"/>
        <n v="1196.69"/>
        <n v="3466.67"/>
        <n v="684.34"/>
        <n v="1026.94"/>
        <n v="1342.66"/>
        <n v="1707.85"/>
        <n v="3546.81"/>
        <n v="525.63"/>
        <n v="197.03"/>
        <n v="758.92"/>
        <n v="1296.29"/>
        <n v="332.87"/>
        <n v="28.44"/>
        <n v="619.57"/>
        <n v="1879.83"/>
        <n v="3073.4"/>
        <n v="1670.01"/>
        <n v="2734.1"/>
        <n v="658.25"/>
        <n v="2929.76"/>
        <n v="1862.7"/>
        <n v="2044.76"/>
        <n v="743.17"/>
        <n v="1368.3"/>
        <n v="2511.7"/>
        <n v="1013.88"/>
        <n v="994.68"/>
        <n v="1049.42"/>
        <n v="99.9"/>
        <n v="400.37"/>
        <n v="1487.6"/>
        <n v="933.47"/>
        <n v="1585.1"/>
        <n v="1100.04"/>
        <n v="2552.84"/>
        <n v="1601.04"/>
        <n v="3100.07"/>
        <n v="302.33"/>
        <n v="849.75"/>
        <n v="350.74"/>
        <n v="1596.37"/>
        <n v="72.23"/>
        <n v="3291.35"/>
        <n v="1221.7"/>
        <n v="651.92"/>
        <n v="2306.65"/>
        <n v="1493.78"/>
        <n v="1139.59"/>
        <n v="473.06"/>
        <n v="2784.84"/>
        <n v="1263.63"/>
        <n v="668.45"/>
        <n v="899.08"/>
        <n v="2027.74"/>
        <n v="876.36"/>
        <n v="2856.94"/>
        <n v="799.71"/>
        <n v="2217.15"/>
        <n v="2257.18"/>
        <n v="234.56"/>
        <n v="187.9"/>
        <n v="824.2"/>
        <n v="2405.02"/>
        <n v="233.91"/>
        <n v="1704.64"/>
        <n v="2142.87"/>
        <n v="165.57"/>
        <n v="1495.63"/>
        <n v="2581.43"/>
        <n v="1713.6"/>
        <n v="393.36"/>
        <n v="623.39"/>
        <n v="1523.06"/>
        <n v="205.12"/>
        <n v="1219.66"/>
        <n v="2489.1"/>
        <n v="776.82"/>
        <n v="436.8"/>
        <n v="1102.8"/>
        <n v="788.23"/>
        <n v="782.14"/>
        <n v="1826.75"/>
        <n v="1678.67"/>
        <n v="3619.26"/>
        <n v="1538.11"/>
        <n v="56.19"/>
        <n v="172.05"/>
        <n v="1740.09"/>
        <n v="1371.07"/>
        <n v="2376.92"/>
        <n v="610.73"/>
        <n v="1063.08"/>
        <n v="1704.58"/>
        <n v="457.22"/>
        <n v="2558.8"/>
        <n v="360.62"/>
        <n v="961.4"/>
        <n v="231.27"/>
        <n v="408.89"/>
        <n v="468.22"/>
        <n v="1673.81"/>
        <n v="1054.51"/>
        <n v="112.27"/>
        <n v="1316.12"/>
        <n v="453.41"/>
        <n v="340.18"/>
        <n v="1244.79"/>
        <n v="575.79"/>
        <n v="1166.65"/>
        <n v="2333.52"/>
        <n v="1281.6"/>
        <n v="1794.43"/>
        <n v="442.01"/>
        <n v="968.06"/>
        <n v="1940.3"/>
        <n v="471.3"/>
        <n v="319.54"/>
        <n v="257.08"/>
        <n v="721.59"/>
        <n v="959.82"/>
        <n v="290.51"/>
        <n v="642.97"/>
        <n v="422.04"/>
        <n v="2050.13"/>
        <n v="648.04"/>
        <n v="2250.74"/>
        <n v="732.7"/>
        <n v="549.37"/>
        <n v="1156.17"/>
        <n v="1093.91"/>
        <n v="589.97"/>
        <n v="3039.7"/>
        <n v="520.5"/>
        <n v="1088.96"/>
        <n v="975.43"/>
        <n v="3172.28"/>
        <n v="790.1"/>
        <n v="1141"/>
        <n v="2302.45"/>
        <n v="339.94"/>
        <n v="351.93"/>
        <n v="1903.49"/>
        <n v="332.92"/>
        <n v="2095.3"/>
        <n v="1349.99"/>
        <n v="2653.78"/>
        <n v="920.11"/>
        <n v="484.7"/>
        <n v="1734.44"/>
        <n v="1757.44"/>
        <n v="428.4"/>
        <n v="1411.94"/>
        <n v="262.75"/>
        <n v="344.91"/>
        <n v="1387.31"/>
        <n v="2591.97"/>
        <n v="729.12"/>
        <n v="1320.74"/>
        <n v="885.14"/>
        <n v="619.93"/>
        <n v="396.32"/>
        <n v="634.55"/>
        <n v="762.29"/>
        <n v="724.37"/>
        <n v="1095.63"/>
        <n v="358.03"/>
        <n v="286.85"/>
        <n v="1721.43"/>
        <n v="1229.99"/>
        <n v="1790.93"/>
        <n v="3482.51"/>
        <n v="1181.1"/>
        <n v="700.09"/>
        <n v="771.36"/>
        <n v="1572.35"/>
        <n v="488.36"/>
        <n v="1128.27"/>
        <n v="102.77"/>
        <n v="956.45"/>
        <n v="1100.33"/>
        <n v="2154.02"/>
        <n v="1999.15"/>
        <n v="1451.75"/>
        <n v="2748.38"/>
        <n v="1096.19"/>
        <n v="2304.35"/>
        <n v="2317.29"/>
        <n v="2294.23"/>
        <n v="53.74"/>
        <n v="667.64"/>
        <n v="213.42"/>
        <n v="1153"/>
        <n v="293.4"/>
        <n v="166.33"/>
        <n v="630.4"/>
        <n v="304.36"/>
        <n v="623.97"/>
        <n v="1195.87"/>
        <n v="2936.7"/>
        <n v="955.98"/>
        <n v="56.33"/>
        <n v="19.24"/>
        <n v="2873.3"/>
        <n v="1593.76"/>
        <n v="2064.55"/>
        <n v="596.07"/>
        <n v="1147.42"/>
        <n v="577.68"/>
        <n v="147.32"/>
        <n v="630.8"/>
        <n v="2577.26"/>
        <n v="254.23"/>
        <n v="942.12"/>
        <n v="489.89"/>
        <n v="87.07"/>
        <n v="1069.27"/>
        <n v="1346.88"/>
        <n v="1099.76"/>
        <n v="3384.84"/>
        <n v="2285.92"/>
        <n v="1915.05"/>
        <n v="1625.83"/>
        <n v="721.66"/>
        <n v="2488.96"/>
        <n v="1305.96"/>
        <n v="731.23"/>
        <n v="553.06"/>
        <n v="834.87"/>
        <n v="2609.04"/>
        <n v="635.6"/>
        <n v="654.71"/>
        <n v="1128.9"/>
        <n v="1806.56"/>
        <n v="1607.57"/>
        <n v="2895.48"/>
        <n v="2093.16"/>
        <n v="3308.07"/>
        <n v="742.15"/>
        <n v="913.44"/>
        <n v="1220.07"/>
        <n v="388.86"/>
        <n v="614.72"/>
        <n v="1584.08"/>
        <n v="373.09"/>
        <n v="474.24"/>
        <n v="483.17"/>
        <n v="1070.96"/>
        <n v="34.68"/>
        <n v="942.8"/>
        <n v="698.88"/>
        <n v="2807.57"/>
        <n v="1245.38"/>
        <n v="3403.1"/>
        <n v="3341.47"/>
        <n v="2798.65"/>
        <n v="229.49"/>
        <n v="1620.23"/>
        <n v="1251.61"/>
        <n v="322.18"/>
        <n v="1654.96"/>
        <n v="1248.24"/>
        <n v="1252.98"/>
        <n v="821.43"/>
        <n v="3601.64"/>
        <n v="3629.86"/>
        <n v="1712.34"/>
        <n v="1403.49"/>
        <n v="1842.27"/>
        <n v="1945.59"/>
        <n v="2542.19"/>
        <n v="1746.06"/>
        <n v="757.48"/>
        <n v="1521.85"/>
        <n v="417.37"/>
        <n v="2601.72"/>
        <n v="1195.47"/>
        <n v="1514.8"/>
        <n v="454.83"/>
        <n v="130.45"/>
        <n v="2506.44"/>
        <n v="522.92"/>
        <n v="1477.7"/>
        <n v="223.05"/>
        <n v="473.89"/>
        <n v="551.83"/>
        <n v="760.11"/>
        <n v="2936.53"/>
        <n v="109.32"/>
        <n v="290.56"/>
        <n v="918.39"/>
        <n v="659.08"/>
        <n v="1429.71"/>
        <n v="1603.86"/>
        <n v="1935.48"/>
        <n v="894.29"/>
        <n v="1734.73"/>
        <n v="455.6"/>
        <n v="1110.95"/>
        <n v="2640.22"/>
        <n v="3195.76"/>
        <n v="742.72"/>
        <n v="1276.43"/>
        <n v="714.88"/>
        <n v="686.83"/>
        <n v="1784.44"/>
        <n v="1705.8"/>
        <n v="3350.03"/>
        <n v="989.92"/>
        <n v="1299.64"/>
        <n v="154.81"/>
        <n v="58.43"/>
        <n v="1261.41"/>
        <n v="157.37"/>
        <n v="1410.68"/>
        <n v="180.56"/>
        <n v="280.39"/>
        <n v="1757.77"/>
        <n v="3051.17"/>
        <n v="664.87"/>
        <n v="1443.7"/>
        <n v="1696.22"/>
        <n v="54.42"/>
        <n v="3475.08"/>
        <n v="25.53"/>
        <n v="132.17"/>
        <n v="980.44"/>
        <n v="2810.25"/>
        <n v="1258.34"/>
        <n v="1214.48"/>
        <n v="342.08"/>
        <n v="499.22"/>
        <n v="314.09"/>
        <n v="119.01"/>
        <n v="422.25"/>
        <n v="106.97"/>
        <n v="1388.48"/>
        <n v="2156.27"/>
        <n v="436.28"/>
        <n v="2048.07"/>
        <n v="1631.39"/>
        <n v="695.63"/>
        <n v="1133.47"/>
        <n v="1282.75"/>
        <n v="2697.39"/>
        <n v="1736.12"/>
        <n v="525.1"/>
        <n v="2088.14"/>
        <n v="68.99"/>
        <n v="1119.98"/>
        <n v="570.35"/>
        <n v="1306.85"/>
        <n v="1981.71"/>
        <n v="199.25"/>
        <n v="84.17"/>
        <n v="222.9"/>
        <n v="125.37"/>
        <n v="1265.03"/>
        <n v="3449.51"/>
        <n v="1000.46"/>
        <n v="588.34"/>
        <n v="879.58"/>
        <n v="3511.44"/>
        <n v="363.1"/>
        <n v="1264.27"/>
        <n v="2869.27"/>
        <n v="1922.18"/>
        <n v="672.2"/>
        <n v="1923.45"/>
        <n v="2657.64"/>
        <n v="3019.12"/>
        <n v="518.32"/>
        <n v="2421.17"/>
        <n v="1213.66"/>
        <n v="1254.24"/>
        <n v="188.38"/>
        <n v="2339.57"/>
        <n v="312.14"/>
        <n v="919"/>
        <n v="30.82"/>
        <n v="796.21"/>
        <n v="694.93"/>
        <n v="2267.39"/>
        <n v="1634.48"/>
        <n v="1254.39"/>
        <n v="822.24"/>
        <n v="2293"/>
        <n v="291.89"/>
        <n v="684.26"/>
        <n v="169.41"/>
        <n v="1837.35"/>
        <n v="454.43"/>
        <n v="844.23"/>
        <n v="654.36"/>
        <n v="2740.42"/>
        <n v="2906.8"/>
        <n v="539.65"/>
        <n v="678.41"/>
        <n v="15.68"/>
        <n v="2594.79"/>
        <n v="377.21"/>
        <n v="2422.76"/>
        <n v="29.73"/>
        <n v="627.01"/>
        <n v="2117.09"/>
        <n v="3515.9"/>
        <n v="192.41"/>
        <n v="730.44"/>
        <n v="1470.92"/>
        <n v="3215.02"/>
        <n v="570.88"/>
        <n v="1030.94"/>
        <n v="3205.91"/>
        <n v="417.53"/>
        <n v="2441.98"/>
        <n v="2028.15"/>
        <n v="71.36"/>
        <n v="167.93"/>
        <n v="870.6"/>
        <n v="883.82"/>
        <n v="1115.93"/>
        <n v="273.9"/>
        <n v="910.97"/>
        <n v="2935.17"/>
        <n v="2471.91"/>
        <n v="397.37"/>
        <n v="29.28"/>
        <n v="678.35"/>
        <n v="129.47"/>
        <n v="1516.71"/>
        <n v="511.39"/>
        <n v="131.64"/>
        <n v="1371.03"/>
        <n v="852"/>
        <n v="1104.11"/>
        <n v="766.45"/>
        <n v="2177.86"/>
        <n v="749.07"/>
        <n v="3513.91"/>
        <n v="334.85"/>
        <n v="10.01"/>
        <n v="2960.04"/>
        <n v="3406.22"/>
        <n v="237.88"/>
        <n v="1369.57"/>
        <n v="1128.55"/>
        <n v="1881.21"/>
        <n v="236.26"/>
        <n v="414.6"/>
        <n v="2197.77"/>
        <n v="357.82"/>
        <n v="1527.27"/>
        <n v="184.93"/>
        <n v="1076.37"/>
        <n v="1494.38"/>
        <n v="1659.61"/>
        <n v="1303.61"/>
        <n v="347.1"/>
        <n v="1162.95"/>
        <n v="254.07"/>
        <n v="56.84"/>
        <n v="404.28"/>
        <n v="258.83"/>
        <n v="621.86"/>
        <n v="1892.01"/>
        <n v="941.98"/>
        <n v="812.36"/>
        <n v="561.61"/>
        <n v="1533.88"/>
        <n v="2923.25"/>
        <n v="935.79"/>
        <n v="3610.86"/>
        <n v="3257.85"/>
        <n v="2349.97"/>
        <n v="480.34"/>
        <n v="640.61"/>
        <n v="783.84"/>
        <n v="705.09"/>
        <n v="165.56"/>
        <n v="2419.14"/>
        <n v="652.64"/>
        <n v="1159.67"/>
        <n v="203.97"/>
        <n v="122.8"/>
        <n v="1761.34"/>
        <n v="1642.51"/>
        <n v="2124.39"/>
        <n v="1435.06"/>
        <n v="2912.64"/>
        <n v="1199.9"/>
        <n v="3494.03"/>
        <n v="52.7"/>
        <n v="1359.04"/>
        <n v="555.97"/>
        <n v="20.05"/>
        <n v="1834.12"/>
        <n v="271.01"/>
        <n v="1208.3"/>
        <n v="2480.67"/>
        <n v="418.11"/>
        <n v="2702.72"/>
        <n v="140.97"/>
        <n v="624.21"/>
        <n v="950.15"/>
        <n v="2416.14"/>
        <n v="612.79"/>
        <n v="1072.61"/>
        <n v="1671.91"/>
        <n v="2016.31"/>
        <n v="308.48"/>
        <n v="1400.3"/>
        <n v="2242.64"/>
        <n v="2023.56"/>
        <n v="1130.93"/>
        <n v="1251.99"/>
        <n v="1120.17"/>
        <n v="696.49"/>
        <n v="250.3"/>
        <n v="354.24"/>
        <n v="916.91"/>
        <n v="1059.01"/>
        <n v="3170.56"/>
        <n v="2359.99"/>
        <n v="161.54"/>
        <n v="498.74"/>
        <n v="487.06"/>
        <n v="811.41"/>
        <n v="24.25"/>
        <n v="2356.86"/>
        <n v="1094.59"/>
        <n v="20.76"/>
        <n v="1509.5"/>
        <n v="2012.58"/>
        <n v="654.15"/>
        <n v="1126.61"/>
        <n v="593.65"/>
        <n v="600.64"/>
        <n v="1425.13"/>
        <n v="2355.14"/>
        <n v="3271.05"/>
        <n v="1800.43"/>
        <n v="1991.67"/>
        <n v="54.51"/>
        <n v="717.8"/>
        <n v="1099.75"/>
        <n v="1519.12"/>
        <n v="609.64"/>
        <n v="1181.69"/>
        <n v="1491.23"/>
        <n v="3416.9"/>
        <n v="36.66"/>
        <n v="871.91"/>
        <n v="534.66"/>
        <n v="2414.94"/>
        <n v="1647.82"/>
        <n v="1936.38"/>
        <n v="19.31"/>
        <n v="1310.07"/>
        <n v="1108.92"/>
        <n v="1242.27"/>
        <n v="2585.12"/>
        <n v="425.74"/>
        <n v="1346.51"/>
        <n v="1989.48"/>
        <n v="446.63"/>
        <n v="2530.59"/>
        <n v="1505.8"/>
        <n v="1405.2"/>
        <n v="3291.97"/>
        <n v="108.85"/>
        <n v="2923.87"/>
        <n v="417.68"/>
        <n v="1318.35"/>
        <n v="1167.64"/>
        <n v="2802.68"/>
        <n v="205.57"/>
        <n v="117.98"/>
        <n v="215.6"/>
        <n v="2837.9"/>
        <n v="434.91"/>
        <n v="101.77"/>
        <n v="996.21"/>
        <n v="805.12"/>
        <n v="1677.38"/>
        <n v="2910.8"/>
        <n v="1333.67"/>
        <n v="449.72"/>
        <n v="2363.28"/>
        <n v="2145.69"/>
        <n v="963.4"/>
        <n v="1799.62"/>
        <n v="236.59"/>
        <n v="1641"/>
        <n v="232.66"/>
        <n v="537.14"/>
        <n v="916.39"/>
        <n v="1475.19"/>
        <n v="1132.68"/>
        <n v="1155.05"/>
        <n v="1125.14"/>
        <n v="1724.6"/>
        <n v="888.34"/>
        <n v="3339.36"/>
        <n v="240.04"/>
        <n v="2889.62"/>
        <n v="2403.41"/>
        <n v="825.93"/>
        <n v="1371.78"/>
        <n v="63.27"/>
        <n v="2369.74"/>
        <n v="123.7"/>
        <n v="1152.17"/>
        <n v="827.68"/>
        <n v="1022.06"/>
        <n v="84.34"/>
        <n v="185.82"/>
        <n v="518.97"/>
        <n v="1903.1"/>
        <n v="1687.65"/>
        <n v="2786.28"/>
        <n v="362.4"/>
        <n v="1483.75"/>
        <n v="2331"/>
        <n v="1297.53"/>
        <n v="382.88"/>
        <n v="632.04"/>
        <n v="2342.47"/>
        <n v="458.41"/>
        <n v="336.2"/>
        <n v="466.25"/>
        <n v="1825.11"/>
        <n v="2294.06"/>
        <n v="2245.18"/>
        <n v="294.19"/>
        <n v="497.7"/>
        <n v="509.23"/>
        <n v="830.58"/>
        <n v="1726.67"/>
        <n v="1074.47"/>
        <n v="1942.18"/>
        <n v="1594.61"/>
        <n v="3382.46"/>
        <n v="3134.09"/>
        <n v="1529.45"/>
        <n v="2802.31"/>
        <n v="1374.45"/>
        <n v="1196.09"/>
        <n v="342.2"/>
        <n v="705.57"/>
        <n v="1195.62"/>
        <n v="2658.77"/>
        <n v="983.6"/>
        <n v="1237.85"/>
        <n v="3319.13"/>
        <n v="284.81"/>
        <n v="2733.35"/>
        <n v="1217.62"/>
        <n v="1126.76"/>
        <n v="61.32"/>
        <n v="193.19"/>
        <n v="346.64"/>
        <n v="150.31"/>
        <n v="790.59"/>
        <n v="630.1"/>
        <n v="468.73"/>
        <n v="1636.44"/>
        <n v="3173.13"/>
        <n v="400.17"/>
        <n v="1110.8"/>
        <n v="1756.44"/>
        <n v="341.09"/>
        <n v="1422.71"/>
        <n v="2074.54"/>
        <n v="343.58"/>
        <n v="3148.5"/>
        <n v="1056.31"/>
        <n v="636.97"/>
        <n v="922.02"/>
        <n v="2355.5"/>
        <n v="76.62"/>
        <n v="893.03"/>
        <n v="904.59"/>
        <n v="223.29"/>
        <n v="594.49"/>
        <n v="380.6"/>
        <n v="959.34"/>
        <n v="910.68"/>
        <n v="1045.09"/>
        <n v="1539.87"/>
        <n v="2649.14"/>
        <n v="1063.61"/>
        <n v="1576.24"/>
        <n v="1490.65"/>
        <n v="1530.68"/>
        <n v="1031.55"/>
        <n v="99.55"/>
        <n v="1374.79"/>
        <n v="738.12"/>
        <n v="1206.38"/>
        <n v="3313.59"/>
        <n v="576.55"/>
        <n v="1874.87"/>
        <n v="1247.62"/>
        <n v="3472.8"/>
        <n v="1505.52"/>
        <n v="3225.81"/>
        <n v="659.42"/>
        <n v="1913.09"/>
        <n v="2556.03"/>
        <n v="1930.94"/>
        <n v="1303.42"/>
        <n v="810.84"/>
        <n v="1549.4"/>
        <n v="3339.33"/>
        <n v="79.48"/>
        <n v="1493.29"/>
        <n v="1300.07"/>
        <n v="3270.87"/>
        <n v="3360.15"/>
        <n v="1273.37"/>
        <n v="1983.74"/>
        <n v="159.55"/>
        <n v="3633.53"/>
        <n v="1757.05"/>
        <n v="1817.99"/>
        <n v="3272.15"/>
        <n v="336.21"/>
        <n v="2005.53"/>
        <n v="2640.72"/>
        <n v="1457.28"/>
        <n v="685.57"/>
        <n v="1004.19"/>
        <n v="423.53"/>
        <n v="1426.18"/>
        <n v="580.8"/>
        <n v="3549.91"/>
        <n v="1405.41"/>
        <n v="1069.53"/>
        <n v="2848.93"/>
        <n v="1308.77"/>
        <n v="1596.79"/>
        <n v="2233.39"/>
        <n v="414.32"/>
        <n v="912.42"/>
        <n v="770.32"/>
        <n v="1183.03"/>
        <n v="375.7"/>
        <n v="1865.42"/>
        <n v="1366.47"/>
        <n v="1728.12"/>
        <n v="1334.13"/>
        <n v="2013.86"/>
        <n v="856.78"/>
        <n v="451.4"/>
        <n v="705.88"/>
        <n v="2817.62"/>
        <n v="2297.79"/>
        <n v="1057.42"/>
        <n v="73.48"/>
        <n v="905.76"/>
        <n v="1641.61"/>
        <n v="1001.81"/>
        <n v="1831.83"/>
        <n v="689.53"/>
        <n v="17.35"/>
        <n v="3022.4"/>
        <n v="3285.87"/>
        <n v="723.94"/>
        <n v="892.88"/>
        <n v="368.93"/>
        <n v="961.39"/>
        <n v="682.03"/>
        <n v="1371.66"/>
        <n v="482.6"/>
        <n v="3118.23"/>
        <n v="811.88"/>
        <n v="1710.28"/>
        <n v="141.35"/>
        <n v="2720.34"/>
        <n v="1835.18"/>
        <n v="1783.65"/>
        <n v="1506.68"/>
        <n v="1327"/>
        <n v="1483.31"/>
        <n v="46.73"/>
        <n v="1936.72"/>
        <n v="20.58"/>
        <n v="1681.27"/>
        <n v="603.68"/>
        <n v="3586.65"/>
        <n v="137.37"/>
        <n v="609.6"/>
        <n v="1777.83"/>
        <n v="401.16"/>
        <n v="3197.54"/>
        <n v="1833.4"/>
        <n v="952.88"/>
        <n v="2022.83"/>
        <n v="570.33"/>
        <n v="1662.5"/>
        <n v="1147.71"/>
        <n v="1676.25"/>
        <n v="1021.1"/>
        <n v="2838.76"/>
        <n v="3290.41"/>
        <n v="689.17"/>
        <n v="2513.6"/>
        <n v="3089.16"/>
        <n v="157.27"/>
        <n v="1583.29"/>
        <n v="3332.33"/>
        <n v="300.83"/>
        <n v="2064.09"/>
        <n v="1531.52"/>
        <n v="401.5"/>
        <n v="1816.07"/>
        <n v="2826.64"/>
        <n v="1730.22"/>
        <n v="2006.48"/>
        <n v="492.16"/>
        <n v="1381.02"/>
        <n v="749.74"/>
        <n v="3352.07"/>
        <n v="1596.39"/>
        <n v="2283.04"/>
        <n v="1924.15"/>
        <n v="2737.9"/>
        <n v="2213.64"/>
        <n v="1315.59"/>
        <n v="170.44"/>
        <n v="2576.55"/>
        <n v="602.24"/>
        <n v="1239.46"/>
        <n v="1796.19"/>
        <n v="1515.56"/>
        <n v="1542.32"/>
        <n v="530.58"/>
        <n v="2961.49"/>
        <n v="1394.39"/>
        <n v="442.06"/>
        <n v="210.44"/>
        <n v="1065.13"/>
        <n v="911.91"/>
        <n v="2280.56"/>
        <n v="3036.23"/>
        <n v="2620.31"/>
        <n v="1450.1"/>
        <n v="383.39"/>
        <n v="1250.39"/>
        <n v="1518.29"/>
        <n v="2386.51"/>
        <n v="1411.7"/>
        <n v="133.35"/>
        <n v="2254.38"/>
        <n v="306.99"/>
        <n v="555.37"/>
        <n v="1644.29"/>
        <n v="1144.54"/>
        <n v="2600.85"/>
        <n v="1343.18"/>
        <n v="1460.36"/>
        <n v="324.19"/>
        <n v="1821.88"/>
        <n v="2389.21"/>
        <n v="2416.68"/>
        <n v="520.1"/>
        <n v="264.13"/>
        <n v="3186.93"/>
        <n v="552.66"/>
        <n v="150.14"/>
        <n v="348.76"/>
        <n v="460.42"/>
        <n v="828.51"/>
        <n v="1951.28"/>
        <n v="116.35"/>
        <n v="2445.2"/>
        <n v="219.94"/>
        <n v="1299.95"/>
        <n v="1462.04"/>
        <n v="1114.9"/>
        <n v="1365.23"/>
        <n v="1178.41"/>
        <n v="2283.06"/>
        <n v="1094.19"/>
        <n v="300.27"/>
        <n v="3497.62"/>
        <n v="1681.67"/>
        <n v="2702.43"/>
        <n v="1987.59"/>
        <n v="1306.87"/>
        <n v="419.79"/>
        <n v="815.83"/>
        <n v="1756.95"/>
        <n v="35.75"/>
        <n v="1033.61"/>
        <n v="1933.18"/>
        <n v="1033.71"/>
        <n v="1359.72"/>
        <n v="493.07"/>
        <n v="265.03"/>
        <n v="2104.53"/>
        <n v="2838.13"/>
        <n v="491.13"/>
        <n v="915.47"/>
        <n v="2206.3"/>
        <n v="1872.92"/>
        <n v="1283.96"/>
        <n v="2984.27"/>
        <n v="1349.64"/>
        <n v="2173.41"/>
        <n v="2413.4"/>
        <n v="2081.61"/>
        <n v="457.82"/>
        <n v="3501.23"/>
        <n v="287.49"/>
        <n v="1044.63"/>
        <n v="1743.33"/>
        <n v="1062.87"/>
        <n v="2177.07"/>
        <n v="1546.61"/>
        <n v="2107.8"/>
        <n v="3200.04"/>
        <n v="1089.12"/>
        <n v="1629.49"/>
        <n v="751.8"/>
        <n v="1993.42"/>
        <n v="226.48"/>
        <n v="982.44"/>
        <n v="2535.67"/>
        <n v="620.2"/>
        <n v="1678.2"/>
        <n v="289.39"/>
        <n v="1532.41"/>
        <n v="3395.85"/>
        <n v="265.76"/>
        <n v="1461.35"/>
        <n v="1817"/>
        <n v="1051.93"/>
        <n v="1880.83"/>
        <n v="1371.35"/>
        <n v="576.28"/>
        <n v="3070.36"/>
        <n v="752.69"/>
        <n v="671.54"/>
        <n v="3007.59"/>
        <n v="1147.79"/>
        <n v="801.36"/>
        <n v="1075.68"/>
        <n v="506.1"/>
        <n v="1048.51"/>
        <n v="3479.24"/>
        <n v="2612.89"/>
        <n v="2034.35"/>
        <n v="2740.91"/>
        <n v="1096.73"/>
        <n v="1838.21"/>
        <n v="884.16"/>
        <n v="690.3"/>
        <n v="1015.84"/>
        <n v="1310.1"/>
        <n v="1455.43"/>
        <n v="355.15"/>
        <n v="1842.1"/>
        <n v="551.76"/>
        <n v="79.69"/>
        <n v="1615.96"/>
        <n v="3122.28"/>
        <n v="149.77"/>
        <n v="65.19"/>
        <n v="2848.54"/>
        <n v="449.2"/>
        <n v="63.61"/>
        <n v="599.52"/>
        <n v="1250.51"/>
        <n v="687.01"/>
        <n v="2706.14"/>
        <n v="234.46"/>
        <n v="188.12"/>
        <n v="2319.23"/>
        <n v="1176.46"/>
        <n v="2498.64"/>
        <n v="2772.34"/>
        <n v="1498.19"/>
        <n v="2513.7"/>
        <n v="2330.2"/>
        <n v="26.6"/>
        <n v="2750.96"/>
        <n v="962.76"/>
        <n v="1705.23"/>
        <n v="1082.36"/>
        <n v="2858.28"/>
        <n v="2576.22"/>
        <n v="2221.12"/>
        <n v="1009.96"/>
        <n v="783.03"/>
        <n v="73.14"/>
        <n v="731.3"/>
        <n v="2358.78"/>
        <n v="380.23"/>
        <n v="567.82"/>
        <n v="1262.25"/>
        <n v="656.06"/>
        <n v="2085.28"/>
        <n v="1826.88"/>
        <n v="1127.15"/>
        <n v="1802.59"/>
        <n v="1943.55"/>
        <n v="2024.16"/>
        <n v="2301.5"/>
        <n v="1915.77"/>
        <n v="1730.23"/>
        <n v="1574.2"/>
        <n v="585.51"/>
        <n v="2097.98"/>
        <n v="1703.13"/>
        <n v="2308.38"/>
        <n v="63.97"/>
        <n v="1401.27"/>
        <n v="3342.7"/>
        <n v="1594.65"/>
        <n v="2470.06"/>
        <n v="1202.77"/>
        <n v="2705.2"/>
        <n v="650.04"/>
        <n v="135.21"/>
        <n v="2329.35"/>
        <n v="1054.65"/>
        <n v="702.49"/>
        <n v="1238.34"/>
        <n v="3523.28"/>
        <n v="154.3"/>
        <n v="2223.59"/>
        <n v="730"/>
        <n v="1411.36"/>
        <n v="598.43"/>
        <n v="84.29"/>
        <n v="1150.15"/>
        <n v="1262.85"/>
        <n v="1408.88"/>
        <n v="610.3"/>
        <n v="975.45"/>
        <n v="520.15"/>
        <n v="538.8"/>
        <n v="1519.78"/>
        <n v="1460.69"/>
        <n v="1084.02"/>
        <n v="1113.75"/>
        <n v="1963.15"/>
        <n v="2464.42"/>
        <n v="273"/>
        <n v="832.03"/>
        <n v="2223.73"/>
        <n v="2035.79"/>
        <n v="834.39"/>
        <n v="980.71"/>
        <n v="3097.66"/>
        <n v="505.81"/>
        <n v="892.77"/>
        <n v="852.83"/>
        <n v="534.22"/>
        <n v="1623.06"/>
        <n v="283.09"/>
        <n v="2544.93"/>
        <n v="3013.13"/>
        <n v="2794.1"/>
        <n v="2544.81"/>
        <n v="549.27"/>
        <n v="553.71"/>
        <n v="1573.68"/>
        <n v="1745"/>
        <n v="1947.65"/>
        <n v="3406.93"/>
        <n v="264.45"/>
        <n v="2814.49"/>
        <n v="909.77"/>
        <n v="1246.13"/>
        <n v="1521.67"/>
        <n v="1864.76"/>
        <n v="1471.59"/>
        <n v="1422.97"/>
        <n v="2116.75"/>
        <n v="831.06"/>
        <n v="2380.87"/>
        <n v="767.81"/>
        <n v="784.63"/>
        <n v="2865.44"/>
        <n v="1508.15"/>
        <n v="146.81"/>
        <n v="411.38"/>
        <n v="658.31"/>
        <n v="847.87"/>
        <n v="20.43"/>
        <n v="593.1"/>
        <n v="3225.77"/>
        <n v="2082.38"/>
        <n v="1869.2"/>
        <n v="331.56"/>
        <n v="1232.12"/>
        <n v="1220.57"/>
        <n v="1327.07"/>
        <n v="1377.79"/>
        <n v="3152.55"/>
        <n v="477.11"/>
        <n v="511.92"/>
        <n v="1244.23"/>
        <n v="180.54"/>
        <n v="1882.05"/>
        <n v="3344.76"/>
        <n v="913.13"/>
        <n v="2642.74"/>
        <n v="1802.67"/>
        <n v="1105.04"/>
        <n v="3532.8"/>
        <n v="2001.66"/>
        <n v="135.65"/>
        <n v="1883.52"/>
        <n v="2119.29"/>
        <n v="992.65"/>
        <n v="570.4"/>
        <n v="56.5"/>
        <n v="2729.82"/>
        <n v="1729.05"/>
        <n v="441.89"/>
        <n v="1077.14"/>
        <n v="1523.94"/>
        <n v="1780.33"/>
        <n v="1482.25"/>
        <n v="571.6"/>
        <n v="2336.34"/>
        <n v="1546.48"/>
        <n v="203.43"/>
        <n v="1788.75"/>
        <n v="1759.18"/>
        <n v="3266.9"/>
        <n v="481.94"/>
        <n v="460.85"/>
        <n v="938.19"/>
        <n v="1165.28"/>
        <n v="970.57"/>
        <n v="738.58"/>
        <n v="130.92"/>
        <n v="1015.12"/>
        <n v="1188.38"/>
        <n v="3257.02"/>
        <n v="931.41"/>
        <n v="2080.92"/>
        <n v="1772.8"/>
        <n v="3377.7"/>
        <n v="1079.09"/>
        <n v="2933.69"/>
        <n v="1115.12"/>
        <n v="2776.99"/>
        <n v="1648.96"/>
        <n v="2551.42"/>
        <n v="545.66"/>
        <n v="2294.15"/>
        <n v="2737.43"/>
        <n v="2046.82"/>
        <n v="1533.47"/>
        <n v="601.28"/>
        <n v="1512.39"/>
        <n v="2192.36"/>
        <n v="1777.79"/>
        <n v="179.18"/>
        <n v="1969.93"/>
        <n v="3455.38"/>
        <n v="2959.74"/>
        <n v="1421.63"/>
        <n v="2926.28"/>
        <n v="2835.67"/>
        <n v="1215.18"/>
        <n v="1763.84"/>
        <n v="1916.85"/>
        <n v="772.93"/>
        <n v="1069.1"/>
        <n v="372.13"/>
        <n v="414.7"/>
        <n v="2297.9"/>
        <n v="2214.29"/>
        <n v="1100.15"/>
        <n v="2025.14"/>
        <n v="471.94"/>
        <n v="79.14"/>
        <n v="366.75"/>
        <n v="500.11"/>
        <n v="2342.2"/>
        <n v="1558.54"/>
        <n v="1312.45"/>
        <n v="46.41"/>
        <n v="604.25"/>
        <n v="339.73"/>
        <n v="1558.55"/>
        <n v="1426.69"/>
        <n v="1473.49"/>
        <n v="3611.31"/>
        <n v="2185.99"/>
        <n v="2573"/>
        <n v="2147.97"/>
        <n v="209.31"/>
        <n v="1090.23"/>
        <n v="1790.96"/>
        <n v="1042.81"/>
        <n v="2671.97"/>
        <n v="926.14"/>
        <n v="1396.08"/>
        <n v="1741.6"/>
        <n v="450.52"/>
        <n v="1835.53"/>
        <n v="652.55"/>
        <n v="115.65"/>
        <n v="2527.57"/>
        <n v="1405.34"/>
        <n v="386.71"/>
        <n v="755.86"/>
        <n v="1211.36"/>
        <n v="2263.95"/>
        <n v="3144.16"/>
        <n v="767.32"/>
        <n v="145.24"/>
      </sharedItems>
      <fieldGroup base="16">
        <rangePr autoStart="0" autoEnd="0" startNum="0" endNum="6000" groupInterval="1500"/>
        <groupItems count="6">
          <s v="&lt;0"/>
          <s v="0-1500"/>
          <s v="1500-3000"/>
          <s v="3000-4500"/>
          <s v="4500-6000"/>
          <s v="&gt;6000"/>
        </groupItems>
      </fieldGroup>
    </cacheField>
    <cacheField name="Conversions" numFmtId="0">
      <sharedItems containsSemiMixedTypes="0" containsString="0" containsNumber="1" containsInteger="1" minValue="0" maxValue="943" count="528">
        <n v="20"/>
        <n v="1"/>
        <n v="51"/>
        <n v="135"/>
        <n v="30"/>
        <n v="0"/>
        <n v="178"/>
        <n v="127"/>
        <n v="104"/>
        <n v="76"/>
        <n v="109"/>
        <n v="567"/>
        <n v="169"/>
        <n v="11"/>
        <n v="228"/>
        <n v="536"/>
        <n v="389"/>
        <n v="145"/>
        <n v="216"/>
        <n v="179"/>
        <n v="157"/>
        <n v="207"/>
        <n v="166"/>
        <n v="187"/>
        <n v="47"/>
        <n v="9"/>
        <n v="175"/>
        <n v="251"/>
        <n v="122"/>
        <n v="84"/>
        <n v="128"/>
        <n v="237"/>
        <n v="83"/>
        <n v="200"/>
        <n v="22"/>
        <n v="424"/>
        <n v="29"/>
        <n v="55"/>
        <n v="546"/>
        <n v="116"/>
        <n v="96"/>
        <n v="17"/>
        <n v="13"/>
        <n v="249"/>
        <n v="258"/>
        <n v="141"/>
        <n v="74"/>
        <n v="95"/>
        <n v="33"/>
        <n v="279"/>
        <n v="396"/>
        <n v="408"/>
        <n v="112"/>
        <n v="274"/>
        <n v="58"/>
        <n v="554"/>
        <n v="218"/>
        <n v="285"/>
        <n v="18"/>
        <n v="91"/>
        <n v="219"/>
        <n v="474"/>
        <n v="327"/>
        <n v="152"/>
        <n v="38"/>
        <n v="460"/>
        <n v="299"/>
        <n v="347"/>
        <n v="10"/>
        <n v="138"/>
        <n v="105"/>
        <n v="73"/>
        <n v="8"/>
        <n v="506"/>
        <n v="14"/>
        <n v="213"/>
        <n v="186"/>
        <n v="28"/>
        <n v="52"/>
        <n v="225"/>
        <n v="233"/>
        <n v="273"/>
        <n v="156"/>
        <n v="403"/>
        <n v="7"/>
        <n v="188"/>
        <n v="342"/>
        <n v="120"/>
        <n v="25"/>
        <n v="457"/>
        <n v="92"/>
        <n v="208"/>
        <n v="161"/>
        <n v="70"/>
        <n v="23"/>
        <n v="344"/>
        <n v="241"/>
        <n v="61"/>
        <n v="307"/>
        <n v="589"/>
        <n v="628"/>
        <n v="63"/>
        <n v="39"/>
        <n v="616"/>
        <n v="480"/>
        <n v="253"/>
        <n v="260"/>
        <n v="2"/>
        <n v="148"/>
        <n v="270"/>
        <n v="433"/>
        <n v="205"/>
        <n v="67"/>
        <n v="660"/>
        <n v="192"/>
        <n v="180"/>
        <n v="306"/>
        <n v="131"/>
        <n v="201"/>
        <n v="79"/>
        <n v="184"/>
        <n v="261"/>
        <n v="151"/>
        <n v="159"/>
        <n v="143"/>
        <n v="172"/>
        <n v="114"/>
        <n v="183"/>
        <n v="97"/>
        <n v="68"/>
        <n v="383"/>
        <n v="72"/>
        <n v="265"/>
        <n v="428"/>
        <n v="42"/>
        <n v="230"/>
        <n v="100"/>
        <n v="15"/>
        <n v="19"/>
        <n v="221"/>
        <n v="69"/>
        <n v="107"/>
        <n v="101"/>
        <n v="226"/>
        <n v="507"/>
        <n v="272"/>
        <n v="173"/>
        <n v="211"/>
        <n v="209"/>
        <n v="256"/>
        <n v="236"/>
        <n v="516"/>
        <n v="155"/>
        <n v="453"/>
        <n v="717"/>
        <n v="119"/>
        <n v="62"/>
        <n v="144"/>
        <n v="583"/>
        <n v="319"/>
        <n v="323"/>
        <n v="123"/>
        <n v="461"/>
        <n v="81"/>
        <n v="142"/>
        <n v="197"/>
        <n v="587"/>
        <n v="262"/>
        <n v="80"/>
        <n v="46"/>
        <n v="259"/>
        <n v="36"/>
        <n v="358"/>
        <n v="87"/>
        <n v="181"/>
        <n v="160"/>
        <n v="308"/>
        <n v="380"/>
        <n v="386"/>
        <n v="318"/>
        <n v="345"/>
        <n v="278"/>
        <n v="340"/>
        <n v="482"/>
        <n v="44"/>
        <n v="53"/>
        <n v="229"/>
        <n v="56"/>
        <n v="372"/>
        <n v="177"/>
        <n v="41"/>
        <n v="150"/>
        <n v="288"/>
        <n v="232"/>
        <n v="190"/>
        <n v="322"/>
        <n v="5"/>
        <n v="137"/>
        <n v="737"/>
        <n v="193"/>
        <n v="136"/>
        <n v="168"/>
        <n v="700"/>
        <n v="164"/>
        <n v="803"/>
        <n v="350"/>
        <n v="106"/>
        <n v="78"/>
        <n v="231"/>
        <n v="24"/>
        <n v="368"/>
        <n v="244"/>
        <n v="419"/>
        <n v="140"/>
        <n v="240"/>
        <n v="391"/>
        <n v="293"/>
        <n v="777"/>
        <n v="77"/>
        <n v="125"/>
        <n v="90"/>
        <n v="108"/>
        <n v="113"/>
        <n v="60"/>
        <n v="129"/>
        <n v="626"/>
        <n v="384"/>
        <n v="93"/>
        <n v="716"/>
        <n v="147"/>
        <n v="66"/>
        <n v="21"/>
        <n v="27"/>
        <n v="280"/>
        <n v="154"/>
        <n v="414"/>
        <n v="75"/>
        <n v="89"/>
        <n v="418"/>
        <n v="234"/>
        <n v="182"/>
        <n v="102"/>
        <n v="94"/>
        <n v="16"/>
        <n v="473"/>
        <n v="158"/>
        <n v="118"/>
        <n v="354"/>
        <n v="362"/>
        <n v="99"/>
        <n v="336"/>
        <n v="196"/>
        <n v="385"/>
        <n v="423"/>
        <n v="133"/>
        <n v="163"/>
        <n v="194"/>
        <n v="374"/>
        <n v="760"/>
        <n v="367"/>
        <n v="651"/>
        <n v="153"/>
        <n v="398"/>
        <n v="690"/>
        <n v="246"/>
        <n v="82"/>
        <n v="35"/>
        <n v="487"/>
        <n v="134"/>
        <n v="484"/>
        <n v="400"/>
        <n v="130"/>
        <n v="263"/>
        <n v="801"/>
        <n v="239"/>
        <n v="121"/>
        <n v="71"/>
        <n v="40"/>
        <n v="124"/>
        <n v="203"/>
        <n v="189"/>
        <n v="59"/>
        <n v="276"/>
        <n v="472"/>
        <n v="531"/>
        <n v="332"/>
        <n v="65"/>
        <n v="338"/>
        <n v="37"/>
        <n v="311"/>
        <n v="393"/>
        <n v="32"/>
        <n v="608"/>
        <n v="655"/>
        <n v="214"/>
        <n v="641"/>
        <n v="477"/>
        <n v="303"/>
        <n v="312"/>
        <n v="547"/>
        <n v="6"/>
        <n v="446"/>
        <n v="247"/>
        <n v="57"/>
        <n v="317"/>
        <n v="202"/>
        <n v="88"/>
        <n v="635"/>
        <n v="302"/>
        <n v="31"/>
        <n v="117"/>
        <n v="349"/>
        <n v="165"/>
        <n v="54"/>
        <n v="382"/>
        <n v="275"/>
        <n v="459"/>
        <n v="585"/>
        <n v="454"/>
        <n v="45"/>
        <n v="86"/>
        <n v="269"/>
        <n v="483"/>
        <n v="223"/>
        <n v="316"/>
        <n v="48"/>
        <n v="378"/>
        <n v="110"/>
        <n v="50"/>
        <n v="85"/>
        <n v="315"/>
        <n v="406"/>
        <n v="64"/>
        <n v="451"/>
        <n v="412"/>
        <n v="111"/>
        <n v="439"/>
        <n v="146"/>
        <n v="360"/>
        <n v="191"/>
        <n v="537"/>
        <n v="170"/>
        <n v="103"/>
        <n v="26"/>
        <n v="335"/>
        <n v="612"/>
        <n v="34"/>
        <n v="744"/>
        <n v="254"/>
        <n v="215"/>
        <n v="379"/>
        <n v="98"/>
        <n v="417"/>
        <n v="681"/>
        <n v="171"/>
        <n v="4"/>
        <n v="343"/>
        <n v="363"/>
        <n v="3"/>
        <n v="676"/>
        <n v="549"/>
        <n v="227"/>
        <n v="599"/>
        <n v="255"/>
        <n v="287"/>
        <n v="314"/>
        <n v="195"/>
        <n v="162"/>
        <n v="519"/>
        <n v="329"/>
        <n v="652"/>
        <n v="499"/>
        <n v="43"/>
        <n v="115"/>
        <n v="432"/>
        <n v="296"/>
        <n v="348"/>
        <n v="300"/>
        <n v="245"/>
        <n v="12"/>
        <n v="401"/>
        <n v="495"/>
        <n v="661"/>
        <n v="572"/>
        <n v="429"/>
        <n v="282"/>
        <n v="139"/>
        <n v="222"/>
        <n v="574"/>
        <n v="630"/>
        <n v="49"/>
        <n v="212"/>
        <n v="445"/>
        <n v="464"/>
        <n v="592"/>
        <n v="132"/>
        <n v="794"/>
        <n v="291"/>
        <n v="252"/>
        <n v="597"/>
        <n v="573"/>
        <n v="515"/>
        <n v="569"/>
        <n v="493"/>
        <n v="634"/>
        <n v="447"/>
        <n v="284"/>
        <n v="688"/>
        <n v="267"/>
        <n v="204"/>
        <n v="475"/>
        <n v="678"/>
        <n v="662"/>
        <n v="356"/>
        <n v="591"/>
        <n v="685"/>
        <n v="392"/>
        <n v="361"/>
        <n v="504"/>
        <n v="394"/>
        <n v="301"/>
        <n v="564"/>
        <n v="292"/>
        <n v="369"/>
        <n v="295"/>
        <n v="570"/>
        <n v="584"/>
        <n v="126"/>
        <n v="422"/>
        <n v="668"/>
        <n v="283"/>
        <n v="355"/>
        <n v="411"/>
        <n v="444"/>
        <n v="642"/>
        <n v="185"/>
        <n v="266"/>
        <n v="435"/>
        <n v="450"/>
        <n v="387"/>
        <n v="206"/>
        <n v="481"/>
        <n v="346"/>
        <n v="465"/>
        <n v="578"/>
        <n v="579"/>
        <n v="210"/>
        <n v="257"/>
        <n v="404"/>
        <n v="625"/>
        <n v="528"/>
        <n v="467"/>
        <n v="581"/>
        <n v="788"/>
        <n v="289"/>
        <n v="198"/>
        <n v="375"/>
        <n v="149"/>
        <n v="521"/>
        <n v="199"/>
        <n v="242"/>
        <n v="235"/>
        <n v="687"/>
        <n v="600"/>
        <n v="440"/>
        <n v="167"/>
        <n v="370"/>
        <n v="469"/>
        <n v="790"/>
        <n v="243"/>
        <n v="365"/>
        <n v="373"/>
        <n v="434"/>
        <n v="217"/>
        <n v="430"/>
        <n v="357"/>
        <n v="310"/>
        <n v="436"/>
        <n v="568"/>
        <n v="470"/>
        <n v="364"/>
        <n v="304"/>
        <n v="325"/>
        <n v="313"/>
        <n v="277"/>
        <n v="575"/>
        <n v="613"/>
        <n v="943"/>
        <n v="294"/>
        <n v="514"/>
        <n v="704"/>
        <n v="248"/>
        <n v="520"/>
        <n v="397"/>
        <n v="176"/>
        <n v="675"/>
        <n v="250"/>
        <n v="359"/>
        <n v="786"/>
        <n v="523"/>
        <n v="271"/>
        <n v="286"/>
        <n v="339"/>
        <n v="594"/>
        <n v="334"/>
        <n v="679"/>
        <n v="326"/>
        <n v="553"/>
        <n v="399"/>
        <n v="376"/>
        <n v="649"/>
        <n v="656"/>
        <n v="238"/>
        <n v="324"/>
        <n v="420"/>
        <n v="264"/>
        <n v="490"/>
        <n v="498"/>
        <n v="543"/>
        <n v="664"/>
        <n v="390"/>
        <n v="415"/>
        <n v="555"/>
        <n v="577"/>
        <n v="366"/>
        <n v="593"/>
        <n v="479"/>
        <n v="449"/>
      </sharedItems>
    </cacheField>
    <cacheField name="Active" numFmtId="0">
      <sharedItems count="2">
        <b v="1"/>
        <b v="0"/>
      </sharedItems>
    </cacheField>
    <cacheField name="Clicks" numFmtId="0">
      <sharedItems containsSemiMixedTypes="0" containsString="0" containsNumber="1" containsInteger="1" minValue="0" maxValue="99483" count="41">
        <n v="0"/>
        <n v="86385"/>
        <n v="81075"/>
        <n v="78213"/>
        <n v="87884"/>
        <n v="92026"/>
        <n v="24436"/>
        <n v="82765"/>
        <n v="69935"/>
        <n v="16169"/>
        <n v="3228"/>
        <n v="98941"/>
        <n v="96312"/>
        <n v="33288"/>
        <n v="5636"/>
        <n v="37479"/>
        <n v="51694"/>
        <n v="35860"/>
        <n v="13074"/>
        <n v="57876"/>
        <n v="28352"/>
        <n v="28220"/>
        <n v="7539"/>
        <n v="43575"/>
        <n v="18015"/>
        <n v="73116"/>
        <n v="68831"/>
        <n v="77120"/>
        <n v="76115"/>
        <n v="37008"/>
        <n v="46444"/>
        <n v="42843"/>
        <n v="75079"/>
        <n v="30769"/>
        <n v="58956"/>
        <n v="88308"/>
        <n v="2508"/>
        <n v="91898"/>
        <n v="90254"/>
        <n v="99483"/>
        <n v="57539"/>
      </sharedItems>
    </cacheField>
    <cacheField name="Coversions Rate  " numFmtId="0">
      <sharedItems containsSemiMixedTypes="0" containsString="0" containsNumber="1" minValue="0" maxValue="0.738862652070774" count="38">
        <n v="0"/>
        <n v="0.250043410314291"/>
        <n v="0.143077397471477"/>
        <n v="0.239090688248757"/>
        <n v="0.575758954986118"/>
        <n v="0.118677361270257"/>
        <n v="0.388932580253092"/>
        <n v="0.253571649452656"/>
        <n v="0.216852540272615"/>
        <n v="0.296136081098837"/>
        <n v="0.204543566741424"/>
        <n v="0.47464551790435"/>
        <n v="0.177430801987225"/>
        <n v="0.576322740734811"/>
        <n v="0.611289511355283"/>
        <n v="0.228667038482989"/>
        <n v="0.397735964509714"/>
        <n v="0.224618149146451"/>
        <n v="0.328019187358916"/>
        <n v="0.233876683203402"/>
        <n v="0.358137684042977"/>
        <n v="0.394721744119335"/>
        <n v="0.41631973355537"/>
        <n v="0.454072979922315"/>
        <n v="0.117679533930932"/>
        <n v="0.181535269709544"/>
        <n v="0.336333180056493"/>
        <n v="0.194552529182879"/>
        <n v="0.340779123777513"/>
        <n v="0.483490723104996"/>
        <n v="0.490753680652605"/>
        <n v="0.0949860913223421"/>
        <n v="0.266114055351724"/>
        <n v="0.358851674641148"/>
        <n v="0.738862652070774"/>
        <n v="0.14292995324307"/>
        <n v="0.272408351175578"/>
        <n v="0.274596360729245"/>
      </sharedItems>
    </cacheField>
    <cacheField name="Return Of Investment " numFmtId="8">
      <sharedItems containsSemiMixedTypes="0" containsString="0" containsNumber="1" minValue="-3636.145" maxValue="44447.57" count="1931">
        <n v="897.18"/>
        <n v="25.67"/>
        <n v="1226.61"/>
        <n v="4569.62"/>
        <n v="1247.56"/>
        <n v="-2697.03"/>
        <n v="7667.24"/>
        <n v="5484.3"/>
        <n v="4153.82"/>
        <n v="-1623.56"/>
        <n v="3276.87"/>
        <n v="4182.31"/>
        <n v="24713.855"/>
        <n v="6985.28"/>
        <n v="410.82"/>
        <n v="9847.1"/>
        <n v="23652.63"/>
        <n v="15814.24"/>
        <n v="4316.41"/>
        <n v="-353.99"/>
        <n v="-1975.49"/>
        <n v="-2428.4"/>
        <n v="7163.855"/>
        <n v="7156.06"/>
        <n v="6556.99"/>
        <n v="6713.855"/>
        <n v="7080.76"/>
        <n v="5713.855"/>
        <n v="1782.61"/>
        <n v="292.62"/>
        <n v="5235.62"/>
        <n v="9790.65"/>
        <n v="3706.98"/>
        <n v="2966.02"/>
        <n v="3853.54"/>
        <n v="8213.855"/>
        <n v="2013.37"/>
        <n v="8881.85"/>
        <n v="681.04"/>
        <n v="17563.855"/>
        <n v="1244.52"/>
        <n v="1776.33"/>
        <n v="23663.855"/>
        <n v="2163.855"/>
        <n v="4129.76"/>
        <n v="318.81"/>
        <n v="414.38"/>
        <n v="10108.35"/>
        <n v="-2928.86"/>
        <n v="9263.855"/>
        <n v="5542.27"/>
        <n v="2152.84"/>
        <n v="-640.98"/>
        <n v="3830.01"/>
        <n v="1086.69"/>
        <n v="10730.65"/>
        <n v="1021.07"/>
        <n v="16163.855"/>
        <n v="16763.855"/>
        <n v="2965.66"/>
        <n v="10550.99"/>
        <n v="2236.44"/>
        <n v="24197.53"/>
        <n v="7615.34"/>
        <n v="8539.19"/>
        <n v="11829.05"/>
        <n v="-1772.36"/>
        <n v="646.47"/>
        <n v="3710.93"/>
        <n v="7313.855"/>
        <n v="20063.855"/>
        <n v="-2090.74"/>
        <n v="-1808.48"/>
        <n v="12713.855"/>
        <n v="5467.16"/>
        <n v="1322.29"/>
        <n v="19363.855"/>
        <n v="12368.55"/>
        <n v="15554.72"/>
        <n v="432.87"/>
        <n v="11313.855"/>
        <n v="5151.39"/>
        <n v="10096.54"/>
        <n v="366.02"/>
        <n v="2951.2"/>
        <n v="1665.15"/>
        <n v="12162.26"/>
        <n v="335.97"/>
        <n v="23361.46"/>
        <n v="457.93"/>
        <n v="10067.74"/>
        <n v="8675.44"/>
        <n v="338.8"/>
        <n v="2102.6"/>
        <n v="7888.57"/>
        <n v="10305"/>
        <n v="9348.3"/>
        <n v="12699.5"/>
        <n v="2849.2"/>
        <n v="309.1"/>
        <n v="4367"/>
        <n v="17678.51"/>
        <n v="305.3"/>
        <n v="7187.54"/>
        <n v="113.27"/>
        <n v="13463.855"/>
        <n v="5569.75"/>
        <n v="1635.77"/>
        <n v="931.76"/>
        <n v="19213.855"/>
        <n v="4026.11"/>
        <n v="2958.57"/>
        <n v="237.2"/>
        <n v="8817.03"/>
        <n v="6769.02"/>
        <n v="2298.14"/>
        <n v="-1424.92"/>
        <n v="811.39"/>
        <n v="3380.68"/>
        <n v="13563.855"/>
        <n v="10380.77"/>
        <n v="1195.46"/>
        <n v="4349.29"/>
        <n v="11814.12"/>
        <n v="25813.855"/>
        <n v="28762.23"/>
        <n v="801.86"/>
        <n v="-3636.145"/>
        <n v="1624.89"/>
        <n v="6527.18"/>
        <n v="27163.855"/>
        <n v="21420.95"/>
        <n v="1455.1"/>
        <n v="9013.855"/>
        <n v="-1159.6"/>
        <n v="3560.39"/>
        <n v="10586.06"/>
        <n v="11721.95"/>
        <n v="616.53"/>
        <n v="7.69"/>
        <n v="8041.5"/>
        <n v="4473.7"/>
        <n v="1261.89"/>
        <n v="13154.445"/>
        <n v="-2444.54"/>
        <n v="18577.18"/>
        <n v="6613.855"/>
        <n v="1706.65"/>
        <n v="29363.855"/>
        <n v="6407.28"/>
        <n v="5363.855"/>
        <n v="12949.89"/>
        <n v="5217.73"/>
        <n v="17159.32"/>
        <n v="12791.16"/>
        <n v="-1688.77"/>
        <n v="6413.855"/>
        <n v="3037.83"/>
        <n v="8345.9"/>
        <n v="11186.69"/>
        <n v="4953.32"/>
        <n v="5968.56"/>
        <n v="-33.91"/>
        <n v="4413.855"/>
        <n v="4902.39"/>
        <n v="-3137.17"/>
        <n v="6464.83"/>
        <n v="3415.28"/>
        <n v="7670.08"/>
        <n v="6734.98"/>
        <n v="3324.56"/>
        <n v="2531.96"/>
        <n v="16534.49"/>
        <n v="902.98"/>
        <n v="-562.48"/>
        <n v="2825.19"/>
        <n v="2898.61"/>
        <n v="874.22"/>
        <n v="-2908.44"/>
        <n v="11870.34"/>
        <n v="1133.41"/>
        <n v="17763.855"/>
        <n v="4509.67"/>
        <n v="1424.72"/>
        <n v="8544.75"/>
        <n v="3990.09"/>
        <n v="639.79"/>
        <n v="757.74"/>
        <n v="5033.1"/>
        <n v="8901.58"/>
        <n v="3202.88"/>
        <n v="3065.19"/>
        <n v="4685.72"/>
        <n v="8307.38"/>
        <n v="21713.855"/>
        <n v="3513.855"/>
        <n v="-3422.33"/>
        <n v="12132.45"/>
        <n v="7705.97"/>
        <n v="2632.25"/>
        <n v="9057.12"/>
        <n v="8933.28"/>
        <n v="10235.83"/>
        <n v="9881.76"/>
        <n v="8511.72"/>
        <n v="5062.09"/>
        <n v="22163.855"/>
        <n v="6762.9"/>
        <n v="-2326.23"/>
        <n v="-1426.52"/>
        <n v="19013.855"/>
        <n v="847.37"/>
        <n v="33116.34"/>
        <n v="251"/>
        <n v="4837.05"/>
        <n v="10955.74"/>
        <n v="485.51"/>
        <n v="7504.38"/>
        <n v="5364.75"/>
        <n v="2446.77"/>
        <n v="-2243.08"/>
        <n v="5804.85"/>
        <n v="26298.98"/>
        <n v="13335.72"/>
        <n v="14856.42"/>
        <n v="5456.4"/>
        <n v="19413.855"/>
        <n v="4865.22"/>
        <n v="1927.4"/>
        <n v="5753.83"/>
        <n v="6110.69"/>
        <n v="8768.39"/>
        <n v="-2740.82"/>
        <n v="26232.37"/>
        <n v="11757.92"/>
        <n v="6913.855"/>
        <n v="2087.87"/>
        <n v="1674.55"/>
        <n v="10917.68"/>
        <n v="1406.2"/>
        <n v="4183.31"/>
        <n v="14732.59"/>
        <n v="3554.14"/>
        <n v="-455.65"/>
        <n v="240.85"/>
        <n v="7724.28"/>
        <n v="-1978.28"/>
        <n v="7050.34"/>
        <n v="4998.57"/>
        <n v="750.13"/>
        <n v="67.58"/>
        <n v="-1816.85"/>
        <n v="14182.34"/>
        <n v="2393.87"/>
        <n v="15423.86"/>
        <n v="-2987.59"/>
        <n v="15663.855"/>
        <n v="12263.855"/>
        <n v="-221.03"/>
        <n v="7448.65"/>
        <n v="359.08"/>
        <n v="2503.96"/>
        <n v="14086.87"/>
        <n v="11839.63"/>
        <n v="13363.855"/>
        <n v="2903.92"/>
        <n v="20463.855"/>
        <n v="8081.79"/>
        <n v="1781.55"/>
        <n v="1424.81"/>
        <n v="-848.93"/>
        <n v="7413.855"/>
        <n v="3410.19"/>
        <n v="1816.51"/>
        <n v="295.17"/>
        <n v="9865.33"/>
        <n v="2188.47"/>
        <n v="-1099.02"/>
        <n v="14963.855"/>
        <n v="7604.18"/>
        <n v="-2373.98"/>
        <n v="229.38"/>
        <n v="4469.72"/>
        <n v="1402.76"/>
        <n v="5753.97"/>
        <n v="-3393.83"/>
        <n v="446.63"/>
        <n v="608.56"/>
        <n v="12647.34"/>
        <n v="222.14"/>
        <n v="9716.66"/>
        <n v="2420.75"/>
        <n v="7296.35"/>
        <n v="593.56"/>
        <n v="7193.2"/>
        <n v="10528.04"/>
        <n v="13847.96"/>
        <n v="220.32"/>
        <n v="6071.39"/>
        <n v="33213.855"/>
        <n v="276.47"/>
        <n v="7995.86"/>
        <n v="6193.36"/>
        <n v="3846.51"/>
        <n v="1276.3"/>
        <n v="734.93"/>
        <n v="4763.855"/>
        <n v="2356.17"/>
        <n v="31363.855"/>
        <n v="7562.42"/>
        <n v="-1327.02"/>
        <n v="8480.73"/>
        <n v="36513.855"/>
        <n v="13863.855"/>
        <n v="459.59"/>
        <n v="7075"/>
        <n v="1742.49"/>
        <n v="4561.79"/>
        <n v="12742.72"/>
        <n v="10853.99"/>
        <n v="3531.31"/>
        <n v="10262.84"/>
        <n v="3435.23"/>
        <n v="9473.03"/>
        <n v="5598.1"/>
        <n v="613.03"/>
        <n v="1897.86"/>
        <n v="14763.855"/>
        <n v="3404.66"/>
        <n v="986.57"/>
        <n v="9921.34"/>
        <n v="17313.855"/>
        <n v="166.91"/>
        <n v="3357.37"/>
        <n v="5609.22"/>
        <n v="9405.71"/>
        <n v="9372.48"/>
        <n v="17506.84"/>
        <n v="11013.855"/>
        <n v="1520.45"/>
        <n v="357.14"/>
        <n v="-1384.81"/>
        <n v="35213.855"/>
        <n v="2374.47"/>
        <n v="5733.09"/>
        <n v="5646.98"/>
        <n v="3861.3"/>
        <n v="2605"/>
        <n v="4894.22"/>
        <n v="1840.68"/>
        <n v="6729.57"/>
        <n v="3466.18"/>
        <n v="2213.38"/>
        <n v="-1508.6"/>
        <n v="-905.87"/>
        <n v="5851.51"/>
        <n v="774.4"/>
        <n v="27663.855"/>
        <n v="82.16"/>
        <n v="11206.28"/>
        <n v="17287.63"/>
        <n v="3350.64"/>
        <n v="919.03"/>
        <n v="3992.51"/>
        <n v="794.59"/>
        <n v="3683.59"/>
        <n v="32163.855"/>
        <n v="5570.37"/>
        <n v="2249.02"/>
        <n v="11628.39"/>
        <n v="702.83"/>
        <n v="5507.77"/>
        <n v="5429.59"/>
        <n v="-1094.67"/>
        <n v="4993.17"/>
        <n v="835.73"/>
        <n v="-217.33"/>
        <n v="943.98"/>
        <n v="5072.94"/>
        <n v="11864.77"/>
        <n v="6689.04"/>
        <n v="1951.75"/>
        <n v="4028.57"/>
        <n v="6982.9"/>
        <n v="1608.65"/>
        <n v="17063.855"/>
        <n v="1478.12"/>
        <n v="428.61"/>
        <n v="3553.79"/>
        <n v="-1404.02"/>
        <n v="14777.91"/>
        <n v="3346.05"/>
        <n v="349.4"/>
        <n v="-165.52"/>
        <n v="4108.51"/>
        <n v="17263.855"/>
        <n v="9521.01"/>
        <n v="478.94"/>
        <n v="5604.445"/>
        <n v="187.43"/>
        <n v="3075.29"/>
        <n v="6916.14"/>
        <n v="13336.97"/>
        <n v="-1429.05"/>
        <n v="4128.01"/>
        <n v="2613.3"/>
        <n v="2193.64"/>
        <n v="3241.44"/>
        <n v="224.82"/>
        <n v="20200.46"/>
        <n v="10873.23"/>
        <n v="4531.43"/>
        <n v="2166.29"/>
        <n v="-1344.95"/>
        <n v="4676.49"/>
        <n v="14063.855"/>
        <n v="16760.33"/>
        <n v="4284.11"/>
        <n v="3819.67"/>
        <n v="2642.67"/>
        <n v="6486.17"/>
        <n v="395.18"/>
        <n v="13163.855"/>
        <n v="6914.36"/>
        <n v="7743.11"/>
        <n v="2879.15"/>
        <n v="457.08"/>
        <n v="5863.855"/>
        <n v="11222.9"/>
        <n v="15613.855"/>
        <n v="17769.53"/>
        <n v="7346.68"/>
        <n v="3792.72"/>
        <n v="3932.97"/>
        <n v="7243.67"/>
        <n v="4354.51"/>
        <n v="9098.3"/>
        <n v="9219.25"/>
        <n v="-2313.63"/>
        <n v="15063.855"/>
        <n v="2399.25"/>
        <n v="2909.63"/>
        <n v="34363.855"/>
        <n v="15846.6"/>
        <n v="28913.855"/>
        <n v="10191.64"/>
        <n v="4900.38"/>
        <n v="10573.2"/>
        <n v="7119.2"/>
        <n v="1634.67"/>
        <n v="7306.43"/>
        <n v="670.02"/>
        <n v="417.74"/>
        <n v="16263.855"/>
        <n v="151.16"/>
        <n v="1681.13"/>
        <n v="5957.04"/>
        <n v="15813.855"/>
        <n v="31592.28"/>
        <n v="2437.32"/>
        <n v="821.56"/>
        <n v="637.78"/>
        <n v="946.38"/>
        <n v="1733.15"/>
        <n v="9545.7"/>
        <n v="7863.855"/>
        <n v="-116.11"/>
        <n v="1043.9"/>
        <n v="10371.64"/>
        <n v="3574.12"/>
        <n v="1560.06"/>
        <n v="4139.54"/>
        <n v="20982.31"/>
        <n v="2563.15"/>
        <n v="3063.855"/>
        <n v="-1235.02"/>
        <n v="6135.97"/>
        <n v="3844.26"/>
        <n v="20563.855"/>
        <n v="11051.71"/>
        <n v="17152.9"/>
        <n v="467.38"/>
        <n v="2475.52"/>
        <n v="5968.54"/>
        <n v="8688.65"/>
        <n v="11292.84"/>
        <n v="2223.58"/>
        <n v="2490.46"/>
        <n v="11087.42"/>
        <n v="-463.24"/>
        <n v="6243.86"/>
        <n v="36413.855"/>
        <n v="9931.78"/>
        <n v="-754.76"/>
        <n v="5679.26"/>
        <n v="2495.52"/>
        <n v="3048.28"/>
        <n v="9092.17"/>
        <n v="5570.34"/>
        <n v="3085.23"/>
        <n v="-595.64"/>
        <n v="4289.59"/>
        <n v="5065.39"/>
        <n v="1600.73"/>
        <n v="-3453.18"/>
        <n v="-797.05"/>
        <n v="4312.79"/>
        <n v="5650.42"/>
        <n v="338.91"/>
        <n v="8001.5"/>
        <n v="7440.35"/>
        <n v="6580.97"/>
        <n v="1281.82"/>
        <n v="12272.46"/>
        <n v="19963.855"/>
        <n v="22913.855"/>
        <n v="14956.17"/>
        <n v="5806.86"/>
        <n v="2302.2"/>
        <n v="2697.58"/>
        <n v="15913.855"/>
        <n v="-1777.25"/>
        <n v="3036.98"/>
        <n v="4514.05"/>
        <n v="11317.35"/>
        <n v="828.49"/>
        <n v="2892.73"/>
        <n v="13263.855"/>
        <n v="1507.99"/>
        <n v="8294.2"/>
        <n v="13913.7"/>
        <n v="26315.86"/>
        <n v="1196.31"/>
        <n v="16013.855"/>
        <n v="1238.3"/>
        <n v="431.64"/>
        <n v="148.46"/>
        <n v="27487.14"/>
        <n v="29113.855"/>
        <n v="-1359.93"/>
        <n v="8061.7"/>
        <n v="7063.855"/>
        <n v="-1196.69"/>
        <n v="28583.33"/>
        <n v="6115.66"/>
        <n v="2973.06"/>
        <n v="8257.34"/>
        <n v="22142.15"/>
        <n v="11603.19"/>
        <n v="924.37"/>
        <n v="452.97"/>
        <n v="11963.855"/>
        <n v="23713.855"/>
        <n v="8091.08"/>
        <n v="2853.71"/>
        <n v="3367.13"/>
        <n v="271.56"/>
        <n v="2830.43"/>
        <n v="7020.17"/>
        <n v="6576.6"/>
        <n v="8554.445"/>
        <n v="18663.855"/>
        <n v="5379.99"/>
        <n v="4265.9"/>
        <n v="1641.75"/>
        <n v="6670.24"/>
        <n v="10487.3"/>
        <n v="10305.24"/>
        <n v="906.83"/>
        <n v="6031.7"/>
        <n v="-2511.7"/>
        <n v="10036.12"/>
        <n v="1855.32"/>
        <n v="12213.855"/>
        <n v="6050.58"/>
        <n v="700.1"/>
        <n v="1349.63"/>
        <n v="8612.4"/>
        <n v="6716.53"/>
        <n v="2814.9"/>
        <n v="2249.96"/>
        <n v="29197.16"/>
        <n v="1798.96"/>
        <n v="11999.93"/>
        <n v="697.67"/>
        <n v="5850.25"/>
        <n v="1199.26"/>
        <n v="2504.445"/>
        <n v="4253.63"/>
        <n v="277.77"/>
        <n v="14158.65"/>
        <n v="4978.3"/>
        <n v="7598.08"/>
        <n v="-2306.65"/>
        <n v="2106.22"/>
        <n v="1560.41"/>
        <n v="15463.855"/>
        <n v="1026.94"/>
        <n v="9865.16"/>
        <n v="9086.37"/>
        <n v="3381.55"/>
        <n v="-899.08"/>
        <n v="27422.26"/>
        <n v="4823.64"/>
        <n v="13243.06"/>
        <n v="2250.29"/>
        <n v="-2217.15"/>
        <n v="4592.82"/>
        <n v="615.44"/>
        <n v="1262.1"/>
        <n v="12925.8"/>
        <n v="19313.855"/>
        <n v="7844.98"/>
        <n v="416.09"/>
        <n v="27545.36"/>
        <n v="13613.855"/>
        <n v="957.13"/>
        <n v="134.43"/>
        <n v="10104.37"/>
        <n v="20118.57"/>
        <n v="3886.4"/>
        <n v="1106.64"/>
        <n v="3326.61"/>
        <n v="10776.94"/>
        <n v="2044.88"/>
        <n v="7880.34"/>
        <n v="4160.9"/>
        <n v="3523.18"/>
        <n v="1863.2"/>
        <n v="6297.2"/>
        <n v="11161.77"/>
        <n v="2367.86"/>
        <n v="11623.25"/>
        <n v="18221.33"/>
        <n v="20530.74"/>
        <n v="9261.89"/>
        <n v="293.81"/>
        <n v="1927.95"/>
        <n v="3959.91"/>
        <n v="5428.93"/>
        <n v="9123.08"/>
        <n v="-610.73"/>
        <n v="10086.92"/>
        <n v="14095.42"/>
        <n v="1942.78"/>
        <n v="15263.855"/>
        <n v="2941.2"/>
        <n v="2039.38"/>
        <n v="1538.6"/>
        <n v="618.73"/>
        <n v="3841.11"/>
        <n v="3281.78"/>
        <n v="14176.19"/>
        <n v="12113.855"/>
        <n v="16663.855"/>
        <n v="2854.445"/>
        <n v="6495.49"/>
        <n v="-112.27"/>
        <n v="11833.88"/>
        <n v="2196.59"/>
        <n v="7263.855"/>
        <n v="459.82"/>
        <n v="7605.21"/>
        <n v="18913.855"/>
        <n v="2074.21"/>
        <n v="-1166.65"/>
        <n v="18266.48"/>
        <n v="6868.4"/>
        <n v="12105.57"/>
        <n v="5107.99"/>
        <n v="5481.94"/>
        <n v="4259.7"/>
        <n v="178.7"/>
        <n v="18313.855"/>
        <n v="3880.46"/>
        <n v="1342.92"/>
        <n v="2628.41"/>
        <n v="8890.18"/>
        <n v="5763.855"/>
        <n v="259.49"/>
        <n v="6657.03"/>
        <n v="6977.96"/>
        <n v="-2050.13"/>
        <n v="8501.96"/>
        <n v="3949.26"/>
        <n v="14363.855"/>
        <n v="4567.3"/>
        <n v="5400.63"/>
        <n v="8393.83"/>
        <n v="2456.09"/>
        <n v="2010.03"/>
        <n v="5213.855"/>
        <n v="6513.855"/>
        <n v="7760.3"/>
        <n v="979.5"/>
        <n v="4361.04"/>
        <n v="5074.57"/>
        <n v="23213.855"/>
        <n v="5327.72"/>
        <n v="8109.9"/>
        <n v="4009"/>
        <n v="10697.55"/>
        <n v="2810.06"/>
        <n v="3348.07"/>
        <n v="9546.51"/>
        <n v="967.08"/>
        <n v="18204.7"/>
        <n v="4250.01"/>
        <n v="3546.22"/>
        <n v="6779.89"/>
        <n v="16363.855"/>
        <n v="2265.3"/>
        <n v="6415.56"/>
        <n v="9942.56"/>
        <n v="2671.6"/>
        <n v="15338.06"/>
        <n v="1537.25"/>
        <n v="3255.09"/>
        <n v="5612.69"/>
        <n v="28008.03"/>
        <n v="2570.88"/>
        <n v="4679.26"/>
        <n v="814.86"/>
        <n v="1580.07"/>
        <n v="2753.68"/>
        <n v="9015.45"/>
        <n v="33563.855"/>
        <n v="4187.71"/>
        <n v="3525.63"/>
        <n v="3204.37"/>
        <n v="1041.97"/>
        <n v="1113.15"/>
        <n v="3528.57"/>
        <n v="1970.01"/>
        <n v="10909.07"/>
        <n v="7267.49"/>
        <n v="10318.9"/>
        <n v="-700.09"/>
        <n v="15313.855"/>
        <n v="4128.64"/>
        <n v="3277.65"/>
        <n v="2411.64"/>
        <n v="5271.73"/>
        <n v="747.23"/>
        <n v="-956.45"/>
        <n v="12849.67"/>
        <n v="-2154.02"/>
        <n v="8050.85"/>
        <n v="17213.855"/>
        <n v="3098.25"/>
        <n v="30413.855"/>
        <n v="7651.62"/>
        <n v="1603.81"/>
        <n v="6245.65"/>
        <n v="4882.71"/>
        <n v="-2294.23"/>
        <n v="146.26"/>
        <n v="6213.855"/>
        <n v="932.36"/>
        <n v="1736.58"/>
        <n v="15997"/>
        <n v="1056.6"/>
        <n v="133.67"/>
        <n v="4963.855"/>
        <n v="7869.6"/>
        <n v="795.64"/>
        <n v="14513.855"/>
        <n v="13113.855"/>
        <n v="1376.03"/>
        <n v="1804.13"/>
        <n v="2863.3"/>
        <n v="1594.02"/>
        <n v="293.67"/>
        <n v="130.76"/>
        <n v="8576.7"/>
        <n v="7306.24"/>
        <n v="2985.45"/>
        <n v="4053.93"/>
        <n v="4102.58"/>
        <n v="3122.32"/>
        <n v="30163.855"/>
        <n v="402.68"/>
        <n v="3769.2"/>
        <n v="13222.74"/>
        <n v="2995.77"/>
        <n v="3807.88"/>
        <n v="7813.855"/>
        <n v="-489.89"/>
        <n v="712.93"/>
        <n v="8280.73"/>
        <n v="6353.12"/>
        <n v="3550.24"/>
        <n v="6215.16"/>
        <n v="12664.08"/>
        <n v="3754.445"/>
        <n v="884.95"/>
        <n v="4474.17"/>
        <n v="6978.34"/>
        <n v="7511.04"/>
        <n v="4044.04"/>
        <n v="4568.77"/>
        <n v="3896.94"/>
        <n v="3065.13"/>
        <n v="24840.96"/>
        <n v="3364.4"/>
        <n v="2395.29"/>
        <n v="-1128.9"/>
        <n v="5943.44"/>
        <n v="9813.855"/>
        <n v="9742.43"/>
        <n v="1504.52"/>
        <n v="26313.855"/>
        <n v="10656.84"/>
        <n v="-3308.07"/>
        <n v="4407.85"/>
        <n v="2436.56"/>
        <n v="-1220.07"/>
        <n v="3661.14"/>
        <n v="4085.28"/>
        <n v="3815.92"/>
        <n v="1376.91"/>
        <n v="2275.76"/>
        <n v="6866.83"/>
        <n v="429.04"/>
        <n v="215.32"/>
        <n v="5557.2"/>
        <n v="4951.12"/>
        <n v="11542.43"/>
        <n v="3054.62"/>
        <n v="4746.9"/>
        <n v="8358.53"/>
        <n v="8701.35"/>
        <n v="5963.855"/>
        <n v="520.51"/>
        <n v="5929.77"/>
        <n v="2798.39"/>
        <n v="827.82"/>
        <n v="1495.04"/>
        <n v="3101.76"/>
        <n v="4997.02"/>
        <n v="2378.57"/>
        <n v="12098.36"/>
        <n v="4920.14"/>
        <n v="8037.66"/>
        <n v="3246.51"/>
        <n v="12507.73"/>
        <n v="6154.41"/>
        <n v="4957.81"/>
        <n v="17403.94"/>
        <n v="2892.52"/>
        <n v="3728.15"/>
        <n v="3282.63"/>
        <n v="23348.28"/>
        <n v="6754.53"/>
        <n v="12813.855"/>
        <n v="7085.2"/>
        <n v="14713.855"/>
        <n v="28963.855"/>
        <n v="21313.855"/>
        <n v="2795.17"/>
        <n v="2019.55"/>
        <n v="7154.445"/>
        <n v="3443.56"/>
        <n v="2077.08"/>
        <n v="9472.3"/>
        <n v="276.95"/>
        <n v="2326.11"/>
        <n v="1348.17"/>
        <n v="4989.89"/>
        <n v="9863.47"/>
        <n v="290.68"/>
        <n v="859.44"/>
        <n v="-918.39"/>
        <n v="9740.92"/>
        <n v="870.29"/>
        <n v="2546.14"/>
        <n v="5264.52"/>
        <n v="1305.71"/>
        <n v="17963.855"/>
        <n v="5465.27"/>
        <n v="2294.4"/>
        <n v="1039.05"/>
        <n v="11163.855"/>
        <n v="13763.855"/>
        <n v="12359.78"/>
        <n v="9054.24"/>
        <n v="1357.28"/>
        <n v="5413.855"/>
        <n v="-1276.43"/>
        <n v="3935.12"/>
        <n v="2963.17"/>
        <n v="2315.56"/>
        <n v="-1705.8"/>
        <n v="4399.97"/>
        <n v="5460.08"/>
        <n v="5600.36"/>
        <n v="445.19"/>
        <n v="4854.445"/>
        <n v="-58.43"/>
        <n v="10238.59"/>
        <n v="192.63"/>
        <n v="18639.32"/>
        <n v="1819.44"/>
        <n v="21113.855"/>
        <n v="1119.61"/>
        <n v="-1757.77"/>
        <n v="6798.83"/>
        <n v="4535.13"/>
        <n v="4606.3"/>
        <n v="32213.855"/>
        <n v="2403.78"/>
        <n v="29413.855"/>
        <n v="145.58"/>
        <n v="25124.92"/>
        <n v="124.47"/>
        <n v="1267.83"/>
        <n v="8219.56"/>
        <n v="18639.75"/>
        <n v="11041.66"/>
        <n v="7935.52"/>
        <n v="3907.92"/>
        <n v="1450.78"/>
        <n v="1985.91"/>
        <n v="1280.99"/>
        <n v="1377.75"/>
        <n v="1493.03"/>
        <n v="4711.52"/>
        <n v="5013.855"/>
        <n v="11943.73"/>
        <n v="4063.72"/>
        <n v="4901.93"/>
        <n v="6568.61"/>
        <n v="6004.37"/>
        <n v="2866.53"/>
        <n v="5167.25"/>
        <n v="14102.61"/>
        <n v="9363.88"/>
        <n v="-525.1"/>
        <n v="26611.86"/>
        <n v="631.01"/>
        <n v="1730.02"/>
        <n v="27863.855"/>
        <n v="1879.65"/>
        <n v="5193.15"/>
        <n v="1668.29"/>
        <n v="-199.25"/>
        <n v="115.83"/>
        <n v="1077.1"/>
        <n v="224.63"/>
        <n v="9334.97"/>
        <n v="18800.49"/>
        <n v="499.54"/>
        <n v="1011.66"/>
        <n v="5020.42"/>
        <n v="-3511.44"/>
        <n v="3786.9"/>
        <n v="3835.73"/>
        <n v="20330.73"/>
        <n v="2777.82"/>
        <n v="2727.8"/>
        <n v="10013.855"/>
        <n v="7226.55"/>
        <n v="4892.36"/>
        <n v="4830.88"/>
        <n v="25963.855"/>
        <n v="12313.855"/>
        <n v="4681.68"/>
        <n v="1578.83"/>
        <n v="8336.34"/>
        <n v="13713.855"/>
        <n v="5345.76"/>
        <n v="711.62"/>
        <n v="7460.43"/>
        <n v="5087.86"/>
        <n v="3731"/>
        <n v="36063.855"/>
        <n v="119.18"/>
        <n v="10913.855"/>
        <n v="7603.79"/>
        <n v="2605.07"/>
        <n v="9032.61"/>
        <n v="-1634.48"/>
        <n v="7395.61"/>
        <n v="3827.76"/>
        <n v="2007"/>
        <n v="2458.11"/>
        <n v="3565.74"/>
        <n v="1630.59"/>
        <n v="-1837.35"/>
        <n v="2795.57"/>
        <n v="7005.77"/>
        <n v="5445.64"/>
        <n v="-2740.42"/>
        <n v="21293.2"/>
        <n v="1210.35"/>
        <n v="2621.59"/>
        <n v="34.32"/>
        <n v="9355.21"/>
        <n v="2572.79"/>
        <n v="10177.24"/>
        <n v="-29.73"/>
        <n v="4172.99"/>
        <n v="17132.91"/>
        <n v="4734.1"/>
        <n v="26213.855"/>
        <n v="25013.855"/>
        <n v="1157.59"/>
        <n v="2269.56"/>
        <n v="3479.08"/>
        <n v="22534.98"/>
        <n v="24813.855"/>
        <n v="6329.12"/>
        <n v="3219.06"/>
        <n v="15394.09"/>
        <n v="2982.47"/>
        <n v="4408.02"/>
        <n v="21013.855"/>
        <n v="6571.85"/>
        <n v="128.64"/>
        <n v="532.07"/>
        <n v="5679.4"/>
        <n v="9816.18"/>
        <n v="1534.07"/>
        <n v="1476.1"/>
        <n v="5489.03"/>
        <n v="13964.83"/>
        <n v="8928.09"/>
        <n v="3552.63"/>
        <n v="170.72"/>
        <n v="9371.65"/>
        <n v="170.53"/>
        <n v="6433.29"/>
        <n v="1138.61"/>
        <n v="368.36"/>
        <n v="7078.97"/>
        <n v="4398"/>
        <n v="2795.89"/>
        <n v="15363.855"/>
        <n v="28063.855"/>
        <n v="4983.55"/>
        <n v="4472.14"/>
        <n v="18713.855"/>
        <n v="1800.93"/>
        <n v="10686.09"/>
        <n v="30763.855"/>
        <n v="2715.15"/>
        <n v="139.99"/>
        <n v="11389.96"/>
        <n v="10293.78"/>
        <n v="862.12"/>
        <n v="9713.855"/>
        <n v="8830.43"/>
        <n v="-1128.55"/>
        <n v="3168.79"/>
        <n v="1013.74"/>
        <n v="2335.4"/>
        <n v="5352.23"/>
        <n v="642.18"/>
        <n v="10922.73"/>
        <n v="815.07"/>
        <n v="5173.63"/>
        <n v="22255.62"/>
        <n v="2090.39"/>
        <n v="19896.39"/>
        <n v="3313.855"/>
        <n v="952.9"/>
        <n v="-1162.95"/>
        <n v="945.93"/>
        <n v="-56.84"/>
        <n v="-404.28"/>
        <n v="3491.17"/>
        <n v="2078.14"/>
        <n v="-1892.01"/>
        <n v="30263.855"/>
        <n v="-941.98"/>
        <n v="4187.64"/>
        <n v="4313.855"/>
        <n v="2888.39"/>
        <n v="6416.12"/>
        <n v="7676.75"/>
        <n v="4164.21"/>
        <n v="29489.14"/>
        <n v="13342.15"/>
        <n v="14163.855"/>
        <n v="4100.03"/>
        <n v="2369.66"/>
        <n v="-640.61"/>
        <n v="916.16"/>
        <n v="25913.855"/>
        <n v="8894.91"/>
        <n v="984.44"/>
        <n v="4130.86"/>
        <n v="4347.36"/>
        <n v="890.33"/>
        <n v="196.03"/>
        <n v="1127.2"/>
        <n v="14188.66"/>
        <n v="2613.855"/>
        <n v="5407.49"/>
        <n v="11475.61"/>
        <n v="30613.855"/>
        <n v="6264.94"/>
        <n v="16687.36"/>
        <n v="18350.1"/>
        <n v="11305.97"/>
        <n v="14413.855"/>
        <n v="21563.855"/>
        <n v="-52.7"/>
        <n v="8240.96"/>
        <n v="-555.97"/>
        <n v="79.95"/>
        <n v="16063.855"/>
        <n v="13215.88"/>
        <n v="1578.99"/>
        <n v="16963.855"/>
        <n v="5141.7"/>
        <n v="10319.33"/>
        <n v="10063.855"/>
        <n v="-418.11"/>
        <n v="-2702.72"/>
        <n v="509.03"/>
        <n v="3425.79"/>
        <n v="4449.85"/>
        <n v="25783.86"/>
        <n v="2737.21"/>
        <n v="-1072.61"/>
        <n v="10028.09"/>
        <n v="12583.69"/>
        <n v="1691.52"/>
        <n v="2699.7"/>
        <n v="-2242.64"/>
        <n v="14813.855"/>
        <n v="5726.44"/>
        <n v="6569.07"/>
        <n v="4448.01"/>
        <n v="13629.83"/>
        <n v="2653.51"/>
        <n v="10363.855"/>
        <n v="599.7"/>
        <n v="5445.76"/>
        <n v="3233.09"/>
        <n v="12440.99"/>
        <n v="25329.44"/>
        <n v="3440.01"/>
        <n v="25563.855"/>
        <n v="688.46"/>
        <n v="4701.26"/>
        <n v="1762.94"/>
        <n v="5488.59"/>
        <n v="275.75"/>
        <n v="4643.14"/>
        <n v="-1094.59"/>
        <n v="79.24"/>
        <n v="8313.855"/>
        <n v="11390.5"/>
        <n v="19087.42"/>
        <n v="5345.85"/>
        <n v="1973.39"/>
        <n v="3606.35"/>
        <n v="29763.855"/>
        <n v="5699.36"/>
        <n v="12724.87"/>
        <n v="9994.86"/>
        <n v="14478.95"/>
        <n v="16913.855"/>
        <n v="-1800.43"/>
        <n v="4958.33"/>
        <n v="195.49"/>
        <n v="7832.2"/>
        <n v="-1099.75"/>
        <n v="1480.88"/>
        <n v="2140.36"/>
        <n v="-1181.69"/>
        <n v="8608.77"/>
        <n v="18783.1"/>
        <n v="313.34"/>
        <n v="578.09"/>
        <n v="4915.34"/>
        <n v="-2414.94"/>
        <n v="28463.855"/>
        <n v="5352.18"/>
        <n v="5163.62"/>
        <n v="-19.31"/>
        <n v="11039.93"/>
        <n v="4941.08"/>
        <n v="7407.73"/>
        <n v="3564.88"/>
        <n v="3124.26"/>
        <n v="10253.49"/>
        <n v="8760.52"/>
        <n v="2253.37"/>
        <n v="6369.41"/>
        <n v="9163.855"/>
        <n v="-1505.8"/>
        <n v="2394.8"/>
        <n v="8658.03"/>
        <n v="5613.855"/>
        <n v="841.15"/>
        <n v="13676.13"/>
        <n v="3132.32"/>
        <n v="11981.65"/>
        <n v="3232.36"/>
        <n v="18847.32"/>
        <n v="1144.43"/>
        <n v="1282.02"/>
        <n v="1234.4"/>
        <n v="8512.1"/>
        <n v="3615.09"/>
        <n v="898.23"/>
        <n v="4853.79"/>
        <n v="3744.88"/>
        <n v="20072.62"/>
        <n v="19589.2"/>
        <n v="6266.33"/>
        <n v="200.28"/>
        <n v="6386.72"/>
        <n v="9704.31"/>
        <n v="8686.6"/>
        <n v="10650.38"/>
        <n v="1813.41"/>
        <n v="6459"/>
        <n v="1767.34"/>
        <n v="-537.14"/>
        <n v="3733.61"/>
        <n v="18524.81"/>
        <n v="5667.32"/>
        <n v="1394.95"/>
        <n v="3924.86"/>
        <n v="2825.4"/>
        <n v="3411.66"/>
        <n v="-3339.36"/>
        <n v="1759.96"/>
        <n v="16460.38"/>
        <n v="20646.59"/>
        <n v="674.07"/>
        <n v="8928.22"/>
        <n v="1036.73"/>
        <n v="8380.26"/>
        <n v="20413.855"/>
        <n v="526.3"/>
        <n v="1547.83"/>
        <n v="2272.32"/>
        <n v="5227.94"/>
        <n v="13663.855"/>
        <n v="915.66"/>
        <n v="964.18"/>
        <n v="19613.855"/>
        <n v="3281.03"/>
        <n v="4213.855"/>
        <n v="5296.9"/>
        <n v="9063.855"/>
        <n v="5712.35"/>
        <n v="26113.72"/>
        <n v="25313.855"/>
        <n v="1637.6"/>
        <n v="4866.25"/>
        <n v="7963.855"/>
        <n v="3819"/>
        <n v="9202.47"/>
        <n v="1317.12"/>
        <n v="-632.04"/>
        <n v="10507.53"/>
        <n v="1641.59"/>
        <n v="1413.8"/>
        <n v="1083.75"/>
        <n v="15574.89"/>
        <n v="13005.94"/>
        <n v="17954.82"/>
        <n v="2955.81"/>
        <n v="5652.3"/>
        <n v="9090.77"/>
        <n v="7019.42"/>
        <n v="6273.33"/>
        <n v="4475.53"/>
        <n v="3657.82"/>
        <n v="27613.855"/>
        <n v="5555.39"/>
        <n v="11917.54"/>
        <n v="1865.91"/>
        <n v="5270.55"/>
        <n v="8254.445"/>
        <n v="12297.69"/>
        <n v="6363.855"/>
        <n v="7275.55"/>
        <n v="5903.91"/>
        <n v="6163.855"/>
        <n v="1957.8"/>
        <n v="5644.43"/>
        <n v="9204.38"/>
        <n v="-2658.77"/>
        <n v="6116.4"/>
        <n v="22763.855"/>
        <n v="5412.15"/>
        <n v="20030.87"/>
        <n v="10263.855"/>
        <n v="25413.855"/>
        <n v="-284.81"/>
        <n v="1616.65"/>
        <n v="35763.855"/>
        <n v="4282.38"/>
        <n v="4973.24"/>
        <n v="538.68"/>
        <n v="1606.81"/>
        <n v="1003.36"/>
        <n v="749.69"/>
        <n v="4759.41"/>
        <n v="3819.9"/>
        <n v="4481.27"/>
        <n v="12813.56"/>
        <n v="-3173.13"/>
        <n v="1649.83"/>
        <n v="5389.2"/>
        <n v="8143.56"/>
        <n v="158.91"/>
        <n v="-1422.71"/>
        <n v="-2074.54"/>
        <n v="15113.855"/>
        <n v="1056.42"/>
        <n v="12201.5"/>
        <n v="14293.69"/>
        <n v="5463.03"/>
        <n v="3077.98"/>
        <n v="11994.5"/>
        <n v="373.38"/>
        <n v="3656.97"/>
        <n v="12045.41"/>
        <n v="1426.71"/>
        <n v="3105.51"/>
        <n v="3019.4"/>
        <n v="3190.66"/>
        <n v="1089.32"/>
        <n v="1154.91"/>
        <n v="5010.13"/>
        <n v="16900.86"/>
        <n v="-1063.61"/>
        <n v="2523.76"/>
        <n v="2009.35"/>
        <n v="2069.32"/>
        <n v="2368.45"/>
        <n v="750.45"/>
        <n v="7275.21"/>
        <n v="4611.88"/>
        <n v="3413.855"/>
        <n v="843.62"/>
        <n v="4136.41"/>
        <n v="4023.45"/>
        <n v="10775.13"/>
        <n v="-1247.62"/>
        <n v="26377.2"/>
        <n v="22413.855"/>
        <n v="8494.48"/>
        <n v="-3225.81"/>
        <n v="6140.58"/>
        <n v="2036.91"/>
        <n v="15793.97"/>
        <n v="8019.06"/>
        <n v="3496.58"/>
        <n v="439.16"/>
        <n v="650.6"/>
        <n v="11060.67"/>
        <n v="270.52"/>
        <n v="10606.71"/>
        <n v="4449.93"/>
        <n v="5454.445"/>
        <n v="8479.13"/>
        <n v="4289.85"/>
        <n v="11026.63"/>
        <n v="23813.855"/>
        <n v="5716.26"/>
        <n v="1940.45"/>
        <n v="30716.47"/>
        <n v="8092.95"/>
        <n v="5554.445"/>
        <n v="26363.855"/>
        <n v="27382.01"/>
        <n v="18727.85"/>
        <n v="363.79"/>
        <n v="6344.47"/>
        <n v="2859.28"/>
        <n v="7042.72"/>
        <n v="9313.855"/>
        <n v="-685.57"/>
        <n v="6195.81"/>
        <n v="4126.47"/>
        <n v="-1426.18"/>
        <n v="3519.2"/>
        <n v="14950.09"/>
        <n v="3144.59"/>
        <n v="5180.47"/>
        <n v="7351.07"/>
        <n v="6641.23"/>
        <n v="19813.855"/>
        <n v="10953.21"/>
        <n v="3566.61"/>
        <n v="2235.68"/>
        <n v="35863.855"/>
        <n v="2628.57"/>
        <n v="11237.58"/>
        <n v="2729.68"/>
        <n v="6016.97"/>
        <n v="74.3"/>
        <n v="16384.58"/>
        <n v="2283.53"/>
        <n v="10921.88"/>
        <n v="6415.87"/>
        <n v="21736.14"/>
        <n v="3793.22"/>
        <n v="-451.4"/>
        <n v="3604.445"/>
        <n v="2694.12"/>
        <n v="-2817.62"/>
        <n v="4363.855"/>
        <n v="-2297.79"/>
        <n v="2542.58"/>
        <n v="76.52"/>
        <n v="2544.24"/>
        <n v="5858.39"/>
        <n v="1898.19"/>
        <n v="8518.17"/>
        <n v="710.47"/>
        <n v="-17.35"/>
        <n v="7527.6"/>
        <n v="19414.13"/>
        <n v="9076.06"/>
        <n v="1957.12"/>
        <n v="3881.07"/>
        <n v="15013.855"/>
        <n v="-961.39"/>
        <n v="-682.03"/>
        <n v="6028.34"/>
        <n v="867.4"/>
        <n v="4281.77"/>
        <n v="6588.12"/>
        <n v="19989.72"/>
        <n v="-2720.34"/>
        <n v="4664.82"/>
        <n v="9066.35"/>
        <n v="8693.32"/>
        <n v="4323"/>
        <n v="-1483.31"/>
        <n v="103.27"/>
        <n v="2163.28"/>
        <n v="-20.58"/>
        <n v="12268.73"/>
        <n v="996.32"/>
        <n v="17913.35"/>
        <n v="512.63"/>
        <n v="411.62"/>
        <n v="7940.4"/>
        <n v="14213.855"/>
        <n v="11763.855"/>
        <n v="5272.17"/>
        <n v="3448.84"/>
        <n v="4502.46"/>
        <n v="13666.6"/>
        <n v="6447.12"/>
        <n v="6127.17"/>
        <n v="2279.67"/>
        <n v="5137.5"/>
        <n v="2052.29"/>
        <n v="20123.75"/>
        <n v="2128.9"/>
        <n v="11411.24"/>
        <n v="7059.59"/>
        <n v="4160.83"/>
        <n v="20363.855"/>
        <n v="13286.4"/>
        <n v="10010.84"/>
        <n v="192.73"/>
        <n v="5266.71"/>
        <n v="19367.67"/>
        <n v="1999.17"/>
        <n v="24763.855"/>
        <n v="4185.91"/>
        <n v="9513.855"/>
        <n v="5768.48"/>
        <n v="18863.855"/>
        <n v="848.5"/>
        <n v="2983.93"/>
        <n v="8923.36"/>
        <n v="4119.78"/>
        <n v="3493.52"/>
        <n v="657.84"/>
        <n v="3268.98"/>
        <n v="4200.26"/>
        <n v="20147.93"/>
        <n v="14563.855"/>
        <n v="11463.855"/>
        <n v="11113.855"/>
        <n v="2853.61"/>
        <n v="8566.96"/>
        <n v="7175.85"/>
        <n v="2012.1"/>
        <n v="4986.36"/>
        <n v="1984.41"/>
        <n v="729.56"/>
        <n v="18923.45"/>
        <n v="547.76"/>
        <n v="-1239.46"/>
        <n v="5603.81"/>
        <n v="4754.445"/>
        <n v="13684.44"/>
        <n v="6857.68"/>
        <n v="1319.42"/>
        <n v="8338.51"/>
        <n v="10305.61"/>
        <n v="5257.94"/>
        <n v="1389.56"/>
        <n v="1584.87"/>
        <n v="2838.09"/>
        <n v="12469.44"/>
        <n v="-3036.23"/>
        <n v="15529.69"/>
        <n v="-1450.1"/>
        <n v="12613.855"/>
        <n v="2716.61"/>
        <n v="14149.61"/>
        <n v="4231.71"/>
        <n v="5513.49"/>
        <n v="-1411.7"/>
        <n v="666.65"/>
        <n v="15645.62"/>
        <n v="9613.855"/>
        <n v="1143.01"/>
        <n v="2294.63"/>
        <n v="5905.71"/>
        <n v="-1144.54"/>
        <n v="12549.15"/>
        <n v="11256.82"/>
        <n v="15963.855"/>
        <n v="5539.64"/>
        <n v="5175.81"/>
        <n v="11228.12"/>
        <n v="-2389.21"/>
        <n v="13233.32"/>
        <n v="7579.9"/>
        <n v="1535.87"/>
        <n v="15713.07"/>
        <n v="-552.66"/>
        <n v="199.86"/>
        <n v="4001.24"/>
        <n v="2889.58"/>
        <n v="3121.49"/>
        <n v="11898.72"/>
        <n v="-116.35"/>
        <n v="1604.8"/>
        <n v="1380.06"/>
        <n v="650.05"/>
        <n v="5937.96"/>
        <n v="5185.1"/>
        <n v="8334.77"/>
        <n v="4621.59"/>
        <n v="7666.94"/>
        <n v="25113.855"/>
        <n v="4463.855"/>
        <n v="555.81"/>
        <n v="499.73"/>
        <n v="27013.855"/>
        <n v="8952.38"/>
        <n v="8318.33"/>
        <n v="44447.57"/>
        <n v="8362.41"/>
        <n v="3493.13"/>
        <n v="6930.21"/>
        <n v="3534.17"/>
        <n v="-1756.95"/>
        <n v="164.25"/>
        <n v="5266.39"/>
        <n v="5616.82"/>
        <n v="2916.29"/>
        <n v="3440.28"/>
        <n v="3256.93"/>
        <n v="1634.97"/>
        <n v="12595.47"/>
        <n v="19111.87"/>
        <n v="7708.87"/>
        <n v="3884.53"/>
        <n v="23493.7"/>
        <n v="11477.08"/>
        <n v="9116.04"/>
        <n v="8765.73"/>
        <n v="-1349.64"/>
        <n v="4826.59"/>
        <n v="6036.6"/>
        <n v="9568.39"/>
        <n v="942.18"/>
        <n v="5248.77"/>
        <n v="912.51"/>
        <n v="14113.855"/>
        <n v="5205.37"/>
        <n v="22906.67"/>
        <n v="5387.13"/>
        <n v="15022.93"/>
        <n v="5803.39"/>
        <n v="12592.2"/>
        <n v="-3200.04"/>
        <n v="-1089.12"/>
        <n v="720.51"/>
        <n v="4398.2"/>
        <n v="4756.58"/>
        <n v="873.52"/>
        <n v="31563.855"/>
        <n v="4217.56"/>
        <n v="7714.33"/>
        <n v="1179.8"/>
        <n v="10721.8"/>
        <n v="1760.61"/>
        <n v="12117.59"/>
        <n v="11604.15"/>
        <n v="1334.24"/>
        <n v="4838.65"/>
        <n v="15383"/>
        <n v="3198.07"/>
        <n v="5269.17"/>
        <n v="11578.65"/>
        <n v="16413.855"/>
        <n v="4073.72"/>
        <n v="22929.64"/>
        <n v="847.31"/>
        <n v="4878.46"/>
        <n v="4492.41"/>
        <n v="702.21"/>
        <n v="948.64"/>
        <n v="10074.32"/>
        <n v="-506.1"/>
        <n v="8363.855"/>
        <n v="1201.49"/>
        <n v="16370.76"/>
        <n v="1887.11"/>
        <n v="9965.65"/>
        <n v="-2740.91"/>
        <n v="4353.27"/>
        <n v="7361.79"/>
        <n v="7915.84"/>
        <n v="2759.7"/>
        <n v="6034.16"/>
        <n v="4939.9"/>
        <n v="7494.57"/>
        <n v="1094.85"/>
        <n v="5257.9"/>
        <n v="1254.445"/>
        <n v="30113.855"/>
        <n v="1448.24"/>
        <n v="870.31"/>
        <n v="10884.04"/>
        <n v="14827.72"/>
        <n v="35663.855"/>
        <n v="18013.855"/>
        <n v="200.23"/>
        <n v="784.81"/>
        <n v="-2848.54"/>
        <n v="1500.8"/>
        <n v="436.39"/>
        <n v="950.48"/>
        <n v="-1250.51"/>
        <n v="3212.99"/>
        <n v="20993.86"/>
        <n v="1915.54"/>
        <n v="711.88"/>
        <n v="10113.855"/>
        <n v="22513.855"/>
        <n v="10130.77"/>
        <n v="14263.855"/>
        <n v="3773.54"/>
        <n v="9351.36"/>
        <n v="11427.66"/>
        <n v="3951.81"/>
        <n v="7286.3"/>
        <n v="15919.8"/>
        <n v="223.4"/>
        <n v="1149.04"/>
        <n v="3137.24"/>
        <n v="8844.77"/>
        <n v="3817.64"/>
        <n v="6691.72"/>
        <n v="9913.855"/>
        <n v="11723.78"/>
        <n v="3128.88"/>
        <n v="15940.04"/>
        <n v="-783.03"/>
        <n v="3913.855"/>
        <n v="226.86"/>
        <n v="6518.7"/>
        <n v="4141.22"/>
        <n v="2819.77"/>
        <n v="1582.18"/>
        <n v="11587.75"/>
        <n v="4343.94"/>
        <n v="-2085.28"/>
        <n v="973.12"/>
        <n v="4122.85"/>
        <n v="4613.855"/>
        <n v="10897.41"/>
        <n v="-1943.55"/>
        <n v="5975.84"/>
        <n v="-2301.5"/>
        <n v="5313.855"/>
        <n v="5263.855"/>
        <n v="9384.23"/>
        <n v="7819.77"/>
        <n v="9725.8"/>
        <n v="2614.49"/>
        <n v="1652.02"/>
        <n v="4496.87"/>
        <n v="3591.62"/>
        <n v="536.03"/>
        <n v="14498.73"/>
        <n v="10657.3"/>
        <n v="-1594.65"/>
        <n v="-2470.06"/>
        <n v="10547.23"/>
        <n v="15494.8"/>
        <n v="1799.96"/>
        <n v="9213.855"/>
        <n v="314.79"/>
        <n v="-2329.35"/>
        <n v="26063.855"/>
        <n v="4095.35"/>
        <n v="8863.855"/>
        <n v="1097.51"/>
        <n v="8961.66"/>
        <n v="7663.855"/>
        <n v="13176.72"/>
        <n v="295.7"/>
        <n v="9526.41"/>
        <n v="1570"/>
        <n v="10738.64"/>
        <n v="2051.57"/>
        <n v="965.71"/>
        <n v="5149.85"/>
        <n v="14537.15"/>
        <n v="11341.12"/>
        <n v="-610.3"/>
        <n v="9774.55"/>
        <n v="2079.85"/>
        <n v="-538.8"/>
        <n v="5380.22"/>
        <n v="30313.855"/>
        <n v="19389.31"/>
        <n v="3315.98"/>
        <n v="2736.25"/>
        <n v="1836.85"/>
        <n v="10435.58"/>
        <n v="427"/>
        <n v="15067.97"/>
        <n v="14076.27"/>
        <n v="7464.21"/>
        <n v="5215.61"/>
        <n v="9719.29"/>
        <n v="9852.34"/>
        <n v="294.19"/>
        <n v="7757.23"/>
        <n v="3797.17"/>
        <n v="5665.78"/>
        <n v="4826.94"/>
        <n v="-283.09"/>
        <n v="9955.07"/>
        <n v="24013.855"/>
        <n v="7636.87"/>
        <n v="5705.9"/>
        <n v="17405.19"/>
        <n v="3400.73"/>
        <n v="1846.29"/>
        <n v="8926.32"/>
        <n v="11355"/>
        <n v="-1947.65"/>
        <n v="14293.07"/>
        <n v="135.55"/>
        <n v="9835.51"/>
        <n v="-909.77"/>
        <n v="6953.87"/>
        <n v="7728.33"/>
        <n v="5685.24"/>
        <n v="4828.41"/>
        <n v="4577.03"/>
        <n v="7433.25"/>
        <n v="3068.94"/>
        <n v="15163.855"/>
        <n v="4669.13"/>
        <n v="5932.19"/>
        <n v="7115.37"/>
        <n v="5784.56"/>
        <n v="-1508.15"/>
        <n v="1803.19"/>
        <n v="1488.62"/>
        <n v="-658.31"/>
        <n v="2002.13"/>
        <n v="28813.855"/>
        <n v="-20.43"/>
        <n v="7613.855"/>
        <n v="4056.9"/>
        <n v="13574.23"/>
        <n v="8067.62"/>
        <n v="2280.8"/>
        <n v="1468.44"/>
        <n v="3517.88"/>
        <n v="-1220.57"/>
        <n v="-1327.07"/>
        <n v="6422.21"/>
        <n v="10497.45"/>
        <n v="-477.11"/>
        <n v="7988.08"/>
        <n v="5255.77"/>
        <n v="569.46"/>
        <n v="-1882.05"/>
        <n v="14005.24"/>
        <n v="-913.13"/>
        <n v="7257.26"/>
        <n v="6847.33"/>
        <n v="-1105.04"/>
        <n v="29267.2"/>
        <n v="-2001.66"/>
        <n v="814.35"/>
        <n v="5666.48"/>
        <n v="9780.71"/>
        <n v="2157.35"/>
        <n v="2779.6"/>
        <n v="293.5"/>
        <n v="-2729.82"/>
        <n v="4020.95"/>
        <n v="2358.11"/>
        <n v="6222.86"/>
        <n v="5576.06"/>
        <n v="5019.67"/>
        <n v="-1482.25"/>
        <n v="178.4"/>
        <n v="15913.66"/>
        <n v="14653.52"/>
        <n v="896.57"/>
        <n v="6011.25"/>
        <n v="13399.54"/>
        <n v="10813.855"/>
        <n v="-345.555"/>
        <n v="-1759.18"/>
        <n v="11333.1"/>
        <n v="4168.06"/>
        <n v="2589.15"/>
        <n v="711.81"/>
        <n v="14384.72"/>
        <n v="-970.57"/>
        <n v="4161.42"/>
        <n v="619.08"/>
        <n v="884.88"/>
        <n v="11961.62"/>
        <n v="17742.98"/>
        <n v="-931.41"/>
        <n v="15869.08"/>
        <n v="1927.2"/>
        <n v="9822.3"/>
        <n v="5820.91"/>
        <n v="21566.31"/>
        <n v="1334.88"/>
        <n v="7923.01"/>
        <n v="7551.04"/>
        <n v="2448.58"/>
        <n v="2254.34"/>
        <n v="8655.85"/>
        <n v="21263.855"/>
        <n v="23513.855"/>
        <n v="29563.855"/>
        <n v="4712.57"/>
        <n v="5853.18"/>
        <n v="21116.53"/>
        <n v="10248.72"/>
        <n v="7437.61"/>
        <n v="15863.855"/>
        <n v="10807.64"/>
        <n v="18972.21"/>
        <n v="1470.82"/>
        <n v="4454.445"/>
        <n v="14480.07"/>
        <n v="6244.62"/>
        <n v="3790.26"/>
        <n v="4178.37"/>
        <n v="16023.72"/>
        <n v="9914.33"/>
        <n v="2034.82"/>
        <n v="2013.855"/>
        <n v="4886.16"/>
        <n v="25833.15"/>
        <n v="6427.07"/>
        <n v="7180.9"/>
        <n v="1727.87"/>
        <n v="5585.3"/>
        <n v="3252.1"/>
        <n v="-2214.29"/>
        <n v="16199.85"/>
        <n v="9074.86"/>
        <n v="4128.06"/>
        <n v="570.86"/>
        <n v="25213.855"/>
        <n v="2383.25"/>
        <n v="4299.89"/>
        <n v="3707.8"/>
        <n v="8841.46"/>
        <n v="3937.55"/>
        <n v="153.59"/>
        <n v="7145.75"/>
        <n v="4060.27"/>
        <n v="16741.45"/>
        <n v="7973.31"/>
        <n v="2476.51"/>
        <n v="26038.69"/>
        <n v="-2185.99"/>
        <n v="11227"/>
        <n v="12952.03"/>
        <n v="540.69"/>
        <n v="4959.77"/>
        <n v="1409.04"/>
        <n v="9363.855"/>
        <n v="8257.19"/>
        <n v="5228.03"/>
        <n v="-926.14"/>
        <n v="5153.92"/>
        <n v="5758.4"/>
        <n v="2949.48"/>
        <n v="1563.855"/>
        <n v="22114.47"/>
        <n v="4147.45"/>
        <n v="284.35"/>
        <n v="7072.43"/>
        <n v="4294.66"/>
        <n v="3113.29"/>
        <n v="894.14"/>
        <n v="3688.64"/>
        <n v="5686.05"/>
        <n v="6055.84"/>
        <n v="18813.855"/>
        <n v="-767.32"/>
        <n v="754.76"/>
        <n v="8613.855"/>
      </sharedItems>
    </cacheField>
    <cacheField name="Cost Per Acquisition" numFmtId="8">
      <sharedItems containsSemiMixedTypes="0" containsString="0" containsNumber="1" minValue="0" maxValue="46.155" count="1761">
        <n v="5.141"/>
        <n v="24.33"/>
        <n v="25.9488235294118"/>
        <n v="16.150962962963"/>
        <n v="8.41466666666667"/>
        <n v="0"/>
        <n v="6.92561797752809"/>
        <n v="6.81653543307087"/>
        <n v="10.0594230769231"/>
        <n v="6.88328947368421"/>
        <n v="11.6301834862385"/>
        <n v="6.41295414462081"/>
        <n v="8.66698224852071"/>
        <n v="12.6527272727273"/>
        <n v="6.8109649122807"/>
        <n v="5.87195895522388"/>
        <n v="9.34642673521851"/>
        <n v="20.2316551724138"/>
        <n v="16.8340046296296"/>
        <n v="10.0220111731844"/>
        <n v="8.23573248407643"/>
        <n v="17.5659178743961"/>
        <n v="7.34481927710843"/>
        <n v="19.4446256684492"/>
        <n v="12.0721276595745"/>
        <n v="17.4866666666667"/>
        <n v="20.0821714285714"/>
        <n v="10.9934262948207"/>
        <n v="19.6149180327869"/>
        <n v="14.6902380952381"/>
        <n v="19.89421875"/>
        <n v="15.3423839662447"/>
        <n v="25.7425301204819"/>
        <n v="5.59075"/>
        <n v="19.0436363636364"/>
        <n v="8.57581367924528"/>
        <n v="7.08551724137931"/>
        <n v="17.7030909090909"/>
        <n v="6.65960622710623"/>
        <n v="31.3460775862069"/>
        <n v="6.98166666666667"/>
        <n v="31.2464705882353"/>
        <n v="18.1246153846154"/>
        <n v="9.40421686746988"/>
        <n v="14.0935852713178"/>
        <n v="10.6931205673759"/>
        <n v="20.9075675675676"/>
        <n v="9.68410526315789"/>
        <n v="17.07"/>
        <n v="11.5388888888889"/>
        <n v="14.7906896551724"/>
        <n v="9.18218434343434"/>
        <n v="8.91212009803922"/>
        <n v="23.5208928571429"/>
        <n v="11.4927372262774"/>
        <n v="11.4406896551724"/>
        <n v="6.32214801444043"/>
        <n v="9.27625668449198"/>
        <n v="10.8294036697248"/>
        <n v="8.49456140350877"/>
        <n v="14.085"/>
        <n v="9.22054945054945"/>
        <n v="16.603401826484"/>
        <n v="7.67119198312236"/>
        <n v="11.1197094801223"/>
        <n v="14.0318421052632"/>
        <n v="15.2028947368421"/>
        <n v="7.90466304347826"/>
        <n v="8.63361204013378"/>
        <n v="5.17371757925072"/>
        <n v="6.713"/>
        <n v="12.1610200668896"/>
        <n v="12.6710869565217"/>
        <n v="10.8661240310078"/>
        <n v="29.6655555555556"/>
        <n v="21.8933333333333"/>
        <n v="27.1897260273973"/>
        <n v="6.40767025089606"/>
        <n v="8.00375"/>
        <n v="3.83110671936759"/>
        <n v="17.2907142857143"/>
        <n v="2.73361502347418"/>
        <n v="3.35784946236559"/>
        <n v="37.9"/>
        <n v="9.56538461538461"/>
        <n v="7.58833333333333"/>
        <n v="4.2"/>
        <n v="9.87854077253219"/>
        <n v="3.48168498168498"/>
        <n v="11.4972972972973"/>
        <n v="11.3625"/>
        <n v="22.0064102564103"/>
        <n v="6.13272952853598"/>
        <n v="6.38571428571429"/>
        <n v="11.7684042553192"/>
        <n v="33.8185714285714"/>
        <n v="10.6320029239766"/>
        <n v="3.58541666666667"/>
        <n v="15.1963829787234"/>
        <n v="12.7296"/>
        <n v="7.95655361050328"/>
        <n v="6.2379347826087"/>
        <n v="9.47164383561644"/>
        <n v="16.1142857142857"/>
        <n v="7.61043269230769"/>
        <n v="7.95639751552795"/>
        <n v="17.1694285714286"/>
        <n v="14.7221739130435"/>
        <n v="14.4138947368421"/>
        <n v="10.5701889534884"/>
        <n v="6.92626556016598"/>
        <n v="30.4022950819672"/>
        <n v="11.1670535714286"/>
        <n v="11.5175244299674"/>
        <n v="6.17342105263158"/>
        <n v="4.20027070063694"/>
        <n v="37.2720634920635"/>
        <n v="8.33615384615385"/>
        <n v="8.15910256410257"/>
        <n v="5.90283279220779"/>
        <n v="5.37302083333333"/>
        <n v="11.7078947368421"/>
        <n v="14.3721146245059"/>
        <n v="10.8748351648352"/>
        <n v="8.96875968992248"/>
        <n v="4.91557692307692"/>
        <n v="21.9759090909091"/>
        <n v="46.155"/>
        <n v="4.04857142857143"/>
        <n v="19.7722972972973"/>
        <n v="6.48655172413793"/>
        <n v="1.27983333333333"/>
        <n v="7.09658198614319"/>
        <n v="17.7372926829268"/>
        <n v="24.5276119402985"/>
        <n v="5.50931060606061"/>
        <n v="16.62875"/>
        <n v="20.2008055555556"/>
        <n v="7.68009803921569"/>
        <n v="10.17"/>
        <n v="7.42104218362283"/>
        <n v="3.31693430656934"/>
        <n v="18.0902736318408"/>
        <n v="11.5464556962025"/>
        <n v="4.64184782608696"/>
        <n v="7.13911877394636"/>
        <n v="17.1965562913907"/>
        <n v="12.4618867924528"/>
        <n v="22.584751552795"/>
        <n v="15.7175524475524"/>
        <n v="12.4137790697674"/>
        <n v="20.0414035087719"/>
        <n v="8.08699453551913"/>
        <n v="10.8431395348837"/>
        <n v="15.7261855670103"/>
        <n v="12.7652941176471"/>
        <n v="6.82900783289817"/>
        <n v="8.95545454545455"/>
        <n v="20.5709375"/>
        <n v="9.74152777777778"/>
        <n v="33.1880769230769"/>
        <n v="5.2062641509434"/>
        <n v="10.9168965517241"/>
        <n v="8.49566588785047"/>
        <n v="14.768203125"/>
        <n v="16.0780952380952"/>
        <n v="12.8489130434783"/>
        <n v="10.0991"/>
        <n v="7.34733333333333"/>
        <n v="10.1189473684211"/>
        <n v="13.5282608695652"/>
        <n v="9.72135746606335"/>
        <n v="3.58144927536232"/>
        <n v="21.3533644859813"/>
        <n v="3.60673267326733"/>
        <n v="13.2416814159292"/>
        <n v="7.17188362919132"/>
        <n v="25.4275874125874"/>
        <n v="5.39540441176471"/>
        <n v="5.45682080924856"/>
        <n v="8.21825396825397"/>
        <n v="7.07526066350711"/>
        <n v="7.25703349282297"/>
        <n v="10.0162890625"/>
        <n v="8.12813559322034"/>
        <n v="12.6678947368421"/>
        <n v="8.50745901639344"/>
        <n v="7.04679263565892"/>
        <n v="6.36838709677419"/>
        <n v="8.02681015452539"/>
        <n v="24.3221212121212"/>
        <n v="3.8126359832636"/>
        <n v="14.1428571428571"/>
        <n v="9.35252100840336"/>
        <n v="4.5404979253112"/>
        <n v="21.4405882352941"/>
        <n v="13.3932682926829"/>
        <n v="7.75787401574803"/>
        <n v="10.5359677419355"/>
        <n v="9.68854166666667"/>
        <n v="4.89025728987993"/>
        <n v="8.19523510971787"/>
        <n v="4.00489164086687"/>
        <n v="5.6390243902439"/>
        <n v="7.88751626898048"/>
        <n v="6.56053571428571"/>
        <n v="26.2049382716049"/>
        <n v="9.48007042253521"/>
        <n v="13.1886144578313"/>
        <n v="5.49040609137056"/>
        <n v="5.31112436115843"/>
        <n v="5.1224427480916"/>
        <n v="17.2329146919431"/>
        <n v="23.901625"/>
        <n v="13.5967391304348"/>
        <n v="7.84679536679537"/>
        <n v="10.9388888888889"/>
        <n v="10.9036448598131"/>
        <n v="8.84751396648045"/>
        <n v="9.14781609195402"/>
        <n v="15.5928571428571"/>
        <n v="7.32441988950276"/>
        <n v="9.71234285714286"/>
        <n v="18.7589375"/>
        <n v="23.2096428571429"/>
        <n v="16.21"/>
        <n v="3.95344155844156"/>
        <n v="8.72637931034483"/>
        <n v="9.41089473684211"/>
        <n v="9.42006476683938"/>
        <n v="11.4344182389937"/>
        <n v="6.69389534883721"/>
        <n v="17.3563636363636"/>
        <n v="6.82827586206897"/>
        <n v="9.16849275362319"/>
        <n v="7.41140287769784"/>
        <n v="10.6945441176471"/>
        <n v="11.7905263157895"/>
        <n v="7.54386929460581"/>
        <n v="9.59105"/>
        <n v="12.0946808510638"/>
        <n v="17.6179545454545"/>
        <n v="16.4531447963801"/>
        <n v="23.9680152671756"/>
        <n v="15.7262264150943"/>
        <n v="7.83285714285714"/>
        <n v="6.91995633187773"/>
        <n v="10.9201785714286"/>
        <n v="9.77458333333333"/>
        <n v="7.03853107344633"/>
        <n v="27.062"/>
        <n v="5.3028"/>
        <n v="15.7863414634146"/>
        <n v="11.6402"/>
        <n v="20.2246666666667"/>
        <n v="6.53142857142857"/>
        <n v="6.085625"/>
        <n v="25.3177777777778"/>
        <n v="8.11784482758621"/>
        <n v="10.9556451612903"/>
        <n v="11.5981578947368"/>
        <n v="10.4293333333333"/>
        <n v="10.9065217391304"/>
        <n v="4.22591304347826"/>
        <n v="6.99391304347826"/>
        <n v="5.936"/>
        <n v="5.68328467153285"/>
        <n v="4.93371099050204"/>
        <n v="10.5042857142857"/>
        <n v="8.57067357512954"/>
        <n v="4.46058823529412"/>
        <n v="17.6763865546218"/>
        <n v="27.9948275862069"/>
        <n v="11.3194736842105"/>
        <n v="21.6437202380952"/>
        <n v="20.9114814814815"/>
        <n v="5.19449285714286"/>
        <n v="3.88768292682927"/>
        <n v="7.80731343283582"/>
        <n v="4.52820049813201"/>
        <n v="10.3889857142857"/>
        <n v="14.6469230769231"/>
        <n v="8.86627906976744"/>
        <n v="12.1197826086957"/>
        <n v="6.96424528301887"/>
        <n v="8.4927687296417"/>
        <n v="7.93027131782946"/>
        <n v="16.3684761904762"/>
        <n v="10.6787739463602"/>
        <n v="5.95858974358974"/>
        <n v="8.99121212121212"/>
        <n v="5.92047244094488"/>
        <n v="24.4570833333333"/>
        <n v="9.62"/>
        <n v="9.88082880434783"/>
        <n v="6.90303797468355"/>
        <n v="10.5372"/>
        <n v="9.33877049180328"/>
        <n v="8.67815035799523"/>
        <n v="33.309"/>
        <n v="13.506847826087"/>
        <n v="9.93414285714286"/>
        <n v="10.8095416666667"/>
        <n v="6.60888888888889"/>
        <n v="5.22547314578005"/>
        <n v="12.4100511945393"/>
        <n v="31.6813253012048"/>
        <n v="17.5327272727273"/>
        <n v="4.6797232947233"/>
        <n v="19.1627272727273"/>
        <n v="8.45586956521739"/>
        <n v="4.82416"/>
        <n v="7.09666666666667"/>
        <n v="25.8796296296296"/>
        <n v="6.6883185840708"/>
        <n v="25.7805263157895"/>
        <n v="8.96603658536585"/>
        <n v="22.7072440944882"/>
        <n v="13.1103333333333"/>
        <n v="4.63945736434109"/>
        <n v="9.24210526315789"/>
        <n v="5.80853833865815"/>
        <n v="8.92"/>
        <n v="5.35346613545817"/>
        <n v="4.98013020833333"/>
        <n v="7.58683544303798"/>
        <n v="29.1129545454545"/>
        <n v="7.06978494623656"/>
        <n v="8.17947368421053"/>
        <n v="13.5288118811881"/>
        <n v="5.07841480446927"/>
        <n v="12.1063265306122"/>
        <n v="15.9239393939394"/>
        <n v="6.93188888888889"/>
        <n v="13.0089473684211"/>
        <n v="9.79729927007299"/>
        <n v="12.5545517241379"/>
        <n v="18.1963694267516"/>
        <n v="10.2033333333333"/>
        <n v="15.0377777777778"/>
        <n v="13.2395652173913"/>
        <n v="7.62582142857143"/>
        <n v="11.7769142857143"/>
        <n v="5.64204545454545"/>
        <n v="17.77144"/>
        <n v="4.65649350649351"/>
        <n v="15.7734042553192"/>
        <n v="8.78295893719807"/>
        <n v="30.2917333333333"/>
        <n v="17.03"/>
        <n v="10.0697752808989"/>
        <n v="4.24795665634675"/>
        <n v="6.5448051948052"/>
        <n v="25.0428571428571"/>
        <n v="13.6415044247788"/>
        <n v="8.69891148325359"/>
        <n v="9.31192307692308"/>
        <n v="6.46"/>
        <n v="2.90382352941177"/>
        <n v="36.6121428571429"/>
        <n v="22.5420535714286"/>
        <n v="11.9992307692308"/>
        <n v="6.69814935064935"/>
        <n v="9.5293137254902"/>
        <n v="16.920253164557"/>
        <n v="16.7630303030303"/>
        <n v="15.5165957446809"/>
        <n v="35.94875"/>
        <n v="7.29289640591966"/>
        <n v="10.3166788321168"/>
        <n v="21.3200632911392"/>
        <n v="15.0598387096774"/>
        <n v="10.3687288135593"/>
        <n v="10.2715960451977"/>
        <n v="3.70074585635359"/>
        <n v="6.72616161616162"/>
        <n v="13.6221904761905"/>
        <n v="15.6796103896104"/>
        <n v="17.0752791878173"/>
        <n v="30.241"/>
        <n v="10.8218601190476"/>
        <n v="11.7991160220994"/>
        <n v="10.4943367346939"/>
        <n v="3.56209677419355"/>
        <n v="8.44727272727273"/>
        <n v="19.1376052631579"/>
        <n v="4.9281124497992"/>
        <n v="9.44453246753247"/>
        <n v="7.9916548463357"/>
        <n v="15.1816113744076"/>
        <n v="21.4833082706767"/>
        <n v="13.9177064220183"/>
        <n v="5.56030674846626"/>
        <n v="8.52847619047619"/>
        <n v="3.10154639175258"/>
        <n v="9.02555555555556"/>
        <n v="9.7223128342246"/>
        <n v="20.009375"/>
        <n v="8.43385714285714"/>
        <n v="4.78440131578947"/>
        <n v="6.82125340599455"/>
        <n v="5.58547619047619"/>
        <n v="8.23098360655738"/>
        <n v="15.4902816901408"/>
        <n v="12.2385714285714"/>
        <n v="3.46928104575163"/>
        <n v="8.08538461538462"/>
        <n v="3.75677215189874"/>
        <n v="23.1992"/>
        <n v="8.226"/>
        <n v="9.13604271356784"/>
        <n v="19.768"/>
        <n v="24.9085074626866"/>
        <n v="8.63166666666667"/>
        <n v="9.34741645244216"/>
        <n v="4.21408695652174"/>
        <n v="17.93"/>
        <n v="28.934358974359"/>
        <n v="10.13875"/>
        <n v="10.5675"/>
        <n v="10.6102272727273"/>
        <n v="6.80678733031674"/>
        <n v="15.8093260869565"/>
        <n v="26.275"/>
        <n v="7.83886178861789"/>
        <n v="6.41317073170732"/>
        <n v="5.42685714285714"/>
        <n v="3.48831460674157"/>
        <n v="6.91517453798768"/>
        <n v="11.7440298507463"/>
        <n v="27.1354104477612"/>
        <n v="9.89562091503268"/>
        <n v="10.3684536082474"/>
        <n v="7.51269628099174"/>
        <n v="9.66529197080292"/>
        <n v="7.11775"/>
        <n v="14.0476923076923"/>
        <n v="12.4921212121212"/>
        <n v="4.08815384615385"/>
        <n v="6.7728855721393"/>
        <n v="7.06144486692015"/>
        <n v="27.0764948453608"/>
        <n v="9.83129032258064"/>
        <n v="8.16067924528302"/>
        <n v="9.45545454545455"/>
        <n v="4.53950686641698"/>
        <n v="8.44443514644352"/>
        <n v="3.06396694214876"/>
        <n v="9.74967741935484"/>
        <n v="7.06647887323944"/>
        <n v="6.07647342995169"/>
        <n v="19.2246408839779"/>
        <n v="17.8621875"/>
        <n v="16.2237007874016"/>
        <n v="12.1985820895522"/>
        <n v="9.98175"/>
        <n v="4.60221052631579"/>
        <n v="4.43209677419355"/>
        <n v="16.109"/>
        <n v="10.5837438423645"/>
        <n v="3.78664596273292"/>
        <n v="15.1800529100529"/>
        <n v="28.2742372881356"/>
        <n v="5.5345652173913"/>
        <n v="7.70369703389831"/>
        <n v="6.84773069679849"/>
        <n v="4.95129518072289"/>
        <n v="7.61416058394161"/>
        <n v="14.5815384615385"/>
        <n v="11.4631428571429"/>
        <n v="9.29960358056266"/>
        <n v="8.95972972972973"/>
        <n v="14.4562992125984"/>
        <n v="6.63850574712644"/>
        <n v="8.5755"/>
        <n v="10.9090540540541"/>
        <n v="10.757825443787"/>
        <n v="9.24351351351351"/>
        <n v="13.6219298245614"/>
        <n v="5.26141479099679"/>
        <n v="5.16889267461669"/>
        <n v="23.9932608695652"/>
        <n v="9.25227735368957"/>
        <n v="11.303125"/>
        <n v="6.836"/>
        <n v="35.154"/>
        <n v="4.79088815789474"/>
        <n v="5.55136641221374"/>
        <n v="4.96256983240223"/>
        <n v="16.9913317757009"/>
        <n v="5.40822152886115"/>
        <n v="5.03191176470588"/>
        <n v="12.83675"/>
        <n v="6.99302083333333"/>
        <n v="3.58039832285115"/>
        <n v="11.7056435643564"/>
        <n v="18.1251724137931"/>
        <n v="15.1561538461538"/>
        <n v="11.6543108974359"/>
        <n v="6.64743144424132"/>
        <n v="4.28768361581921"/>
        <n v="15.6179518072289"/>
        <n v="4.49824324324324"/>
        <n v="4.74"/>
        <n v="8.97927536231884"/>
        <n v="10.5608426966292"/>
        <n v="15.9243523316062"/>
        <n v="1.9413202247191"/>
        <n v="8.15279147982063"/>
        <n v="11.8440425531915"/>
        <n v="19.5292857142857"/>
        <n v="14.3097826086957"/>
        <n v="15.2591666666667"/>
        <n v="7.54129554655871"/>
        <n v="8.27838056680162"/>
        <n v="22.520303030303"/>
        <n v="9.24527027027027"/>
        <n v="4.58769230769231"/>
        <n v="17.4505263157895"/>
        <n v="11.4704889589905"/>
        <n v="7.39028169014085"/>
        <n v="6.24375"/>
        <n v="11.4391428571429"/>
        <n v="7.36435643564356"/>
        <n v="6.10111111111111"/>
        <n v="18.0125"/>
        <n v="16.4185074626866"/>
        <n v="4.02022047244095"/>
        <n v="23.5447058823529"/>
        <n v="10.2651324503311"/>
        <n v="15.1165"/>
        <n v="6.34141791044776"/>
        <n v="11.3141935483871"/>
        <n v="6.06236842105263"/>
        <n v="13.644188034188"/>
        <n v="10.3185714285714"/>
        <n v="9.43080229226361"/>
        <n v="9.85241935483871"/>
        <n v="3.9510303030303"/>
        <n v="20.7469444444444"/>
        <n v="21.1035185185185"/>
        <n v="9.51870418848168"/>
        <n v="15.7686666666667"/>
        <n v="11.0072727272727"/>
        <n v="6.10449275362319"/>
        <n v="8.25246913580247"/>
        <n v="3.44268251273345"/>
        <n v="7.68736842105263"/>
        <n v="8.87248447204969"/>
        <n v="13.11"/>
        <n v="16.4757664233577"/>
        <n v="13.7976470588235"/>
        <n v="6.47931034482759"/>
        <n v="2.99709090909091"/>
        <n v="7.92188453159041"/>
        <n v="11.7318048780488"/>
        <n v="17.9930769230769"/>
        <n v="2.91391452991453"/>
        <n v="10.5395507246377"/>
        <n v="34.5624193548387"/>
        <n v="27.595"/>
        <n v="6.44668103448276"/>
        <n v="5.68596916299559"/>
        <n v="15.3"/>
        <n v="13.112"/>
        <n v="7.89101265822785"/>
        <n v="6.19130081300813"/>
        <n v="4.55822222222222"/>
        <n v="6.70142857142857"/>
        <n v="18.715037593985"/>
        <n v="9.03279069767442"/>
        <n v="9.49565217391304"/>
        <n v="7.45135135135135"/>
        <n v="3.29803347280335"/>
        <n v="12.4149206349206"/>
        <n v="6.79089219330855"/>
        <n v="4.21776381909548"/>
        <n v="7.49329192546584"/>
        <n v="7.12087962962963"/>
        <n v="8.02714285714286"/>
        <n v="4.09642857142857"/>
        <n v="15.2639473684211"/>
        <n v="10.0813970588235"/>
        <n v="10.3344347826087"/>
        <n v="4.76717488789238"/>
        <n v="5.39424050632911"/>
        <n v="9.52541666666667"/>
        <n v="9.61943121693122"/>
        <n v="23.2618181818182"/>
        <n v="7.51291666666667"/>
        <n v="19.228"/>
        <n v="13.6041176470588"/>
        <n v="4.81047058823529"/>
        <n v="6.24293333333333"/>
        <n v="5.28015772870663"/>
        <n v="11.5433174603175"/>
        <n v="8.95602216748769"/>
        <n v="5.399296875"/>
        <n v="6.98350993377483"/>
        <n v="5.00425855513308"/>
        <n v="8.55490566037736"/>
        <n v="16.6795642201835"/>
        <n v="21.26125"/>
        <n v="7.03271186440678"/>
        <n v="8.06240576496674"/>
        <n v="10.8639622641509"/>
        <n v="5.66388349514563"/>
        <n v="7.86257668711656"/>
        <n v="6.45478417266187"/>
        <n v="3.98207207207207"/>
        <n v="7.50434108527132"/>
        <n v="15.6475806451613"/>
        <n v="36.2538461538462"/>
        <n v="8.28279043280182"/>
        <n v="3.80404761904762"/>
        <n v="8.03375"/>
        <n v="10.77"/>
        <n v="4.87218274111675"/>
        <n v="19.3411968085106"/>
        <n v="26.41"/>
        <n v="4.40390410958904"/>
        <n v="2.85162162162162"/>
        <n v="3.54120218579235"/>
        <n v="18.1511290322581"/>
        <n v="10.1004027777778"/>
        <n v="6.9122641509434"/>
        <n v="4.61655462184874"/>
        <n v="6.05324607329843"/>
        <n v="15.4071830985916"/>
        <n v="11.3455769230769"/>
        <n v="20.5431920903955"/>
        <n v="17.9120443349754"/>
        <n v="14.0726851851852"/>
        <n v="17.35"/>
        <n v="9.99045871559633"/>
        <n v="8.06140495867769"/>
        <n v="6.77121973929237"/>
        <n v="18.6604705882353"/>
        <n v="4.43876404494382"/>
        <n v="11.0776699029126"/>
        <n v="8.85557692307692"/>
        <n v="5.39587301587302"/>
        <n v="4.75581081081081"/>
        <n v="8.31218340611354"/>
        <n v="12.8046153846154"/>
        <n v="5.16083743842365"/>
        <n v="12.0534821428571"/>
        <n v="21.4014516129032"/>
        <n v="5.97474025974026"/>
        <n v="9.0903625"/>
        <n v="8.81272727272727"/>
        <n v="10.640736196319"/>
        <n v="7.51042735042735"/>
        <n v="6.90967741935484"/>
        <n v="4.21474626865672"/>
        <n v="7.29861111111111"/>
        <n v="4.79041666666667"/>
        <n v="9.90935714285714"/>
        <n v="4.23524509803922"/>
        <n v="11.0472727272727"/>
        <n v="11.0061666666667"/>
        <n v="26.0335294117647"/>
        <n v="14.0893181818182"/>
        <n v="6.29079365079365"/>
        <n v="3.28782383419689"/>
        <n v="4.88729166666667"/>
        <n v="7.69989898989899"/>
        <n v="8.522"/>
        <n v="12.7398837209302"/>
        <n v="12.7867857142857"/>
        <n v="10.2446428571429"/>
        <n v="16.3945714285714"/>
        <n v="19.21859375"/>
        <n v="7.05090551181102"/>
        <n v="16.1977209302326"/>
        <n v="5.13521739130435"/>
        <n v="9.59405013192612"/>
        <n v="7.87102040816327"/>
        <n v="16.209793814433"/>
        <n v="8.42"/>
        <n v="8.814609375"/>
        <n v="6.04529411764706"/>
        <n v="3.94383512544803"/>
        <n v="9.94601990049751"/>
        <n v="8.7197721822542"/>
        <n v="15.9532967032967"/>
        <n v="5.33941997063142"/>
        <n v="13.2133653846154"/>
        <n v="20.2998148148148"/>
        <n v="13.475730994152"/>
        <n v="16.0922916666667"/>
        <n v="13.435"/>
        <n v="18.4575888324873"/>
        <n v="20.86375"/>
        <n v="5.47230769230769"/>
        <n v="3.36151603498542"/>
        <n v="10.8666666666667"/>
        <n v="27.7216666666667"/>
        <n v="21.1403779069767"/>
        <n v="3.70823529411765"/>
        <n v="13.8345454545455"/>
        <n v="10.0169283746556"/>
        <n v="10.8541641791045"/>
        <n v="15.59925"/>
        <n v="19.9311666666667"/>
        <n v="25.3163793103448"/>
        <n v="18.7447058823529"/>
        <n v="8.04714285714286"/>
        <n v="6.41333333333333"/>
        <n v="12.5471615720524"/>
        <n v="8.95370786516854"/>
        <n v="20.4410891089109"/>
        <n v="6.40935483870968"/>
        <n v="10.9278095238095"/>
        <n v="7.80648648648649"/>
        <n v="5.37891272189349"/>
        <n v="13.3927272727273"/>
        <n v="7.16818181818182"/>
        <n v="8.15588607594937"/>
        <n v="3.91123076923077"/>
        <n v="9.91705263157895"/>
        <n v="15.8783624454148"/>
        <n v="5.441875"/>
        <n v="5.71802139037433"/>
        <n v="8.74597402597403"/>
        <n v="11.825376344086"/>
        <n v="17.629375"/>
        <n v="7.64521739130435"/>
        <n v="4.21408536585366"/>
        <n v="34.1973214285714"/>
        <n v="13.3264754098361"/>
        <n v="4.6861038961039"/>
        <n v="12.4448"/>
        <n v="12.2052336448598"/>
        <n v="6.8983962264151"/>
        <n v="6.21415730337079"/>
        <n v="10.7034615384615"/>
        <n v="4.75234972677596"/>
        <n v="7.945"/>
        <n v="10.7329508196721"/>
        <n v="11.6552258064516"/>
        <n v="13.5172676579926"/>
        <n v="7.08180616740088"/>
        <n v="32.9031818181818"/>
        <n v="6.07035893155259"/>
        <n v="8.20847058823529"/>
        <n v="7.20533980582524"/>
        <n v="13.6334328358209"/>
        <n v="4.80074074074074"/>
        <n v="6.53957446808511"/>
        <n v="14.6674074074074"/>
        <n v="10.6597142857143"/>
        <n v="8.62254545454545"/>
        <n v="3.28687074829932"/>
        <n v="35.6986666666667"/>
        <n v="6.936"/>
        <n v="7.25230769230769"/>
        <n v="6.18477876106195"/>
        <n v="9.78247386759582"/>
        <n v="14.4811627906977"/>
        <n v="20.8779141104294"/>
        <n v="14.2797863247863"/>
        <n v="12.1680434782609"/>
        <n v="18.9382552083333"/>
        <n v="15.2993333333333"/>
        <n v="10.73"/>
        <n v="15.451975308642"/>
        <n v="14.0078260869565"/>
        <n v="26.2692063492064"/>
        <n v="14.3475862068966"/>
        <n v="10.02384"/>
        <n v="12.83484375"/>
        <n v="11.4701910828025"/>
        <n v="21.2272514619883"/>
        <n v="8.78123076923077"/>
        <n v="15.0912903225806"/>
        <n v="6.41905923344948"/>
        <n v="12.0098148148148"/>
        <n v="16.9479333333333"/>
        <n v="4.55890339425587"/>
        <n v="10.3764383561644"/>
        <n v="14.4938095238095"/>
        <n v="5.64013513513514"/>
        <n v="5.01294797687861"/>
        <n v="7.51867924528302"/>
        <n v="11.0521124620061"/>
        <n v="8.80697674418605"/>
        <n v="9.90775204359673"/>
        <n v="5.57690950920245"/>
        <n v="7.28686372745491"/>
        <n v="6.99738461538462"/>
        <n v="3.03372093023256"/>
        <n v="2.3037"/>
        <n v="21.0625210084034"/>
        <n v="10.0561538461538"/>
        <n v="6.74748858447489"/>
        <n v="22.305"/>
        <n v="8.46232142857143"/>
        <n v="14.5218421052632"/>
        <n v="6.60965217391304"/>
        <n v="11.4708203125"/>
        <n v="13.665"/>
        <n v="12.6330434782609"/>
        <n v="3.16865384615385"/>
        <n v="31.080652173913"/>
        <n v="19.3236144578313"/>
        <n v="13.4408333333333"/>
        <n v="20.3247727272727"/>
        <n v="8.41700231481481"/>
        <n v="12.0467361111111"/>
        <n v="8.28363636363636"/>
        <n v="25.8360465116279"/>
        <n v="12.2842736486486"/>
        <n v="10.4486925287356"/>
        <n v="8.80073333333333"/>
        <n v="13.0439183673469"/>
        <n v="17.6838095238095"/>
        <n v="20.0891988950276"/>
        <n v="7.68688172043011"/>
        <n v="9.4086301369863"/>
        <n v="21.7614634146341"/>
        <n v="21.6130967741936"/>
        <n v="7.6737984496124"/>
        <n v="9.41768115942029"/>
        <n v="12.9008333333333"/>
        <n v="3.32264423076923"/>
        <n v="5.48439130434783"/>
        <n v="22.4814285714286"/>
        <n v="3.51790523690773"/>
        <n v="4.514"/>
        <n v="7.34574747474748"/>
        <n v="10.0139285714286"/>
        <n v="15.4881725888325"/>
        <n v="6.39298076923077"/>
        <n v="11.9314049586777"/>
        <n v="5.07133193863319"/>
        <n v="20.6856097560976"/>
        <n v="5.50097579425113"/>
        <n v="13.605"/>
        <n v="6.07531468531469"/>
        <n v="8.51"/>
        <n v="4.72035714285714"/>
        <n v="5.32847826086957"/>
        <n v="6.5506993006993"/>
        <n v="5.11520325203252"/>
        <n v="6.63650273224044"/>
        <n v="4.02447058823529"/>
        <n v="12.8005128205128"/>
        <n v="6.82804347826087"/>
        <n v="4.25035714285714"/>
        <n v="11.7291666666667"/>
        <n v="3.3428125"/>
        <n v="11.3809836065574"/>
        <n v="21.0181791907514"/>
        <n v="7.6463475177305"/>
        <n v="4.84755555555556"/>
        <n v="14.7343165467626"/>
        <n v="9.9475"/>
        <n v="5.19126865671642"/>
        <n v="14.168375"/>
        <n v="9.9437984496124"/>
        <n v="8.02794642857143"/>
        <n v="7.82036036036036"/>
        <n v="3.63787456445993"/>
        <n v="4.92785714285714"/>
        <n v="19.6487719298246"/>
        <n v="5.77165873015873"/>
        <n v="11.6397959183673"/>
        <n v="10.0526923076923"/>
        <n v="27.1467123287671"/>
        <n v="21.0425"/>
        <n v="8.57307692307692"/>
        <n v="17.91"/>
        <n v="5.96712264150943"/>
        <n v="7.75170786516854"/>
        <n v="33.3486666666667"/>
        <n v="18.385625"/>
        <n v="7.45406779661017"/>
        <n v="4.37469879518072"/>
        <n v="12.3948039215686"/>
        <n v="6.18377155172414"/>
        <n v="20.4487234042553"/>
        <n v="9.88529411764706"/>
        <n v="13.3192124542125"/>
        <n v="10.5106557377049"/>
        <n v="17.6002649006623"/>
        <n v="19.2300636942675"/>
        <n v="6.14213682432432"/>
        <n v="11.3985736677116"/>
        <n v="4.98384615384615"/>
        <n v="30.264625"/>
        <n v="6.35424083769634"/>
        <n v="10.4788040345821"/>
        <n v="9.50181818181818"/>
        <n v="10.4655555555556"/>
        <n v="11.9365816326531"/>
        <n v="2.89018518518519"/>
        <n v="9.88172043010753"/>
        <n v="4.57952770780856"/>
        <n v="10.2733333333333"/>
        <n v="12.4953436426117"/>
        <n v="4.73934523809524"/>
        <n v="10.5292424242424"/>
        <n v="10.0326991150442"/>
        <n v="7.25080924855491"/>
        <n v="8.84129032258065"/>
        <n v="26.6627906976744"/>
        <n v="5.30709090909091"/>
        <n v="8.05011764705882"/>
        <n v="4.70583333333333"/>
        <n v="6.99123076923077"/>
        <n v="5.37726114649682"/>
        <n v="5.36360655737705"/>
        <n v="6.00578512396694"/>
        <n v="15.4185714285714"/>
        <n v="10.2789393939394"/>
        <n v="15.68"/>
        <n v="10.8568619246862"/>
        <n v="6.39338983050848"/>
        <n v="9.61412698412699"/>
        <n v="6.53135416666667"/>
        <n v="5.49893506493507"/>
        <n v="21.3084848484849"/>
        <n v="6.09069514237856"/>
        <n v="6.34580279232112"/>
        <n v="7.1262962962963"/>
        <n v="12.174"/>
        <n v="14.8577777777778"/>
        <n v="6.2427572815534"/>
        <n v="6.39041300527241"/>
        <n v="4.1368115942029"/>
        <n v="12.1287058823529"/>
        <n v="8.6180376344086"/>
        <n v="6.14014705882353"/>
        <n v="17.8246715328467"/>
        <n v="7.3755476673428"/>
        <n v="11.7915697674419"/>
        <n v="17.84"/>
        <n v="11.995"/>
        <n v="6.64580152671756"/>
        <n v="4.13"/>
        <n v="21.0552830188679"/>
        <n v="7.82571428571429"/>
        <n v="7.116953125"/>
        <n v="8.6839349112426"/>
        <n v="10.8417105263158"/>
        <n v="5.03"/>
        <n v="7.32"/>
        <n v="3.37487562189055"/>
        <n v="21.5783333333333"/>
        <n v="9.53905660377359"/>
        <n v="15.4966666666667"/>
        <n v="13.164"/>
        <n v="8.11260355029586"/>
        <n v="8.11428571428571"/>
        <n v="14.1552564102564"/>
        <n v="9.56880263157895"/>
        <n v="5.73524447949527"/>
        <n v="6.66478260869565"/>
        <n v="16.3748872180451"/>
        <n v="8.13455257270694"/>
        <n v="14.6876470588235"/>
        <n v="12.3729225352113"/>
        <n v="5.28509447674419"/>
        <n v="5.48934426229508"/>
        <n v="3.33666666666667"/>
        <n v="10.3137282229965"/>
        <n v="12.4314598540146"/>
        <n v="10.8127272727273"/>
        <n v="13.6185205992509"/>
        <n v="6.71357843137255"/>
        <n v="18.6258415841584"/>
        <n v="9.4504"/>
        <n v="7.53818181818182"/>
        <n v="14.5547682119205"/>
        <n v="17.891"/>
        <n v="6.13361445783133"/>
        <n v="9.2465"/>
        <n v="8.61096"/>
        <n v="3.14606315789474"/>
        <n v="22.1281333333333"/>
        <n v="3.07455188679245"/>
        <n v="26.1593165467626"/>
        <n v="13.35"/>
        <n v="10.58625"/>
        <n v="3.45106666666667"/>
        <n v="11.5159259259259"/>
        <n v="5.36304572271386"/>
        <n v="8.1236"/>
        <n v="22.8688364779874"/>
        <n v="8.13927536231884"/>
        <n v="9.64704402515723"/>
        <n v="13.7889150943396"/>
        <n v="9.17441176470588"/>
        <n v="5.45447129909366"/>
        <n v="9.81280120481928"/>
        <n v="10.2138904494382"/>
        <n v="18.2168217054264"/>
        <n v="8.42701754385965"/>
        <n v="23.0541176470588"/>
        <n v="6.1525296108291"/>
        <n v="3.67234375"/>
        <n v="7.19826086956522"/>
        <n v="18.4667175572519"/>
        <n v="6.5264"/>
        <n v="28.2846341463415"/>
        <n v="25.49625"/>
        <n v="4.912"/>
        <n v="5.52144200626959"/>
        <n v="29.08916"/>
        <n v="11.6490070921986"/>
        <n v="7.81025735294118"/>
        <n v="5.30824087591241"/>
        <n v="9.31857142857143"/>
        <n v="7.43020408163265"/>
        <n v="3.0687979539642"/>
        <n v="11.8041554054054"/>
        <n v="10.0724238227147"/>
        <n v="7.21457341269841"/>
        <n v="7.07833333333333"/>
        <n v="10.025"/>
        <n v="9.22879441624366"/>
        <n v="6.0934219269103"/>
        <n v="7.32459459459459"/>
        <n v="8.82559466019418"/>
        <n v="9.51417322834646"/>
        <n v="9.6901171875"/>
        <n v="13.270602189781"/>
        <n v="10.8438461538462"/>
        <n v="7.7062962962963"/>
        <n v="8.79768518518519"/>
        <n v="4.28393617021277"/>
        <n v="9.14611940298507"/>
        <n v="7.14491452991453"/>
        <n v="6.90517123287671"/>
        <n v="7.712"/>
        <n v="17.0768292682927"/>
        <n v="9.85405149051491"/>
        <n v="13.0552258064516"/>
        <n v="7.3437012987013"/>
        <n v="10.9823684210526"/>
        <n v="3.79718644067797"/>
        <n v="10.3953731343284"/>
        <n v="12.9862321428571"/>
        <n v="14.7235294117647"/>
        <n v="3.05379310344828"/>
        <n v="11.0471084337349"/>
        <n v="3.92225925925926"/>
        <n v="5.56238596491228"/>
        <n v="20.3447413793103"/>
        <n v="6.22627568493151"/>
        <n v="9.50235294117647"/>
        <n v="4.79557692307692"/>
        <n v="10.8235555555556"/>
        <n v="6.4397619047619"/>
        <n v="4.04166666666667"/>
        <n v="16.8347142857143"/>
        <n v="10.38"/>
        <n v="15.2139958158996"/>
        <n v="5.85077519379845"/>
        <n v="4.76914691943128"/>
        <n v="5.45125"/>
        <n v="18.1711290322581"/>
        <n v="7.06726190476191"/>
        <n v="5.44333083832335"/>
        <n v="4.76698412698413"/>
        <n v="5.03579505300353"/>
        <n v="9.53497975708502"/>
        <n v="9.21422535211268"/>
        <n v="8.84706812652068"/>
        <n v="14.3285611510791"/>
        <n v="10.902"/>
        <n v="4.19766081871345"/>
        <n v="25.3186666666667"/>
        <n v="11.0843636363636"/>
        <n v="7.38232673267327"/>
        <n v="7.69572072072072"/>
        <n v="5.23714285714286"/>
        <n v="30.0658620689655"/>
        <n v="4.9051376146789"/>
        <n v="5.66377725856698"/>
        <n v="11.7701428571429"/>
        <n v="13.6364788732394"/>
        <n v="5.30392712550607"/>
        <n v="9.16462809917356"/>
        <n v="7.18075144508671"/>
        <n v="21.0172357723577"/>
        <n v="5.99633802816902"/>
        <n v="5.8039224137931"/>
        <n v="9.25339534883721"/>
        <n v="8.27092592592593"/>
        <n v="14.216797752809"/>
        <n v="14.20369140625"/>
        <n v="18.4894736842105"/>
        <n v="13.7739330543933"/>
        <n v="19.6548378378378"/>
        <n v="5.72894736842105"/>
        <n v="8.80683734939759"/>
        <n v="5.88281690140845"/>
        <n v="4.9562030075188"/>
        <n v="13.2686363636364"/>
        <n v="6.47270207852194"/>
        <n v="7.6137037037037"/>
        <n v="4.21357142857143"/>
        <n v="7.43448275862069"/>
        <n v="12.5017621145374"/>
        <n v="5.36925925925926"/>
        <n v="5.0885"/>
        <n v="8.51461538461539"/>
        <n v="8.84747252747253"/>
        <n v="3.85604597701149"/>
        <n v="6.46844444444445"/>
        <n v="8.77414473684211"/>
        <n v="34.5938461538462"/>
        <n v="13.5044571428571"/>
        <n v="9.05354430379747"/>
        <n v="4.99170984455959"/>
        <n v="7.22738955823293"/>
        <n v="5.77048780487805"/>
        <n v="10.1296296296296"/>
        <n v="5.8165"/>
        <n v="9.8536559139785"/>
        <n v="3.687975"/>
        <n v="8.32852941176471"/>
        <n v="22.6480392156863"/>
        <n v="11.14"/>
        <n v="18.9516483516484"/>
        <n v="10.3295348837209"/>
        <n v="6.001"/>
        <n v="7.46671834625323"/>
        <n v="5.21347071583514"/>
        <n v="27.531"/>
        <n v="6.65912621359223"/>
        <n v="2.87590909090909"/>
        <n v="11.0220465116279"/>
        <n v="7.55955301455301"/>
        <n v="9.51538461538462"/>
        <n v="21.3364814814815"/>
        <n v="13.3496774193548"/>
        <n v="8.17648"/>
        <n v="10.5090895953757"/>
        <n v="4.217"/>
        <n v="8.07913043478261"/>
        <n v="7.81966666666667"/>
        <n v="6.82855263157895"/>
        <n v="23.1601592356688"/>
        <n v="13.2159722222222"/>
        <n v="14.315531496063"/>
        <n v="11.4030405405405"/>
        <n v="4.82055363321799"/>
        <n v="6.28004317789292"/>
        <n v="9.06"/>
        <n v="11.6830708661417"/>
        <n v="15.6730387931034"/>
        <n v="18.9512195121951"/>
        <n v="6.17871428571429"/>
        <n v="11.2611764705882"/>
        <n v="9.11466926070039"/>
        <n v="10.9145238095238"/>
        <n v="9.60571428571429"/>
        <n v="15.0403225806452"/>
        <n v="5.24456896551724"/>
        <n v="7.49692810457516"/>
        <n v="5.55737623762376"/>
        <n v="4.526"/>
        <n v="4.04634146341463"/>
        <n v="2.65223958333333"/>
        <n v="5.29031847133758"/>
        <n v="10.7916875"/>
        <n v="9.67990990990991"/>
        <n v="17.3408928571429"/>
        <n v="5.817832"/>
        <n v="11.1511188811189"/>
        <n v="11.0537908496732"/>
        <n v="31.3409"/>
        <n v="11.2459558823529"/>
        <n v="2.00904069767442"/>
        <n v="9.27917218543046"/>
        <n v="18.180725"/>
        <n v="7.94479768786127"/>
        <n v="8.42316901408451"/>
        <n v="18.5517602040816"/>
        <n v="7.43913043478261"/>
        <n v="5.55566929133858"/>
        <n v="5.74817307692308"/>
        <n v="6.92676056338028"/>
        <n v="6.88663825757576"/>
        <n v="9.30714285714286"/>
        <n v="7.10734475374732"/>
        <n v="13.0796582733813"/>
        <n v="6.25842512908778"/>
        <n v="31.417816091954"/>
        <n v="4.61439720812183"/>
        <n v="11.0692727272727"/>
        <n v="9.23573770491803"/>
        <n v="5.11"/>
        <n v="5.36638888888889"/>
        <n v="12.8385185185185"/>
        <n v="8.35055555555556"/>
        <n v="7.12243243243243"/>
        <n v="7.07977528089888"/>
        <n v="4.73464646464647"/>
        <n v="5.66242214532872"/>
        <n v="9.76024390243902"/>
        <n v="8.54461538461538"/>
        <n v="8.87090909090909"/>
        <n v="34.109"/>
        <n v="9.69638666666667"/>
        <n v="12.2707142857143"/>
        <n v="10.2557003257329"/>
        <n v="3.44074918566775"/>
        <n v="5.22106557377049"/>
        <n v="11.52525"/>
        <n v="8.20731707317073"/>
        <n v="8.51333333333333"/>
        <n v="9.81351648351648"/>
        <n v="3.49262548262548"/>
        <n v="6.76636363636364"/>
        <n v="8.03364864864865"/>
        <n v="5.59705882352941"/>
        <n v="11.558313253012"/>
        <n v="22.767"/>
        <n v="23.7520454545455"/>
        <n v="11.7547328244275"/>
        <n v="6.77529411764706"/>
        <n v="19.2224390243902"/>
        <n v="21.295"/>
        <n v="21.2594444444444"/>
        <n v="15.1698529411765"/>
        <n v="5.85588235294118"/>
        <n v="7.94676300578035"/>
        <n v="6.89831775700935"/>
        <n v="25.7882624113475"/>
        <n v="29.4239024390244"/>
        <n v="22.2388590604027"/>
        <n v="6.26684782608696"/>
        <n v="7.41055335968379"/>
        <n v="5.81708542713568"/>
        <n v="6.9791650671785"/>
        <n v="7.5276"/>
        <n v="4.84867647058824"/>
        <n v="24.2163291139241"/>
        <n v="6.96465940054496"/>
        <n v="9.70321608040201"/>
        <n v="13.5772916666667"/>
        <n v="32.4336"/>
        <n v="35.2136363636364"/>
        <n v="11.5948958333333"/>
        <n v="11.3542857142857"/>
        <n v="6.17061983471074"/>
        <n v="11.3049565217391"/>
        <n v="2.9789224137931"/>
        <n v="13.9185957446809"/>
        <n v="21.9617647058824"/>
        <n v="5.17630081300813"/>
        <n v="6.62321493624772"/>
        <n v="12.8814285714286"/>
        <n v="3.79880952380952"/>
        <n v="5.28898107714702"/>
        <n v="8.91903553299492"/>
        <n v="2.92843220338983"/>
        <n v="6.06024166666667"/>
        <n v="3.11299657534247"/>
        <n v="7.43670454545455"/>
        <n v="24.015"/>
        <n v="12.0091616766467"/>
        <n v="24.0065454545455"/>
        <n v="8.57223529411765"/>
        <n v="14.0391698841699"/>
        <n v="6.97354166666667"/>
        <n v="4.65417582417582"/>
        <n v="7.08292682926829"/>
        <n v="9.59435135135135"/>
        <n v="15.4440659340659"/>
        <n v="8.55624"/>
        <n v="13.9653431372549"/>
        <n v="8.23125786163522"/>
        <n v="7.75297441364606"/>
        <n v="6.36171314741036"/>
        <n v="19.2533620689655"/>
        <n v="7.81735849056604"/>
        <n v="4.60271518987342"/>
        <n v="11.9047826086957"/>
        <n v="3.75481481481482"/>
        <n v="11.0045714285714"/>
        <n v="8.21548611111111"/>
        <n v="41.7444444444444"/>
        <n v="5.1107397260274"/>
        <n v="18.7187671232877"/>
        <n v="6.8305138339921"/>
        <n v="8.60729032258065"/>
        <n v="4.23970526315789"/>
        <n v="9.21268817204301"/>
        <n v="4.37411392405063"/>
        <n v="10.3805882352941"/>
        <n v="22.72590625"/>
        <n v="14.6863888888889"/>
        <n v="24.4933333333333"/>
        <n v="13.1269565217391"/>
        <n v="10.9440666666667"/>
        <n v="17.2725862068966"/>
        <n v="8.84942028985507"/>
        <n v="24.6260714285714"/>
        <n v="14.3241706161137"/>
        <n v="7.23759911894273"/>
        <n v="3.69357142857143"/>
        <n v="15.6645614035088"/>
        <n v="4.34035294117647"/>
        <n v="9.74837801608579"/>
        <n v="9.26797297297297"/>
        <n v="17.8740740740741"/>
        <n v="21.0691216216216"/>
        <n v="5.48567567567568"/>
        <n v="3.94073732718894"/>
        <n v="4.03857142857143"/>
        <n v="14.1167692307692"/>
        <n v="8.21958525345622"/>
        <n v="7.3856862745098"/>
        <n v="11.7433628318584"/>
        <n v="15.5766666666667"/>
        <n v="23.6185365853659"/>
        <n v="6.02605734767025"/>
        <n v="18.865"/>
        <n v="8.34104651162791"/>
        <n v="10.5669230769231"/>
        <n v="15.6983333333333"/>
        <n v="3.56491228070175"/>
        <n v="10.1852801120448"/>
        <n v="11.8056655844156"/>
        <n v="12.6087234042553"/>
        <n v="5.20987012987013"/>
        <n v="20.7632467532468"/>
        <n v="5.9141935483871"/>
        <n v="6.43837837837838"/>
        <n v="12.41"/>
        <n v="10.0057894736842"/>
        <n v="12.2242647058824"/>
        <n v="17.93296875"/>
        <n v="3.84461009174312"/>
        <n v="16.2079365079365"/>
        <n v="9.96056140350877"/>
        <n v="15.8957004830918"/>
        <n v="7.10484536082474"/>
        <n v="7.57530208333333"/>
        <n v="7.95443037974684"/>
        <n v="11.7906870229008"/>
        <n v="22.4671428571429"/>
        <n v="11.5568613138686"/>
        <n v="7.33993392070485"/>
        <n v="6.53978260869565"/>
        <n v="6.40166373239437"/>
        <n v="16.51272"/>
        <n v="13.8256463878327"/>
        <n v="10.4898630136986"/>
        <n v="8.08032222222222"/>
        <n v="16.06"/>
        <n v="18.9173958333333"/>
        <n v="12.0282553191489"/>
        <n v="14.7882051282051"/>
        <n v="18.2407272727273"/>
        <n v="21.3982608695652"/>
        <n v="14.8496774193548"/>
        <n v="7.57313131313131"/>
        <n v="7.13206382978723"/>
        <n v="9.98940934065934"/>
        <n v="12.0402152317881"/>
        <n v="12.3259152542373"/>
        <n v="17.9369662921348"/>
        <n v="10.5209216589862"/>
        <n v="10.5722527472527"/>
        <n v="28.82"/>
        <n v="15.3725"/>
        <n v="19.9331818181818"/>
        <n v="9.46888888888889"/>
        <n v="5.99197674418605"/>
        <n v="26.184347826087"/>
        <n v="12.1364189189189"/>
        <n v="3.38779411764706"/>
        <n v="4.98539473684211"/>
        <n v="9.18047619047619"/>
        <n v="14.34"/>
        <n v="13.1039380530973"/>
        <n v="5.95893162393162"/>
        <n v="3.87771929824561"/>
        <n v="6.57625"/>
        <n v="20.0967924528302"/>
        <n v="12.1588"/>
        <n v="7.73071186440678"/>
        <n v="7.21848484848485"/>
        <n v="11.1881384615385"/>
        <n v="6.18370967741936"/>
        <n v="4.05970779220779"/>
        <n v="13.2025217391304"/>
        <n v="15.1044936708861"/>
        <n v="8.334375"/>
        <n v="6.29715083798883"/>
        <n v="13.7213018867925"/>
        <n v="10.5858620689655"/>
        <n v="9.74333333333333"/>
        <n v="10.8893377483444"/>
        <n v="8.58366336633663"/>
        <n v="5.33007936507937"/>
        <n v="9.27588010204082"/>
        <n v="10.4311428571429"/>
        <n v="2.94718181818182"/>
        <n v="6.98038314176245"/>
        <n v="7.72102236421725"/>
        <n v="3.21049382716049"/>
        <n v="7.33694444444445"/>
        <n v="8.43103174603175"/>
        <n v="21.4485714285714"/>
        <n v="4.00873563218391"/>
        <n v="6.87194029850746"/>
        <n v="10.4874683544304"/>
        <n v="7.0443321299639"/>
        <n v="30.1876543209877"/>
        <n v="6.873125"/>
        <n v="33.3320512820513"/>
        <n v="9.87864864864865"/>
        <n v="8.8484126984127"/>
        <n v="7.03726804123711"/>
        <n v="10.1587068965517"/>
        <n v="11.4726633165829"/>
        <n v="6.32373043478261"/>
        <n v="22.4453395061728"/>
        <n v="33.1572727272727"/>
        <n v="18.766875"/>
        <n v="5.93172104404568"/>
        <n v="14.0466666666667"/>
        <n v="8.40835"/>
        <n v="2.86577942735949"/>
        <n v="9.60188405797102"/>
        <n v="13.6132291666667"/>
        <n v="2.85571428571429"/>
        <n v="9.37735632183908"/>
        <n v="8.9375"/>
        <n v="8.20325396825397"/>
        <n v="12.8025165562914"/>
        <n v="13.0849367088608"/>
        <n v="14.16375"/>
        <n v="6.57426666666667"/>
        <n v="6.97447368421053"/>
        <n v="7.15826530612245"/>
        <n v="6.46498861047836"/>
        <n v="2.99469512195122"/>
        <n v="9.53614583333333"/>
        <n v="4.29241245136187"/>
        <n v="7.01468164794008"/>
        <n v="6.17288461538462"/>
        <n v="12.6990212765957"/>
        <n v="15.5243571428571"/>
        <n v="14.2804733727811"/>
        <n v="8.93394849785408"/>
        <n v="16.3507142857143"/>
        <n v="20.0070285714286"/>
        <n v="11.97875"/>
        <n v="10.242661971831"/>
        <n v="8.35704"/>
        <n v="3.53616632860041"/>
        <n v="8.2393023255814"/>
        <n v="6.32869186046512"/>
        <n v="10.521156462585"/>
        <n v="7.16938775510204"/>
        <n v="34.67"/>
        <n v="7.29902912621359"/>
        <n v="14.7660740740741"/>
        <n v="10.2945454545455"/>
        <n v="5.16497869318182"/>
        <n v="9.44653846153846"/>
        <n v="12.3691219512195"/>
        <n v="17.2277777777778"/>
        <n v="6.76693548387097"/>
        <n v="7.05829268292683"/>
        <n v="5.61322344322344"/>
        <n v="11.3195"/>
        <n v="8.305"/>
        <n v="11.5980158730159"/>
        <n v="5.28197674418605"/>
        <n v="12.3756470588235"/>
        <n v="13.1526573426573"/>
        <n v="5.29478764478764"/>
        <n v="9.06769326683292"/>
        <n v="6.19655913978495"/>
        <n v="5.90453846153846"/>
        <n v="23.5215625"/>
        <n v="6.04990990990991"/>
        <n v="20.0506"/>
        <n v="31.0213513513514"/>
        <n v="22.896"/>
        <n v="4.82367713004484"/>
        <n v="15.1506041666667"/>
        <n v="23.3002222222222"/>
        <n v="8.76382871536524"/>
        <n v="29.0321111111111"/>
        <n v="8.47645833333333"/>
        <n v="10.0617431192661"/>
        <n v="9.99027173913044"/>
        <n v="5.02363636363636"/>
        <n v="10.004347826087"/>
        <n v="7.2045390070922"/>
        <n v="10.4808"/>
        <n v="8.1308938547486"/>
        <n v="12.2465517241379"/>
        <n v="12.9725352112676"/>
        <n v="10.79859375"/>
        <n v="5.38688148148148"/>
        <n v="13.794"/>
        <n v="4.19421052631579"/>
        <n v="6.46384"/>
        <n v="8.69715877437326"/>
        <n v="4.62613867684478"/>
        <n v="8.39756351039261"/>
        <n v="21.3957142857143"/>
        <n v="3.83470588235294"/>
        <n v="11.5179487179487"/>
        <n v="6.361"/>
        <n v="19.3393548387097"/>
        <n v="8.80782051282051"/>
        <n v="5.70915611814346"/>
        <n v="5.45255813953488"/>
        <n v="10.4511111111111"/>
        <n v="13.2223454545455"/>
        <n v="6.95247609942639"/>
        <n v="9.31417670682731"/>
        <n v="10.1568296089385"/>
        <n v="11.8834343434343"/>
        <n v="10.5427848101266"/>
        <n v="9.76176056338028"/>
        <n v="13.7448623853211"/>
        <n v="12.825"/>
        <n v="6.3841095890411"/>
        <n v="5.32"/>
        <n v="35.268717948718"/>
        <n v="11.7409756097561"/>
        <n v="8.08165876777251"/>
        <n v="11.0444897959184"/>
        <n v="14.9648167539267"/>
        <n v="13.4175092250923"/>
        <n v="9.00776223776224"/>
        <n v="20.7581308411215"/>
        <n v="2.97923303834808"/>
        <n v="24.0804304635762"/>
        <n v="12.19"/>
        <n v="5.04344827586207"/>
        <n v="18.1444615384615"/>
        <n v="5.94109375"/>
        <n v="13.2051162790698"/>
        <n v="4.91147859922179"/>
        <n v="6.5606"/>
        <n v="32.6228571428571"/>
        <n v="10.7347619047619"/>
        <n v="22.0372424242424"/>
        <n v="7.09681102362205"/>
        <n v="12.651"/>
        <n v="20.3136592178771"/>
        <n v="20.4277808988764"/>
        <n v="8.47685840707965"/>
        <n v="9.05879581151833"/>
        <n v="6.96548672566372"/>
        <n v="9.14859375"/>
        <n v="27.9730666666667"/>
        <n v="13.7349193548387"/>
        <n v="19.5625423728814"/>
        <n v="5.33083333333333"/>
        <n v="4.40650943396226"/>
        <n v="11.9382142857143"/>
        <n v="5.11817021276596"/>
        <n v="7.43186813186813"/>
        <n v="13.2661224489796"/>
        <n v="14.1484241245136"/>
        <n v="15.0233333333333"/>
        <n v="6.12145622895623"/>
        <n v="10.2393203883495"/>
        <n v="14.54458"/>
        <n v="19.5136111111111"/>
        <n v="6.07029411764706"/>
        <n v="16.0891371681416"/>
        <n v="10.5487425149701"/>
        <n v="17.1444444444444"/>
        <n v="9.46208510638298"/>
        <n v="15.8695652173913"/>
        <n v="5.8080658436214"/>
        <n v="11.2911320754717"/>
        <n v="4.01380952380952"/>
        <n v="9.1281746031746"/>
        <n v="3.99636075949367"/>
        <n v="5.52501960784314"/>
        <n v="4.53697674418605"/>
        <n v="10.0028846153846"/>
        <n v="11.0128985507246"/>
        <n v="5.35514727540501"/>
        <n v="3.50285371702638"/>
        <n v="12.3184090909091"/>
        <n v="14.4642857142857"/>
        <n v="25.8309210526316"/>
        <n v="9.55201550387597"/>
        <n v="19.5"/>
        <n v="2.6164465408805"/>
        <n v="6.82125766871166"/>
        <n v="10.7146842105263"/>
        <n v="6.89578512396694"/>
        <n v="4.58275700934579"/>
        <n v="11.9600772200772"/>
        <n v="31.613125"/>
        <n v="5.16052023121387"/>
        <n v="9.17021505376344"/>
        <n v="4.30822580645161"/>
        <n v="12.5818604651163"/>
        <n v="10.17972"/>
        <n v="6.57530741410488"/>
        <n v="14.1461502347418"/>
        <n v="16.4358823529412"/>
        <n v="6.37796992481203"/>
        <n v="6.95278481012658"/>
        <n v="11.535625"/>
        <n v="7.49371428571429"/>
        <n v="6.66030534351145"/>
        <n v="9.62409604519774"/>
        <n v="33.05625"/>
        <n v="11.1244664031621"/>
        <n v="7.59835365853659"/>
        <n v="8.22524324324324"/>
        <n v="12.3494039735099"/>
        <n v="11.6792857142857"/>
        <n v="11.8580833333333"/>
        <n v="11.0824607329843"/>
        <n v="10.6546153846154"/>
        <n v="9.67059840425532"/>
        <n v="16.8856028368794"/>
        <n v="5.72992537313433"/>
        <n v="4.96601265822785"/>
        <n v="16.5632369942197"/>
        <n v="3.76435897435897"/>
        <n v="10.8257894736842"/>
        <n v="14.8749122807018"/>
        <n v="5.60268875192604"/>
        <n v="16.1606444444444"/>
        <n v="6.37741935483871"/>
        <n v="9.60050595238095"/>
        <n v="10.2580295566502"/>
        <n v="22.5204819277108"/>
        <n v="9.21"/>
        <n v="12.9696842105263"/>
        <n v="8.83198717948718"/>
        <n v="11.5478021978022"/>
        <n v="3.01129411764706"/>
        <n v="9.571"/>
        <n v="12.036"/>
        <n v="9.63907780979827"/>
        <n v="13.3471717171717"/>
        <n v="10.4200578034682"/>
        <n v="5.38536585365854"/>
        <n v="7.13947368421053"/>
        <n v="12.473642384106"/>
        <n v="8.90457983193277"/>
        <n v="15.7563492063492"/>
        <n v="8.5134328358209"/>
        <n v="8.07142857142857"/>
        <n v="15.0352173913043"/>
        <n v="7.89089285714286"/>
        <n v="7.37767123287671"/>
        <n v="10.7319718309859"/>
        <n v="13.0906617647059"/>
        <n v="38.1066666666667"/>
        <n v="6.40093150684932"/>
        <n v="4.77308641975309"/>
        <n v="9.24681818181818"/>
        <n v="11.4663461538462"/>
        <n v="3.47381944444444"/>
        <n v="12.5818166089965"/>
        <n v="11.1880136986301"/>
        <n v="5.18215053763441"/>
        <n v="7.55491803278689"/>
        <n v="28.43"/>
        <n v="3.74688102893891"/>
        <n v="7.5365306122449"/>
        <n v="8.728"/>
        <n v="26.7136842105263"/>
        <n v="4.51855513307985"/>
        <n v="7.75480952380952"/>
        <n v="5.79643454038997"/>
        <n v="23.9567567567568"/>
        <n v="12.7943181818182"/>
        <n v="7.81949275362319"/>
        <n v="5.98712244897959"/>
        <n v="22.7575510204082"/>
        <n v="12.9765887850467"/>
        <n v="8.96173913043478"/>
        <n v="25.5142"/>
        <n v="9.74392857142857"/>
        <n v="10.4755707762557"/>
        <n v="7.30149598393574"/>
        <n v="6.69639963167588"/>
        <n v="5.47612198795181"/>
        <n v="18.3720134228188"/>
        <n v="12.9545569620253"/>
        <n v="3.38514348785872"/>
        <n v="2.77087557603687"/>
        <n v="8.4491061452514"/>
        <n v="9.32344871794872"/>
        <n v="8.43215384615385"/>
        <n v="4.28383132530121"/>
        <n v="5.42969696969697"/>
        <n v="3.59953125"/>
        <n v="5.98762917933131"/>
        <n v="17.8112371134021"/>
        <n v="21.924"/>
        <n v="12.693125"/>
        <n v="7.72105540897098"/>
        <n v="11.1202745098039"/>
        <n v="18.6950769230769"/>
        <n v="32.1782743362832"/>
        <n v="13.261954887218"/>
        <n v="3.45378378378378"/>
        <n v="5.36756944444444"/>
        <n v="6.47939393939394"/>
        <n v="8.8602380952381"/>
        <n v="3.45583333333333"/>
        <n v="20.7018018018018"/>
        <n v="3.17962427745665"/>
        <n v="9.12225225225225"/>
        <n v="5.12978260869565"/>
        <n v="6.08769230769231"/>
        <n v="6.30181109185442"/>
        <n v="6.66818181818182"/>
        <n v="5.20947916666667"/>
        <n v="19.3570247933884"/>
        <n v="7.49298076923077"/>
        <n v="12.4995238095238"/>
        <n v="11.6025"/>
        <n v="3.89838709677419"/>
        <n v="3.86056818181818"/>
        <n v="4.25833333333333"/>
        <n v="7.58877659574468"/>
        <n v="18.6517721518987"/>
        <n v="6.08989881956155"/>
        <n v="9.32246376811594"/>
        <n v="7.11248344370861"/>
        <n v="13.954"/>
        <n v="9.0101652892562"/>
        <n v="27.98375"/>
        <n v="13.9851730769231"/>
        <n v="5.60650537634409"/>
        <n v="16.9112025316456"/>
        <n v="10.6570992366412"/>
        <n v="11.6106666666667"/>
        <n v="6.62529411764706"/>
        <n v="34.9629326923077"/>
        <n v="3.83200417536534"/>
        <n v="6.79739583333333"/>
        <n v="14.45625"/>
        <n v="13.1644270833333"/>
        <n v="12.3275438596491"/>
        <n v="5.52442857142857"/>
        <n v="22.9048484848485"/>
        <n v="12.3608163265306"/>
        <n v="14.238679245283"/>
        <n v="17.0878260869565"/>
        <n v="8.09831848552339"/>
        <n v="8.06888888888889"/>
        <n v="14.8414081632653"/>
      </sharedItems>
    </cacheField>
    <cacheField name="Cost Per Click" numFmtId="8">
      <sharedItems containsSemiMixedTypes="0" containsString="0" containsNumber="1" minValue="0" maxValue="0.081104084954241" count="41">
        <n v="0"/>
        <n v="0.0420923192683915"/>
        <n v="0.0448491520197348"/>
        <n v="0.0221786659506732"/>
        <n v="0.0220579400118338"/>
        <n v="0.0395121487405733"/>
        <n v="0.00769806842363726"/>
        <n v="0.043933365553072"/>
        <n v="0.0209844855937656"/>
        <n v="0.0400296864370091"/>
        <n v="0.0227788104089219"/>
        <n v="0.0367506392698679"/>
        <n v="0.0349263850818174"/>
        <n v="0.0178313506368661"/>
        <n v="0.0285823278921221"/>
        <n v="0.081104084954241"/>
        <n v="0.0498560761403645"/>
        <n v="0.00963622420524261"/>
        <n v="0.0399969404925807"/>
        <n v="0.0225801714009261"/>
        <n v="0.0324139390519187"/>
        <n v="0.0246254429482636"/>
        <n v="0.025521952513596"/>
        <n v="0.0465438898450947"/>
        <n v="0.0143674715514849"/>
        <n v="0.0445572788445757"/>
        <n v="0.00906873356481818"/>
        <n v="0.0305609439834025"/>
        <n v="0.0477717269920515"/>
        <n v="0.0413607868568958"/>
        <n v="0.0606670398759797"/>
        <n v="0.0357472632635436"/>
        <n v="0.034900704591164"/>
        <n v="0.0628288212161591"/>
        <n v="0.0309871768776715"/>
        <n v="0.0136201703129954"/>
        <n v="0.0539114832535885"/>
        <n v="0.0395671831813532"/>
        <n v="0.017983247279899"/>
        <n v="0.0365504156489048"/>
        <n v="0.0464375467074506"/>
      </sharedItems>
    </cacheField>
    <cacheField name="Click Through rate " numFmtId="0">
      <sharedItems containsSemiMixedTypes="0" containsString="0" containsNumber="1" minValue="0" maxValue="1.0299794661191" count="41">
        <n v="0"/>
        <n v="1.00092694513643"/>
        <n v="1.00045657592734"/>
        <n v="1.00030694854775"/>
        <n v="1.00087692325213"/>
        <n v="1.00047835446066"/>
        <n v="1.00069617920472"/>
        <n v="1.00037469480504"/>
        <n v="1.00136025200458"/>
        <n v="1.00111448207541"/>
        <n v="1.00875"/>
        <n v="1.0005359598738"/>
        <n v="1.00028041751052"/>
        <n v="1.00213745973447"/>
        <n v="1.00445553377295"/>
        <n v="1.00224628961091"/>
        <n v="1.00158877780361"/>
        <n v="1.0012285012285"/>
        <n v="1.00453323088744"/>
        <n v="1.00143616008859"/>
        <n v="1.00236874668552"/>
        <n v="1.00287856711326"/>
        <n v="1.00937207122774"/>
        <n v="1.00096478533526"/>
        <n v="1.0017237544484"/>
        <n v="1.00020519555136"/>
        <n v="1.00075604472295"/>
        <n v="1.00055788367477"/>
        <n v="1.00072311333158"/>
        <n v="1.0014612761812"/>
        <n v="1.0005170185265"/>
        <n v="1.00133221147104"/>
        <n v="1.00054638982915"/>
        <n v="1.00039015508665"/>
        <n v="1.00040724903278"/>
        <n v="1.00040783034258"/>
        <n v="1.0299794661191"/>
        <n v="1.00026122733309"/>
        <n v="1.00075399729448"/>
        <n v="1.00090549636292"/>
        <n v="1.0016189116735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0"/>
    <x v="0"/>
    <x v="1"/>
    <x v="1"/>
    <x v="0"/>
    <x v="0"/>
  </r>
  <r>
    <x v="2"/>
    <x v="2"/>
    <x v="2"/>
    <x v="2"/>
    <x v="2"/>
    <x v="2"/>
    <x v="0"/>
    <x v="2"/>
    <x v="2"/>
    <x v="2"/>
    <x v="2"/>
    <x v="2"/>
    <x v="2"/>
    <x v="2"/>
    <x v="2"/>
    <x v="2"/>
    <x v="2"/>
    <x v="2"/>
    <x v="1"/>
    <x v="0"/>
    <x v="0"/>
    <x v="2"/>
    <x v="2"/>
    <x v="0"/>
    <x v="0"/>
  </r>
  <r>
    <x v="3"/>
    <x v="3"/>
    <x v="3"/>
    <x v="3"/>
    <x v="3"/>
    <x v="3"/>
    <x v="0"/>
    <x v="3"/>
    <x v="3"/>
    <x v="0"/>
    <x v="3"/>
    <x v="3"/>
    <x v="0"/>
    <x v="3"/>
    <x v="3"/>
    <x v="3"/>
    <x v="3"/>
    <x v="3"/>
    <x v="0"/>
    <x v="0"/>
    <x v="0"/>
    <x v="3"/>
    <x v="3"/>
    <x v="0"/>
    <x v="0"/>
  </r>
  <r>
    <x v="4"/>
    <x v="4"/>
    <x v="2"/>
    <x v="4"/>
    <x v="4"/>
    <x v="4"/>
    <x v="0"/>
    <x v="4"/>
    <x v="4"/>
    <x v="1"/>
    <x v="4"/>
    <x v="4"/>
    <x v="1"/>
    <x v="4"/>
    <x v="4"/>
    <x v="4"/>
    <x v="4"/>
    <x v="4"/>
    <x v="0"/>
    <x v="0"/>
    <x v="0"/>
    <x v="4"/>
    <x v="4"/>
    <x v="0"/>
    <x v="0"/>
  </r>
  <r>
    <x v="5"/>
    <x v="5"/>
    <x v="3"/>
    <x v="5"/>
    <x v="3"/>
    <x v="5"/>
    <x v="0"/>
    <x v="5"/>
    <x v="3"/>
    <x v="0"/>
    <x v="5"/>
    <x v="5"/>
    <x v="3"/>
    <x v="5"/>
    <x v="5"/>
    <x v="5"/>
    <x v="5"/>
    <x v="5"/>
    <x v="0"/>
    <x v="0"/>
    <x v="0"/>
    <x v="5"/>
    <x v="5"/>
    <x v="0"/>
    <x v="0"/>
  </r>
  <r>
    <x v="6"/>
    <x v="6"/>
    <x v="1"/>
    <x v="6"/>
    <x v="3"/>
    <x v="6"/>
    <x v="0"/>
    <x v="6"/>
    <x v="3"/>
    <x v="0"/>
    <x v="6"/>
    <x v="6"/>
    <x v="1"/>
    <x v="6"/>
    <x v="6"/>
    <x v="6"/>
    <x v="6"/>
    <x v="6"/>
    <x v="0"/>
    <x v="0"/>
    <x v="0"/>
    <x v="6"/>
    <x v="6"/>
    <x v="0"/>
    <x v="0"/>
  </r>
  <r>
    <x v="7"/>
    <x v="7"/>
    <x v="1"/>
    <x v="7"/>
    <x v="1"/>
    <x v="7"/>
    <x v="0"/>
    <x v="7"/>
    <x v="1"/>
    <x v="1"/>
    <x v="7"/>
    <x v="7"/>
    <x v="3"/>
    <x v="7"/>
    <x v="7"/>
    <x v="7"/>
    <x v="7"/>
    <x v="7"/>
    <x v="0"/>
    <x v="0"/>
    <x v="0"/>
    <x v="7"/>
    <x v="7"/>
    <x v="0"/>
    <x v="0"/>
  </r>
  <r>
    <x v="8"/>
    <x v="8"/>
    <x v="3"/>
    <x v="8"/>
    <x v="5"/>
    <x v="7"/>
    <x v="0"/>
    <x v="8"/>
    <x v="5"/>
    <x v="1"/>
    <x v="8"/>
    <x v="8"/>
    <x v="4"/>
    <x v="8"/>
    <x v="8"/>
    <x v="8"/>
    <x v="8"/>
    <x v="8"/>
    <x v="0"/>
    <x v="0"/>
    <x v="0"/>
    <x v="8"/>
    <x v="8"/>
    <x v="0"/>
    <x v="0"/>
  </r>
  <r>
    <x v="9"/>
    <x v="9"/>
    <x v="2"/>
    <x v="9"/>
    <x v="5"/>
    <x v="8"/>
    <x v="0"/>
    <x v="9"/>
    <x v="5"/>
    <x v="1"/>
    <x v="8"/>
    <x v="9"/>
    <x v="2"/>
    <x v="9"/>
    <x v="9"/>
    <x v="9"/>
    <x v="9"/>
    <x v="5"/>
    <x v="1"/>
    <x v="0"/>
    <x v="0"/>
    <x v="9"/>
    <x v="5"/>
    <x v="0"/>
    <x v="0"/>
  </r>
  <r>
    <x v="10"/>
    <x v="10"/>
    <x v="1"/>
    <x v="10"/>
    <x v="6"/>
    <x v="9"/>
    <x v="0"/>
    <x v="10"/>
    <x v="6"/>
    <x v="2"/>
    <x v="9"/>
    <x v="2"/>
    <x v="3"/>
    <x v="10"/>
    <x v="10"/>
    <x v="10"/>
    <x v="10"/>
    <x v="9"/>
    <x v="0"/>
    <x v="0"/>
    <x v="0"/>
    <x v="10"/>
    <x v="9"/>
    <x v="0"/>
    <x v="0"/>
  </r>
  <r>
    <x v="11"/>
    <x v="11"/>
    <x v="1"/>
    <x v="11"/>
    <x v="7"/>
    <x v="10"/>
    <x v="0"/>
    <x v="11"/>
    <x v="6"/>
    <x v="2"/>
    <x v="10"/>
    <x v="4"/>
    <x v="4"/>
    <x v="11"/>
    <x v="11"/>
    <x v="11"/>
    <x v="11"/>
    <x v="10"/>
    <x v="1"/>
    <x v="0"/>
    <x v="0"/>
    <x v="11"/>
    <x v="10"/>
    <x v="0"/>
    <x v="0"/>
  </r>
  <r>
    <x v="12"/>
    <x v="12"/>
    <x v="1"/>
    <x v="12"/>
    <x v="1"/>
    <x v="11"/>
    <x v="0"/>
    <x v="12"/>
    <x v="1"/>
    <x v="1"/>
    <x v="11"/>
    <x v="6"/>
    <x v="4"/>
    <x v="12"/>
    <x v="12"/>
    <x v="12"/>
    <x v="12"/>
    <x v="11"/>
    <x v="1"/>
    <x v="0"/>
    <x v="0"/>
    <x v="12"/>
    <x v="11"/>
    <x v="0"/>
    <x v="0"/>
  </r>
  <r>
    <x v="13"/>
    <x v="13"/>
    <x v="1"/>
    <x v="13"/>
    <x v="3"/>
    <x v="9"/>
    <x v="0"/>
    <x v="13"/>
    <x v="3"/>
    <x v="0"/>
    <x v="12"/>
    <x v="5"/>
    <x v="0"/>
    <x v="13"/>
    <x v="13"/>
    <x v="13"/>
    <x v="13"/>
    <x v="12"/>
    <x v="0"/>
    <x v="0"/>
    <x v="0"/>
    <x v="13"/>
    <x v="12"/>
    <x v="0"/>
    <x v="0"/>
  </r>
  <r>
    <x v="14"/>
    <x v="14"/>
    <x v="0"/>
    <x v="14"/>
    <x v="7"/>
    <x v="12"/>
    <x v="0"/>
    <x v="14"/>
    <x v="6"/>
    <x v="2"/>
    <x v="13"/>
    <x v="1"/>
    <x v="4"/>
    <x v="14"/>
    <x v="14"/>
    <x v="14"/>
    <x v="14"/>
    <x v="13"/>
    <x v="0"/>
    <x v="0"/>
    <x v="0"/>
    <x v="14"/>
    <x v="13"/>
    <x v="0"/>
    <x v="0"/>
  </r>
  <r>
    <x v="15"/>
    <x v="15"/>
    <x v="3"/>
    <x v="15"/>
    <x v="0"/>
    <x v="2"/>
    <x v="0"/>
    <x v="15"/>
    <x v="0"/>
    <x v="0"/>
    <x v="14"/>
    <x v="10"/>
    <x v="2"/>
    <x v="15"/>
    <x v="15"/>
    <x v="15"/>
    <x v="15"/>
    <x v="14"/>
    <x v="0"/>
    <x v="0"/>
    <x v="0"/>
    <x v="15"/>
    <x v="14"/>
    <x v="0"/>
    <x v="0"/>
  </r>
  <r>
    <x v="16"/>
    <x v="16"/>
    <x v="2"/>
    <x v="16"/>
    <x v="4"/>
    <x v="13"/>
    <x v="0"/>
    <x v="16"/>
    <x v="4"/>
    <x v="1"/>
    <x v="15"/>
    <x v="11"/>
    <x v="2"/>
    <x v="16"/>
    <x v="16"/>
    <x v="16"/>
    <x v="16"/>
    <x v="15"/>
    <x v="1"/>
    <x v="0"/>
    <x v="0"/>
    <x v="16"/>
    <x v="15"/>
    <x v="0"/>
    <x v="0"/>
  </r>
  <r>
    <x v="17"/>
    <x v="17"/>
    <x v="3"/>
    <x v="17"/>
    <x v="4"/>
    <x v="14"/>
    <x v="0"/>
    <x v="17"/>
    <x v="4"/>
    <x v="1"/>
    <x v="16"/>
    <x v="12"/>
    <x v="3"/>
    <x v="17"/>
    <x v="17"/>
    <x v="17"/>
    <x v="17"/>
    <x v="16"/>
    <x v="0"/>
    <x v="0"/>
    <x v="0"/>
    <x v="17"/>
    <x v="16"/>
    <x v="0"/>
    <x v="0"/>
  </r>
  <r>
    <x v="18"/>
    <x v="18"/>
    <x v="2"/>
    <x v="18"/>
    <x v="4"/>
    <x v="3"/>
    <x v="0"/>
    <x v="18"/>
    <x v="4"/>
    <x v="1"/>
    <x v="17"/>
    <x v="13"/>
    <x v="1"/>
    <x v="18"/>
    <x v="18"/>
    <x v="18"/>
    <x v="18"/>
    <x v="17"/>
    <x v="1"/>
    <x v="0"/>
    <x v="0"/>
    <x v="18"/>
    <x v="17"/>
    <x v="0"/>
    <x v="0"/>
  </r>
  <r>
    <x v="19"/>
    <x v="19"/>
    <x v="0"/>
    <x v="19"/>
    <x v="8"/>
    <x v="8"/>
    <x v="0"/>
    <x v="19"/>
    <x v="7"/>
    <x v="3"/>
    <x v="18"/>
    <x v="8"/>
    <x v="2"/>
    <x v="19"/>
    <x v="19"/>
    <x v="19"/>
    <x v="19"/>
    <x v="5"/>
    <x v="0"/>
    <x v="0"/>
    <x v="0"/>
    <x v="19"/>
    <x v="5"/>
    <x v="0"/>
    <x v="0"/>
  </r>
  <r>
    <x v="20"/>
    <x v="20"/>
    <x v="3"/>
    <x v="20"/>
    <x v="9"/>
    <x v="13"/>
    <x v="0"/>
    <x v="20"/>
    <x v="8"/>
    <x v="3"/>
    <x v="19"/>
    <x v="14"/>
    <x v="1"/>
    <x v="20"/>
    <x v="20"/>
    <x v="20"/>
    <x v="20"/>
    <x v="5"/>
    <x v="0"/>
    <x v="0"/>
    <x v="0"/>
    <x v="20"/>
    <x v="5"/>
    <x v="0"/>
    <x v="0"/>
  </r>
  <r>
    <x v="21"/>
    <x v="21"/>
    <x v="3"/>
    <x v="21"/>
    <x v="2"/>
    <x v="15"/>
    <x v="0"/>
    <x v="21"/>
    <x v="2"/>
    <x v="2"/>
    <x v="20"/>
    <x v="2"/>
    <x v="4"/>
    <x v="21"/>
    <x v="21"/>
    <x v="21"/>
    <x v="21"/>
    <x v="5"/>
    <x v="0"/>
    <x v="0"/>
    <x v="0"/>
    <x v="21"/>
    <x v="5"/>
    <x v="0"/>
    <x v="0"/>
  </r>
  <r>
    <x v="22"/>
    <x v="22"/>
    <x v="2"/>
    <x v="22"/>
    <x v="0"/>
    <x v="16"/>
    <x v="0"/>
    <x v="22"/>
    <x v="0"/>
    <x v="0"/>
    <x v="21"/>
    <x v="6"/>
    <x v="4"/>
    <x v="22"/>
    <x v="22"/>
    <x v="22"/>
    <x v="12"/>
    <x v="18"/>
    <x v="1"/>
    <x v="1"/>
    <x v="1"/>
    <x v="22"/>
    <x v="18"/>
    <x v="1"/>
    <x v="1"/>
  </r>
  <r>
    <x v="23"/>
    <x v="23"/>
    <x v="2"/>
    <x v="1"/>
    <x v="1"/>
    <x v="1"/>
    <x v="0"/>
    <x v="1"/>
    <x v="1"/>
    <x v="1"/>
    <x v="22"/>
    <x v="15"/>
    <x v="3"/>
    <x v="23"/>
    <x v="23"/>
    <x v="23"/>
    <x v="22"/>
    <x v="19"/>
    <x v="1"/>
    <x v="0"/>
    <x v="0"/>
    <x v="23"/>
    <x v="19"/>
    <x v="0"/>
    <x v="0"/>
  </r>
  <r>
    <x v="24"/>
    <x v="24"/>
    <x v="2"/>
    <x v="0"/>
    <x v="0"/>
    <x v="0"/>
    <x v="0"/>
    <x v="0"/>
    <x v="0"/>
    <x v="0"/>
    <x v="23"/>
    <x v="16"/>
    <x v="2"/>
    <x v="24"/>
    <x v="24"/>
    <x v="24"/>
    <x v="23"/>
    <x v="20"/>
    <x v="1"/>
    <x v="0"/>
    <x v="0"/>
    <x v="24"/>
    <x v="20"/>
    <x v="0"/>
    <x v="0"/>
  </r>
  <r>
    <x v="25"/>
    <x v="25"/>
    <x v="2"/>
    <x v="23"/>
    <x v="10"/>
    <x v="11"/>
    <x v="0"/>
    <x v="23"/>
    <x v="9"/>
    <x v="3"/>
    <x v="24"/>
    <x v="6"/>
    <x v="4"/>
    <x v="25"/>
    <x v="25"/>
    <x v="25"/>
    <x v="12"/>
    <x v="21"/>
    <x v="1"/>
    <x v="0"/>
    <x v="0"/>
    <x v="25"/>
    <x v="21"/>
    <x v="0"/>
    <x v="0"/>
  </r>
  <r>
    <x v="26"/>
    <x v="26"/>
    <x v="2"/>
    <x v="24"/>
    <x v="4"/>
    <x v="17"/>
    <x v="0"/>
    <x v="24"/>
    <x v="4"/>
    <x v="1"/>
    <x v="1"/>
    <x v="17"/>
    <x v="0"/>
    <x v="26"/>
    <x v="26"/>
    <x v="26"/>
    <x v="24"/>
    <x v="22"/>
    <x v="0"/>
    <x v="0"/>
    <x v="0"/>
    <x v="26"/>
    <x v="22"/>
    <x v="0"/>
    <x v="0"/>
  </r>
  <r>
    <x v="27"/>
    <x v="27"/>
    <x v="0"/>
    <x v="25"/>
    <x v="9"/>
    <x v="18"/>
    <x v="0"/>
    <x v="25"/>
    <x v="8"/>
    <x v="3"/>
    <x v="25"/>
    <x v="17"/>
    <x v="2"/>
    <x v="27"/>
    <x v="27"/>
    <x v="27"/>
    <x v="12"/>
    <x v="23"/>
    <x v="0"/>
    <x v="0"/>
    <x v="0"/>
    <x v="27"/>
    <x v="23"/>
    <x v="0"/>
    <x v="0"/>
  </r>
  <r>
    <x v="28"/>
    <x v="28"/>
    <x v="3"/>
    <x v="26"/>
    <x v="3"/>
    <x v="19"/>
    <x v="0"/>
    <x v="26"/>
    <x v="3"/>
    <x v="0"/>
    <x v="26"/>
    <x v="12"/>
    <x v="3"/>
    <x v="28"/>
    <x v="28"/>
    <x v="28"/>
    <x v="25"/>
    <x v="24"/>
    <x v="0"/>
    <x v="0"/>
    <x v="0"/>
    <x v="28"/>
    <x v="24"/>
    <x v="0"/>
    <x v="0"/>
  </r>
  <r>
    <x v="29"/>
    <x v="29"/>
    <x v="0"/>
    <x v="27"/>
    <x v="2"/>
    <x v="9"/>
    <x v="0"/>
    <x v="27"/>
    <x v="2"/>
    <x v="2"/>
    <x v="27"/>
    <x v="1"/>
    <x v="3"/>
    <x v="29"/>
    <x v="29"/>
    <x v="29"/>
    <x v="26"/>
    <x v="25"/>
    <x v="1"/>
    <x v="0"/>
    <x v="0"/>
    <x v="29"/>
    <x v="25"/>
    <x v="0"/>
    <x v="0"/>
  </r>
  <r>
    <x v="30"/>
    <x v="30"/>
    <x v="1"/>
    <x v="28"/>
    <x v="0"/>
    <x v="15"/>
    <x v="0"/>
    <x v="28"/>
    <x v="0"/>
    <x v="0"/>
    <x v="28"/>
    <x v="6"/>
    <x v="4"/>
    <x v="30"/>
    <x v="30"/>
    <x v="30"/>
    <x v="27"/>
    <x v="26"/>
    <x v="0"/>
    <x v="0"/>
    <x v="0"/>
    <x v="30"/>
    <x v="26"/>
    <x v="0"/>
    <x v="0"/>
  </r>
  <r>
    <x v="31"/>
    <x v="31"/>
    <x v="0"/>
    <x v="29"/>
    <x v="1"/>
    <x v="6"/>
    <x v="0"/>
    <x v="29"/>
    <x v="1"/>
    <x v="1"/>
    <x v="29"/>
    <x v="18"/>
    <x v="3"/>
    <x v="31"/>
    <x v="31"/>
    <x v="31"/>
    <x v="28"/>
    <x v="27"/>
    <x v="0"/>
    <x v="0"/>
    <x v="0"/>
    <x v="31"/>
    <x v="27"/>
    <x v="0"/>
    <x v="0"/>
  </r>
  <r>
    <x v="32"/>
    <x v="32"/>
    <x v="3"/>
    <x v="30"/>
    <x v="3"/>
    <x v="14"/>
    <x v="0"/>
    <x v="30"/>
    <x v="3"/>
    <x v="0"/>
    <x v="30"/>
    <x v="19"/>
    <x v="3"/>
    <x v="32"/>
    <x v="32"/>
    <x v="32"/>
    <x v="29"/>
    <x v="28"/>
    <x v="1"/>
    <x v="0"/>
    <x v="0"/>
    <x v="32"/>
    <x v="28"/>
    <x v="0"/>
    <x v="0"/>
  </r>
  <r>
    <x v="33"/>
    <x v="33"/>
    <x v="0"/>
    <x v="31"/>
    <x v="9"/>
    <x v="20"/>
    <x v="0"/>
    <x v="31"/>
    <x v="8"/>
    <x v="3"/>
    <x v="19"/>
    <x v="20"/>
    <x v="1"/>
    <x v="33"/>
    <x v="33"/>
    <x v="33"/>
    <x v="30"/>
    <x v="29"/>
    <x v="1"/>
    <x v="0"/>
    <x v="0"/>
    <x v="33"/>
    <x v="29"/>
    <x v="0"/>
    <x v="0"/>
  </r>
  <r>
    <x v="34"/>
    <x v="34"/>
    <x v="0"/>
    <x v="32"/>
    <x v="11"/>
    <x v="19"/>
    <x v="0"/>
    <x v="32"/>
    <x v="10"/>
    <x v="0"/>
    <x v="31"/>
    <x v="3"/>
    <x v="3"/>
    <x v="34"/>
    <x v="34"/>
    <x v="34"/>
    <x v="31"/>
    <x v="30"/>
    <x v="0"/>
    <x v="0"/>
    <x v="0"/>
    <x v="34"/>
    <x v="30"/>
    <x v="0"/>
    <x v="0"/>
  </r>
  <r>
    <x v="35"/>
    <x v="35"/>
    <x v="1"/>
    <x v="33"/>
    <x v="7"/>
    <x v="15"/>
    <x v="0"/>
    <x v="33"/>
    <x v="6"/>
    <x v="2"/>
    <x v="9"/>
    <x v="21"/>
    <x v="0"/>
    <x v="35"/>
    <x v="35"/>
    <x v="35"/>
    <x v="12"/>
    <x v="31"/>
    <x v="0"/>
    <x v="0"/>
    <x v="0"/>
    <x v="35"/>
    <x v="31"/>
    <x v="0"/>
    <x v="0"/>
  </r>
  <r>
    <x v="36"/>
    <x v="36"/>
    <x v="2"/>
    <x v="34"/>
    <x v="2"/>
    <x v="5"/>
    <x v="0"/>
    <x v="34"/>
    <x v="2"/>
    <x v="2"/>
    <x v="32"/>
    <x v="9"/>
    <x v="3"/>
    <x v="36"/>
    <x v="36"/>
    <x v="36"/>
    <x v="32"/>
    <x v="32"/>
    <x v="0"/>
    <x v="0"/>
    <x v="0"/>
    <x v="36"/>
    <x v="32"/>
    <x v="0"/>
    <x v="0"/>
  </r>
  <r>
    <x v="37"/>
    <x v="37"/>
    <x v="2"/>
    <x v="35"/>
    <x v="9"/>
    <x v="5"/>
    <x v="0"/>
    <x v="35"/>
    <x v="8"/>
    <x v="3"/>
    <x v="33"/>
    <x v="22"/>
    <x v="0"/>
    <x v="37"/>
    <x v="37"/>
    <x v="37"/>
    <x v="33"/>
    <x v="33"/>
    <x v="0"/>
    <x v="0"/>
    <x v="0"/>
    <x v="37"/>
    <x v="33"/>
    <x v="0"/>
    <x v="0"/>
  </r>
  <r>
    <x v="38"/>
    <x v="38"/>
    <x v="1"/>
    <x v="36"/>
    <x v="1"/>
    <x v="13"/>
    <x v="0"/>
    <x v="36"/>
    <x v="1"/>
    <x v="1"/>
    <x v="16"/>
    <x v="6"/>
    <x v="2"/>
    <x v="38"/>
    <x v="38"/>
    <x v="38"/>
    <x v="34"/>
    <x v="34"/>
    <x v="0"/>
    <x v="0"/>
    <x v="0"/>
    <x v="38"/>
    <x v="34"/>
    <x v="0"/>
    <x v="0"/>
  </r>
  <r>
    <x v="39"/>
    <x v="39"/>
    <x v="3"/>
    <x v="37"/>
    <x v="12"/>
    <x v="1"/>
    <x v="0"/>
    <x v="37"/>
    <x v="11"/>
    <x v="2"/>
    <x v="34"/>
    <x v="23"/>
    <x v="2"/>
    <x v="39"/>
    <x v="39"/>
    <x v="39"/>
    <x v="12"/>
    <x v="35"/>
    <x v="1"/>
    <x v="0"/>
    <x v="0"/>
    <x v="39"/>
    <x v="35"/>
    <x v="0"/>
    <x v="0"/>
  </r>
  <r>
    <x v="40"/>
    <x v="40"/>
    <x v="0"/>
    <x v="13"/>
    <x v="3"/>
    <x v="9"/>
    <x v="0"/>
    <x v="13"/>
    <x v="3"/>
    <x v="0"/>
    <x v="35"/>
    <x v="10"/>
    <x v="2"/>
    <x v="40"/>
    <x v="40"/>
    <x v="40"/>
    <x v="35"/>
    <x v="36"/>
    <x v="0"/>
    <x v="0"/>
    <x v="0"/>
    <x v="40"/>
    <x v="36"/>
    <x v="0"/>
    <x v="0"/>
  </r>
  <r>
    <x v="41"/>
    <x v="41"/>
    <x v="0"/>
    <x v="38"/>
    <x v="10"/>
    <x v="0"/>
    <x v="0"/>
    <x v="38"/>
    <x v="9"/>
    <x v="3"/>
    <x v="36"/>
    <x v="7"/>
    <x v="0"/>
    <x v="41"/>
    <x v="41"/>
    <x v="41"/>
    <x v="36"/>
    <x v="37"/>
    <x v="0"/>
    <x v="0"/>
    <x v="0"/>
    <x v="41"/>
    <x v="37"/>
    <x v="0"/>
    <x v="0"/>
  </r>
  <r>
    <x v="42"/>
    <x v="42"/>
    <x v="0"/>
    <x v="39"/>
    <x v="13"/>
    <x v="16"/>
    <x v="0"/>
    <x v="19"/>
    <x v="7"/>
    <x v="3"/>
    <x v="37"/>
    <x v="14"/>
    <x v="3"/>
    <x v="42"/>
    <x v="42"/>
    <x v="42"/>
    <x v="12"/>
    <x v="38"/>
    <x v="0"/>
    <x v="0"/>
    <x v="0"/>
    <x v="42"/>
    <x v="38"/>
    <x v="0"/>
    <x v="0"/>
  </r>
  <r>
    <x v="43"/>
    <x v="43"/>
    <x v="2"/>
    <x v="40"/>
    <x v="1"/>
    <x v="5"/>
    <x v="0"/>
    <x v="39"/>
    <x v="1"/>
    <x v="1"/>
    <x v="11"/>
    <x v="24"/>
    <x v="2"/>
    <x v="43"/>
    <x v="43"/>
    <x v="43"/>
    <x v="12"/>
    <x v="39"/>
    <x v="0"/>
    <x v="2"/>
    <x v="2"/>
    <x v="43"/>
    <x v="39"/>
    <x v="2"/>
    <x v="2"/>
  </r>
  <r>
    <x v="44"/>
    <x v="44"/>
    <x v="0"/>
    <x v="41"/>
    <x v="11"/>
    <x v="21"/>
    <x v="0"/>
    <x v="40"/>
    <x v="10"/>
    <x v="0"/>
    <x v="38"/>
    <x v="6"/>
    <x v="0"/>
    <x v="44"/>
    <x v="44"/>
    <x v="44"/>
    <x v="37"/>
    <x v="40"/>
    <x v="1"/>
    <x v="0"/>
    <x v="0"/>
    <x v="44"/>
    <x v="40"/>
    <x v="0"/>
    <x v="0"/>
  </r>
  <r>
    <x v="45"/>
    <x v="45"/>
    <x v="1"/>
    <x v="42"/>
    <x v="10"/>
    <x v="9"/>
    <x v="0"/>
    <x v="41"/>
    <x v="9"/>
    <x v="3"/>
    <x v="39"/>
    <x v="25"/>
    <x v="3"/>
    <x v="45"/>
    <x v="45"/>
    <x v="45"/>
    <x v="38"/>
    <x v="41"/>
    <x v="0"/>
    <x v="0"/>
    <x v="0"/>
    <x v="45"/>
    <x v="41"/>
    <x v="0"/>
    <x v="0"/>
  </r>
  <r>
    <x v="46"/>
    <x v="46"/>
    <x v="3"/>
    <x v="43"/>
    <x v="4"/>
    <x v="22"/>
    <x v="0"/>
    <x v="42"/>
    <x v="4"/>
    <x v="1"/>
    <x v="40"/>
    <x v="2"/>
    <x v="4"/>
    <x v="46"/>
    <x v="46"/>
    <x v="46"/>
    <x v="39"/>
    <x v="42"/>
    <x v="0"/>
    <x v="0"/>
    <x v="0"/>
    <x v="46"/>
    <x v="42"/>
    <x v="0"/>
    <x v="0"/>
  </r>
  <r>
    <x v="47"/>
    <x v="47"/>
    <x v="2"/>
    <x v="44"/>
    <x v="3"/>
    <x v="23"/>
    <x v="0"/>
    <x v="43"/>
    <x v="3"/>
    <x v="0"/>
    <x v="41"/>
    <x v="17"/>
    <x v="2"/>
    <x v="47"/>
    <x v="47"/>
    <x v="47"/>
    <x v="40"/>
    <x v="43"/>
    <x v="0"/>
    <x v="0"/>
    <x v="0"/>
    <x v="47"/>
    <x v="43"/>
    <x v="0"/>
    <x v="0"/>
  </r>
  <r>
    <x v="48"/>
    <x v="48"/>
    <x v="2"/>
    <x v="45"/>
    <x v="12"/>
    <x v="24"/>
    <x v="0"/>
    <x v="44"/>
    <x v="11"/>
    <x v="2"/>
    <x v="42"/>
    <x v="6"/>
    <x v="1"/>
    <x v="48"/>
    <x v="48"/>
    <x v="48"/>
    <x v="41"/>
    <x v="5"/>
    <x v="1"/>
    <x v="0"/>
    <x v="0"/>
    <x v="48"/>
    <x v="5"/>
    <x v="0"/>
    <x v="0"/>
  </r>
  <r>
    <x v="49"/>
    <x v="49"/>
    <x v="0"/>
    <x v="46"/>
    <x v="7"/>
    <x v="14"/>
    <x v="0"/>
    <x v="45"/>
    <x v="6"/>
    <x v="2"/>
    <x v="43"/>
    <x v="4"/>
    <x v="2"/>
    <x v="49"/>
    <x v="49"/>
    <x v="49"/>
    <x v="12"/>
    <x v="44"/>
    <x v="0"/>
    <x v="0"/>
    <x v="0"/>
    <x v="49"/>
    <x v="44"/>
    <x v="0"/>
    <x v="0"/>
  </r>
  <r>
    <x v="50"/>
    <x v="50"/>
    <x v="2"/>
    <x v="47"/>
    <x v="10"/>
    <x v="6"/>
    <x v="0"/>
    <x v="46"/>
    <x v="9"/>
    <x v="3"/>
    <x v="44"/>
    <x v="10"/>
    <x v="4"/>
    <x v="50"/>
    <x v="50"/>
    <x v="50"/>
    <x v="42"/>
    <x v="45"/>
    <x v="0"/>
    <x v="0"/>
    <x v="0"/>
    <x v="50"/>
    <x v="45"/>
    <x v="0"/>
    <x v="0"/>
  </r>
  <r>
    <x v="51"/>
    <x v="51"/>
    <x v="1"/>
    <x v="26"/>
    <x v="3"/>
    <x v="19"/>
    <x v="0"/>
    <x v="26"/>
    <x v="3"/>
    <x v="0"/>
    <x v="45"/>
    <x v="26"/>
    <x v="0"/>
    <x v="51"/>
    <x v="51"/>
    <x v="51"/>
    <x v="43"/>
    <x v="46"/>
    <x v="1"/>
    <x v="0"/>
    <x v="0"/>
    <x v="51"/>
    <x v="46"/>
    <x v="0"/>
    <x v="0"/>
  </r>
  <r>
    <x v="52"/>
    <x v="52"/>
    <x v="2"/>
    <x v="48"/>
    <x v="11"/>
    <x v="1"/>
    <x v="0"/>
    <x v="47"/>
    <x v="10"/>
    <x v="0"/>
    <x v="46"/>
    <x v="1"/>
    <x v="1"/>
    <x v="52"/>
    <x v="52"/>
    <x v="52"/>
    <x v="44"/>
    <x v="5"/>
    <x v="1"/>
    <x v="0"/>
    <x v="0"/>
    <x v="52"/>
    <x v="5"/>
    <x v="0"/>
    <x v="0"/>
  </r>
  <r>
    <x v="53"/>
    <x v="53"/>
    <x v="2"/>
    <x v="49"/>
    <x v="11"/>
    <x v="3"/>
    <x v="0"/>
    <x v="48"/>
    <x v="10"/>
    <x v="0"/>
    <x v="47"/>
    <x v="9"/>
    <x v="5"/>
    <x v="53"/>
    <x v="53"/>
    <x v="53"/>
    <x v="45"/>
    <x v="47"/>
    <x v="1"/>
    <x v="0"/>
    <x v="0"/>
    <x v="53"/>
    <x v="47"/>
    <x v="0"/>
    <x v="0"/>
  </r>
  <r>
    <x v="54"/>
    <x v="54"/>
    <x v="1"/>
    <x v="50"/>
    <x v="11"/>
    <x v="24"/>
    <x v="0"/>
    <x v="49"/>
    <x v="10"/>
    <x v="0"/>
    <x v="48"/>
    <x v="27"/>
    <x v="4"/>
    <x v="54"/>
    <x v="54"/>
    <x v="54"/>
    <x v="46"/>
    <x v="48"/>
    <x v="1"/>
    <x v="0"/>
    <x v="0"/>
    <x v="54"/>
    <x v="48"/>
    <x v="0"/>
    <x v="0"/>
  </r>
  <r>
    <x v="55"/>
    <x v="55"/>
    <x v="3"/>
    <x v="51"/>
    <x v="11"/>
    <x v="17"/>
    <x v="0"/>
    <x v="50"/>
    <x v="10"/>
    <x v="0"/>
    <x v="49"/>
    <x v="10"/>
    <x v="1"/>
    <x v="55"/>
    <x v="55"/>
    <x v="55"/>
    <x v="47"/>
    <x v="49"/>
    <x v="1"/>
    <x v="0"/>
    <x v="0"/>
    <x v="55"/>
    <x v="49"/>
    <x v="0"/>
    <x v="0"/>
  </r>
  <r>
    <x v="56"/>
    <x v="56"/>
    <x v="1"/>
    <x v="52"/>
    <x v="4"/>
    <x v="10"/>
    <x v="0"/>
    <x v="51"/>
    <x v="4"/>
    <x v="1"/>
    <x v="50"/>
    <x v="18"/>
    <x v="2"/>
    <x v="56"/>
    <x v="56"/>
    <x v="56"/>
    <x v="48"/>
    <x v="36"/>
    <x v="0"/>
    <x v="0"/>
    <x v="0"/>
    <x v="56"/>
    <x v="50"/>
    <x v="0"/>
    <x v="0"/>
  </r>
  <r>
    <x v="57"/>
    <x v="57"/>
    <x v="0"/>
    <x v="53"/>
    <x v="2"/>
    <x v="25"/>
    <x v="0"/>
    <x v="52"/>
    <x v="2"/>
    <x v="2"/>
    <x v="51"/>
    <x v="23"/>
    <x v="0"/>
    <x v="57"/>
    <x v="57"/>
    <x v="57"/>
    <x v="12"/>
    <x v="50"/>
    <x v="0"/>
    <x v="0"/>
    <x v="0"/>
    <x v="57"/>
    <x v="51"/>
    <x v="0"/>
    <x v="0"/>
  </r>
  <r>
    <x v="58"/>
    <x v="58"/>
    <x v="1"/>
    <x v="54"/>
    <x v="2"/>
    <x v="12"/>
    <x v="0"/>
    <x v="53"/>
    <x v="2"/>
    <x v="2"/>
    <x v="52"/>
    <x v="17"/>
    <x v="1"/>
    <x v="58"/>
    <x v="58"/>
    <x v="58"/>
    <x v="12"/>
    <x v="51"/>
    <x v="0"/>
    <x v="0"/>
    <x v="0"/>
    <x v="58"/>
    <x v="52"/>
    <x v="0"/>
    <x v="0"/>
  </r>
  <r>
    <x v="59"/>
    <x v="59"/>
    <x v="3"/>
    <x v="55"/>
    <x v="11"/>
    <x v="4"/>
    <x v="0"/>
    <x v="54"/>
    <x v="10"/>
    <x v="0"/>
    <x v="35"/>
    <x v="23"/>
    <x v="2"/>
    <x v="59"/>
    <x v="59"/>
    <x v="59"/>
    <x v="49"/>
    <x v="52"/>
    <x v="0"/>
    <x v="0"/>
    <x v="0"/>
    <x v="59"/>
    <x v="53"/>
    <x v="0"/>
    <x v="0"/>
  </r>
  <r>
    <x v="60"/>
    <x v="60"/>
    <x v="0"/>
    <x v="56"/>
    <x v="7"/>
    <x v="9"/>
    <x v="0"/>
    <x v="55"/>
    <x v="6"/>
    <x v="2"/>
    <x v="53"/>
    <x v="3"/>
    <x v="4"/>
    <x v="60"/>
    <x v="60"/>
    <x v="60"/>
    <x v="50"/>
    <x v="53"/>
    <x v="0"/>
    <x v="0"/>
    <x v="0"/>
    <x v="60"/>
    <x v="54"/>
    <x v="0"/>
    <x v="0"/>
  </r>
  <r>
    <x v="61"/>
    <x v="61"/>
    <x v="3"/>
    <x v="24"/>
    <x v="4"/>
    <x v="17"/>
    <x v="0"/>
    <x v="24"/>
    <x v="4"/>
    <x v="1"/>
    <x v="17"/>
    <x v="23"/>
    <x v="4"/>
    <x v="61"/>
    <x v="61"/>
    <x v="61"/>
    <x v="51"/>
    <x v="54"/>
    <x v="0"/>
    <x v="0"/>
    <x v="0"/>
    <x v="61"/>
    <x v="55"/>
    <x v="0"/>
    <x v="0"/>
  </r>
  <r>
    <x v="62"/>
    <x v="62"/>
    <x v="0"/>
    <x v="57"/>
    <x v="2"/>
    <x v="26"/>
    <x v="0"/>
    <x v="56"/>
    <x v="2"/>
    <x v="2"/>
    <x v="54"/>
    <x v="7"/>
    <x v="1"/>
    <x v="62"/>
    <x v="62"/>
    <x v="62"/>
    <x v="52"/>
    <x v="55"/>
    <x v="1"/>
    <x v="0"/>
    <x v="0"/>
    <x v="62"/>
    <x v="56"/>
    <x v="0"/>
    <x v="0"/>
  </r>
  <r>
    <x v="63"/>
    <x v="63"/>
    <x v="3"/>
    <x v="58"/>
    <x v="12"/>
    <x v="21"/>
    <x v="0"/>
    <x v="57"/>
    <x v="11"/>
    <x v="2"/>
    <x v="55"/>
    <x v="24"/>
    <x v="2"/>
    <x v="63"/>
    <x v="63"/>
    <x v="63"/>
    <x v="53"/>
    <x v="23"/>
    <x v="0"/>
    <x v="3"/>
    <x v="3"/>
    <x v="63"/>
    <x v="57"/>
    <x v="3"/>
    <x v="3"/>
  </r>
  <r>
    <x v="64"/>
    <x v="64"/>
    <x v="0"/>
    <x v="59"/>
    <x v="1"/>
    <x v="9"/>
    <x v="0"/>
    <x v="58"/>
    <x v="1"/>
    <x v="1"/>
    <x v="1"/>
    <x v="10"/>
    <x v="2"/>
    <x v="64"/>
    <x v="64"/>
    <x v="64"/>
    <x v="54"/>
    <x v="56"/>
    <x v="1"/>
    <x v="0"/>
    <x v="0"/>
    <x v="64"/>
    <x v="58"/>
    <x v="0"/>
    <x v="0"/>
  </r>
  <r>
    <x v="65"/>
    <x v="65"/>
    <x v="2"/>
    <x v="44"/>
    <x v="3"/>
    <x v="23"/>
    <x v="0"/>
    <x v="43"/>
    <x v="3"/>
    <x v="0"/>
    <x v="12"/>
    <x v="9"/>
    <x v="0"/>
    <x v="65"/>
    <x v="65"/>
    <x v="65"/>
    <x v="55"/>
    <x v="57"/>
    <x v="0"/>
    <x v="0"/>
    <x v="0"/>
    <x v="65"/>
    <x v="59"/>
    <x v="0"/>
    <x v="0"/>
  </r>
  <r>
    <x v="66"/>
    <x v="66"/>
    <x v="3"/>
    <x v="60"/>
    <x v="3"/>
    <x v="25"/>
    <x v="0"/>
    <x v="59"/>
    <x v="3"/>
    <x v="0"/>
    <x v="56"/>
    <x v="16"/>
    <x v="4"/>
    <x v="66"/>
    <x v="66"/>
    <x v="66"/>
    <x v="56"/>
    <x v="5"/>
    <x v="0"/>
    <x v="0"/>
    <x v="0"/>
    <x v="66"/>
    <x v="5"/>
    <x v="0"/>
    <x v="0"/>
  </r>
  <r>
    <x v="67"/>
    <x v="67"/>
    <x v="2"/>
    <x v="61"/>
    <x v="8"/>
    <x v="27"/>
    <x v="0"/>
    <x v="60"/>
    <x v="7"/>
    <x v="3"/>
    <x v="46"/>
    <x v="20"/>
    <x v="1"/>
    <x v="67"/>
    <x v="4"/>
    <x v="67"/>
    <x v="57"/>
    <x v="58"/>
    <x v="0"/>
    <x v="0"/>
    <x v="0"/>
    <x v="67"/>
    <x v="60"/>
    <x v="0"/>
    <x v="0"/>
  </r>
  <r>
    <x v="68"/>
    <x v="68"/>
    <x v="2"/>
    <x v="11"/>
    <x v="7"/>
    <x v="10"/>
    <x v="0"/>
    <x v="11"/>
    <x v="6"/>
    <x v="2"/>
    <x v="57"/>
    <x v="25"/>
    <x v="2"/>
    <x v="68"/>
    <x v="67"/>
    <x v="68"/>
    <x v="58"/>
    <x v="59"/>
    <x v="0"/>
    <x v="0"/>
    <x v="0"/>
    <x v="68"/>
    <x v="61"/>
    <x v="0"/>
    <x v="0"/>
  </r>
  <r>
    <x v="69"/>
    <x v="69"/>
    <x v="0"/>
    <x v="62"/>
    <x v="9"/>
    <x v="3"/>
    <x v="0"/>
    <x v="61"/>
    <x v="8"/>
    <x v="3"/>
    <x v="58"/>
    <x v="22"/>
    <x v="2"/>
    <x v="69"/>
    <x v="68"/>
    <x v="69"/>
    <x v="12"/>
    <x v="60"/>
    <x v="0"/>
    <x v="0"/>
    <x v="0"/>
    <x v="69"/>
    <x v="62"/>
    <x v="0"/>
    <x v="0"/>
  </r>
  <r>
    <x v="70"/>
    <x v="70"/>
    <x v="1"/>
    <x v="63"/>
    <x v="2"/>
    <x v="28"/>
    <x v="0"/>
    <x v="62"/>
    <x v="2"/>
    <x v="2"/>
    <x v="59"/>
    <x v="12"/>
    <x v="0"/>
    <x v="70"/>
    <x v="69"/>
    <x v="70"/>
    <x v="12"/>
    <x v="61"/>
    <x v="0"/>
    <x v="0"/>
    <x v="0"/>
    <x v="70"/>
    <x v="63"/>
    <x v="0"/>
    <x v="0"/>
  </r>
  <r>
    <x v="71"/>
    <x v="71"/>
    <x v="0"/>
    <x v="64"/>
    <x v="7"/>
    <x v="24"/>
    <x v="0"/>
    <x v="63"/>
    <x v="6"/>
    <x v="2"/>
    <x v="60"/>
    <x v="28"/>
    <x v="2"/>
    <x v="71"/>
    <x v="70"/>
    <x v="71"/>
    <x v="59"/>
    <x v="5"/>
    <x v="0"/>
    <x v="0"/>
    <x v="0"/>
    <x v="71"/>
    <x v="5"/>
    <x v="0"/>
    <x v="0"/>
  </r>
  <r>
    <x v="72"/>
    <x v="72"/>
    <x v="0"/>
    <x v="65"/>
    <x v="7"/>
    <x v="18"/>
    <x v="0"/>
    <x v="64"/>
    <x v="6"/>
    <x v="2"/>
    <x v="61"/>
    <x v="20"/>
    <x v="4"/>
    <x v="72"/>
    <x v="71"/>
    <x v="72"/>
    <x v="60"/>
    <x v="5"/>
    <x v="1"/>
    <x v="0"/>
    <x v="0"/>
    <x v="72"/>
    <x v="5"/>
    <x v="0"/>
    <x v="0"/>
  </r>
  <r>
    <x v="73"/>
    <x v="73"/>
    <x v="0"/>
    <x v="66"/>
    <x v="8"/>
    <x v="19"/>
    <x v="0"/>
    <x v="65"/>
    <x v="7"/>
    <x v="3"/>
    <x v="62"/>
    <x v="0"/>
    <x v="2"/>
    <x v="73"/>
    <x v="72"/>
    <x v="73"/>
    <x v="12"/>
    <x v="62"/>
    <x v="1"/>
    <x v="0"/>
    <x v="0"/>
    <x v="73"/>
    <x v="64"/>
    <x v="0"/>
    <x v="0"/>
  </r>
  <r>
    <x v="74"/>
    <x v="74"/>
    <x v="3"/>
    <x v="67"/>
    <x v="8"/>
    <x v="18"/>
    <x v="0"/>
    <x v="66"/>
    <x v="7"/>
    <x v="3"/>
    <x v="63"/>
    <x v="6"/>
    <x v="0"/>
    <x v="74"/>
    <x v="73"/>
    <x v="74"/>
    <x v="61"/>
    <x v="63"/>
    <x v="0"/>
    <x v="0"/>
    <x v="0"/>
    <x v="74"/>
    <x v="65"/>
    <x v="0"/>
    <x v="0"/>
  </r>
  <r>
    <x v="75"/>
    <x v="75"/>
    <x v="2"/>
    <x v="68"/>
    <x v="8"/>
    <x v="5"/>
    <x v="0"/>
    <x v="67"/>
    <x v="7"/>
    <x v="3"/>
    <x v="64"/>
    <x v="21"/>
    <x v="2"/>
    <x v="75"/>
    <x v="74"/>
    <x v="75"/>
    <x v="62"/>
    <x v="64"/>
    <x v="0"/>
    <x v="0"/>
    <x v="0"/>
    <x v="75"/>
    <x v="66"/>
    <x v="0"/>
    <x v="0"/>
  </r>
  <r>
    <x v="76"/>
    <x v="76"/>
    <x v="1"/>
    <x v="69"/>
    <x v="14"/>
    <x v="9"/>
    <x v="0"/>
    <x v="68"/>
    <x v="6"/>
    <x v="2"/>
    <x v="65"/>
    <x v="4"/>
    <x v="4"/>
    <x v="76"/>
    <x v="75"/>
    <x v="76"/>
    <x v="12"/>
    <x v="65"/>
    <x v="1"/>
    <x v="0"/>
    <x v="0"/>
    <x v="76"/>
    <x v="67"/>
    <x v="0"/>
    <x v="0"/>
  </r>
  <r>
    <x v="77"/>
    <x v="77"/>
    <x v="2"/>
    <x v="44"/>
    <x v="3"/>
    <x v="23"/>
    <x v="0"/>
    <x v="43"/>
    <x v="3"/>
    <x v="0"/>
    <x v="66"/>
    <x v="29"/>
    <x v="2"/>
    <x v="77"/>
    <x v="76"/>
    <x v="77"/>
    <x v="63"/>
    <x v="66"/>
    <x v="1"/>
    <x v="0"/>
    <x v="0"/>
    <x v="77"/>
    <x v="68"/>
    <x v="0"/>
    <x v="0"/>
  </r>
  <r>
    <x v="78"/>
    <x v="78"/>
    <x v="3"/>
    <x v="59"/>
    <x v="1"/>
    <x v="9"/>
    <x v="0"/>
    <x v="58"/>
    <x v="1"/>
    <x v="1"/>
    <x v="67"/>
    <x v="20"/>
    <x v="6"/>
    <x v="78"/>
    <x v="77"/>
    <x v="78"/>
    <x v="64"/>
    <x v="67"/>
    <x v="0"/>
    <x v="0"/>
    <x v="0"/>
    <x v="78"/>
    <x v="69"/>
    <x v="0"/>
    <x v="0"/>
  </r>
  <r>
    <x v="79"/>
    <x v="79"/>
    <x v="0"/>
    <x v="70"/>
    <x v="4"/>
    <x v="25"/>
    <x v="0"/>
    <x v="69"/>
    <x v="4"/>
    <x v="1"/>
    <x v="68"/>
    <x v="17"/>
    <x v="1"/>
    <x v="79"/>
    <x v="78"/>
    <x v="79"/>
    <x v="65"/>
    <x v="68"/>
    <x v="0"/>
    <x v="0"/>
    <x v="0"/>
    <x v="79"/>
    <x v="70"/>
    <x v="0"/>
    <x v="0"/>
  </r>
  <r>
    <x v="80"/>
    <x v="80"/>
    <x v="0"/>
    <x v="71"/>
    <x v="5"/>
    <x v="15"/>
    <x v="0"/>
    <x v="70"/>
    <x v="5"/>
    <x v="1"/>
    <x v="69"/>
    <x v="14"/>
    <x v="2"/>
    <x v="80"/>
    <x v="79"/>
    <x v="80"/>
    <x v="12"/>
    <x v="66"/>
    <x v="0"/>
    <x v="0"/>
    <x v="0"/>
    <x v="80"/>
    <x v="71"/>
    <x v="0"/>
    <x v="0"/>
  </r>
  <r>
    <x v="81"/>
    <x v="81"/>
    <x v="1"/>
    <x v="12"/>
    <x v="1"/>
    <x v="11"/>
    <x v="0"/>
    <x v="12"/>
    <x v="1"/>
    <x v="1"/>
    <x v="70"/>
    <x v="2"/>
    <x v="0"/>
    <x v="81"/>
    <x v="80"/>
    <x v="81"/>
    <x v="66"/>
    <x v="69"/>
    <x v="1"/>
    <x v="0"/>
    <x v="0"/>
    <x v="81"/>
    <x v="72"/>
    <x v="0"/>
    <x v="0"/>
  </r>
  <r>
    <x v="82"/>
    <x v="82"/>
    <x v="3"/>
    <x v="72"/>
    <x v="1"/>
    <x v="14"/>
    <x v="0"/>
    <x v="71"/>
    <x v="1"/>
    <x v="1"/>
    <x v="71"/>
    <x v="9"/>
    <x v="3"/>
    <x v="82"/>
    <x v="81"/>
    <x v="82"/>
    <x v="67"/>
    <x v="44"/>
    <x v="0"/>
    <x v="0"/>
    <x v="0"/>
    <x v="82"/>
    <x v="73"/>
    <x v="0"/>
    <x v="0"/>
  </r>
  <r>
    <x v="83"/>
    <x v="83"/>
    <x v="2"/>
    <x v="73"/>
    <x v="3"/>
    <x v="22"/>
    <x v="0"/>
    <x v="72"/>
    <x v="3"/>
    <x v="0"/>
    <x v="72"/>
    <x v="22"/>
    <x v="3"/>
    <x v="83"/>
    <x v="82"/>
    <x v="83"/>
    <x v="68"/>
    <x v="58"/>
    <x v="1"/>
    <x v="0"/>
    <x v="0"/>
    <x v="83"/>
    <x v="74"/>
    <x v="0"/>
    <x v="0"/>
  </r>
  <r>
    <x v="84"/>
    <x v="84"/>
    <x v="0"/>
    <x v="74"/>
    <x v="4"/>
    <x v="16"/>
    <x v="0"/>
    <x v="73"/>
    <x v="4"/>
    <x v="1"/>
    <x v="73"/>
    <x v="14"/>
    <x v="2"/>
    <x v="84"/>
    <x v="83"/>
    <x v="84"/>
    <x v="69"/>
    <x v="70"/>
    <x v="0"/>
    <x v="0"/>
    <x v="0"/>
    <x v="84"/>
    <x v="75"/>
    <x v="0"/>
    <x v="0"/>
  </r>
  <r>
    <x v="85"/>
    <x v="85"/>
    <x v="2"/>
    <x v="75"/>
    <x v="3"/>
    <x v="0"/>
    <x v="0"/>
    <x v="74"/>
    <x v="3"/>
    <x v="0"/>
    <x v="14"/>
    <x v="30"/>
    <x v="4"/>
    <x v="85"/>
    <x v="84"/>
    <x v="85"/>
    <x v="70"/>
    <x v="71"/>
    <x v="0"/>
    <x v="0"/>
    <x v="0"/>
    <x v="85"/>
    <x v="76"/>
    <x v="0"/>
    <x v="0"/>
  </r>
  <r>
    <x v="86"/>
    <x v="86"/>
    <x v="2"/>
    <x v="76"/>
    <x v="3"/>
    <x v="1"/>
    <x v="0"/>
    <x v="75"/>
    <x v="3"/>
    <x v="0"/>
    <x v="74"/>
    <x v="31"/>
    <x v="3"/>
    <x v="86"/>
    <x v="85"/>
    <x v="86"/>
    <x v="71"/>
    <x v="49"/>
    <x v="0"/>
    <x v="0"/>
    <x v="0"/>
    <x v="86"/>
    <x v="77"/>
    <x v="0"/>
    <x v="0"/>
  </r>
  <r>
    <x v="87"/>
    <x v="87"/>
    <x v="3"/>
    <x v="30"/>
    <x v="3"/>
    <x v="14"/>
    <x v="0"/>
    <x v="30"/>
    <x v="3"/>
    <x v="0"/>
    <x v="75"/>
    <x v="32"/>
    <x v="3"/>
    <x v="87"/>
    <x v="86"/>
    <x v="87"/>
    <x v="72"/>
    <x v="72"/>
    <x v="1"/>
    <x v="0"/>
    <x v="0"/>
    <x v="87"/>
    <x v="78"/>
    <x v="0"/>
    <x v="0"/>
  </r>
  <r>
    <x v="88"/>
    <x v="88"/>
    <x v="2"/>
    <x v="77"/>
    <x v="11"/>
    <x v="26"/>
    <x v="0"/>
    <x v="76"/>
    <x v="10"/>
    <x v="0"/>
    <x v="76"/>
    <x v="9"/>
    <x v="5"/>
    <x v="88"/>
    <x v="87"/>
    <x v="88"/>
    <x v="73"/>
    <x v="73"/>
    <x v="0"/>
    <x v="4"/>
    <x v="4"/>
    <x v="88"/>
    <x v="79"/>
    <x v="4"/>
    <x v="4"/>
  </r>
  <r>
    <x v="89"/>
    <x v="89"/>
    <x v="3"/>
    <x v="78"/>
    <x v="7"/>
    <x v="28"/>
    <x v="0"/>
    <x v="77"/>
    <x v="6"/>
    <x v="2"/>
    <x v="14"/>
    <x v="33"/>
    <x v="3"/>
    <x v="89"/>
    <x v="88"/>
    <x v="89"/>
    <x v="74"/>
    <x v="74"/>
    <x v="0"/>
    <x v="0"/>
    <x v="0"/>
    <x v="89"/>
    <x v="80"/>
    <x v="0"/>
    <x v="0"/>
  </r>
  <r>
    <x v="90"/>
    <x v="90"/>
    <x v="1"/>
    <x v="79"/>
    <x v="7"/>
    <x v="23"/>
    <x v="0"/>
    <x v="78"/>
    <x v="6"/>
    <x v="2"/>
    <x v="77"/>
    <x v="30"/>
    <x v="3"/>
    <x v="90"/>
    <x v="89"/>
    <x v="90"/>
    <x v="75"/>
    <x v="75"/>
    <x v="0"/>
    <x v="0"/>
    <x v="0"/>
    <x v="90"/>
    <x v="81"/>
    <x v="0"/>
    <x v="0"/>
  </r>
  <r>
    <x v="91"/>
    <x v="91"/>
    <x v="1"/>
    <x v="80"/>
    <x v="5"/>
    <x v="29"/>
    <x v="0"/>
    <x v="79"/>
    <x v="5"/>
    <x v="1"/>
    <x v="8"/>
    <x v="32"/>
    <x v="4"/>
    <x v="91"/>
    <x v="90"/>
    <x v="91"/>
    <x v="76"/>
    <x v="76"/>
    <x v="1"/>
    <x v="0"/>
    <x v="0"/>
    <x v="91"/>
    <x v="82"/>
    <x v="0"/>
    <x v="0"/>
  </r>
  <r>
    <x v="92"/>
    <x v="92"/>
    <x v="2"/>
    <x v="75"/>
    <x v="3"/>
    <x v="0"/>
    <x v="0"/>
    <x v="74"/>
    <x v="3"/>
    <x v="0"/>
    <x v="78"/>
    <x v="6"/>
    <x v="4"/>
    <x v="92"/>
    <x v="91"/>
    <x v="92"/>
    <x v="77"/>
    <x v="77"/>
    <x v="1"/>
    <x v="0"/>
    <x v="0"/>
    <x v="92"/>
    <x v="83"/>
    <x v="0"/>
    <x v="0"/>
  </r>
  <r>
    <x v="93"/>
    <x v="93"/>
    <x v="2"/>
    <x v="81"/>
    <x v="8"/>
    <x v="29"/>
    <x v="0"/>
    <x v="80"/>
    <x v="7"/>
    <x v="3"/>
    <x v="37"/>
    <x v="25"/>
    <x v="5"/>
    <x v="93"/>
    <x v="45"/>
    <x v="93"/>
    <x v="78"/>
    <x v="78"/>
    <x v="1"/>
    <x v="0"/>
    <x v="0"/>
    <x v="93"/>
    <x v="84"/>
    <x v="0"/>
    <x v="0"/>
  </r>
  <r>
    <x v="94"/>
    <x v="94"/>
    <x v="0"/>
    <x v="82"/>
    <x v="10"/>
    <x v="28"/>
    <x v="0"/>
    <x v="81"/>
    <x v="9"/>
    <x v="3"/>
    <x v="79"/>
    <x v="8"/>
    <x v="0"/>
    <x v="94"/>
    <x v="92"/>
    <x v="94"/>
    <x v="79"/>
    <x v="76"/>
    <x v="0"/>
    <x v="0"/>
    <x v="0"/>
    <x v="94"/>
    <x v="85"/>
    <x v="0"/>
    <x v="0"/>
  </r>
  <r>
    <x v="95"/>
    <x v="95"/>
    <x v="2"/>
    <x v="83"/>
    <x v="10"/>
    <x v="12"/>
    <x v="0"/>
    <x v="82"/>
    <x v="9"/>
    <x v="3"/>
    <x v="39"/>
    <x v="13"/>
    <x v="4"/>
    <x v="95"/>
    <x v="93"/>
    <x v="95"/>
    <x v="80"/>
    <x v="79"/>
    <x v="1"/>
    <x v="0"/>
    <x v="0"/>
    <x v="95"/>
    <x v="86"/>
    <x v="0"/>
    <x v="0"/>
  </r>
  <r>
    <x v="96"/>
    <x v="96"/>
    <x v="0"/>
    <x v="54"/>
    <x v="2"/>
    <x v="12"/>
    <x v="0"/>
    <x v="53"/>
    <x v="2"/>
    <x v="2"/>
    <x v="80"/>
    <x v="9"/>
    <x v="2"/>
    <x v="96"/>
    <x v="94"/>
    <x v="96"/>
    <x v="81"/>
    <x v="80"/>
    <x v="1"/>
    <x v="0"/>
    <x v="0"/>
    <x v="96"/>
    <x v="87"/>
    <x v="0"/>
    <x v="0"/>
  </r>
  <r>
    <x v="97"/>
    <x v="97"/>
    <x v="0"/>
    <x v="84"/>
    <x v="9"/>
    <x v="9"/>
    <x v="0"/>
    <x v="83"/>
    <x v="8"/>
    <x v="3"/>
    <x v="81"/>
    <x v="34"/>
    <x v="5"/>
    <x v="97"/>
    <x v="95"/>
    <x v="97"/>
    <x v="82"/>
    <x v="81"/>
    <x v="1"/>
    <x v="0"/>
    <x v="0"/>
    <x v="97"/>
    <x v="88"/>
    <x v="0"/>
    <x v="0"/>
  </r>
  <r>
    <x v="98"/>
    <x v="98"/>
    <x v="3"/>
    <x v="85"/>
    <x v="0"/>
    <x v="5"/>
    <x v="0"/>
    <x v="84"/>
    <x v="0"/>
    <x v="0"/>
    <x v="82"/>
    <x v="25"/>
    <x v="3"/>
    <x v="98"/>
    <x v="96"/>
    <x v="98"/>
    <x v="83"/>
    <x v="46"/>
    <x v="1"/>
    <x v="0"/>
    <x v="0"/>
    <x v="98"/>
    <x v="89"/>
    <x v="0"/>
    <x v="0"/>
  </r>
  <r>
    <x v="99"/>
    <x v="99"/>
    <x v="3"/>
    <x v="86"/>
    <x v="7"/>
    <x v="6"/>
    <x v="0"/>
    <x v="85"/>
    <x v="6"/>
    <x v="2"/>
    <x v="83"/>
    <x v="9"/>
    <x v="7"/>
    <x v="99"/>
    <x v="97"/>
    <x v="99"/>
    <x v="84"/>
    <x v="72"/>
    <x v="0"/>
    <x v="0"/>
    <x v="0"/>
    <x v="99"/>
    <x v="90"/>
    <x v="0"/>
    <x v="0"/>
  </r>
  <r>
    <x v="100"/>
    <x v="100"/>
    <x v="0"/>
    <x v="87"/>
    <x v="5"/>
    <x v="13"/>
    <x v="0"/>
    <x v="86"/>
    <x v="5"/>
    <x v="1"/>
    <x v="8"/>
    <x v="22"/>
    <x v="0"/>
    <x v="100"/>
    <x v="98"/>
    <x v="100"/>
    <x v="85"/>
    <x v="82"/>
    <x v="1"/>
    <x v="0"/>
    <x v="0"/>
    <x v="100"/>
    <x v="91"/>
    <x v="0"/>
    <x v="0"/>
  </r>
  <r>
    <x v="101"/>
    <x v="101"/>
    <x v="3"/>
    <x v="1"/>
    <x v="1"/>
    <x v="1"/>
    <x v="0"/>
    <x v="1"/>
    <x v="1"/>
    <x v="1"/>
    <x v="84"/>
    <x v="2"/>
    <x v="4"/>
    <x v="101"/>
    <x v="99"/>
    <x v="101"/>
    <x v="86"/>
    <x v="83"/>
    <x v="0"/>
    <x v="0"/>
    <x v="0"/>
    <x v="101"/>
    <x v="92"/>
    <x v="0"/>
    <x v="0"/>
  </r>
  <r>
    <x v="102"/>
    <x v="102"/>
    <x v="0"/>
    <x v="76"/>
    <x v="3"/>
    <x v="1"/>
    <x v="0"/>
    <x v="75"/>
    <x v="3"/>
    <x v="0"/>
    <x v="72"/>
    <x v="32"/>
    <x v="5"/>
    <x v="102"/>
    <x v="100"/>
    <x v="102"/>
    <x v="87"/>
    <x v="84"/>
    <x v="1"/>
    <x v="0"/>
    <x v="0"/>
    <x v="102"/>
    <x v="93"/>
    <x v="0"/>
    <x v="0"/>
  </r>
  <r>
    <x v="103"/>
    <x v="103"/>
    <x v="2"/>
    <x v="88"/>
    <x v="2"/>
    <x v="24"/>
    <x v="0"/>
    <x v="87"/>
    <x v="2"/>
    <x v="2"/>
    <x v="85"/>
    <x v="7"/>
    <x v="2"/>
    <x v="103"/>
    <x v="101"/>
    <x v="103"/>
    <x v="88"/>
    <x v="85"/>
    <x v="0"/>
    <x v="0"/>
    <x v="0"/>
    <x v="103"/>
    <x v="94"/>
    <x v="0"/>
    <x v="0"/>
  </r>
  <r>
    <x v="104"/>
    <x v="104"/>
    <x v="3"/>
    <x v="89"/>
    <x v="3"/>
    <x v="28"/>
    <x v="0"/>
    <x v="88"/>
    <x v="3"/>
    <x v="0"/>
    <x v="86"/>
    <x v="9"/>
    <x v="0"/>
    <x v="104"/>
    <x v="102"/>
    <x v="104"/>
    <x v="89"/>
    <x v="84"/>
    <x v="0"/>
    <x v="0"/>
    <x v="0"/>
    <x v="104"/>
    <x v="95"/>
    <x v="0"/>
    <x v="0"/>
  </r>
  <r>
    <x v="105"/>
    <x v="105"/>
    <x v="3"/>
    <x v="90"/>
    <x v="5"/>
    <x v="12"/>
    <x v="0"/>
    <x v="89"/>
    <x v="5"/>
    <x v="1"/>
    <x v="87"/>
    <x v="25"/>
    <x v="4"/>
    <x v="105"/>
    <x v="103"/>
    <x v="105"/>
    <x v="12"/>
    <x v="86"/>
    <x v="1"/>
    <x v="0"/>
    <x v="0"/>
    <x v="105"/>
    <x v="96"/>
    <x v="0"/>
    <x v="0"/>
  </r>
  <r>
    <x v="106"/>
    <x v="106"/>
    <x v="2"/>
    <x v="89"/>
    <x v="3"/>
    <x v="28"/>
    <x v="0"/>
    <x v="88"/>
    <x v="3"/>
    <x v="0"/>
    <x v="88"/>
    <x v="26"/>
    <x v="4"/>
    <x v="106"/>
    <x v="104"/>
    <x v="106"/>
    <x v="90"/>
    <x v="87"/>
    <x v="1"/>
    <x v="0"/>
    <x v="0"/>
    <x v="106"/>
    <x v="97"/>
    <x v="0"/>
    <x v="0"/>
  </r>
  <r>
    <x v="107"/>
    <x v="107"/>
    <x v="1"/>
    <x v="91"/>
    <x v="4"/>
    <x v="19"/>
    <x v="0"/>
    <x v="90"/>
    <x v="4"/>
    <x v="1"/>
    <x v="89"/>
    <x v="0"/>
    <x v="4"/>
    <x v="107"/>
    <x v="105"/>
    <x v="107"/>
    <x v="91"/>
    <x v="24"/>
    <x v="1"/>
    <x v="0"/>
    <x v="0"/>
    <x v="107"/>
    <x v="98"/>
    <x v="0"/>
    <x v="0"/>
  </r>
  <r>
    <x v="108"/>
    <x v="108"/>
    <x v="3"/>
    <x v="92"/>
    <x v="0"/>
    <x v="8"/>
    <x v="0"/>
    <x v="91"/>
    <x v="0"/>
    <x v="0"/>
    <x v="80"/>
    <x v="30"/>
    <x v="0"/>
    <x v="108"/>
    <x v="106"/>
    <x v="108"/>
    <x v="92"/>
    <x v="88"/>
    <x v="0"/>
    <x v="0"/>
    <x v="0"/>
    <x v="108"/>
    <x v="99"/>
    <x v="0"/>
    <x v="0"/>
  </r>
  <r>
    <x v="109"/>
    <x v="109"/>
    <x v="1"/>
    <x v="36"/>
    <x v="1"/>
    <x v="13"/>
    <x v="0"/>
    <x v="36"/>
    <x v="1"/>
    <x v="1"/>
    <x v="90"/>
    <x v="14"/>
    <x v="3"/>
    <x v="109"/>
    <x v="107"/>
    <x v="109"/>
    <x v="12"/>
    <x v="89"/>
    <x v="1"/>
    <x v="0"/>
    <x v="0"/>
    <x v="109"/>
    <x v="100"/>
    <x v="0"/>
    <x v="0"/>
  </r>
  <r>
    <x v="110"/>
    <x v="110"/>
    <x v="2"/>
    <x v="93"/>
    <x v="7"/>
    <x v="21"/>
    <x v="0"/>
    <x v="92"/>
    <x v="6"/>
    <x v="2"/>
    <x v="91"/>
    <x v="22"/>
    <x v="2"/>
    <x v="110"/>
    <x v="108"/>
    <x v="110"/>
    <x v="93"/>
    <x v="90"/>
    <x v="1"/>
    <x v="0"/>
    <x v="0"/>
    <x v="110"/>
    <x v="101"/>
    <x v="0"/>
    <x v="0"/>
  </r>
  <r>
    <x v="111"/>
    <x v="111"/>
    <x v="3"/>
    <x v="94"/>
    <x v="15"/>
    <x v="24"/>
    <x v="0"/>
    <x v="93"/>
    <x v="11"/>
    <x v="2"/>
    <x v="92"/>
    <x v="0"/>
    <x v="2"/>
    <x v="111"/>
    <x v="109"/>
    <x v="111"/>
    <x v="94"/>
    <x v="71"/>
    <x v="1"/>
    <x v="0"/>
    <x v="0"/>
    <x v="111"/>
    <x v="102"/>
    <x v="0"/>
    <x v="0"/>
  </r>
  <r>
    <x v="112"/>
    <x v="112"/>
    <x v="3"/>
    <x v="95"/>
    <x v="5"/>
    <x v="16"/>
    <x v="0"/>
    <x v="94"/>
    <x v="5"/>
    <x v="1"/>
    <x v="93"/>
    <x v="23"/>
    <x v="3"/>
    <x v="112"/>
    <x v="110"/>
    <x v="112"/>
    <x v="95"/>
    <x v="84"/>
    <x v="1"/>
    <x v="0"/>
    <x v="0"/>
    <x v="112"/>
    <x v="103"/>
    <x v="0"/>
    <x v="0"/>
  </r>
  <r>
    <x v="113"/>
    <x v="113"/>
    <x v="1"/>
    <x v="68"/>
    <x v="8"/>
    <x v="5"/>
    <x v="0"/>
    <x v="67"/>
    <x v="7"/>
    <x v="3"/>
    <x v="94"/>
    <x v="14"/>
    <x v="1"/>
    <x v="113"/>
    <x v="111"/>
    <x v="113"/>
    <x v="96"/>
    <x v="91"/>
    <x v="0"/>
    <x v="0"/>
    <x v="0"/>
    <x v="113"/>
    <x v="104"/>
    <x v="0"/>
    <x v="0"/>
  </r>
  <r>
    <x v="114"/>
    <x v="114"/>
    <x v="3"/>
    <x v="96"/>
    <x v="12"/>
    <x v="20"/>
    <x v="0"/>
    <x v="95"/>
    <x v="11"/>
    <x v="2"/>
    <x v="95"/>
    <x v="35"/>
    <x v="8"/>
    <x v="114"/>
    <x v="112"/>
    <x v="114"/>
    <x v="97"/>
    <x v="92"/>
    <x v="0"/>
    <x v="0"/>
    <x v="0"/>
    <x v="114"/>
    <x v="105"/>
    <x v="0"/>
    <x v="0"/>
  </r>
  <r>
    <x v="115"/>
    <x v="115"/>
    <x v="0"/>
    <x v="53"/>
    <x v="2"/>
    <x v="25"/>
    <x v="0"/>
    <x v="52"/>
    <x v="2"/>
    <x v="2"/>
    <x v="96"/>
    <x v="35"/>
    <x v="1"/>
    <x v="115"/>
    <x v="113"/>
    <x v="115"/>
    <x v="98"/>
    <x v="93"/>
    <x v="0"/>
    <x v="0"/>
    <x v="0"/>
    <x v="115"/>
    <x v="106"/>
    <x v="0"/>
    <x v="0"/>
  </r>
  <r>
    <x v="116"/>
    <x v="116"/>
    <x v="0"/>
    <x v="20"/>
    <x v="9"/>
    <x v="13"/>
    <x v="0"/>
    <x v="20"/>
    <x v="8"/>
    <x v="3"/>
    <x v="19"/>
    <x v="14"/>
    <x v="0"/>
    <x v="116"/>
    <x v="114"/>
    <x v="116"/>
    <x v="99"/>
    <x v="5"/>
    <x v="0"/>
    <x v="0"/>
    <x v="0"/>
    <x v="116"/>
    <x v="5"/>
    <x v="0"/>
    <x v="0"/>
  </r>
  <r>
    <x v="117"/>
    <x v="117"/>
    <x v="0"/>
    <x v="97"/>
    <x v="9"/>
    <x v="29"/>
    <x v="0"/>
    <x v="96"/>
    <x v="8"/>
    <x v="3"/>
    <x v="97"/>
    <x v="36"/>
    <x v="4"/>
    <x v="117"/>
    <x v="115"/>
    <x v="117"/>
    <x v="100"/>
    <x v="94"/>
    <x v="0"/>
    <x v="0"/>
    <x v="0"/>
    <x v="117"/>
    <x v="107"/>
    <x v="0"/>
    <x v="0"/>
  </r>
  <r>
    <x v="118"/>
    <x v="118"/>
    <x v="1"/>
    <x v="98"/>
    <x v="9"/>
    <x v="1"/>
    <x v="0"/>
    <x v="97"/>
    <x v="8"/>
    <x v="3"/>
    <x v="98"/>
    <x v="0"/>
    <x v="8"/>
    <x v="118"/>
    <x v="116"/>
    <x v="118"/>
    <x v="101"/>
    <x v="47"/>
    <x v="0"/>
    <x v="0"/>
    <x v="0"/>
    <x v="118"/>
    <x v="108"/>
    <x v="0"/>
    <x v="0"/>
  </r>
  <r>
    <x v="119"/>
    <x v="119"/>
    <x v="1"/>
    <x v="99"/>
    <x v="12"/>
    <x v="8"/>
    <x v="0"/>
    <x v="98"/>
    <x v="11"/>
    <x v="2"/>
    <x v="53"/>
    <x v="6"/>
    <x v="1"/>
    <x v="119"/>
    <x v="117"/>
    <x v="119"/>
    <x v="12"/>
    <x v="95"/>
    <x v="1"/>
    <x v="0"/>
    <x v="0"/>
    <x v="119"/>
    <x v="109"/>
    <x v="0"/>
    <x v="0"/>
  </r>
  <r>
    <x v="120"/>
    <x v="120"/>
    <x v="2"/>
    <x v="100"/>
    <x v="1"/>
    <x v="16"/>
    <x v="0"/>
    <x v="99"/>
    <x v="1"/>
    <x v="1"/>
    <x v="99"/>
    <x v="32"/>
    <x v="2"/>
    <x v="120"/>
    <x v="118"/>
    <x v="120"/>
    <x v="102"/>
    <x v="96"/>
    <x v="1"/>
    <x v="0"/>
    <x v="0"/>
    <x v="120"/>
    <x v="110"/>
    <x v="0"/>
    <x v="0"/>
  </r>
  <r>
    <x v="121"/>
    <x v="121"/>
    <x v="1"/>
    <x v="101"/>
    <x v="3"/>
    <x v="30"/>
    <x v="0"/>
    <x v="100"/>
    <x v="3"/>
    <x v="0"/>
    <x v="12"/>
    <x v="4"/>
    <x v="3"/>
    <x v="121"/>
    <x v="119"/>
    <x v="121"/>
    <x v="103"/>
    <x v="97"/>
    <x v="0"/>
    <x v="0"/>
    <x v="0"/>
    <x v="121"/>
    <x v="111"/>
    <x v="0"/>
    <x v="0"/>
  </r>
  <r>
    <x v="122"/>
    <x v="122"/>
    <x v="3"/>
    <x v="102"/>
    <x v="0"/>
    <x v="30"/>
    <x v="0"/>
    <x v="101"/>
    <x v="0"/>
    <x v="0"/>
    <x v="75"/>
    <x v="9"/>
    <x v="1"/>
    <x v="122"/>
    <x v="120"/>
    <x v="122"/>
    <x v="104"/>
    <x v="52"/>
    <x v="0"/>
    <x v="0"/>
    <x v="0"/>
    <x v="122"/>
    <x v="112"/>
    <x v="0"/>
    <x v="0"/>
  </r>
  <r>
    <x v="123"/>
    <x v="123"/>
    <x v="1"/>
    <x v="59"/>
    <x v="1"/>
    <x v="9"/>
    <x v="0"/>
    <x v="58"/>
    <x v="1"/>
    <x v="1"/>
    <x v="100"/>
    <x v="24"/>
    <x v="5"/>
    <x v="123"/>
    <x v="121"/>
    <x v="123"/>
    <x v="105"/>
    <x v="98"/>
    <x v="0"/>
    <x v="0"/>
    <x v="0"/>
    <x v="123"/>
    <x v="113"/>
    <x v="0"/>
    <x v="0"/>
  </r>
  <r>
    <x v="124"/>
    <x v="124"/>
    <x v="0"/>
    <x v="103"/>
    <x v="4"/>
    <x v="24"/>
    <x v="0"/>
    <x v="102"/>
    <x v="4"/>
    <x v="1"/>
    <x v="101"/>
    <x v="37"/>
    <x v="2"/>
    <x v="124"/>
    <x v="122"/>
    <x v="124"/>
    <x v="12"/>
    <x v="99"/>
    <x v="1"/>
    <x v="0"/>
    <x v="0"/>
    <x v="124"/>
    <x v="114"/>
    <x v="0"/>
    <x v="0"/>
  </r>
  <r>
    <x v="125"/>
    <x v="125"/>
    <x v="2"/>
    <x v="104"/>
    <x v="10"/>
    <x v="25"/>
    <x v="0"/>
    <x v="103"/>
    <x v="9"/>
    <x v="3"/>
    <x v="102"/>
    <x v="3"/>
    <x v="2"/>
    <x v="125"/>
    <x v="123"/>
    <x v="125"/>
    <x v="106"/>
    <x v="100"/>
    <x v="0"/>
    <x v="0"/>
    <x v="0"/>
    <x v="125"/>
    <x v="115"/>
    <x v="0"/>
    <x v="0"/>
  </r>
  <r>
    <x v="126"/>
    <x v="126"/>
    <x v="1"/>
    <x v="105"/>
    <x v="2"/>
    <x v="13"/>
    <x v="0"/>
    <x v="104"/>
    <x v="2"/>
    <x v="2"/>
    <x v="103"/>
    <x v="5"/>
    <x v="3"/>
    <x v="126"/>
    <x v="124"/>
    <x v="126"/>
    <x v="107"/>
    <x v="101"/>
    <x v="1"/>
    <x v="0"/>
    <x v="0"/>
    <x v="126"/>
    <x v="116"/>
    <x v="0"/>
    <x v="0"/>
  </r>
  <r>
    <x v="127"/>
    <x v="127"/>
    <x v="2"/>
    <x v="106"/>
    <x v="1"/>
    <x v="21"/>
    <x v="0"/>
    <x v="105"/>
    <x v="1"/>
    <x v="1"/>
    <x v="104"/>
    <x v="38"/>
    <x v="3"/>
    <x v="127"/>
    <x v="125"/>
    <x v="127"/>
    <x v="12"/>
    <x v="5"/>
    <x v="0"/>
    <x v="0"/>
    <x v="0"/>
    <x v="127"/>
    <x v="5"/>
    <x v="0"/>
    <x v="0"/>
  </r>
  <r>
    <x v="128"/>
    <x v="128"/>
    <x v="3"/>
    <x v="35"/>
    <x v="9"/>
    <x v="5"/>
    <x v="0"/>
    <x v="35"/>
    <x v="8"/>
    <x v="3"/>
    <x v="105"/>
    <x v="7"/>
    <x v="0"/>
    <x v="128"/>
    <x v="126"/>
    <x v="128"/>
    <x v="108"/>
    <x v="102"/>
    <x v="1"/>
    <x v="0"/>
    <x v="0"/>
    <x v="128"/>
    <x v="117"/>
    <x v="0"/>
    <x v="0"/>
  </r>
  <r>
    <x v="129"/>
    <x v="129"/>
    <x v="3"/>
    <x v="107"/>
    <x v="4"/>
    <x v="0"/>
    <x v="0"/>
    <x v="106"/>
    <x v="4"/>
    <x v="1"/>
    <x v="67"/>
    <x v="23"/>
    <x v="1"/>
    <x v="129"/>
    <x v="127"/>
    <x v="129"/>
    <x v="109"/>
    <x v="82"/>
    <x v="1"/>
    <x v="0"/>
    <x v="0"/>
    <x v="129"/>
    <x v="118"/>
    <x v="0"/>
    <x v="0"/>
  </r>
  <r>
    <x v="130"/>
    <x v="130"/>
    <x v="1"/>
    <x v="108"/>
    <x v="10"/>
    <x v="26"/>
    <x v="0"/>
    <x v="107"/>
    <x v="9"/>
    <x v="3"/>
    <x v="106"/>
    <x v="9"/>
    <x v="4"/>
    <x v="130"/>
    <x v="128"/>
    <x v="130"/>
    <x v="12"/>
    <x v="103"/>
    <x v="1"/>
    <x v="0"/>
    <x v="0"/>
    <x v="130"/>
    <x v="119"/>
    <x v="0"/>
    <x v="0"/>
  </r>
  <r>
    <x v="131"/>
    <x v="131"/>
    <x v="1"/>
    <x v="17"/>
    <x v="4"/>
    <x v="14"/>
    <x v="0"/>
    <x v="17"/>
    <x v="4"/>
    <x v="1"/>
    <x v="107"/>
    <x v="21"/>
    <x v="4"/>
    <x v="131"/>
    <x v="129"/>
    <x v="131"/>
    <x v="110"/>
    <x v="104"/>
    <x v="1"/>
    <x v="0"/>
    <x v="0"/>
    <x v="131"/>
    <x v="120"/>
    <x v="0"/>
    <x v="0"/>
  </r>
  <r>
    <x v="132"/>
    <x v="132"/>
    <x v="3"/>
    <x v="109"/>
    <x v="9"/>
    <x v="0"/>
    <x v="0"/>
    <x v="108"/>
    <x v="8"/>
    <x v="3"/>
    <x v="108"/>
    <x v="24"/>
    <x v="1"/>
    <x v="132"/>
    <x v="130"/>
    <x v="132"/>
    <x v="111"/>
    <x v="64"/>
    <x v="0"/>
    <x v="0"/>
    <x v="0"/>
    <x v="132"/>
    <x v="121"/>
    <x v="0"/>
    <x v="0"/>
  </r>
  <r>
    <x v="133"/>
    <x v="133"/>
    <x v="0"/>
    <x v="7"/>
    <x v="1"/>
    <x v="7"/>
    <x v="0"/>
    <x v="7"/>
    <x v="1"/>
    <x v="1"/>
    <x v="109"/>
    <x v="6"/>
    <x v="1"/>
    <x v="133"/>
    <x v="131"/>
    <x v="133"/>
    <x v="12"/>
    <x v="105"/>
    <x v="0"/>
    <x v="0"/>
    <x v="0"/>
    <x v="133"/>
    <x v="122"/>
    <x v="0"/>
    <x v="0"/>
  </r>
  <r>
    <x v="134"/>
    <x v="134"/>
    <x v="1"/>
    <x v="110"/>
    <x v="2"/>
    <x v="30"/>
    <x v="0"/>
    <x v="109"/>
    <x v="2"/>
    <x v="2"/>
    <x v="110"/>
    <x v="29"/>
    <x v="4"/>
    <x v="134"/>
    <x v="132"/>
    <x v="134"/>
    <x v="112"/>
    <x v="5"/>
    <x v="0"/>
    <x v="0"/>
    <x v="0"/>
    <x v="134"/>
    <x v="5"/>
    <x v="0"/>
    <x v="0"/>
  </r>
  <r>
    <x v="135"/>
    <x v="135"/>
    <x v="2"/>
    <x v="111"/>
    <x v="12"/>
    <x v="5"/>
    <x v="0"/>
    <x v="110"/>
    <x v="11"/>
    <x v="2"/>
    <x v="111"/>
    <x v="23"/>
    <x v="4"/>
    <x v="135"/>
    <x v="52"/>
    <x v="135"/>
    <x v="113"/>
    <x v="59"/>
    <x v="0"/>
    <x v="0"/>
    <x v="0"/>
    <x v="135"/>
    <x v="123"/>
    <x v="0"/>
    <x v="0"/>
  </r>
  <r>
    <x v="136"/>
    <x v="136"/>
    <x v="0"/>
    <x v="112"/>
    <x v="4"/>
    <x v="9"/>
    <x v="0"/>
    <x v="111"/>
    <x v="4"/>
    <x v="1"/>
    <x v="22"/>
    <x v="32"/>
    <x v="4"/>
    <x v="136"/>
    <x v="133"/>
    <x v="136"/>
    <x v="114"/>
    <x v="44"/>
    <x v="0"/>
    <x v="0"/>
    <x v="0"/>
    <x v="136"/>
    <x v="124"/>
    <x v="0"/>
    <x v="0"/>
  </r>
  <r>
    <x v="137"/>
    <x v="137"/>
    <x v="0"/>
    <x v="113"/>
    <x v="12"/>
    <x v="25"/>
    <x v="0"/>
    <x v="112"/>
    <x v="11"/>
    <x v="2"/>
    <x v="83"/>
    <x v="32"/>
    <x v="1"/>
    <x v="137"/>
    <x v="134"/>
    <x v="137"/>
    <x v="115"/>
    <x v="106"/>
    <x v="0"/>
    <x v="0"/>
    <x v="0"/>
    <x v="137"/>
    <x v="125"/>
    <x v="0"/>
    <x v="0"/>
  </r>
  <r>
    <x v="138"/>
    <x v="138"/>
    <x v="1"/>
    <x v="83"/>
    <x v="10"/>
    <x v="12"/>
    <x v="0"/>
    <x v="82"/>
    <x v="9"/>
    <x v="3"/>
    <x v="112"/>
    <x v="16"/>
    <x v="3"/>
    <x v="138"/>
    <x v="135"/>
    <x v="138"/>
    <x v="116"/>
    <x v="34"/>
    <x v="1"/>
    <x v="0"/>
    <x v="0"/>
    <x v="138"/>
    <x v="126"/>
    <x v="0"/>
    <x v="0"/>
  </r>
  <r>
    <x v="139"/>
    <x v="139"/>
    <x v="2"/>
    <x v="114"/>
    <x v="5"/>
    <x v="24"/>
    <x v="0"/>
    <x v="113"/>
    <x v="5"/>
    <x v="1"/>
    <x v="113"/>
    <x v="8"/>
    <x v="3"/>
    <x v="139"/>
    <x v="136"/>
    <x v="139"/>
    <x v="12"/>
    <x v="5"/>
    <x v="1"/>
    <x v="5"/>
    <x v="0"/>
    <x v="127"/>
    <x v="5"/>
    <x v="5"/>
    <x v="5"/>
  </r>
  <r>
    <x v="140"/>
    <x v="140"/>
    <x v="2"/>
    <x v="115"/>
    <x v="0"/>
    <x v="20"/>
    <x v="0"/>
    <x v="114"/>
    <x v="0"/>
    <x v="0"/>
    <x v="67"/>
    <x v="39"/>
    <x v="1"/>
    <x v="140"/>
    <x v="137"/>
    <x v="140"/>
    <x v="117"/>
    <x v="107"/>
    <x v="0"/>
    <x v="0"/>
    <x v="0"/>
    <x v="139"/>
    <x v="127"/>
    <x v="0"/>
    <x v="0"/>
  </r>
  <r>
    <x v="141"/>
    <x v="141"/>
    <x v="1"/>
    <x v="116"/>
    <x v="2"/>
    <x v="16"/>
    <x v="0"/>
    <x v="115"/>
    <x v="2"/>
    <x v="2"/>
    <x v="48"/>
    <x v="40"/>
    <x v="0"/>
    <x v="141"/>
    <x v="138"/>
    <x v="141"/>
    <x v="118"/>
    <x v="26"/>
    <x v="0"/>
    <x v="0"/>
    <x v="0"/>
    <x v="140"/>
    <x v="128"/>
    <x v="0"/>
    <x v="0"/>
  </r>
  <r>
    <x v="142"/>
    <x v="142"/>
    <x v="3"/>
    <x v="117"/>
    <x v="3"/>
    <x v="29"/>
    <x v="0"/>
    <x v="116"/>
    <x v="3"/>
    <x v="0"/>
    <x v="114"/>
    <x v="5"/>
    <x v="1"/>
    <x v="142"/>
    <x v="139"/>
    <x v="142"/>
    <x v="119"/>
    <x v="108"/>
    <x v="1"/>
    <x v="0"/>
    <x v="0"/>
    <x v="141"/>
    <x v="129"/>
    <x v="0"/>
    <x v="0"/>
  </r>
  <r>
    <x v="143"/>
    <x v="143"/>
    <x v="0"/>
    <x v="54"/>
    <x v="2"/>
    <x v="12"/>
    <x v="0"/>
    <x v="53"/>
    <x v="2"/>
    <x v="2"/>
    <x v="115"/>
    <x v="38"/>
    <x v="4"/>
    <x v="143"/>
    <x v="140"/>
    <x v="143"/>
    <x v="120"/>
    <x v="36"/>
    <x v="1"/>
    <x v="6"/>
    <x v="5"/>
    <x v="142"/>
    <x v="130"/>
    <x v="6"/>
    <x v="6"/>
  </r>
  <r>
    <x v="144"/>
    <x v="144"/>
    <x v="0"/>
    <x v="118"/>
    <x v="2"/>
    <x v="6"/>
    <x v="0"/>
    <x v="117"/>
    <x v="2"/>
    <x v="2"/>
    <x v="116"/>
    <x v="2"/>
    <x v="1"/>
    <x v="144"/>
    <x v="141"/>
    <x v="144"/>
    <x v="121"/>
    <x v="109"/>
    <x v="0"/>
    <x v="0"/>
    <x v="0"/>
    <x v="143"/>
    <x v="131"/>
    <x v="0"/>
    <x v="0"/>
  </r>
  <r>
    <x v="145"/>
    <x v="145"/>
    <x v="1"/>
    <x v="119"/>
    <x v="2"/>
    <x v="1"/>
    <x v="0"/>
    <x v="118"/>
    <x v="2"/>
    <x v="2"/>
    <x v="117"/>
    <x v="25"/>
    <x v="4"/>
    <x v="145"/>
    <x v="142"/>
    <x v="145"/>
    <x v="122"/>
    <x v="5"/>
    <x v="1"/>
    <x v="0"/>
    <x v="0"/>
    <x v="144"/>
    <x v="5"/>
    <x v="0"/>
    <x v="0"/>
  </r>
  <r>
    <x v="146"/>
    <x v="146"/>
    <x v="3"/>
    <x v="120"/>
    <x v="10"/>
    <x v="29"/>
    <x v="0"/>
    <x v="119"/>
    <x v="9"/>
    <x v="3"/>
    <x v="39"/>
    <x v="38"/>
    <x v="1"/>
    <x v="146"/>
    <x v="143"/>
    <x v="146"/>
    <x v="123"/>
    <x v="110"/>
    <x v="0"/>
    <x v="0"/>
    <x v="0"/>
    <x v="145"/>
    <x v="132"/>
    <x v="0"/>
    <x v="0"/>
  </r>
  <r>
    <x v="147"/>
    <x v="147"/>
    <x v="1"/>
    <x v="121"/>
    <x v="10"/>
    <x v="21"/>
    <x v="0"/>
    <x v="120"/>
    <x v="9"/>
    <x v="3"/>
    <x v="118"/>
    <x v="8"/>
    <x v="3"/>
    <x v="147"/>
    <x v="144"/>
    <x v="147"/>
    <x v="12"/>
    <x v="111"/>
    <x v="0"/>
    <x v="0"/>
    <x v="0"/>
    <x v="146"/>
    <x v="133"/>
    <x v="0"/>
    <x v="0"/>
  </r>
  <r>
    <x v="148"/>
    <x v="148"/>
    <x v="3"/>
    <x v="122"/>
    <x v="5"/>
    <x v="6"/>
    <x v="0"/>
    <x v="121"/>
    <x v="5"/>
    <x v="1"/>
    <x v="119"/>
    <x v="22"/>
    <x v="1"/>
    <x v="148"/>
    <x v="145"/>
    <x v="148"/>
    <x v="124"/>
    <x v="112"/>
    <x v="0"/>
    <x v="0"/>
    <x v="0"/>
    <x v="147"/>
    <x v="134"/>
    <x v="0"/>
    <x v="0"/>
  </r>
  <r>
    <x v="149"/>
    <x v="149"/>
    <x v="0"/>
    <x v="123"/>
    <x v="9"/>
    <x v="30"/>
    <x v="0"/>
    <x v="122"/>
    <x v="8"/>
    <x v="3"/>
    <x v="120"/>
    <x v="7"/>
    <x v="5"/>
    <x v="149"/>
    <x v="146"/>
    <x v="149"/>
    <x v="12"/>
    <x v="113"/>
    <x v="0"/>
    <x v="0"/>
    <x v="0"/>
    <x v="148"/>
    <x v="135"/>
    <x v="0"/>
    <x v="0"/>
  </r>
  <r>
    <x v="150"/>
    <x v="150"/>
    <x v="1"/>
    <x v="124"/>
    <x v="0"/>
    <x v="22"/>
    <x v="0"/>
    <x v="123"/>
    <x v="0"/>
    <x v="0"/>
    <x v="21"/>
    <x v="20"/>
    <x v="4"/>
    <x v="150"/>
    <x v="147"/>
    <x v="150"/>
    <x v="125"/>
    <x v="114"/>
    <x v="0"/>
    <x v="0"/>
    <x v="0"/>
    <x v="149"/>
    <x v="136"/>
    <x v="0"/>
    <x v="0"/>
  </r>
  <r>
    <x v="151"/>
    <x v="151"/>
    <x v="3"/>
    <x v="45"/>
    <x v="12"/>
    <x v="24"/>
    <x v="0"/>
    <x v="44"/>
    <x v="11"/>
    <x v="2"/>
    <x v="121"/>
    <x v="12"/>
    <x v="2"/>
    <x v="151"/>
    <x v="148"/>
    <x v="151"/>
    <x v="12"/>
    <x v="115"/>
    <x v="0"/>
    <x v="0"/>
    <x v="0"/>
    <x v="150"/>
    <x v="137"/>
    <x v="0"/>
    <x v="0"/>
  </r>
  <r>
    <x v="152"/>
    <x v="152"/>
    <x v="2"/>
    <x v="75"/>
    <x v="3"/>
    <x v="0"/>
    <x v="0"/>
    <x v="74"/>
    <x v="3"/>
    <x v="0"/>
    <x v="122"/>
    <x v="38"/>
    <x v="0"/>
    <x v="152"/>
    <x v="149"/>
    <x v="152"/>
    <x v="126"/>
    <x v="116"/>
    <x v="0"/>
    <x v="0"/>
    <x v="0"/>
    <x v="151"/>
    <x v="138"/>
    <x v="0"/>
    <x v="0"/>
  </r>
  <r>
    <x v="153"/>
    <x v="153"/>
    <x v="1"/>
    <x v="68"/>
    <x v="8"/>
    <x v="5"/>
    <x v="0"/>
    <x v="67"/>
    <x v="7"/>
    <x v="3"/>
    <x v="123"/>
    <x v="19"/>
    <x v="0"/>
    <x v="153"/>
    <x v="150"/>
    <x v="153"/>
    <x v="127"/>
    <x v="117"/>
    <x v="1"/>
    <x v="0"/>
    <x v="0"/>
    <x v="152"/>
    <x v="139"/>
    <x v="0"/>
    <x v="0"/>
  </r>
  <r>
    <x v="154"/>
    <x v="154"/>
    <x v="1"/>
    <x v="61"/>
    <x v="8"/>
    <x v="27"/>
    <x v="0"/>
    <x v="60"/>
    <x v="7"/>
    <x v="3"/>
    <x v="124"/>
    <x v="6"/>
    <x v="1"/>
    <x v="154"/>
    <x v="151"/>
    <x v="154"/>
    <x v="128"/>
    <x v="83"/>
    <x v="0"/>
    <x v="0"/>
    <x v="0"/>
    <x v="153"/>
    <x v="140"/>
    <x v="0"/>
    <x v="0"/>
  </r>
  <r>
    <x v="155"/>
    <x v="155"/>
    <x v="1"/>
    <x v="125"/>
    <x v="5"/>
    <x v="17"/>
    <x v="0"/>
    <x v="124"/>
    <x v="5"/>
    <x v="1"/>
    <x v="87"/>
    <x v="14"/>
    <x v="1"/>
    <x v="155"/>
    <x v="152"/>
    <x v="155"/>
    <x v="129"/>
    <x v="53"/>
    <x v="0"/>
    <x v="0"/>
    <x v="0"/>
    <x v="154"/>
    <x v="141"/>
    <x v="0"/>
    <x v="0"/>
  </r>
  <r>
    <x v="156"/>
    <x v="156"/>
    <x v="1"/>
    <x v="119"/>
    <x v="2"/>
    <x v="1"/>
    <x v="0"/>
    <x v="118"/>
    <x v="2"/>
    <x v="2"/>
    <x v="125"/>
    <x v="41"/>
    <x v="0"/>
    <x v="156"/>
    <x v="153"/>
    <x v="156"/>
    <x v="12"/>
    <x v="5"/>
    <x v="0"/>
    <x v="7"/>
    <x v="0"/>
    <x v="127"/>
    <x v="5"/>
    <x v="7"/>
    <x v="7"/>
  </r>
  <r>
    <x v="157"/>
    <x v="157"/>
    <x v="2"/>
    <x v="126"/>
    <x v="1"/>
    <x v="24"/>
    <x v="0"/>
    <x v="125"/>
    <x v="1"/>
    <x v="1"/>
    <x v="126"/>
    <x v="26"/>
    <x v="2"/>
    <x v="157"/>
    <x v="154"/>
    <x v="157"/>
    <x v="130"/>
    <x v="5"/>
    <x v="0"/>
    <x v="0"/>
    <x v="0"/>
    <x v="155"/>
    <x v="5"/>
    <x v="0"/>
    <x v="0"/>
  </r>
  <r>
    <x v="158"/>
    <x v="158"/>
    <x v="2"/>
    <x v="43"/>
    <x v="4"/>
    <x v="22"/>
    <x v="0"/>
    <x v="42"/>
    <x v="4"/>
    <x v="1"/>
    <x v="127"/>
    <x v="42"/>
    <x v="4"/>
    <x v="158"/>
    <x v="155"/>
    <x v="158"/>
    <x v="12"/>
    <x v="118"/>
    <x v="0"/>
    <x v="0"/>
    <x v="0"/>
    <x v="156"/>
    <x v="142"/>
    <x v="0"/>
    <x v="0"/>
  </r>
  <r>
    <x v="159"/>
    <x v="159"/>
    <x v="3"/>
    <x v="50"/>
    <x v="11"/>
    <x v="24"/>
    <x v="0"/>
    <x v="49"/>
    <x v="10"/>
    <x v="0"/>
    <x v="46"/>
    <x v="9"/>
    <x v="4"/>
    <x v="159"/>
    <x v="156"/>
    <x v="159"/>
    <x v="131"/>
    <x v="119"/>
    <x v="0"/>
    <x v="0"/>
    <x v="0"/>
    <x v="157"/>
    <x v="143"/>
    <x v="0"/>
    <x v="0"/>
  </r>
  <r>
    <x v="160"/>
    <x v="160"/>
    <x v="2"/>
    <x v="127"/>
    <x v="8"/>
    <x v="4"/>
    <x v="0"/>
    <x v="126"/>
    <x v="7"/>
    <x v="3"/>
    <x v="128"/>
    <x v="20"/>
    <x v="1"/>
    <x v="160"/>
    <x v="31"/>
    <x v="160"/>
    <x v="132"/>
    <x v="120"/>
    <x v="1"/>
    <x v="0"/>
    <x v="0"/>
    <x v="158"/>
    <x v="144"/>
    <x v="0"/>
    <x v="0"/>
  </r>
  <r>
    <x v="161"/>
    <x v="161"/>
    <x v="2"/>
    <x v="128"/>
    <x v="4"/>
    <x v="12"/>
    <x v="0"/>
    <x v="127"/>
    <x v="4"/>
    <x v="1"/>
    <x v="89"/>
    <x v="35"/>
    <x v="4"/>
    <x v="161"/>
    <x v="157"/>
    <x v="161"/>
    <x v="133"/>
    <x v="121"/>
    <x v="1"/>
    <x v="0"/>
    <x v="0"/>
    <x v="159"/>
    <x v="145"/>
    <x v="0"/>
    <x v="0"/>
  </r>
  <r>
    <x v="162"/>
    <x v="162"/>
    <x v="3"/>
    <x v="109"/>
    <x v="9"/>
    <x v="0"/>
    <x v="0"/>
    <x v="108"/>
    <x v="8"/>
    <x v="3"/>
    <x v="129"/>
    <x v="23"/>
    <x v="5"/>
    <x v="162"/>
    <x v="158"/>
    <x v="162"/>
    <x v="134"/>
    <x v="122"/>
    <x v="0"/>
    <x v="0"/>
    <x v="0"/>
    <x v="160"/>
    <x v="146"/>
    <x v="0"/>
    <x v="0"/>
  </r>
  <r>
    <x v="163"/>
    <x v="163"/>
    <x v="1"/>
    <x v="129"/>
    <x v="12"/>
    <x v="29"/>
    <x v="0"/>
    <x v="128"/>
    <x v="11"/>
    <x v="2"/>
    <x v="130"/>
    <x v="6"/>
    <x v="4"/>
    <x v="163"/>
    <x v="159"/>
    <x v="163"/>
    <x v="135"/>
    <x v="123"/>
    <x v="0"/>
    <x v="0"/>
    <x v="0"/>
    <x v="161"/>
    <x v="147"/>
    <x v="0"/>
    <x v="0"/>
  </r>
  <r>
    <x v="164"/>
    <x v="164"/>
    <x v="0"/>
    <x v="130"/>
    <x v="7"/>
    <x v="0"/>
    <x v="0"/>
    <x v="129"/>
    <x v="6"/>
    <x v="2"/>
    <x v="131"/>
    <x v="13"/>
    <x v="3"/>
    <x v="164"/>
    <x v="160"/>
    <x v="164"/>
    <x v="136"/>
    <x v="5"/>
    <x v="1"/>
    <x v="0"/>
    <x v="0"/>
    <x v="162"/>
    <x v="5"/>
    <x v="0"/>
    <x v="0"/>
  </r>
  <r>
    <x v="165"/>
    <x v="165"/>
    <x v="2"/>
    <x v="131"/>
    <x v="2"/>
    <x v="7"/>
    <x v="0"/>
    <x v="130"/>
    <x v="2"/>
    <x v="2"/>
    <x v="132"/>
    <x v="7"/>
    <x v="0"/>
    <x v="165"/>
    <x v="161"/>
    <x v="165"/>
    <x v="12"/>
    <x v="92"/>
    <x v="0"/>
    <x v="0"/>
    <x v="0"/>
    <x v="163"/>
    <x v="148"/>
    <x v="0"/>
    <x v="0"/>
  </r>
  <r>
    <x v="166"/>
    <x v="166"/>
    <x v="0"/>
    <x v="100"/>
    <x v="1"/>
    <x v="16"/>
    <x v="0"/>
    <x v="99"/>
    <x v="1"/>
    <x v="1"/>
    <x v="133"/>
    <x v="25"/>
    <x v="4"/>
    <x v="166"/>
    <x v="162"/>
    <x v="166"/>
    <x v="137"/>
    <x v="124"/>
    <x v="0"/>
    <x v="0"/>
    <x v="0"/>
    <x v="164"/>
    <x v="149"/>
    <x v="0"/>
    <x v="0"/>
  </r>
  <r>
    <x v="167"/>
    <x v="167"/>
    <x v="2"/>
    <x v="90"/>
    <x v="5"/>
    <x v="12"/>
    <x v="0"/>
    <x v="89"/>
    <x v="5"/>
    <x v="1"/>
    <x v="134"/>
    <x v="8"/>
    <x v="1"/>
    <x v="167"/>
    <x v="163"/>
    <x v="167"/>
    <x v="138"/>
    <x v="5"/>
    <x v="0"/>
    <x v="0"/>
    <x v="0"/>
    <x v="165"/>
    <x v="5"/>
    <x v="0"/>
    <x v="0"/>
  </r>
  <r>
    <x v="168"/>
    <x v="168"/>
    <x v="1"/>
    <x v="101"/>
    <x v="3"/>
    <x v="30"/>
    <x v="0"/>
    <x v="100"/>
    <x v="3"/>
    <x v="0"/>
    <x v="135"/>
    <x v="9"/>
    <x v="4"/>
    <x v="168"/>
    <x v="164"/>
    <x v="168"/>
    <x v="139"/>
    <x v="125"/>
    <x v="0"/>
    <x v="0"/>
    <x v="0"/>
    <x v="166"/>
    <x v="150"/>
    <x v="0"/>
    <x v="0"/>
  </r>
  <r>
    <x v="169"/>
    <x v="169"/>
    <x v="1"/>
    <x v="68"/>
    <x v="8"/>
    <x v="5"/>
    <x v="0"/>
    <x v="67"/>
    <x v="7"/>
    <x v="3"/>
    <x v="136"/>
    <x v="6"/>
    <x v="0"/>
    <x v="169"/>
    <x v="165"/>
    <x v="169"/>
    <x v="140"/>
    <x v="126"/>
    <x v="0"/>
    <x v="0"/>
    <x v="0"/>
    <x v="167"/>
    <x v="151"/>
    <x v="0"/>
    <x v="0"/>
  </r>
  <r>
    <x v="170"/>
    <x v="170"/>
    <x v="3"/>
    <x v="132"/>
    <x v="11"/>
    <x v="11"/>
    <x v="0"/>
    <x v="131"/>
    <x v="10"/>
    <x v="0"/>
    <x v="137"/>
    <x v="9"/>
    <x v="5"/>
    <x v="170"/>
    <x v="166"/>
    <x v="170"/>
    <x v="141"/>
    <x v="127"/>
    <x v="0"/>
    <x v="0"/>
    <x v="0"/>
    <x v="168"/>
    <x v="152"/>
    <x v="0"/>
    <x v="0"/>
  </r>
  <r>
    <x v="171"/>
    <x v="171"/>
    <x v="2"/>
    <x v="133"/>
    <x v="8"/>
    <x v="21"/>
    <x v="0"/>
    <x v="132"/>
    <x v="7"/>
    <x v="3"/>
    <x v="62"/>
    <x v="23"/>
    <x v="1"/>
    <x v="171"/>
    <x v="167"/>
    <x v="171"/>
    <x v="142"/>
    <x v="125"/>
    <x v="1"/>
    <x v="0"/>
    <x v="0"/>
    <x v="169"/>
    <x v="153"/>
    <x v="0"/>
    <x v="0"/>
  </r>
  <r>
    <x v="172"/>
    <x v="172"/>
    <x v="3"/>
    <x v="50"/>
    <x v="11"/>
    <x v="24"/>
    <x v="0"/>
    <x v="49"/>
    <x v="10"/>
    <x v="0"/>
    <x v="138"/>
    <x v="32"/>
    <x v="2"/>
    <x v="172"/>
    <x v="168"/>
    <x v="172"/>
    <x v="143"/>
    <x v="128"/>
    <x v="0"/>
    <x v="0"/>
    <x v="0"/>
    <x v="170"/>
    <x v="154"/>
    <x v="0"/>
    <x v="0"/>
  </r>
  <r>
    <x v="173"/>
    <x v="173"/>
    <x v="0"/>
    <x v="134"/>
    <x v="0"/>
    <x v="7"/>
    <x v="0"/>
    <x v="133"/>
    <x v="0"/>
    <x v="0"/>
    <x v="82"/>
    <x v="13"/>
    <x v="0"/>
    <x v="173"/>
    <x v="169"/>
    <x v="173"/>
    <x v="144"/>
    <x v="129"/>
    <x v="0"/>
    <x v="0"/>
    <x v="0"/>
    <x v="171"/>
    <x v="155"/>
    <x v="0"/>
    <x v="0"/>
  </r>
  <r>
    <x v="174"/>
    <x v="174"/>
    <x v="3"/>
    <x v="48"/>
    <x v="11"/>
    <x v="1"/>
    <x v="0"/>
    <x v="47"/>
    <x v="10"/>
    <x v="0"/>
    <x v="139"/>
    <x v="2"/>
    <x v="2"/>
    <x v="174"/>
    <x v="170"/>
    <x v="174"/>
    <x v="145"/>
    <x v="130"/>
    <x v="0"/>
    <x v="0"/>
    <x v="0"/>
    <x v="172"/>
    <x v="156"/>
    <x v="0"/>
    <x v="0"/>
  </r>
  <r>
    <x v="175"/>
    <x v="175"/>
    <x v="1"/>
    <x v="135"/>
    <x v="7"/>
    <x v="13"/>
    <x v="0"/>
    <x v="134"/>
    <x v="6"/>
    <x v="2"/>
    <x v="140"/>
    <x v="35"/>
    <x v="0"/>
    <x v="175"/>
    <x v="171"/>
    <x v="175"/>
    <x v="146"/>
    <x v="34"/>
    <x v="1"/>
    <x v="0"/>
    <x v="0"/>
    <x v="173"/>
    <x v="157"/>
    <x v="0"/>
    <x v="0"/>
  </r>
  <r>
    <x v="176"/>
    <x v="176"/>
    <x v="1"/>
    <x v="136"/>
    <x v="10"/>
    <x v="8"/>
    <x v="0"/>
    <x v="135"/>
    <x v="9"/>
    <x v="3"/>
    <x v="19"/>
    <x v="25"/>
    <x v="0"/>
    <x v="176"/>
    <x v="172"/>
    <x v="176"/>
    <x v="147"/>
    <x v="5"/>
    <x v="1"/>
    <x v="0"/>
    <x v="0"/>
    <x v="174"/>
    <x v="5"/>
    <x v="0"/>
    <x v="0"/>
  </r>
  <r>
    <x v="177"/>
    <x v="177"/>
    <x v="3"/>
    <x v="137"/>
    <x v="5"/>
    <x v="22"/>
    <x v="0"/>
    <x v="136"/>
    <x v="5"/>
    <x v="1"/>
    <x v="141"/>
    <x v="26"/>
    <x v="8"/>
    <x v="177"/>
    <x v="173"/>
    <x v="177"/>
    <x v="148"/>
    <x v="40"/>
    <x v="1"/>
    <x v="0"/>
    <x v="0"/>
    <x v="175"/>
    <x v="158"/>
    <x v="0"/>
    <x v="0"/>
  </r>
  <r>
    <x v="178"/>
    <x v="178"/>
    <x v="1"/>
    <x v="138"/>
    <x v="5"/>
    <x v="25"/>
    <x v="0"/>
    <x v="137"/>
    <x v="5"/>
    <x v="1"/>
    <x v="142"/>
    <x v="2"/>
    <x v="1"/>
    <x v="178"/>
    <x v="174"/>
    <x v="178"/>
    <x v="149"/>
    <x v="131"/>
    <x v="1"/>
    <x v="0"/>
    <x v="0"/>
    <x v="176"/>
    <x v="159"/>
    <x v="0"/>
    <x v="0"/>
  </r>
  <r>
    <x v="179"/>
    <x v="179"/>
    <x v="0"/>
    <x v="139"/>
    <x v="9"/>
    <x v="17"/>
    <x v="0"/>
    <x v="138"/>
    <x v="8"/>
    <x v="3"/>
    <x v="48"/>
    <x v="30"/>
    <x v="1"/>
    <x v="179"/>
    <x v="175"/>
    <x v="179"/>
    <x v="150"/>
    <x v="78"/>
    <x v="1"/>
    <x v="0"/>
    <x v="0"/>
    <x v="177"/>
    <x v="160"/>
    <x v="0"/>
    <x v="0"/>
  </r>
  <r>
    <x v="180"/>
    <x v="180"/>
    <x v="1"/>
    <x v="64"/>
    <x v="7"/>
    <x v="24"/>
    <x v="0"/>
    <x v="63"/>
    <x v="6"/>
    <x v="2"/>
    <x v="65"/>
    <x v="23"/>
    <x v="3"/>
    <x v="180"/>
    <x v="176"/>
    <x v="180"/>
    <x v="151"/>
    <x v="5"/>
    <x v="0"/>
    <x v="0"/>
    <x v="0"/>
    <x v="178"/>
    <x v="5"/>
    <x v="0"/>
    <x v="0"/>
  </r>
  <r>
    <x v="181"/>
    <x v="181"/>
    <x v="3"/>
    <x v="30"/>
    <x v="3"/>
    <x v="14"/>
    <x v="0"/>
    <x v="30"/>
    <x v="3"/>
    <x v="0"/>
    <x v="143"/>
    <x v="23"/>
    <x v="2"/>
    <x v="181"/>
    <x v="177"/>
    <x v="181"/>
    <x v="152"/>
    <x v="132"/>
    <x v="0"/>
    <x v="0"/>
    <x v="0"/>
    <x v="179"/>
    <x v="161"/>
    <x v="0"/>
    <x v="0"/>
  </r>
  <r>
    <x v="182"/>
    <x v="182"/>
    <x v="2"/>
    <x v="140"/>
    <x v="3"/>
    <x v="4"/>
    <x v="0"/>
    <x v="139"/>
    <x v="3"/>
    <x v="0"/>
    <x v="144"/>
    <x v="3"/>
    <x v="2"/>
    <x v="182"/>
    <x v="178"/>
    <x v="182"/>
    <x v="153"/>
    <x v="36"/>
    <x v="0"/>
    <x v="0"/>
    <x v="0"/>
    <x v="180"/>
    <x v="162"/>
    <x v="0"/>
    <x v="0"/>
  </r>
  <r>
    <x v="183"/>
    <x v="183"/>
    <x v="1"/>
    <x v="141"/>
    <x v="10"/>
    <x v="3"/>
    <x v="0"/>
    <x v="140"/>
    <x v="9"/>
    <x v="3"/>
    <x v="106"/>
    <x v="10"/>
    <x v="2"/>
    <x v="183"/>
    <x v="179"/>
    <x v="183"/>
    <x v="12"/>
    <x v="133"/>
    <x v="1"/>
    <x v="0"/>
    <x v="0"/>
    <x v="181"/>
    <x v="163"/>
    <x v="0"/>
    <x v="0"/>
  </r>
  <r>
    <x v="184"/>
    <x v="184"/>
    <x v="1"/>
    <x v="81"/>
    <x v="8"/>
    <x v="29"/>
    <x v="0"/>
    <x v="80"/>
    <x v="7"/>
    <x v="3"/>
    <x v="48"/>
    <x v="16"/>
    <x v="8"/>
    <x v="184"/>
    <x v="180"/>
    <x v="184"/>
    <x v="154"/>
    <x v="30"/>
    <x v="1"/>
    <x v="0"/>
    <x v="0"/>
    <x v="182"/>
    <x v="164"/>
    <x v="0"/>
    <x v="0"/>
  </r>
  <r>
    <x v="185"/>
    <x v="185"/>
    <x v="0"/>
    <x v="115"/>
    <x v="0"/>
    <x v="20"/>
    <x v="0"/>
    <x v="114"/>
    <x v="0"/>
    <x v="0"/>
    <x v="145"/>
    <x v="19"/>
    <x v="3"/>
    <x v="185"/>
    <x v="181"/>
    <x v="185"/>
    <x v="155"/>
    <x v="134"/>
    <x v="0"/>
    <x v="0"/>
    <x v="0"/>
    <x v="183"/>
    <x v="165"/>
    <x v="0"/>
    <x v="0"/>
  </r>
  <r>
    <x v="186"/>
    <x v="186"/>
    <x v="0"/>
    <x v="142"/>
    <x v="1"/>
    <x v="25"/>
    <x v="0"/>
    <x v="141"/>
    <x v="1"/>
    <x v="1"/>
    <x v="146"/>
    <x v="16"/>
    <x v="1"/>
    <x v="186"/>
    <x v="182"/>
    <x v="186"/>
    <x v="156"/>
    <x v="135"/>
    <x v="0"/>
    <x v="0"/>
    <x v="0"/>
    <x v="184"/>
    <x v="166"/>
    <x v="0"/>
    <x v="0"/>
  </r>
  <r>
    <x v="187"/>
    <x v="187"/>
    <x v="0"/>
    <x v="143"/>
    <x v="10"/>
    <x v="4"/>
    <x v="0"/>
    <x v="142"/>
    <x v="9"/>
    <x v="3"/>
    <x v="147"/>
    <x v="32"/>
    <x v="2"/>
    <x v="187"/>
    <x v="183"/>
    <x v="187"/>
    <x v="157"/>
    <x v="136"/>
    <x v="0"/>
    <x v="0"/>
    <x v="0"/>
    <x v="185"/>
    <x v="167"/>
    <x v="0"/>
    <x v="0"/>
  </r>
  <r>
    <x v="188"/>
    <x v="188"/>
    <x v="0"/>
    <x v="71"/>
    <x v="5"/>
    <x v="15"/>
    <x v="0"/>
    <x v="70"/>
    <x v="5"/>
    <x v="1"/>
    <x v="141"/>
    <x v="2"/>
    <x v="9"/>
    <x v="188"/>
    <x v="184"/>
    <x v="188"/>
    <x v="158"/>
    <x v="137"/>
    <x v="0"/>
    <x v="0"/>
    <x v="0"/>
    <x v="186"/>
    <x v="168"/>
    <x v="0"/>
    <x v="0"/>
  </r>
  <r>
    <x v="189"/>
    <x v="189"/>
    <x v="0"/>
    <x v="85"/>
    <x v="0"/>
    <x v="5"/>
    <x v="0"/>
    <x v="84"/>
    <x v="0"/>
    <x v="0"/>
    <x v="148"/>
    <x v="24"/>
    <x v="1"/>
    <x v="189"/>
    <x v="185"/>
    <x v="189"/>
    <x v="12"/>
    <x v="5"/>
    <x v="0"/>
    <x v="0"/>
    <x v="0"/>
    <x v="127"/>
    <x v="5"/>
    <x v="0"/>
    <x v="0"/>
  </r>
  <r>
    <x v="190"/>
    <x v="190"/>
    <x v="0"/>
    <x v="144"/>
    <x v="3"/>
    <x v="27"/>
    <x v="0"/>
    <x v="143"/>
    <x v="3"/>
    <x v="0"/>
    <x v="149"/>
    <x v="25"/>
    <x v="1"/>
    <x v="190"/>
    <x v="186"/>
    <x v="190"/>
    <x v="159"/>
    <x v="138"/>
    <x v="0"/>
    <x v="0"/>
    <x v="0"/>
    <x v="187"/>
    <x v="169"/>
    <x v="0"/>
    <x v="0"/>
  </r>
  <r>
    <x v="191"/>
    <x v="191"/>
    <x v="1"/>
    <x v="28"/>
    <x v="0"/>
    <x v="15"/>
    <x v="0"/>
    <x v="28"/>
    <x v="0"/>
    <x v="0"/>
    <x v="0"/>
    <x v="24"/>
    <x v="3"/>
    <x v="191"/>
    <x v="187"/>
    <x v="191"/>
    <x v="160"/>
    <x v="69"/>
    <x v="0"/>
    <x v="0"/>
    <x v="0"/>
    <x v="188"/>
    <x v="170"/>
    <x v="0"/>
    <x v="0"/>
  </r>
  <r>
    <x v="192"/>
    <x v="192"/>
    <x v="2"/>
    <x v="145"/>
    <x v="4"/>
    <x v="23"/>
    <x v="0"/>
    <x v="144"/>
    <x v="4"/>
    <x v="1"/>
    <x v="150"/>
    <x v="10"/>
    <x v="1"/>
    <x v="192"/>
    <x v="188"/>
    <x v="192"/>
    <x v="161"/>
    <x v="139"/>
    <x v="0"/>
    <x v="0"/>
    <x v="0"/>
    <x v="189"/>
    <x v="171"/>
    <x v="0"/>
    <x v="0"/>
  </r>
  <r>
    <x v="193"/>
    <x v="193"/>
    <x v="1"/>
    <x v="123"/>
    <x v="9"/>
    <x v="30"/>
    <x v="0"/>
    <x v="122"/>
    <x v="8"/>
    <x v="3"/>
    <x v="151"/>
    <x v="14"/>
    <x v="1"/>
    <x v="193"/>
    <x v="189"/>
    <x v="193"/>
    <x v="162"/>
    <x v="140"/>
    <x v="0"/>
    <x v="0"/>
    <x v="0"/>
    <x v="190"/>
    <x v="172"/>
    <x v="0"/>
    <x v="0"/>
  </r>
  <r>
    <x v="194"/>
    <x v="194"/>
    <x v="2"/>
    <x v="143"/>
    <x v="10"/>
    <x v="4"/>
    <x v="0"/>
    <x v="142"/>
    <x v="9"/>
    <x v="3"/>
    <x v="152"/>
    <x v="25"/>
    <x v="2"/>
    <x v="194"/>
    <x v="190"/>
    <x v="194"/>
    <x v="163"/>
    <x v="141"/>
    <x v="0"/>
    <x v="0"/>
    <x v="0"/>
    <x v="191"/>
    <x v="173"/>
    <x v="0"/>
    <x v="0"/>
  </r>
  <r>
    <x v="195"/>
    <x v="195"/>
    <x v="0"/>
    <x v="146"/>
    <x v="8"/>
    <x v="23"/>
    <x v="0"/>
    <x v="145"/>
    <x v="7"/>
    <x v="3"/>
    <x v="153"/>
    <x v="43"/>
    <x v="3"/>
    <x v="195"/>
    <x v="191"/>
    <x v="195"/>
    <x v="164"/>
    <x v="142"/>
    <x v="0"/>
    <x v="0"/>
    <x v="0"/>
    <x v="192"/>
    <x v="174"/>
    <x v="0"/>
    <x v="0"/>
  </r>
  <r>
    <x v="196"/>
    <x v="196"/>
    <x v="1"/>
    <x v="147"/>
    <x v="12"/>
    <x v="12"/>
    <x v="0"/>
    <x v="146"/>
    <x v="11"/>
    <x v="2"/>
    <x v="12"/>
    <x v="44"/>
    <x v="3"/>
    <x v="196"/>
    <x v="192"/>
    <x v="196"/>
    <x v="165"/>
    <x v="143"/>
    <x v="0"/>
    <x v="0"/>
    <x v="0"/>
    <x v="193"/>
    <x v="175"/>
    <x v="0"/>
    <x v="0"/>
  </r>
  <r>
    <x v="197"/>
    <x v="197"/>
    <x v="1"/>
    <x v="108"/>
    <x v="10"/>
    <x v="26"/>
    <x v="0"/>
    <x v="107"/>
    <x v="9"/>
    <x v="3"/>
    <x v="151"/>
    <x v="22"/>
    <x v="0"/>
    <x v="197"/>
    <x v="193"/>
    <x v="197"/>
    <x v="12"/>
    <x v="144"/>
    <x v="0"/>
    <x v="0"/>
    <x v="0"/>
    <x v="194"/>
    <x v="176"/>
    <x v="0"/>
    <x v="0"/>
  </r>
  <r>
    <x v="198"/>
    <x v="198"/>
    <x v="3"/>
    <x v="148"/>
    <x v="16"/>
    <x v="28"/>
    <x v="0"/>
    <x v="147"/>
    <x v="0"/>
    <x v="0"/>
    <x v="154"/>
    <x v="35"/>
    <x v="2"/>
    <x v="198"/>
    <x v="194"/>
    <x v="198"/>
    <x v="12"/>
    <x v="124"/>
    <x v="1"/>
    <x v="0"/>
    <x v="0"/>
    <x v="195"/>
    <x v="177"/>
    <x v="0"/>
    <x v="0"/>
  </r>
  <r>
    <x v="199"/>
    <x v="199"/>
    <x v="3"/>
    <x v="149"/>
    <x v="12"/>
    <x v="11"/>
    <x v="0"/>
    <x v="148"/>
    <x v="11"/>
    <x v="2"/>
    <x v="155"/>
    <x v="12"/>
    <x v="4"/>
    <x v="199"/>
    <x v="195"/>
    <x v="199"/>
    <x v="166"/>
    <x v="5"/>
    <x v="1"/>
    <x v="0"/>
    <x v="0"/>
    <x v="196"/>
    <x v="5"/>
    <x v="0"/>
    <x v="0"/>
  </r>
  <r>
    <x v="200"/>
    <x v="200"/>
    <x v="3"/>
    <x v="150"/>
    <x v="12"/>
    <x v="28"/>
    <x v="0"/>
    <x v="149"/>
    <x v="11"/>
    <x v="2"/>
    <x v="156"/>
    <x v="45"/>
    <x v="3"/>
    <x v="200"/>
    <x v="196"/>
    <x v="200"/>
    <x v="167"/>
    <x v="145"/>
    <x v="0"/>
    <x v="8"/>
    <x v="6"/>
    <x v="197"/>
    <x v="178"/>
    <x v="8"/>
    <x v="8"/>
  </r>
  <r>
    <x v="201"/>
    <x v="201"/>
    <x v="1"/>
    <x v="61"/>
    <x v="8"/>
    <x v="27"/>
    <x v="0"/>
    <x v="60"/>
    <x v="7"/>
    <x v="3"/>
    <x v="63"/>
    <x v="10"/>
    <x v="2"/>
    <x v="201"/>
    <x v="197"/>
    <x v="201"/>
    <x v="168"/>
    <x v="146"/>
    <x v="0"/>
    <x v="0"/>
    <x v="0"/>
    <x v="198"/>
    <x v="179"/>
    <x v="0"/>
    <x v="0"/>
  </r>
  <r>
    <x v="202"/>
    <x v="202"/>
    <x v="0"/>
    <x v="4"/>
    <x v="4"/>
    <x v="4"/>
    <x v="0"/>
    <x v="4"/>
    <x v="4"/>
    <x v="1"/>
    <x v="22"/>
    <x v="8"/>
    <x v="1"/>
    <x v="202"/>
    <x v="198"/>
    <x v="202"/>
    <x v="169"/>
    <x v="101"/>
    <x v="1"/>
    <x v="0"/>
    <x v="0"/>
    <x v="199"/>
    <x v="180"/>
    <x v="0"/>
    <x v="0"/>
  </r>
  <r>
    <x v="203"/>
    <x v="203"/>
    <x v="0"/>
    <x v="151"/>
    <x v="9"/>
    <x v="16"/>
    <x v="0"/>
    <x v="150"/>
    <x v="8"/>
    <x v="3"/>
    <x v="157"/>
    <x v="2"/>
    <x v="3"/>
    <x v="203"/>
    <x v="199"/>
    <x v="203"/>
    <x v="170"/>
    <x v="147"/>
    <x v="1"/>
    <x v="0"/>
    <x v="0"/>
    <x v="200"/>
    <x v="181"/>
    <x v="0"/>
    <x v="0"/>
  </r>
  <r>
    <x v="204"/>
    <x v="204"/>
    <x v="0"/>
    <x v="152"/>
    <x v="7"/>
    <x v="17"/>
    <x v="0"/>
    <x v="151"/>
    <x v="6"/>
    <x v="2"/>
    <x v="158"/>
    <x v="7"/>
    <x v="3"/>
    <x v="204"/>
    <x v="200"/>
    <x v="204"/>
    <x v="171"/>
    <x v="148"/>
    <x v="0"/>
    <x v="0"/>
    <x v="0"/>
    <x v="201"/>
    <x v="182"/>
    <x v="0"/>
    <x v="0"/>
  </r>
  <r>
    <x v="205"/>
    <x v="205"/>
    <x v="3"/>
    <x v="153"/>
    <x v="10"/>
    <x v="13"/>
    <x v="0"/>
    <x v="152"/>
    <x v="9"/>
    <x v="3"/>
    <x v="124"/>
    <x v="46"/>
    <x v="2"/>
    <x v="205"/>
    <x v="201"/>
    <x v="205"/>
    <x v="172"/>
    <x v="149"/>
    <x v="0"/>
    <x v="0"/>
    <x v="0"/>
    <x v="202"/>
    <x v="183"/>
    <x v="0"/>
    <x v="0"/>
  </r>
  <r>
    <x v="206"/>
    <x v="206"/>
    <x v="3"/>
    <x v="153"/>
    <x v="10"/>
    <x v="13"/>
    <x v="0"/>
    <x v="152"/>
    <x v="9"/>
    <x v="3"/>
    <x v="159"/>
    <x v="4"/>
    <x v="3"/>
    <x v="206"/>
    <x v="202"/>
    <x v="206"/>
    <x v="173"/>
    <x v="150"/>
    <x v="1"/>
    <x v="0"/>
    <x v="0"/>
    <x v="203"/>
    <x v="184"/>
    <x v="0"/>
    <x v="0"/>
  </r>
  <r>
    <x v="207"/>
    <x v="207"/>
    <x v="1"/>
    <x v="154"/>
    <x v="9"/>
    <x v="22"/>
    <x v="0"/>
    <x v="153"/>
    <x v="8"/>
    <x v="3"/>
    <x v="160"/>
    <x v="4"/>
    <x v="1"/>
    <x v="207"/>
    <x v="203"/>
    <x v="207"/>
    <x v="174"/>
    <x v="14"/>
    <x v="0"/>
    <x v="0"/>
    <x v="0"/>
    <x v="204"/>
    <x v="185"/>
    <x v="0"/>
    <x v="0"/>
  </r>
  <r>
    <x v="208"/>
    <x v="208"/>
    <x v="1"/>
    <x v="155"/>
    <x v="7"/>
    <x v="16"/>
    <x v="0"/>
    <x v="154"/>
    <x v="6"/>
    <x v="2"/>
    <x v="9"/>
    <x v="26"/>
    <x v="5"/>
    <x v="208"/>
    <x v="204"/>
    <x v="208"/>
    <x v="175"/>
    <x v="28"/>
    <x v="1"/>
    <x v="0"/>
    <x v="0"/>
    <x v="205"/>
    <x v="186"/>
    <x v="0"/>
    <x v="0"/>
  </r>
  <r>
    <x v="209"/>
    <x v="209"/>
    <x v="1"/>
    <x v="156"/>
    <x v="1"/>
    <x v="20"/>
    <x v="0"/>
    <x v="155"/>
    <x v="1"/>
    <x v="1"/>
    <x v="161"/>
    <x v="26"/>
    <x v="9"/>
    <x v="209"/>
    <x v="205"/>
    <x v="209"/>
    <x v="12"/>
    <x v="151"/>
    <x v="0"/>
    <x v="0"/>
    <x v="0"/>
    <x v="206"/>
    <x v="187"/>
    <x v="0"/>
    <x v="0"/>
  </r>
  <r>
    <x v="210"/>
    <x v="210"/>
    <x v="1"/>
    <x v="157"/>
    <x v="2"/>
    <x v="21"/>
    <x v="0"/>
    <x v="156"/>
    <x v="2"/>
    <x v="2"/>
    <x v="162"/>
    <x v="38"/>
    <x v="0"/>
    <x v="210"/>
    <x v="206"/>
    <x v="210"/>
    <x v="176"/>
    <x v="152"/>
    <x v="0"/>
    <x v="0"/>
    <x v="0"/>
    <x v="207"/>
    <x v="188"/>
    <x v="0"/>
    <x v="0"/>
  </r>
  <r>
    <x v="211"/>
    <x v="211"/>
    <x v="1"/>
    <x v="158"/>
    <x v="3"/>
    <x v="21"/>
    <x v="0"/>
    <x v="157"/>
    <x v="3"/>
    <x v="0"/>
    <x v="163"/>
    <x v="17"/>
    <x v="1"/>
    <x v="211"/>
    <x v="207"/>
    <x v="211"/>
    <x v="177"/>
    <x v="5"/>
    <x v="1"/>
    <x v="0"/>
    <x v="0"/>
    <x v="208"/>
    <x v="5"/>
    <x v="0"/>
    <x v="0"/>
  </r>
  <r>
    <x v="212"/>
    <x v="212"/>
    <x v="1"/>
    <x v="159"/>
    <x v="8"/>
    <x v="16"/>
    <x v="0"/>
    <x v="158"/>
    <x v="7"/>
    <x v="3"/>
    <x v="164"/>
    <x v="21"/>
    <x v="1"/>
    <x v="212"/>
    <x v="208"/>
    <x v="212"/>
    <x v="178"/>
    <x v="5"/>
    <x v="0"/>
    <x v="0"/>
    <x v="0"/>
    <x v="209"/>
    <x v="5"/>
    <x v="0"/>
    <x v="0"/>
  </r>
  <r>
    <x v="213"/>
    <x v="213"/>
    <x v="2"/>
    <x v="160"/>
    <x v="0"/>
    <x v="17"/>
    <x v="0"/>
    <x v="159"/>
    <x v="0"/>
    <x v="0"/>
    <x v="165"/>
    <x v="20"/>
    <x v="2"/>
    <x v="213"/>
    <x v="209"/>
    <x v="213"/>
    <x v="12"/>
    <x v="153"/>
    <x v="0"/>
    <x v="0"/>
    <x v="0"/>
    <x v="210"/>
    <x v="189"/>
    <x v="0"/>
    <x v="0"/>
  </r>
  <r>
    <x v="214"/>
    <x v="214"/>
    <x v="2"/>
    <x v="161"/>
    <x v="11"/>
    <x v="16"/>
    <x v="0"/>
    <x v="160"/>
    <x v="10"/>
    <x v="0"/>
    <x v="166"/>
    <x v="29"/>
    <x v="0"/>
    <x v="214"/>
    <x v="210"/>
    <x v="214"/>
    <x v="179"/>
    <x v="48"/>
    <x v="0"/>
    <x v="0"/>
    <x v="0"/>
    <x v="211"/>
    <x v="190"/>
    <x v="0"/>
    <x v="0"/>
  </r>
  <r>
    <x v="215"/>
    <x v="215"/>
    <x v="2"/>
    <x v="162"/>
    <x v="0"/>
    <x v="4"/>
    <x v="0"/>
    <x v="161"/>
    <x v="0"/>
    <x v="0"/>
    <x v="167"/>
    <x v="38"/>
    <x v="0"/>
    <x v="215"/>
    <x v="211"/>
    <x v="215"/>
    <x v="180"/>
    <x v="154"/>
    <x v="0"/>
    <x v="0"/>
    <x v="0"/>
    <x v="212"/>
    <x v="191"/>
    <x v="0"/>
    <x v="0"/>
  </r>
  <r>
    <x v="216"/>
    <x v="216"/>
    <x v="1"/>
    <x v="138"/>
    <x v="5"/>
    <x v="25"/>
    <x v="0"/>
    <x v="137"/>
    <x v="5"/>
    <x v="1"/>
    <x v="40"/>
    <x v="30"/>
    <x v="3"/>
    <x v="216"/>
    <x v="212"/>
    <x v="216"/>
    <x v="181"/>
    <x v="84"/>
    <x v="1"/>
    <x v="0"/>
    <x v="0"/>
    <x v="213"/>
    <x v="192"/>
    <x v="0"/>
    <x v="0"/>
  </r>
  <r>
    <x v="217"/>
    <x v="217"/>
    <x v="2"/>
    <x v="163"/>
    <x v="0"/>
    <x v="3"/>
    <x v="0"/>
    <x v="147"/>
    <x v="0"/>
    <x v="0"/>
    <x v="127"/>
    <x v="7"/>
    <x v="4"/>
    <x v="217"/>
    <x v="213"/>
    <x v="217"/>
    <x v="182"/>
    <x v="155"/>
    <x v="0"/>
    <x v="0"/>
    <x v="0"/>
    <x v="214"/>
    <x v="193"/>
    <x v="0"/>
    <x v="0"/>
  </r>
  <r>
    <x v="218"/>
    <x v="218"/>
    <x v="2"/>
    <x v="117"/>
    <x v="3"/>
    <x v="29"/>
    <x v="0"/>
    <x v="116"/>
    <x v="3"/>
    <x v="0"/>
    <x v="168"/>
    <x v="47"/>
    <x v="0"/>
    <x v="218"/>
    <x v="214"/>
    <x v="218"/>
    <x v="183"/>
    <x v="96"/>
    <x v="1"/>
    <x v="0"/>
    <x v="0"/>
    <x v="215"/>
    <x v="194"/>
    <x v="0"/>
    <x v="0"/>
  </r>
  <r>
    <x v="219"/>
    <x v="219"/>
    <x v="0"/>
    <x v="144"/>
    <x v="3"/>
    <x v="27"/>
    <x v="0"/>
    <x v="143"/>
    <x v="3"/>
    <x v="0"/>
    <x v="169"/>
    <x v="26"/>
    <x v="3"/>
    <x v="219"/>
    <x v="215"/>
    <x v="219"/>
    <x v="184"/>
    <x v="41"/>
    <x v="0"/>
    <x v="0"/>
    <x v="0"/>
    <x v="216"/>
    <x v="195"/>
    <x v="0"/>
    <x v="0"/>
  </r>
  <r>
    <x v="220"/>
    <x v="220"/>
    <x v="1"/>
    <x v="164"/>
    <x v="7"/>
    <x v="30"/>
    <x v="0"/>
    <x v="162"/>
    <x v="6"/>
    <x v="2"/>
    <x v="170"/>
    <x v="5"/>
    <x v="1"/>
    <x v="220"/>
    <x v="216"/>
    <x v="220"/>
    <x v="185"/>
    <x v="111"/>
    <x v="1"/>
    <x v="0"/>
    <x v="0"/>
    <x v="217"/>
    <x v="196"/>
    <x v="0"/>
    <x v="0"/>
  </r>
  <r>
    <x v="221"/>
    <x v="221"/>
    <x v="2"/>
    <x v="165"/>
    <x v="8"/>
    <x v="15"/>
    <x v="0"/>
    <x v="163"/>
    <x v="7"/>
    <x v="3"/>
    <x v="171"/>
    <x v="48"/>
    <x v="0"/>
    <x v="221"/>
    <x v="217"/>
    <x v="221"/>
    <x v="186"/>
    <x v="7"/>
    <x v="0"/>
    <x v="0"/>
    <x v="0"/>
    <x v="218"/>
    <x v="197"/>
    <x v="0"/>
    <x v="0"/>
  </r>
  <r>
    <x v="222"/>
    <x v="222"/>
    <x v="0"/>
    <x v="166"/>
    <x v="6"/>
    <x v="1"/>
    <x v="0"/>
    <x v="142"/>
    <x v="9"/>
    <x v="3"/>
    <x v="39"/>
    <x v="1"/>
    <x v="1"/>
    <x v="222"/>
    <x v="218"/>
    <x v="222"/>
    <x v="187"/>
    <x v="156"/>
    <x v="1"/>
    <x v="0"/>
    <x v="0"/>
    <x v="219"/>
    <x v="198"/>
    <x v="0"/>
    <x v="0"/>
  </r>
  <r>
    <x v="223"/>
    <x v="223"/>
    <x v="0"/>
    <x v="23"/>
    <x v="10"/>
    <x v="11"/>
    <x v="0"/>
    <x v="23"/>
    <x v="9"/>
    <x v="3"/>
    <x v="172"/>
    <x v="23"/>
    <x v="4"/>
    <x v="223"/>
    <x v="219"/>
    <x v="223"/>
    <x v="188"/>
    <x v="5"/>
    <x v="0"/>
    <x v="0"/>
    <x v="0"/>
    <x v="220"/>
    <x v="5"/>
    <x v="0"/>
    <x v="0"/>
  </r>
  <r>
    <x v="224"/>
    <x v="224"/>
    <x v="1"/>
    <x v="167"/>
    <x v="1"/>
    <x v="2"/>
    <x v="0"/>
    <x v="164"/>
    <x v="1"/>
    <x v="1"/>
    <x v="7"/>
    <x v="29"/>
    <x v="5"/>
    <x v="224"/>
    <x v="168"/>
    <x v="224"/>
    <x v="189"/>
    <x v="157"/>
    <x v="0"/>
    <x v="0"/>
    <x v="0"/>
    <x v="221"/>
    <x v="199"/>
    <x v="0"/>
    <x v="0"/>
  </r>
  <r>
    <x v="225"/>
    <x v="225"/>
    <x v="2"/>
    <x v="21"/>
    <x v="2"/>
    <x v="15"/>
    <x v="0"/>
    <x v="21"/>
    <x v="2"/>
    <x v="2"/>
    <x v="173"/>
    <x v="38"/>
    <x v="3"/>
    <x v="225"/>
    <x v="220"/>
    <x v="225"/>
    <x v="190"/>
    <x v="158"/>
    <x v="0"/>
    <x v="0"/>
    <x v="0"/>
    <x v="222"/>
    <x v="200"/>
    <x v="0"/>
    <x v="0"/>
  </r>
  <r>
    <x v="226"/>
    <x v="226"/>
    <x v="2"/>
    <x v="55"/>
    <x v="11"/>
    <x v="4"/>
    <x v="0"/>
    <x v="54"/>
    <x v="10"/>
    <x v="0"/>
    <x v="38"/>
    <x v="9"/>
    <x v="2"/>
    <x v="226"/>
    <x v="221"/>
    <x v="226"/>
    <x v="191"/>
    <x v="159"/>
    <x v="1"/>
    <x v="0"/>
    <x v="0"/>
    <x v="223"/>
    <x v="201"/>
    <x v="0"/>
    <x v="0"/>
  </r>
  <r>
    <x v="227"/>
    <x v="227"/>
    <x v="2"/>
    <x v="139"/>
    <x v="9"/>
    <x v="17"/>
    <x v="0"/>
    <x v="138"/>
    <x v="8"/>
    <x v="3"/>
    <x v="174"/>
    <x v="3"/>
    <x v="2"/>
    <x v="227"/>
    <x v="222"/>
    <x v="227"/>
    <x v="192"/>
    <x v="160"/>
    <x v="1"/>
    <x v="0"/>
    <x v="0"/>
    <x v="224"/>
    <x v="202"/>
    <x v="0"/>
    <x v="0"/>
  </r>
  <r>
    <x v="228"/>
    <x v="228"/>
    <x v="1"/>
    <x v="53"/>
    <x v="2"/>
    <x v="25"/>
    <x v="0"/>
    <x v="52"/>
    <x v="2"/>
    <x v="2"/>
    <x v="175"/>
    <x v="30"/>
    <x v="2"/>
    <x v="228"/>
    <x v="223"/>
    <x v="228"/>
    <x v="193"/>
    <x v="161"/>
    <x v="0"/>
    <x v="0"/>
    <x v="0"/>
    <x v="225"/>
    <x v="203"/>
    <x v="0"/>
    <x v="0"/>
  </r>
  <r>
    <x v="229"/>
    <x v="229"/>
    <x v="0"/>
    <x v="66"/>
    <x v="8"/>
    <x v="19"/>
    <x v="0"/>
    <x v="65"/>
    <x v="7"/>
    <x v="3"/>
    <x v="48"/>
    <x v="8"/>
    <x v="0"/>
    <x v="229"/>
    <x v="224"/>
    <x v="229"/>
    <x v="12"/>
    <x v="162"/>
    <x v="0"/>
    <x v="0"/>
    <x v="0"/>
    <x v="226"/>
    <x v="204"/>
    <x v="0"/>
    <x v="0"/>
  </r>
  <r>
    <x v="230"/>
    <x v="230"/>
    <x v="0"/>
    <x v="107"/>
    <x v="4"/>
    <x v="0"/>
    <x v="0"/>
    <x v="106"/>
    <x v="4"/>
    <x v="1"/>
    <x v="176"/>
    <x v="29"/>
    <x v="3"/>
    <x v="230"/>
    <x v="225"/>
    <x v="230"/>
    <x v="194"/>
    <x v="52"/>
    <x v="0"/>
    <x v="0"/>
    <x v="0"/>
    <x v="227"/>
    <x v="205"/>
    <x v="0"/>
    <x v="0"/>
  </r>
  <r>
    <x v="231"/>
    <x v="231"/>
    <x v="0"/>
    <x v="119"/>
    <x v="2"/>
    <x v="1"/>
    <x v="0"/>
    <x v="118"/>
    <x v="2"/>
    <x v="2"/>
    <x v="177"/>
    <x v="8"/>
    <x v="5"/>
    <x v="231"/>
    <x v="226"/>
    <x v="231"/>
    <x v="195"/>
    <x v="163"/>
    <x v="0"/>
    <x v="0"/>
    <x v="0"/>
    <x v="228"/>
    <x v="206"/>
    <x v="0"/>
    <x v="0"/>
  </r>
  <r>
    <x v="232"/>
    <x v="232"/>
    <x v="0"/>
    <x v="77"/>
    <x v="11"/>
    <x v="26"/>
    <x v="0"/>
    <x v="76"/>
    <x v="10"/>
    <x v="0"/>
    <x v="178"/>
    <x v="2"/>
    <x v="3"/>
    <x v="232"/>
    <x v="227"/>
    <x v="232"/>
    <x v="196"/>
    <x v="164"/>
    <x v="0"/>
    <x v="0"/>
    <x v="0"/>
    <x v="229"/>
    <x v="207"/>
    <x v="0"/>
    <x v="0"/>
  </r>
  <r>
    <x v="233"/>
    <x v="233"/>
    <x v="0"/>
    <x v="168"/>
    <x v="3"/>
    <x v="13"/>
    <x v="0"/>
    <x v="165"/>
    <x v="3"/>
    <x v="0"/>
    <x v="88"/>
    <x v="22"/>
    <x v="0"/>
    <x v="233"/>
    <x v="166"/>
    <x v="233"/>
    <x v="197"/>
    <x v="22"/>
    <x v="1"/>
    <x v="0"/>
    <x v="0"/>
    <x v="230"/>
    <x v="208"/>
    <x v="0"/>
    <x v="0"/>
  </r>
  <r>
    <x v="234"/>
    <x v="234"/>
    <x v="2"/>
    <x v="169"/>
    <x v="1"/>
    <x v="10"/>
    <x v="0"/>
    <x v="166"/>
    <x v="1"/>
    <x v="1"/>
    <x v="109"/>
    <x v="23"/>
    <x v="3"/>
    <x v="234"/>
    <x v="228"/>
    <x v="234"/>
    <x v="198"/>
    <x v="165"/>
    <x v="0"/>
    <x v="0"/>
    <x v="0"/>
    <x v="231"/>
    <x v="209"/>
    <x v="0"/>
    <x v="0"/>
  </r>
  <r>
    <x v="235"/>
    <x v="235"/>
    <x v="3"/>
    <x v="16"/>
    <x v="4"/>
    <x v="13"/>
    <x v="0"/>
    <x v="16"/>
    <x v="4"/>
    <x v="1"/>
    <x v="179"/>
    <x v="29"/>
    <x v="1"/>
    <x v="235"/>
    <x v="229"/>
    <x v="235"/>
    <x v="199"/>
    <x v="5"/>
    <x v="1"/>
    <x v="0"/>
    <x v="0"/>
    <x v="232"/>
    <x v="5"/>
    <x v="0"/>
    <x v="0"/>
  </r>
  <r>
    <x v="236"/>
    <x v="236"/>
    <x v="0"/>
    <x v="53"/>
    <x v="2"/>
    <x v="25"/>
    <x v="0"/>
    <x v="52"/>
    <x v="2"/>
    <x v="2"/>
    <x v="180"/>
    <x v="10"/>
    <x v="5"/>
    <x v="236"/>
    <x v="123"/>
    <x v="236"/>
    <x v="200"/>
    <x v="166"/>
    <x v="0"/>
    <x v="0"/>
    <x v="0"/>
    <x v="233"/>
    <x v="210"/>
    <x v="0"/>
    <x v="0"/>
  </r>
  <r>
    <x v="237"/>
    <x v="237"/>
    <x v="1"/>
    <x v="170"/>
    <x v="11"/>
    <x v="20"/>
    <x v="0"/>
    <x v="167"/>
    <x v="10"/>
    <x v="0"/>
    <x v="181"/>
    <x v="1"/>
    <x v="5"/>
    <x v="237"/>
    <x v="230"/>
    <x v="237"/>
    <x v="201"/>
    <x v="167"/>
    <x v="1"/>
    <x v="0"/>
    <x v="0"/>
    <x v="234"/>
    <x v="211"/>
    <x v="0"/>
    <x v="0"/>
  </r>
  <r>
    <x v="238"/>
    <x v="238"/>
    <x v="2"/>
    <x v="171"/>
    <x v="11"/>
    <x v="15"/>
    <x v="0"/>
    <x v="168"/>
    <x v="10"/>
    <x v="0"/>
    <x v="12"/>
    <x v="0"/>
    <x v="5"/>
    <x v="238"/>
    <x v="231"/>
    <x v="238"/>
    <x v="12"/>
    <x v="147"/>
    <x v="1"/>
    <x v="0"/>
    <x v="0"/>
    <x v="235"/>
    <x v="212"/>
    <x v="0"/>
    <x v="0"/>
  </r>
  <r>
    <x v="239"/>
    <x v="239"/>
    <x v="0"/>
    <x v="128"/>
    <x v="4"/>
    <x v="12"/>
    <x v="0"/>
    <x v="127"/>
    <x v="4"/>
    <x v="1"/>
    <x v="182"/>
    <x v="7"/>
    <x v="7"/>
    <x v="239"/>
    <x v="232"/>
    <x v="239"/>
    <x v="202"/>
    <x v="168"/>
    <x v="0"/>
    <x v="0"/>
    <x v="0"/>
    <x v="236"/>
    <x v="213"/>
    <x v="0"/>
    <x v="0"/>
  </r>
  <r>
    <x v="240"/>
    <x v="240"/>
    <x v="0"/>
    <x v="172"/>
    <x v="4"/>
    <x v="1"/>
    <x v="0"/>
    <x v="169"/>
    <x v="4"/>
    <x v="1"/>
    <x v="183"/>
    <x v="49"/>
    <x v="1"/>
    <x v="240"/>
    <x v="233"/>
    <x v="240"/>
    <x v="203"/>
    <x v="169"/>
    <x v="0"/>
    <x v="0"/>
    <x v="0"/>
    <x v="237"/>
    <x v="214"/>
    <x v="0"/>
    <x v="0"/>
  </r>
  <r>
    <x v="241"/>
    <x v="241"/>
    <x v="0"/>
    <x v="173"/>
    <x v="3"/>
    <x v="24"/>
    <x v="0"/>
    <x v="170"/>
    <x v="3"/>
    <x v="0"/>
    <x v="184"/>
    <x v="50"/>
    <x v="3"/>
    <x v="241"/>
    <x v="234"/>
    <x v="241"/>
    <x v="204"/>
    <x v="170"/>
    <x v="0"/>
    <x v="0"/>
    <x v="0"/>
    <x v="238"/>
    <x v="215"/>
    <x v="0"/>
    <x v="0"/>
  </r>
  <r>
    <x v="242"/>
    <x v="242"/>
    <x v="0"/>
    <x v="174"/>
    <x v="12"/>
    <x v="17"/>
    <x v="0"/>
    <x v="171"/>
    <x v="11"/>
    <x v="2"/>
    <x v="95"/>
    <x v="3"/>
    <x v="1"/>
    <x v="242"/>
    <x v="235"/>
    <x v="242"/>
    <x v="205"/>
    <x v="171"/>
    <x v="1"/>
    <x v="0"/>
    <x v="0"/>
    <x v="239"/>
    <x v="216"/>
    <x v="0"/>
    <x v="0"/>
  </r>
  <r>
    <x v="243"/>
    <x v="243"/>
    <x v="1"/>
    <x v="175"/>
    <x v="5"/>
    <x v="1"/>
    <x v="0"/>
    <x v="172"/>
    <x v="5"/>
    <x v="1"/>
    <x v="140"/>
    <x v="19"/>
    <x v="1"/>
    <x v="243"/>
    <x v="236"/>
    <x v="243"/>
    <x v="206"/>
    <x v="141"/>
    <x v="0"/>
    <x v="0"/>
    <x v="0"/>
    <x v="240"/>
    <x v="217"/>
    <x v="0"/>
    <x v="0"/>
  </r>
  <r>
    <x v="244"/>
    <x v="244"/>
    <x v="3"/>
    <x v="176"/>
    <x v="7"/>
    <x v="4"/>
    <x v="0"/>
    <x v="10"/>
    <x v="6"/>
    <x v="2"/>
    <x v="185"/>
    <x v="12"/>
    <x v="3"/>
    <x v="244"/>
    <x v="237"/>
    <x v="244"/>
    <x v="207"/>
    <x v="172"/>
    <x v="0"/>
    <x v="0"/>
    <x v="0"/>
    <x v="241"/>
    <x v="218"/>
    <x v="0"/>
    <x v="0"/>
  </r>
  <r>
    <x v="245"/>
    <x v="245"/>
    <x v="2"/>
    <x v="177"/>
    <x v="8"/>
    <x v="26"/>
    <x v="0"/>
    <x v="173"/>
    <x v="7"/>
    <x v="3"/>
    <x v="186"/>
    <x v="9"/>
    <x v="2"/>
    <x v="245"/>
    <x v="238"/>
    <x v="245"/>
    <x v="208"/>
    <x v="173"/>
    <x v="0"/>
    <x v="0"/>
    <x v="0"/>
    <x v="242"/>
    <x v="219"/>
    <x v="0"/>
    <x v="0"/>
  </r>
  <r>
    <x v="246"/>
    <x v="246"/>
    <x v="3"/>
    <x v="178"/>
    <x v="12"/>
    <x v="14"/>
    <x v="0"/>
    <x v="174"/>
    <x v="11"/>
    <x v="2"/>
    <x v="187"/>
    <x v="13"/>
    <x v="0"/>
    <x v="246"/>
    <x v="239"/>
    <x v="246"/>
    <x v="12"/>
    <x v="5"/>
    <x v="1"/>
    <x v="0"/>
    <x v="0"/>
    <x v="127"/>
    <x v="5"/>
    <x v="0"/>
    <x v="0"/>
  </r>
  <r>
    <x v="247"/>
    <x v="247"/>
    <x v="2"/>
    <x v="152"/>
    <x v="7"/>
    <x v="17"/>
    <x v="0"/>
    <x v="151"/>
    <x v="6"/>
    <x v="2"/>
    <x v="188"/>
    <x v="6"/>
    <x v="4"/>
    <x v="247"/>
    <x v="240"/>
    <x v="247"/>
    <x v="209"/>
    <x v="5"/>
    <x v="0"/>
    <x v="0"/>
    <x v="0"/>
    <x v="243"/>
    <x v="5"/>
    <x v="0"/>
    <x v="0"/>
  </r>
  <r>
    <x v="248"/>
    <x v="248"/>
    <x v="0"/>
    <x v="86"/>
    <x v="7"/>
    <x v="6"/>
    <x v="0"/>
    <x v="85"/>
    <x v="6"/>
    <x v="2"/>
    <x v="189"/>
    <x v="20"/>
    <x v="1"/>
    <x v="248"/>
    <x v="14"/>
    <x v="248"/>
    <x v="210"/>
    <x v="84"/>
    <x v="0"/>
    <x v="0"/>
    <x v="0"/>
    <x v="244"/>
    <x v="220"/>
    <x v="0"/>
    <x v="0"/>
  </r>
  <r>
    <x v="249"/>
    <x v="249"/>
    <x v="3"/>
    <x v="179"/>
    <x v="5"/>
    <x v="10"/>
    <x v="0"/>
    <x v="175"/>
    <x v="5"/>
    <x v="1"/>
    <x v="190"/>
    <x v="7"/>
    <x v="1"/>
    <x v="249"/>
    <x v="241"/>
    <x v="249"/>
    <x v="211"/>
    <x v="174"/>
    <x v="1"/>
    <x v="0"/>
    <x v="0"/>
    <x v="245"/>
    <x v="221"/>
    <x v="0"/>
    <x v="0"/>
  </r>
  <r>
    <x v="250"/>
    <x v="250"/>
    <x v="0"/>
    <x v="1"/>
    <x v="1"/>
    <x v="1"/>
    <x v="0"/>
    <x v="1"/>
    <x v="1"/>
    <x v="1"/>
    <x v="191"/>
    <x v="51"/>
    <x v="0"/>
    <x v="250"/>
    <x v="242"/>
    <x v="250"/>
    <x v="212"/>
    <x v="5"/>
    <x v="0"/>
    <x v="0"/>
    <x v="0"/>
    <x v="246"/>
    <x v="5"/>
    <x v="0"/>
    <x v="0"/>
  </r>
  <r>
    <x v="251"/>
    <x v="251"/>
    <x v="3"/>
    <x v="100"/>
    <x v="1"/>
    <x v="16"/>
    <x v="0"/>
    <x v="99"/>
    <x v="1"/>
    <x v="1"/>
    <x v="192"/>
    <x v="35"/>
    <x v="0"/>
    <x v="251"/>
    <x v="243"/>
    <x v="251"/>
    <x v="213"/>
    <x v="26"/>
    <x v="1"/>
    <x v="0"/>
    <x v="0"/>
    <x v="247"/>
    <x v="222"/>
    <x v="0"/>
    <x v="0"/>
  </r>
  <r>
    <x v="252"/>
    <x v="252"/>
    <x v="2"/>
    <x v="180"/>
    <x v="0"/>
    <x v="6"/>
    <x v="0"/>
    <x v="176"/>
    <x v="0"/>
    <x v="0"/>
    <x v="125"/>
    <x v="16"/>
    <x v="1"/>
    <x v="252"/>
    <x v="244"/>
    <x v="252"/>
    <x v="214"/>
    <x v="175"/>
    <x v="1"/>
    <x v="0"/>
    <x v="0"/>
    <x v="248"/>
    <x v="223"/>
    <x v="0"/>
    <x v="0"/>
  </r>
  <r>
    <x v="253"/>
    <x v="253"/>
    <x v="0"/>
    <x v="181"/>
    <x v="11"/>
    <x v="18"/>
    <x v="0"/>
    <x v="177"/>
    <x v="10"/>
    <x v="0"/>
    <x v="49"/>
    <x v="5"/>
    <x v="0"/>
    <x v="253"/>
    <x v="245"/>
    <x v="253"/>
    <x v="215"/>
    <x v="77"/>
    <x v="0"/>
    <x v="0"/>
    <x v="0"/>
    <x v="249"/>
    <x v="224"/>
    <x v="0"/>
    <x v="0"/>
  </r>
  <r>
    <x v="254"/>
    <x v="254"/>
    <x v="2"/>
    <x v="42"/>
    <x v="10"/>
    <x v="9"/>
    <x v="0"/>
    <x v="41"/>
    <x v="9"/>
    <x v="3"/>
    <x v="79"/>
    <x v="13"/>
    <x v="0"/>
    <x v="254"/>
    <x v="137"/>
    <x v="254"/>
    <x v="216"/>
    <x v="107"/>
    <x v="0"/>
    <x v="0"/>
    <x v="0"/>
    <x v="250"/>
    <x v="225"/>
    <x v="0"/>
    <x v="0"/>
  </r>
  <r>
    <x v="255"/>
    <x v="255"/>
    <x v="0"/>
    <x v="182"/>
    <x v="10"/>
    <x v="1"/>
    <x v="0"/>
    <x v="178"/>
    <x v="9"/>
    <x v="3"/>
    <x v="71"/>
    <x v="4"/>
    <x v="2"/>
    <x v="255"/>
    <x v="246"/>
    <x v="255"/>
    <x v="217"/>
    <x v="5"/>
    <x v="0"/>
    <x v="0"/>
    <x v="0"/>
    <x v="251"/>
    <x v="5"/>
    <x v="0"/>
    <x v="0"/>
  </r>
  <r>
    <x v="256"/>
    <x v="256"/>
    <x v="0"/>
    <x v="183"/>
    <x v="7"/>
    <x v="25"/>
    <x v="0"/>
    <x v="68"/>
    <x v="6"/>
    <x v="2"/>
    <x v="193"/>
    <x v="26"/>
    <x v="0"/>
    <x v="256"/>
    <x v="247"/>
    <x v="256"/>
    <x v="218"/>
    <x v="176"/>
    <x v="0"/>
    <x v="0"/>
    <x v="0"/>
    <x v="252"/>
    <x v="226"/>
    <x v="0"/>
    <x v="0"/>
  </r>
  <r>
    <x v="257"/>
    <x v="257"/>
    <x v="2"/>
    <x v="52"/>
    <x v="4"/>
    <x v="10"/>
    <x v="0"/>
    <x v="51"/>
    <x v="4"/>
    <x v="1"/>
    <x v="194"/>
    <x v="17"/>
    <x v="0"/>
    <x v="257"/>
    <x v="248"/>
    <x v="257"/>
    <x v="219"/>
    <x v="54"/>
    <x v="1"/>
    <x v="0"/>
    <x v="0"/>
    <x v="253"/>
    <x v="227"/>
    <x v="0"/>
    <x v="0"/>
  </r>
  <r>
    <x v="258"/>
    <x v="258"/>
    <x v="0"/>
    <x v="184"/>
    <x v="1"/>
    <x v="29"/>
    <x v="0"/>
    <x v="179"/>
    <x v="1"/>
    <x v="1"/>
    <x v="195"/>
    <x v="52"/>
    <x v="4"/>
    <x v="258"/>
    <x v="249"/>
    <x v="258"/>
    <x v="220"/>
    <x v="177"/>
    <x v="1"/>
    <x v="0"/>
    <x v="0"/>
    <x v="254"/>
    <x v="228"/>
    <x v="0"/>
    <x v="0"/>
  </r>
  <r>
    <x v="259"/>
    <x v="259"/>
    <x v="3"/>
    <x v="185"/>
    <x v="12"/>
    <x v="9"/>
    <x v="0"/>
    <x v="180"/>
    <x v="11"/>
    <x v="2"/>
    <x v="196"/>
    <x v="9"/>
    <x v="3"/>
    <x v="259"/>
    <x v="250"/>
    <x v="259"/>
    <x v="221"/>
    <x v="5"/>
    <x v="1"/>
    <x v="0"/>
    <x v="0"/>
    <x v="255"/>
    <x v="5"/>
    <x v="0"/>
    <x v="0"/>
  </r>
  <r>
    <x v="260"/>
    <x v="260"/>
    <x v="1"/>
    <x v="177"/>
    <x v="8"/>
    <x v="26"/>
    <x v="0"/>
    <x v="173"/>
    <x v="7"/>
    <x v="3"/>
    <x v="181"/>
    <x v="5"/>
    <x v="1"/>
    <x v="260"/>
    <x v="251"/>
    <x v="260"/>
    <x v="12"/>
    <x v="178"/>
    <x v="0"/>
    <x v="0"/>
    <x v="0"/>
    <x v="256"/>
    <x v="229"/>
    <x v="0"/>
    <x v="0"/>
  </r>
  <r>
    <x v="261"/>
    <x v="261"/>
    <x v="0"/>
    <x v="186"/>
    <x v="2"/>
    <x v="17"/>
    <x v="0"/>
    <x v="181"/>
    <x v="2"/>
    <x v="2"/>
    <x v="54"/>
    <x v="1"/>
    <x v="1"/>
    <x v="261"/>
    <x v="252"/>
    <x v="261"/>
    <x v="12"/>
    <x v="179"/>
    <x v="1"/>
    <x v="0"/>
    <x v="0"/>
    <x v="257"/>
    <x v="230"/>
    <x v="0"/>
    <x v="0"/>
  </r>
  <r>
    <x v="262"/>
    <x v="262"/>
    <x v="3"/>
    <x v="187"/>
    <x v="7"/>
    <x v="1"/>
    <x v="0"/>
    <x v="182"/>
    <x v="6"/>
    <x v="2"/>
    <x v="197"/>
    <x v="9"/>
    <x v="1"/>
    <x v="262"/>
    <x v="253"/>
    <x v="262"/>
    <x v="222"/>
    <x v="5"/>
    <x v="0"/>
    <x v="0"/>
    <x v="0"/>
    <x v="258"/>
    <x v="5"/>
    <x v="0"/>
    <x v="0"/>
  </r>
  <r>
    <x v="263"/>
    <x v="263"/>
    <x v="1"/>
    <x v="188"/>
    <x v="0"/>
    <x v="21"/>
    <x v="0"/>
    <x v="183"/>
    <x v="0"/>
    <x v="0"/>
    <x v="198"/>
    <x v="23"/>
    <x v="0"/>
    <x v="263"/>
    <x v="254"/>
    <x v="263"/>
    <x v="223"/>
    <x v="125"/>
    <x v="0"/>
    <x v="0"/>
    <x v="0"/>
    <x v="259"/>
    <x v="231"/>
    <x v="0"/>
    <x v="0"/>
  </r>
  <r>
    <x v="264"/>
    <x v="264"/>
    <x v="1"/>
    <x v="43"/>
    <x v="4"/>
    <x v="22"/>
    <x v="0"/>
    <x v="42"/>
    <x v="4"/>
    <x v="1"/>
    <x v="176"/>
    <x v="35"/>
    <x v="4"/>
    <x v="264"/>
    <x v="255"/>
    <x v="264"/>
    <x v="224"/>
    <x v="13"/>
    <x v="0"/>
    <x v="0"/>
    <x v="0"/>
    <x v="260"/>
    <x v="232"/>
    <x v="0"/>
    <x v="0"/>
  </r>
  <r>
    <x v="265"/>
    <x v="265"/>
    <x v="3"/>
    <x v="160"/>
    <x v="0"/>
    <x v="17"/>
    <x v="0"/>
    <x v="159"/>
    <x v="0"/>
    <x v="0"/>
    <x v="199"/>
    <x v="38"/>
    <x v="4"/>
    <x v="265"/>
    <x v="256"/>
    <x v="265"/>
    <x v="225"/>
    <x v="54"/>
    <x v="1"/>
    <x v="0"/>
    <x v="0"/>
    <x v="261"/>
    <x v="233"/>
    <x v="0"/>
    <x v="0"/>
  </r>
  <r>
    <x v="266"/>
    <x v="266"/>
    <x v="2"/>
    <x v="189"/>
    <x v="17"/>
    <x v="29"/>
    <x v="0"/>
    <x v="184"/>
    <x v="5"/>
    <x v="1"/>
    <x v="188"/>
    <x v="19"/>
    <x v="2"/>
    <x v="266"/>
    <x v="257"/>
    <x v="266"/>
    <x v="226"/>
    <x v="180"/>
    <x v="1"/>
    <x v="0"/>
    <x v="0"/>
    <x v="262"/>
    <x v="234"/>
    <x v="0"/>
    <x v="0"/>
  </r>
  <r>
    <x v="267"/>
    <x v="267"/>
    <x v="1"/>
    <x v="71"/>
    <x v="5"/>
    <x v="15"/>
    <x v="0"/>
    <x v="70"/>
    <x v="5"/>
    <x v="1"/>
    <x v="73"/>
    <x v="26"/>
    <x v="2"/>
    <x v="267"/>
    <x v="258"/>
    <x v="267"/>
    <x v="227"/>
    <x v="181"/>
    <x v="0"/>
    <x v="0"/>
    <x v="0"/>
    <x v="263"/>
    <x v="235"/>
    <x v="0"/>
    <x v="0"/>
  </r>
  <r>
    <x v="268"/>
    <x v="268"/>
    <x v="3"/>
    <x v="190"/>
    <x v="3"/>
    <x v="10"/>
    <x v="0"/>
    <x v="185"/>
    <x v="3"/>
    <x v="0"/>
    <x v="30"/>
    <x v="10"/>
    <x v="3"/>
    <x v="268"/>
    <x v="259"/>
    <x v="268"/>
    <x v="12"/>
    <x v="182"/>
    <x v="1"/>
    <x v="0"/>
    <x v="0"/>
    <x v="264"/>
    <x v="236"/>
    <x v="0"/>
    <x v="0"/>
  </r>
  <r>
    <x v="269"/>
    <x v="269"/>
    <x v="2"/>
    <x v="191"/>
    <x v="8"/>
    <x v="17"/>
    <x v="0"/>
    <x v="186"/>
    <x v="7"/>
    <x v="3"/>
    <x v="200"/>
    <x v="9"/>
    <x v="2"/>
    <x v="269"/>
    <x v="260"/>
    <x v="269"/>
    <x v="228"/>
    <x v="9"/>
    <x v="0"/>
    <x v="0"/>
    <x v="0"/>
    <x v="265"/>
    <x v="237"/>
    <x v="0"/>
    <x v="0"/>
  </r>
  <r>
    <x v="270"/>
    <x v="270"/>
    <x v="1"/>
    <x v="142"/>
    <x v="1"/>
    <x v="25"/>
    <x v="0"/>
    <x v="141"/>
    <x v="1"/>
    <x v="1"/>
    <x v="109"/>
    <x v="0"/>
    <x v="3"/>
    <x v="270"/>
    <x v="261"/>
    <x v="270"/>
    <x v="12"/>
    <x v="183"/>
    <x v="0"/>
    <x v="0"/>
    <x v="0"/>
    <x v="266"/>
    <x v="238"/>
    <x v="0"/>
    <x v="0"/>
  </r>
  <r>
    <x v="271"/>
    <x v="271"/>
    <x v="1"/>
    <x v="78"/>
    <x v="7"/>
    <x v="28"/>
    <x v="0"/>
    <x v="77"/>
    <x v="6"/>
    <x v="2"/>
    <x v="140"/>
    <x v="38"/>
    <x v="0"/>
    <x v="271"/>
    <x v="32"/>
    <x v="271"/>
    <x v="229"/>
    <x v="33"/>
    <x v="0"/>
    <x v="0"/>
    <x v="0"/>
    <x v="267"/>
    <x v="239"/>
    <x v="0"/>
    <x v="0"/>
  </r>
  <r>
    <x v="272"/>
    <x v="272"/>
    <x v="3"/>
    <x v="192"/>
    <x v="10"/>
    <x v="5"/>
    <x v="0"/>
    <x v="187"/>
    <x v="9"/>
    <x v="3"/>
    <x v="112"/>
    <x v="0"/>
    <x v="0"/>
    <x v="272"/>
    <x v="24"/>
    <x v="272"/>
    <x v="230"/>
    <x v="24"/>
    <x v="1"/>
    <x v="0"/>
    <x v="0"/>
    <x v="268"/>
    <x v="240"/>
    <x v="0"/>
    <x v="0"/>
  </r>
  <r>
    <x v="273"/>
    <x v="273"/>
    <x v="1"/>
    <x v="24"/>
    <x v="4"/>
    <x v="17"/>
    <x v="0"/>
    <x v="24"/>
    <x v="4"/>
    <x v="1"/>
    <x v="107"/>
    <x v="19"/>
    <x v="3"/>
    <x v="273"/>
    <x v="262"/>
    <x v="273"/>
    <x v="231"/>
    <x v="184"/>
    <x v="0"/>
    <x v="0"/>
    <x v="0"/>
    <x v="269"/>
    <x v="241"/>
    <x v="0"/>
    <x v="0"/>
  </r>
  <r>
    <x v="274"/>
    <x v="274"/>
    <x v="2"/>
    <x v="140"/>
    <x v="3"/>
    <x v="4"/>
    <x v="0"/>
    <x v="139"/>
    <x v="3"/>
    <x v="0"/>
    <x v="201"/>
    <x v="32"/>
    <x v="0"/>
    <x v="274"/>
    <x v="6"/>
    <x v="274"/>
    <x v="232"/>
    <x v="5"/>
    <x v="1"/>
    <x v="0"/>
    <x v="0"/>
    <x v="270"/>
    <x v="5"/>
    <x v="0"/>
    <x v="0"/>
  </r>
  <r>
    <x v="275"/>
    <x v="275"/>
    <x v="3"/>
    <x v="63"/>
    <x v="2"/>
    <x v="28"/>
    <x v="0"/>
    <x v="62"/>
    <x v="2"/>
    <x v="2"/>
    <x v="132"/>
    <x v="24"/>
    <x v="2"/>
    <x v="275"/>
    <x v="263"/>
    <x v="275"/>
    <x v="12"/>
    <x v="139"/>
    <x v="0"/>
    <x v="0"/>
    <x v="0"/>
    <x v="271"/>
    <x v="242"/>
    <x v="0"/>
    <x v="0"/>
  </r>
  <r>
    <x v="276"/>
    <x v="276"/>
    <x v="1"/>
    <x v="193"/>
    <x v="5"/>
    <x v="27"/>
    <x v="0"/>
    <x v="188"/>
    <x v="5"/>
    <x v="1"/>
    <x v="141"/>
    <x v="19"/>
    <x v="2"/>
    <x v="276"/>
    <x v="264"/>
    <x v="276"/>
    <x v="233"/>
    <x v="117"/>
    <x v="0"/>
    <x v="0"/>
    <x v="0"/>
    <x v="272"/>
    <x v="243"/>
    <x v="0"/>
    <x v="0"/>
  </r>
  <r>
    <x v="277"/>
    <x v="277"/>
    <x v="0"/>
    <x v="7"/>
    <x v="1"/>
    <x v="7"/>
    <x v="0"/>
    <x v="7"/>
    <x v="1"/>
    <x v="1"/>
    <x v="191"/>
    <x v="16"/>
    <x v="0"/>
    <x v="277"/>
    <x v="265"/>
    <x v="277"/>
    <x v="234"/>
    <x v="185"/>
    <x v="0"/>
    <x v="0"/>
    <x v="0"/>
    <x v="273"/>
    <x v="244"/>
    <x v="0"/>
    <x v="0"/>
  </r>
  <r>
    <x v="278"/>
    <x v="278"/>
    <x v="1"/>
    <x v="162"/>
    <x v="0"/>
    <x v="4"/>
    <x v="0"/>
    <x v="161"/>
    <x v="0"/>
    <x v="0"/>
    <x v="177"/>
    <x v="22"/>
    <x v="1"/>
    <x v="278"/>
    <x v="266"/>
    <x v="278"/>
    <x v="12"/>
    <x v="153"/>
    <x v="1"/>
    <x v="0"/>
    <x v="0"/>
    <x v="210"/>
    <x v="189"/>
    <x v="0"/>
    <x v="0"/>
  </r>
  <r>
    <x v="279"/>
    <x v="279"/>
    <x v="3"/>
    <x v="177"/>
    <x v="8"/>
    <x v="26"/>
    <x v="0"/>
    <x v="173"/>
    <x v="7"/>
    <x v="3"/>
    <x v="202"/>
    <x v="22"/>
    <x v="2"/>
    <x v="279"/>
    <x v="160"/>
    <x v="279"/>
    <x v="235"/>
    <x v="84"/>
    <x v="0"/>
    <x v="0"/>
    <x v="0"/>
    <x v="274"/>
    <x v="245"/>
    <x v="0"/>
    <x v="0"/>
  </r>
  <r>
    <x v="280"/>
    <x v="280"/>
    <x v="0"/>
    <x v="54"/>
    <x v="2"/>
    <x v="12"/>
    <x v="0"/>
    <x v="53"/>
    <x v="2"/>
    <x v="2"/>
    <x v="127"/>
    <x v="53"/>
    <x v="2"/>
    <x v="280"/>
    <x v="267"/>
    <x v="280"/>
    <x v="236"/>
    <x v="186"/>
    <x v="0"/>
    <x v="0"/>
    <x v="0"/>
    <x v="275"/>
    <x v="246"/>
    <x v="0"/>
    <x v="0"/>
  </r>
  <r>
    <x v="281"/>
    <x v="281"/>
    <x v="2"/>
    <x v="62"/>
    <x v="9"/>
    <x v="3"/>
    <x v="0"/>
    <x v="61"/>
    <x v="8"/>
    <x v="3"/>
    <x v="203"/>
    <x v="6"/>
    <x v="1"/>
    <x v="281"/>
    <x v="268"/>
    <x v="281"/>
    <x v="237"/>
    <x v="187"/>
    <x v="0"/>
    <x v="0"/>
    <x v="0"/>
    <x v="276"/>
    <x v="247"/>
    <x v="0"/>
    <x v="0"/>
  </r>
  <r>
    <x v="282"/>
    <x v="282"/>
    <x v="1"/>
    <x v="25"/>
    <x v="9"/>
    <x v="18"/>
    <x v="0"/>
    <x v="25"/>
    <x v="8"/>
    <x v="3"/>
    <x v="204"/>
    <x v="21"/>
    <x v="3"/>
    <x v="282"/>
    <x v="269"/>
    <x v="282"/>
    <x v="238"/>
    <x v="5"/>
    <x v="1"/>
    <x v="0"/>
    <x v="0"/>
    <x v="277"/>
    <x v="5"/>
    <x v="0"/>
    <x v="0"/>
  </r>
  <r>
    <x v="283"/>
    <x v="283"/>
    <x v="3"/>
    <x v="39"/>
    <x v="13"/>
    <x v="16"/>
    <x v="0"/>
    <x v="19"/>
    <x v="7"/>
    <x v="3"/>
    <x v="205"/>
    <x v="30"/>
    <x v="1"/>
    <x v="283"/>
    <x v="270"/>
    <x v="283"/>
    <x v="12"/>
    <x v="188"/>
    <x v="0"/>
    <x v="0"/>
    <x v="0"/>
    <x v="278"/>
    <x v="248"/>
    <x v="0"/>
    <x v="0"/>
  </r>
  <r>
    <x v="284"/>
    <x v="284"/>
    <x v="0"/>
    <x v="194"/>
    <x v="1"/>
    <x v="12"/>
    <x v="0"/>
    <x v="189"/>
    <x v="1"/>
    <x v="1"/>
    <x v="84"/>
    <x v="21"/>
    <x v="5"/>
    <x v="284"/>
    <x v="271"/>
    <x v="284"/>
    <x v="239"/>
    <x v="189"/>
    <x v="0"/>
    <x v="0"/>
    <x v="0"/>
    <x v="279"/>
    <x v="249"/>
    <x v="0"/>
    <x v="0"/>
  </r>
  <r>
    <x v="285"/>
    <x v="285"/>
    <x v="3"/>
    <x v="195"/>
    <x v="9"/>
    <x v="15"/>
    <x v="0"/>
    <x v="190"/>
    <x v="8"/>
    <x v="3"/>
    <x v="206"/>
    <x v="7"/>
    <x v="3"/>
    <x v="285"/>
    <x v="124"/>
    <x v="285"/>
    <x v="240"/>
    <x v="5"/>
    <x v="0"/>
    <x v="0"/>
    <x v="0"/>
    <x v="280"/>
    <x v="5"/>
    <x v="0"/>
    <x v="0"/>
  </r>
  <r>
    <x v="286"/>
    <x v="286"/>
    <x v="2"/>
    <x v="45"/>
    <x v="12"/>
    <x v="24"/>
    <x v="0"/>
    <x v="44"/>
    <x v="11"/>
    <x v="2"/>
    <x v="156"/>
    <x v="7"/>
    <x v="3"/>
    <x v="286"/>
    <x v="272"/>
    <x v="286"/>
    <x v="241"/>
    <x v="68"/>
    <x v="0"/>
    <x v="0"/>
    <x v="0"/>
    <x v="281"/>
    <x v="250"/>
    <x v="0"/>
    <x v="0"/>
  </r>
  <r>
    <x v="287"/>
    <x v="287"/>
    <x v="0"/>
    <x v="196"/>
    <x v="18"/>
    <x v="6"/>
    <x v="0"/>
    <x v="191"/>
    <x v="8"/>
    <x v="3"/>
    <x v="207"/>
    <x v="3"/>
    <x v="8"/>
    <x v="287"/>
    <x v="273"/>
    <x v="287"/>
    <x v="242"/>
    <x v="136"/>
    <x v="0"/>
    <x v="0"/>
    <x v="0"/>
    <x v="282"/>
    <x v="251"/>
    <x v="0"/>
    <x v="0"/>
  </r>
  <r>
    <x v="288"/>
    <x v="288"/>
    <x v="3"/>
    <x v="197"/>
    <x v="11"/>
    <x v="7"/>
    <x v="0"/>
    <x v="192"/>
    <x v="10"/>
    <x v="0"/>
    <x v="76"/>
    <x v="24"/>
    <x v="4"/>
    <x v="288"/>
    <x v="274"/>
    <x v="288"/>
    <x v="243"/>
    <x v="190"/>
    <x v="1"/>
    <x v="9"/>
    <x v="7"/>
    <x v="283"/>
    <x v="252"/>
    <x v="9"/>
    <x v="9"/>
  </r>
  <r>
    <x v="289"/>
    <x v="289"/>
    <x v="3"/>
    <x v="188"/>
    <x v="0"/>
    <x v="21"/>
    <x v="0"/>
    <x v="183"/>
    <x v="0"/>
    <x v="0"/>
    <x v="14"/>
    <x v="1"/>
    <x v="0"/>
    <x v="289"/>
    <x v="275"/>
    <x v="289"/>
    <x v="244"/>
    <x v="191"/>
    <x v="1"/>
    <x v="0"/>
    <x v="0"/>
    <x v="284"/>
    <x v="253"/>
    <x v="0"/>
    <x v="0"/>
  </r>
  <r>
    <x v="290"/>
    <x v="290"/>
    <x v="1"/>
    <x v="106"/>
    <x v="1"/>
    <x v="21"/>
    <x v="0"/>
    <x v="105"/>
    <x v="1"/>
    <x v="1"/>
    <x v="208"/>
    <x v="22"/>
    <x v="2"/>
    <x v="290"/>
    <x v="276"/>
    <x v="290"/>
    <x v="245"/>
    <x v="5"/>
    <x v="1"/>
    <x v="0"/>
    <x v="0"/>
    <x v="285"/>
    <x v="5"/>
    <x v="0"/>
    <x v="0"/>
  </r>
  <r>
    <x v="291"/>
    <x v="291"/>
    <x v="2"/>
    <x v="198"/>
    <x v="8"/>
    <x v="2"/>
    <x v="0"/>
    <x v="193"/>
    <x v="7"/>
    <x v="3"/>
    <x v="171"/>
    <x v="14"/>
    <x v="0"/>
    <x v="291"/>
    <x v="277"/>
    <x v="291"/>
    <x v="246"/>
    <x v="137"/>
    <x v="0"/>
    <x v="0"/>
    <x v="0"/>
    <x v="286"/>
    <x v="254"/>
    <x v="0"/>
    <x v="0"/>
  </r>
  <r>
    <x v="292"/>
    <x v="292"/>
    <x v="1"/>
    <x v="111"/>
    <x v="12"/>
    <x v="5"/>
    <x v="0"/>
    <x v="110"/>
    <x v="11"/>
    <x v="2"/>
    <x v="209"/>
    <x v="21"/>
    <x v="3"/>
    <x v="292"/>
    <x v="278"/>
    <x v="292"/>
    <x v="247"/>
    <x v="74"/>
    <x v="0"/>
    <x v="0"/>
    <x v="0"/>
    <x v="287"/>
    <x v="255"/>
    <x v="0"/>
    <x v="0"/>
  </r>
  <r>
    <x v="293"/>
    <x v="293"/>
    <x v="2"/>
    <x v="184"/>
    <x v="1"/>
    <x v="29"/>
    <x v="0"/>
    <x v="179"/>
    <x v="1"/>
    <x v="1"/>
    <x v="7"/>
    <x v="38"/>
    <x v="0"/>
    <x v="293"/>
    <x v="177"/>
    <x v="293"/>
    <x v="248"/>
    <x v="192"/>
    <x v="1"/>
    <x v="0"/>
    <x v="0"/>
    <x v="288"/>
    <x v="256"/>
    <x v="0"/>
    <x v="0"/>
  </r>
  <r>
    <x v="294"/>
    <x v="294"/>
    <x v="0"/>
    <x v="199"/>
    <x v="12"/>
    <x v="16"/>
    <x v="0"/>
    <x v="194"/>
    <x v="11"/>
    <x v="2"/>
    <x v="129"/>
    <x v="54"/>
    <x v="4"/>
    <x v="294"/>
    <x v="279"/>
    <x v="294"/>
    <x v="249"/>
    <x v="25"/>
    <x v="1"/>
    <x v="0"/>
    <x v="0"/>
    <x v="289"/>
    <x v="257"/>
    <x v="0"/>
    <x v="0"/>
  </r>
  <r>
    <x v="295"/>
    <x v="295"/>
    <x v="0"/>
    <x v="152"/>
    <x v="7"/>
    <x v="17"/>
    <x v="0"/>
    <x v="151"/>
    <x v="6"/>
    <x v="2"/>
    <x v="91"/>
    <x v="20"/>
    <x v="1"/>
    <x v="295"/>
    <x v="280"/>
    <x v="295"/>
    <x v="250"/>
    <x v="193"/>
    <x v="0"/>
    <x v="0"/>
    <x v="0"/>
    <x v="290"/>
    <x v="258"/>
    <x v="0"/>
    <x v="0"/>
  </r>
  <r>
    <x v="296"/>
    <x v="296"/>
    <x v="1"/>
    <x v="138"/>
    <x v="5"/>
    <x v="25"/>
    <x v="0"/>
    <x v="137"/>
    <x v="5"/>
    <x v="1"/>
    <x v="210"/>
    <x v="9"/>
    <x v="1"/>
    <x v="296"/>
    <x v="174"/>
    <x v="296"/>
    <x v="251"/>
    <x v="156"/>
    <x v="1"/>
    <x v="0"/>
    <x v="0"/>
    <x v="291"/>
    <x v="259"/>
    <x v="0"/>
    <x v="0"/>
  </r>
  <r>
    <x v="297"/>
    <x v="297"/>
    <x v="3"/>
    <x v="32"/>
    <x v="11"/>
    <x v="19"/>
    <x v="0"/>
    <x v="32"/>
    <x v="10"/>
    <x v="0"/>
    <x v="202"/>
    <x v="21"/>
    <x v="4"/>
    <x v="297"/>
    <x v="281"/>
    <x v="297"/>
    <x v="252"/>
    <x v="194"/>
    <x v="0"/>
    <x v="0"/>
    <x v="0"/>
    <x v="292"/>
    <x v="260"/>
    <x v="0"/>
    <x v="0"/>
  </r>
  <r>
    <x v="298"/>
    <x v="298"/>
    <x v="2"/>
    <x v="170"/>
    <x v="11"/>
    <x v="20"/>
    <x v="0"/>
    <x v="167"/>
    <x v="10"/>
    <x v="0"/>
    <x v="211"/>
    <x v="17"/>
    <x v="5"/>
    <x v="298"/>
    <x v="282"/>
    <x v="298"/>
    <x v="253"/>
    <x v="137"/>
    <x v="1"/>
    <x v="0"/>
    <x v="0"/>
    <x v="293"/>
    <x v="261"/>
    <x v="0"/>
    <x v="0"/>
  </r>
  <r>
    <x v="299"/>
    <x v="299"/>
    <x v="1"/>
    <x v="200"/>
    <x v="3"/>
    <x v="12"/>
    <x v="0"/>
    <x v="195"/>
    <x v="3"/>
    <x v="0"/>
    <x v="212"/>
    <x v="9"/>
    <x v="4"/>
    <x v="299"/>
    <x v="283"/>
    <x v="299"/>
    <x v="254"/>
    <x v="120"/>
    <x v="0"/>
    <x v="0"/>
    <x v="0"/>
    <x v="294"/>
    <x v="262"/>
    <x v="0"/>
    <x v="0"/>
  </r>
  <r>
    <x v="300"/>
    <x v="300"/>
    <x v="0"/>
    <x v="201"/>
    <x v="0"/>
    <x v="29"/>
    <x v="0"/>
    <x v="196"/>
    <x v="0"/>
    <x v="0"/>
    <x v="213"/>
    <x v="38"/>
    <x v="2"/>
    <x v="300"/>
    <x v="284"/>
    <x v="300"/>
    <x v="255"/>
    <x v="135"/>
    <x v="0"/>
    <x v="0"/>
    <x v="0"/>
    <x v="295"/>
    <x v="263"/>
    <x v="0"/>
    <x v="0"/>
  </r>
  <r>
    <x v="301"/>
    <x v="301"/>
    <x v="1"/>
    <x v="202"/>
    <x v="7"/>
    <x v="20"/>
    <x v="0"/>
    <x v="197"/>
    <x v="6"/>
    <x v="2"/>
    <x v="214"/>
    <x v="21"/>
    <x v="3"/>
    <x v="301"/>
    <x v="285"/>
    <x v="301"/>
    <x v="256"/>
    <x v="195"/>
    <x v="0"/>
    <x v="0"/>
    <x v="0"/>
    <x v="296"/>
    <x v="264"/>
    <x v="0"/>
    <x v="0"/>
  </r>
  <r>
    <x v="302"/>
    <x v="302"/>
    <x v="0"/>
    <x v="203"/>
    <x v="8"/>
    <x v="24"/>
    <x v="0"/>
    <x v="198"/>
    <x v="7"/>
    <x v="3"/>
    <x v="123"/>
    <x v="6"/>
    <x v="1"/>
    <x v="302"/>
    <x v="286"/>
    <x v="302"/>
    <x v="257"/>
    <x v="196"/>
    <x v="0"/>
    <x v="0"/>
    <x v="0"/>
    <x v="297"/>
    <x v="265"/>
    <x v="0"/>
    <x v="0"/>
  </r>
  <r>
    <x v="303"/>
    <x v="303"/>
    <x v="2"/>
    <x v="106"/>
    <x v="1"/>
    <x v="21"/>
    <x v="0"/>
    <x v="105"/>
    <x v="1"/>
    <x v="1"/>
    <x v="1"/>
    <x v="55"/>
    <x v="4"/>
    <x v="303"/>
    <x v="287"/>
    <x v="303"/>
    <x v="258"/>
    <x v="197"/>
    <x v="0"/>
    <x v="0"/>
    <x v="0"/>
    <x v="298"/>
    <x v="266"/>
    <x v="0"/>
    <x v="0"/>
  </r>
  <r>
    <x v="304"/>
    <x v="304"/>
    <x v="1"/>
    <x v="42"/>
    <x v="10"/>
    <x v="9"/>
    <x v="0"/>
    <x v="41"/>
    <x v="9"/>
    <x v="3"/>
    <x v="79"/>
    <x v="13"/>
    <x v="1"/>
    <x v="304"/>
    <x v="288"/>
    <x v="304"/>
    <x v="12"/>
    <x v="198"/>
    <x v="1"/>
    <x v="0"/>
    <x v="0"/>
    <x v="299"/>
    <x v="267"/>
    <x v="0"/>
    <x v="0"/>
  </r>
  <r>
    <x v="305"/>
    <x v="305"/>
    <x v="0"/>
    <x v="204"/>
    <x v="2"/>
    <x v="23"/>
    <x v="0"/>
    <x v="199"/>
    <x v="2"/>
    <x v="2"/>
    <x v="85"/>
    <x v="19"/>
    <x v="4"/>
    <x v="305"/>
    <x v="289"/>
    <x v="305"/>
    <x v="259"/>
    <x v="84"/>
    <x v="0"/>
    <x v="10"/>
    <x v="8"/>
    <x v="300"/>
    <x v="268"/>
    <x v="10"/>
    <x v="10"/>
  </r>
  <r>
    <x v="306"/>
    <x v="306"/>
    <x v="0"/>
    <x v="117"/>
    <x v="3"/>
    <x v="29"/>
    <x v="0"/>
    <x v="116"/>
    <x v="3"/>
    <x v="0"/>
    <x v="215"/>
    <x v="24"/>
    <x v="1"/>
    <x v="306"/>
    <x v="290"/>
    <x v="306"/>
    <x v="260"/>
    <x v="199"/>
    <x v="0"/>
    <x v="0"/>
    <x v="0"/>
    <x v="301"/>
    <x v="269"/>
    <x v="0"/>
    <x v="0"/>
  </r>
  <r>
    <x v="307"/>
    <x v="307"/>
    <x v="1"/>
    <x v="76"/>
    <x v="3"/>
    <x v="1"/>
    <x v="0"/>
    <x v="75"/>
    <x v="3"/>
    <x v="0"/>
    <x v="215"/>
    <x v="17"/>
    <x v="0"/>
    <x v="307"/>
    <x v="291"/>
    <x v="307"/>
    <x v="261"/>
    <x v="200"/>
    <x v="1"/>
    <x v="0"/>
    <x v="0"/>
    <x v="302"/>
    <x v="270"/>
    <x v="0"/>
    <x v="0"/>
  </r>
  <r>
    <x v="308"/>
    <x v="308"/>
    <x v="2"/>
    <x v="205"/>
    <x v="4"/>
    <x v="6"/>
    <x v="0"/>
    <x v="200"/>
    <x v="4"/>
    <x v="1"/>
    <x v="216"/>
    <x v="26"/>
    <x v="4"/>
    <x v="308"/>
    <x v="292"/>
    <x v="308"/>
    <x v="262"/>
    <x v="155"/>
    <x v="0"/>
    <x v="0"/>
    <x v="0"/>
    <x v="303"/>
    <x v="271"/>
    <x v="0"/>
    <x v="0"/>
  </r>
  <r>
    <x v="309"/>
    <x v="309"/>
    <x v="0"/>
    <x v="206"/>
    <x v="9"/>
    <x v="11"/>
    <x v="0"/>
    <x v="201"/>
    <x v="8"/>
    <x v="3"/>
    <x v="164"/>
    <x v="25"/>
    <x v="2"/>
    <x v="309"/>
    <x v="293"/>
    <x v="309"/>
    <x v="263"/>
    <x v="54"/>
    <x v="0"/>
    <x v="0"/>
    <x v="0"/>
    <x v="304"/>
    <x v="272"/>
    <x v="0"/>
    <x v="0"/>
  </r>
  <r>
    <x v="310"/>
    <x v="310"/>
    <x v="3"/>
    <x v="207"/>
    <x v="12"/>
    <x v="7"/>
    <x v="0"/>
    <x v="93"/>
    <x v="11"/>
    <x v="2"/>
    <x v="217"/>
    <x v="5"/>
    <x v="2"/>
    <x v="310"/>
    <x v="294"/>
    <x v="310"/>
    <x v="264"/>
    <x v="138"/>
    <x v="0"/>
    <x v="0"/>
    <x v="0"/>
    <x v="305"/>
    <x v="273"/>
    <x v="0"/>
    <x v="0"/>
  </r>
  <r>
    <x v="311"/>
    <x v="311"/>
    <x v="0"/>
    <x v="35"/>
    <x v="9"/>
    <x v="5"/>
    <x v="0"/>
    <x v="35"/>
    <x v="8"/>
    <x v="3"/>
    <x v="33"/>
    <x v="22"/>
    <x v="3"/>
    <x v="311"/>
    <x v="295"/>
    <x v="311"/>
    <x v="12"/>
    <x v="201"/>
    <x v="0"/>
    <x v="0"/>
    <x v="0"/>
    <x v="306"/>
    <x v="274"/>
    <x v="0"/>
    <x v="0"/>
  </r>
  <r>
    <x v="312"/>
    <x v="312"/>
    <x v="0"/>
    <x v="163"/>
    <x v="0"/>
    <x v="3"/>
    <x v="0"/>
    <x v="147"/>
    <x v="0"/>
    <x v="0"/>
    <x v="127"/>
    <x v="7"/>
    <x v="4"/>
    <x v="312"/>
    <x v="296"/>
    <x v="312"/>
    <x v="265"/>
    <x v="163"/>
    <x v="1"/>
    <x v="0"/>
    <x v="0"/>
    <x v="307"/>
    <x v="275"/>
    <x v="0"/>
    <x v="0"/>
  </r>
  <r>
    <x v="313"/>
    <x v="313"/>
    <x v="3"/>
    <x v="208"/>
    <x v="12"/>
    <x v="10"/>
    <x v="0"/>
    <x v="202"/>
    <x v="11"/>
    <x v="2"/>
    <x v="53"/>
    <x v="13"/>
    <x v="1"/>
    <x v="313"/>
    <x v="297"/>
    <x v="313"/>
    <x v="12"/>
    <x v="202"/>
    <x v="1"/>
    <x v="0"/>
    <x v="0"/>
    <x v="308"/>
    <x v="276"/>
    <x v="0"/>
    <x v="0"/>
  </r>
  <r>
    <x v="314"/>
    <x v="314"/>
    <x v="3"/>
    <x v="209"/>
    <x v="10"/>
    <x v="10"/>
    <x v="0"/>
    <x v="203"/>
    <x v="9"/>
    <x v="3"/>
    <x v="218"/>
    <x v="35"/>
    <x v="2"/>
    <x v="314"/>
    <x v="83"/>
    <x v="314"/>
    <x v="266"/>
    <x v="203"/>
    <x v="1"/>
    <x v="0"/>
    <x v="0"/>
    <x v="309"/>
    <x v="277"/>
    <x v="0"/>
    <x v="0"/>
  </r>
  <r>
    <x v="315"/>
    <x v="315"/>
    <x v="1"/>
    <x v="210"/>
    <x v="17"/>
    <x v="16"/>
    <x v="0"/>
    <x v="204"/>
    <x v="7"/>
    <x v="3"/>
    <x v="123"/>
    <x v="21"/>
    <x v="3"/>
    <x v="315"/>
    <x v="298"/>
    <x v="315"/>
    <x v="267"/>
    <x v="5"/>
    <x v="1"/>
    <x v="0"/>
    <x v="0"/>
    <x v="310"/>
    <x v="5"/>
    <x v="0"/>
    <x v="0"/>
  </r>
  <r>
    <x v="316"/>
    <x v="316"/>
    <x v="3"/>
    <x v="211"/>
    <x v="6"/>
    <x v="16"/>
    <x v="0"/>
    <x v="126"/>
    <x v="7"/>
    <x v="3"/>
    <x v="219"/>
    <x v="35"/>
    <x v="3"/>
    <x v="316"/>
    <x v="299"/>
    <x v="316"/>
    <x v="268"/>
    <x v="118"/>
    <x v="0"/>
    <x v="0"/>
    <x v="0"/>
    <x v="311"/>
    <x v="278"/>
    <x v="0"/>
    <x v="0"/>
  </r>
  <r>
    <x v="317"/>
    <x v="317"/>
    <x v="0"/>
    <x v="212"/>
    <x v="5"/>
    <x v="5"/>
    <x v="0"/>
    <x v="205"/>
    <x v="5"/>
    <x v="1"/>
    <x v="185"/>
    <x v="2"/>
    <x v="4"/>
    <x v="317"/>
    <x v="300"/>
    <x v="317"/>
    <x v="12"/>
    <x v="204"/>
    <x v="0"/>
    <x v="0"/>
    <x v="0"/>
    <x v="312"/>
    <x v="279"/>
    <x v="0"/>
    <x v="0"/>
  </r>
  <r>
    <x v="318"/>
    <x v="318"/>
    <x v="3"/>
    <x v="213"/>
    <x v="13"/>
    <x v="29"/>
    <x v="0"/>
    <x v="9"/>
    <x v="5"/>
    <x v="1"/>
    <x v="87"/>
    <x v="29"/>
    <x v="0"/>
    <x v="318"/>
    <x v="301"/>
    <x v="318"/>
    <x v="12"/>
    <x v="205"/>
    <x v="1"/>
    <x v="0"/>
    <x v="0"/>
    <x v="313"/>
    <x v="280"/>
    <x v="0"/>
    <x v="0"/>
  </r>
  <r>
    <x v="319"/>
    <x v="319"/>
    <x v="1"/>
    <x v="12"/>
    <x v="1"/>
    <x v="11"/>
    <x v="0"/>
    <x v="12"/>
    <x v="1"/>
    <x v="1"/>
    <x v="126"/>
    <x v="1"/>
    <x v="1"/>
    <x v="319"/>
    <x v="302"/>
    <x v="319"/>
    <x v="269"/>
    <x v="42"/>
    <x v="1"/>
    <x v="0"/>
    <x v="0"/>
    <x v="314"/>
    <x v="281"/>
    <x v="0"/>
    <x v="0"/>
  </r>
  <r>
    <x v="320"/>
    <x v="320"/>
    <x v="3"/>
    <x v="214"/>
    <x v="19"/>
    <x v="28"/>
    <x v="0"/>
    <x v="206"/>
    <x v="0"/>
    <x v="0"/>
    <x v="220"/>
    <x v="3"/>
    <x v="0"/>
    <x v="320"/>
    <x v="303"/>
    <x v="320"/>
    <x v="270"/>
    <x v="125"/>
    <x v="1"/>
    <x v="0"/>
    <x v="0"/>
    <x v="315"/>
    <x v="282"/>
    <x v="0"/>
    <x v="0"/>
  </r>
  <r>
    <x v="321"/>
    <x v="321"/>
    <x v="0"/>
    <x v="215"/>
    <x v="10"/>
    <x v="19"/>
    <x v="0"/>
    <x v="207"/>
    <x v="9"/>
    <x v="3"/>
    <x v="160"/>
    <x v="38"/>
    <x v="2"/>
    <x v="321"/>
    <x v="304"/>
    <x v="321"/>
    <x v="271"/>
    <x v="169"/>
    <x v="0"/>
    <x v="0"/>
    <x v="0"/>
    <x v="316"/>
    <x v="283"/>
    <x v="0"/>
    <x v="0"/>
  </r>
  <r>
    <x v="322"/>
    <x v="322"/>
    <x v="0"/>
    <x v="123"/>
    <x v="9"/>
    <x v="30"/>
    <x v="0"/>
    <x v="122"/>
    <x v="8"/>
    <x v="3"/>
    <x v="129"/>
    <x v="30"/>
    <x v="5"/>
    <x v="322"/>
    <x v="235"/>
    <x v="322"/>
    <x v="272"/>
    <x v="206"/>
    <x v="0"/>
    <x v="0"/>
    <x v="0"/>
    <x v="317"/>
    <x v="284"/>
    <x v="0"/>
    <x v="0"/>
  </r>
  <r>
    <x v="323"/>
    <x v="323"/>
    <x v="2"/>
    <x v="216"/>
    <x v="11"/>
    <x v="6"/>
    <x v="0"/>
    <x v="208"/>
    <x v="10"/>
    <x v="0"/>
    <x v="221"/>
    <x v="56"/>
    <x v="2"/>
    <x v="323"/>
    <x v="305"/>
    <x v="323"/>
    <x v="273"/>
    <x v="98"/>
    <x v="0"/>
    <x v="0"/>
    <x v="0"/>
    <x v="318"/>
    <x v="285"/>
    <x v="0"/>
    <x v="0"/>
  </r>
  <r>
    <x v="324"/>
    <x v="324"/>
    <x v="3"/>
    <x v="202"/>
    <x v="7"/>
    <x v="20"/>
    <x v="0"/>
    <x v="197"/>
    <x v="6"/>
    <x v="2"/>
    <x v="187"/>
    <x v="8"/>
    <x v="0"/>
    <x v="324"/>
    <x v="306"/>
    <x v="324"/>
    <x v="274"/>
    <x v="44"/>
    <x v="0"/>
    <x v="0"/>
    <x v="0"/>
    <x v="319"/>
    <x v="286"/>
    <x v="0"/>
    <x v="0"/>
  </r>
  <r>
    <x v="325"/>
    <x v="325"/>
    <x v="2"/>
    <x v="217"/>
    <x v="1"/>
    <x v="17"/>
    <x v="0"/>
    <x v="209"/>
    <x v="1"/>
    <x v="1"/>
    <x v="222"/>
    <x v="14"/>
    <x v="1"/>
    <x v="325"/>
    <x v="307"/>
    <x v="325"/>
    <x v="275"/>
    <x v="70"/>
    <x v="0"/>
    <x v="0"/>
    <x v="0"/>
    <x v="320"/>
    <x v="287"/>
    <x v="0"/>
    <x v="0"/>
  </r>
  <r>
    <x v="326"/>
    <x v="326"/>
    <x v="0"/>
    <x v="218"/>
    <x v="8"/>
    <x v="28"/>
    <x v="0"/>
    <x v="210"/>
    <x v="7"/>
    <x v="3"/>
    <x v="223"/>
    <x v="14"/>
    <x v="5"/>
    <x v="326"/>
    <x v="308"/>
    <x v="326"/>
    <x v="276"/>
    <x v="121"/>
    <x v="1"/>
    <x v="0"/>
    <x v="0"/>
    <x v="321"/>
    <x v="288"/>
    <x v="0"/>
    <x v="0"/>
  </r>
  <r>
    <x v="327"/>
    <x v="327"/>
    <x v="3"/>
    <x v="219"/>
    <x v="2"/>
    <x v="14"/>
    <x v="0"/>
    <x v="211"/>
    <x v="2"/>
    <x v="2"/>
    <x v="110"/>
    <x v="19"/>
    <x v="0"/>
    <x v="327"/>
    <x v="309"/>
    <x v="327"/>
    <x v="277"/>
    <x v="207"/>
    <x v="1"/>
    <x v="0"/>
    <x v="0"/>
    <x v="322"/>
    <x v="289"/>
    <x v="0"/>
    <x v="0"/>
  </r>
  <r>
    <x v="328"/>
    <x v="328"/>
    <x v="0"/>
    <x v="220"/>
    <x v="2"/>
    <x v="4"/>
    <x v="0"/>
    <x v="212"/>
    <x v="2"/>
    <x v="2"/>
    <x v="224"/>
    <x v="26"/>
    <x v="4"/>
    <x v="328"/>
    <x v="310"/>
    <x v="328"/>
    <x v="278"/>
    <x v="208"/>
    <x v="1"/>
    <x v="0"/>
    <x v="0"/>
    <x v="323"/>
    <x v="290"/>
    <x v="0"/>
    <x v="0"/>
  </r>
  <r>
    <x v="329"/>
    <x v="329"/>
    <x v="0"/>
    <x v="23"/>
    <x v="10"/>
    <x v="11"/>
    <x v="0"/>
    <x v="23"/>
    <x v="9"/>
    <x v="3"/>
    <x v="74"/>
    <x v="18"/>
    <x v="1"/>
    <x v="329"/>
    <x v="311"/>
    <x v="329"/>
    <x v="279"/>
    <x v="7"/>
    <x v="1"/>
    <x v="0"/>
    <x v="0"/>
    <x v="324"/>
    <x v="291"/>
    <x v="0"/>
    <x v="0"/>
  </r>
  <r>
    <x v="330"/>
    <x v="330"/>
    <x v="0"/>
    <x v="221"/>
    <x v="9"/>
    <x v="28"/>
    <x v="0"/>
    <x v="213"/>
    <x v="8"/>
    <x v="3"/>
    <x v="225"/>
    <x v="13"/>
    <x v="4"/>
    <x v="330"/>
    <x v="312"/>
    <x v="330"/>
    <x v="280"/>
    <x v="209"/>
    <x v="1"/>
    <x v="0"/>
    <x v="0"/>
    <x v="325"/>
    <x v="292"/>
    <x v="0"/>
    <x v="0"/>
  </r>
  <r>
    <x v="331"/>
    <x v="331"/>
    <x v="0"/>
    <x v="62"/>
    <x v="9"/>
    <x v="3"/>
    <x v="0"/>
    <x v="61"/>
    <x v="8"/>
    <x v="3"/>
    <x v="206"/>
    <x v="4"/>
    <x v="3"/>
    <x v="331"/>
    <x v="313"/>
    <x v="331"/>
    <x v="281"/>
    <x v="24"/>
    <x v="1"/>
    <x v="0"/>
    <x v="0"/>
    <x v="326"/>
    <x v="293"/>
    <x v="0"/>
    <x v="0"/>
  </r>
  <r>
    <x v="332"/>
    <x v="332"/>
    <x v="3"/>
    <x v="222"/>
    <x v="5"/>
    <x v="26"/>
    <x v="0"/>
    <x v="214"/>
    <x v="5"/>
    <x v="1"/>
    <x v="210"/>
    <x v="19"/>
    <x v="3"/>
    <x v="332"/>
    <x v="314"/>
    <x v="332"/>
    <x v="12"/>
    <x v="210"/>
    <x v="1"/>
    <x v="0"/>
    <x v="0"/>
    <x v="327"/>
    <x v="294"/>
    <x v="0"/>
    <x v="0"/>
  </r>
  <r>
    <x v="333"/>
    <x v="333"/>
    <x v="3"/>
    <x v="35"/>
    <x v="9"/>
    <x v="5"/>
    <x v="0"/>
    <x v="35"/>
    <x v="8"/>
    <x v="3"/>
    <x v="226"/>
    <x v="26"/>
    <x v="1"/>
    <x v="333"/>
    <x v="315"/>
    <x v="333"/>
    <x v="282"/>
    <x v="119"/>
    <x v="0"/>
    <x v="0"/>
    <x v="0"/>
    <x v="328"/>
    <x v="295"/>
    <x v="0"/>
    <x v="0"/>
  </r>
  <r>
    <x v="334"/>
    <x v="334"/>
    <x v="2"/>
    <x v="223"/>
    <x v="3"/>
    <x v="15"/>
    <x v="0"/>
    <x v="215"/>
    <x v="3"/>
    <x v="0"/>
    <x v="227"/>
    <x v="35"/>
    <x v="2"/>
    <x v="334"/>
    <x v="316"/>
    <x v="334"/>
    <x v="283"/>
    <x v="88"/>
    <x v="1"/>
    <x v="0"/>
    <x v="0"/>
    <x v="329"/>
    <x v="296"/>
    <x v="0"/>
    <x v="0"/>
  </r>
  <r>
    <x v="335"/>
    <x v="335"/>
    <x v="0"/>
    <x v="224"/>
    <x v="1"/>
    <x v="28"/>
    <x v="0"/>
    <x v="216"/>
    <x v="1"/>
    <x v="1"/>
    <x v="133"/>
    <x v="22"/>
    <x v="0"/>
    <x v="335"/>
    <x v="317"/>
    <x v="335"/>
    <x v="284"/>
    <x v="211"/>
    <x v="0"/>
    <x v="0"/>
    <x v="0"/>
    <x v="330"/>
    <x v="297"/>
    <x v="0"/>
    <x v="0"/>
  </r>
  <r>
    <x v="336"/>
    <x v="336"/>
    <x v="3"/>
    <x v="225"/>
    <x v="8"/>
    <x v="14"/>
    <x v="0"/>
    <x v="217"/>
    <x v="7"/>
    <x v="3"/>
    <x v="228"/>
    <x v="14"/>
    <x v="0"/>
    <x v="336"/>
    <x v="318"/>
    <x v="336"/>
    <x v="12"/>
    <x v="212"/>
    <x v="0"/>
    <x v="0"/>
    <x v="0"/>
    <x v="331"/>
    <x v="298"/>
    <x v="0"/>
    <x v="0"/>
  </r>
  <r>
    <x v="337"/>
    <x v="337"/>
    <x v="1"/>
    <x v="226"/>
    <x v="6"/>
    <x v="29"/>
    <x v="0"/>
    <x v="218"/>
    <x v="5"/>
    <x v="1"/>
    <x v="229"/>
    <x v="6"/>
    <x v="1"/>
    <x v="337"/>
    <x v="319"/>
    <x v="337"/>
    <x v="285"/>
    <x v="68"/>
    <x v="1"/>
    <x v="0"/>
    <x v="0"/>
    <x v="332"/>
    <x v="299"/>
    <x v="0"/>
    <x v="0"/>
  </r>
  <r>
    <x v="338"/>
    <x v="338"/>
    <x v="0"/>
    <x v="227"/>
    <x v="10"/>
    <x v="15"/>
    <x v="0"/>
    <x v="219"/>
    <x v="9"/>
    <x v="3"/>
    <x v="39"/>
    <x v="19"/>
    <x v="8"/>
    <x v="338"/>
    <x v="320"/>
    <x v="338"/>
    <x v="286"/>
    <x v="90"/>
    <x v="0"/>
    <x v="0"/>
    <x v="0"/>
    <x v="333"/>
    <x v="300"/>
    <x v="0"/>
    <x v="0"/>
  </r>
  <r>
    <x v="339"/>
    <x v="339"/>
    <x v="1"/>
    <x v="228"/>
    <x v="8"/>
    <x v="1"/>
    <x v="0"/>
    <x v="220"/>
    <x v="7"/>
    <x v="3"/>
    <x v="25"/>
    <x v="19"/>
    <x v="3"/>
    <x v="339"/>
    <x v="321"/>
    <x v="339"/>
    <x v="287"/>
    <x v="213"/>
    <x v="0"/>
    <x v="0"/>
    <x v="0"/>
    <x v="334"/>
    <x v="301"/>
    <x v="0"/>
    <x v="0"/>
  </r>
  <r>
    <x v="340"/>
    <x v="340"/>
    <x v="3"/>
    <x v="229"/>
    <x v="10"/>
    <x v="23"/>
    <x v="0"/>
    <x v="221"/>
    <x v="9"/>
    <x v="3"/>
    <x v="230"/>
    <x v="14"/>
    <x v="2"/>
    <x v="340"/>
    <x v="322"/>
    <x v="340"/>
    <x v="288"/>
    <x v="214"/>
    <x v="0"/>
    <x v="0"/>
    <x v="0"/>
    <x v="335"/>
    <x v="302"/>
    <x v="0"/>
    <x v="0"/>
  </r>
  <r>
    <x v="341"/>
    <x v="341"/>
    <x v="1"/>
    <x v="170"/>
    <x v="11"/>
    <x v="20"/>
    <x v="0"/>
    <x v="167"/>
    <x v="10"/>
    <x v="0"/>
    <x v="138"/>
    <x v="38"/>
    <x v="0"/>
    <x v="341"/>
    <x v="323"/>
    <x v="341"/>
    <x v="289"/>
    <x v="18"/>
    <x v="0"/>
    <x v="0"/>
    <x v="0"/>
    <x v="336"/>
    <x v="303"/>
    <x v="0"/>
    <x v="0"/>
  </r>
  <r>
    <x v="342"/>
    <x v="342"/>
    <x v="0"/>
    <x v="97"/>
    <x v="9"/>
    <x v="29"/>
    <x v="0"/>
    <x v="96"/>
    <x v="8"/>
    <x v="3"/>
    <x v="231"/>
    <x v="14"/>
    <x v="4"/>
    <x v="342"/>
    <x v="324"/>
    <x v="342"/>
    <x v="290"/>
    <x v="215"/>
    <x v="1"/>
    <x v="0"/>
    <x v="0"/>
    <x v="337"/>
    <x v="304"/>
    <x v="0"/>
    <x v="0"/>
  </r>
  <r>
    <x v="343"/>
    <x v="343"/>
    <x v="3"/>
    <x v="37"/>
    <x v="12"/>
    <x v="1"/>
    <x v="0"/>
    <x v="37"/>
    <x v="11"/>
    <x v="2"/>
    <x v="99"/>
    <x v="57"/>
    <x v="2"/>
    <x v="343"/>
    <x v="325"/>
    <x v="343"/>
    <x v="12"/>
    <x v="216"/>
    <x v="0"/>
    <x v="11"/>
    <x v="9"/>
    <x v="338"/>
    <x v="305"/>
    <x v="11"/>
    <x v="11"/>
  </r>
  <r>
    <x v="344"/>
    <x v="344"/>
    <x v="3"/>
    <x v="204"/>
    <x v="2"/>
    <x v="23"/>
    <x v="0"/>
    <x v="199"/>
    <x v="2"/>
    <x v="2"/>
    <x v="232"/>
    <x v="58"/>
    <x v="0"/>
    <x v="344"/>
    <x v="326"/>
    <x v="344"/>
    <x v="291"/>
    <x v="32"/>
    <x v="1"/>
    <x v="0"/>
    <x v="0"/>
    <x v="339"/>
    <x v="306"/>
    <x v="0"/>
    <x v="0"/>
  </r>
  <r>
    <x v="345"/>
    <x v="345"/>
    <x v="2"/>
    <x v="230"/>
    <x v="2"/>
    <x v="19"/>
    <x v="0"/>
    <x v="222"/>
    <x v="2"/>
    <x v="2"/>
    <x v="199"/>
    <x v="7"/>
    <x v="2"/>
    <x v="345"/>
    <x v="327"/>
    <x v="345"/>
    <x v="292"/>
    <x v="13"/>
    <x v="0"/>
    <x v="0"/>
    <x v="0"/>
    <x v="340"/>
    <x v="307"/>
    <x v="0"/>
    <x v="0"/>
  </r>
  <r>
    <x v="346"/>
    <x v="346"/>
    <x v="0"/>
    <x v="180"/>
    <x v="0"/>
    <x v="6"/>
    <x v="0"/>
    <x v="176"/>
    <x v="0"/>
    <x v="0"/>
    <x v="233"/>
    <x v="59"/>
    <x v="4"/>
    <x v="346"/>
    <x v="328"/>
    <x v="346"/>
    <x v="293"/>
    <x v="5"/>
    <x v="1"/>
    <x v="0"/>
    <x v="0"/>
    <x v="341"/>
    <x v="5"/>
    <x v="0"/>
    <x v="0"/>
  </r>
  <r>
    <x v="347"/>
    <x v="347"/>
    <x v="0"/>
    <x v="72"/>
    <x v="1"/>
    <x v="14"/>
    <x v="0"/>
    <x v="71"/>
    <x v="1"/>
    <x v="1"/>
    <x v="71"/>
    <x v="9"/>
    <x v="4"/>
    <x v="347"/>
    <x v="329"/>
    <x v="347"/>
    <x v="12"/>
    <x v="217"/>
    <x v="1"/>
    <x v="0"/>
    <x v="0"/>
    <x v="342"/>
    <x v="308"/>
    <x v="0"/>
    <x v="0"/>
  </r>
  <r>
    <x v="348"/>
    <x v="348"/>
    <x v="0"/>
    <x v="141"/>
    <x v="10"/>
    <x v="3"/>
    <x v="0"/>
    <x v="140"/>
    <x v="9"/>
    <x v="3"/>
    <x v="231"/>
    <x v="9"/>
    <x v="4"/>
    <x v="348"/>
    <x v="330"/>
    <x v="348"/>
    <x v="294"/>
    <x v="218"/>
    <x v="0"/>
    <x v="0"/>
    <x v="0"/>
    <x v="343"/>
    <x v="309"/>
    <x v="0"/>
    <x v="0"/>
  </r>
  <r>
    <x v="349"/>
    <x v="349"/>
    <x v="1"/>
    <x v="36"/>
    <x v="1"/>
    <x v="13"/>
    <x v="0"/>
    <x v="36"/>
    <x v="1"/>
    <x v="1"/>
    <x v="126"/>
    <x v="5"/>
    <x v="1"/>
    <x v="349"/>
    <x v="331"/>
    <x v="349"/>
    <x v="295"/>
    <x v="69"/>
    <x v="0"/>
    <x v="0"/>
    <x v="0"/>
    <x v="344"/>
    <x v="310"/>
    <x v="0"/>
    <x v="0"/>
  </r>
  <r>
    <x v="350"/>
    <x v="350"/>
    <x v="2"/>
    <x v="204"/>
    <x v="2"/>
    <x v="23"/>
    <x v="0"/>
    <x v="199"/>
    <x v="2"/>
    <x v="2"/>
    <x v="110"/>
    <x v="38"/>
    <x v="4"/>
    <x v="350"/>
    <x v="332"/>
    <x v="350"/>
    <x v="296"/>
    <x v="219"/>
    <x v="1"/>
    <x v="0"/>
    <x v="0"/>
    <x v="345"/>
    <x v="311"/>
    <x v="0"/>
    <x v="0"/>
  </r>
  <r>
    <x v="351"/>
    <x v="351"/>
    <x v="0"/>
    <x v="11"/>
    <x v="7"/>
    <x v="10"/>
    <x v="0"/>
    <x v="11"/>
    <x v="6"/>
    <x v="2"/>
    <x v="91"/>
    <x v="26"/>
    <x v="3"/>
    <x v="351"/>
    <x v="333"/>
    <x v="351"/>
    <x v="297"/>
    <x v="220"/>
    <x v="0"/>
    <x v="0"/>
    <x v="0"/>
    <x v="346"/>
    <x v="312"/>
    <x v="0"/>
    <x v="0"/>
  </r>
  <r>
    <x v="352"/>
    <x v="352"/>
    <x v="2"/>
    <x v="231"/>
    <x v="10"/>
    <x v="16"/>
    <x v="0"/>
    <x v="223"/>
    <x v="9"/>
    <x v="3"/>
    <x v="234"/>
    <x v="60"/>
    <x v="5"/>
    <x v="352"/>
    <x v="334"/>
    <x v="352"/>
    <x v="12"/>
    <x v="151"/>
    <x v="1"/>
    <x v="0"/>
    <x v="0"/>
    <x v="206"/>
    <x v="187"/>
    <x v="0"/>
    <x v="0"/>
  </r>
  <r>
    <x v="353"/>
    <x v="353"/>
    <x v="3"/>
    <x v="98"/>
    <x v="9"/>
    <x v="1"/>
    <x v="0"/>
    <x v="97"/>
    <x v="8"/>
    <x v="3"/>
    <x v="79"/>
    <x v="61"/>
    <x v="4"/>
    <x v="353"/>
    <x v="335"/>
    <x v="353"/>
    <x v="298"/>
    <x v="221"/>
    <x v="0"/>
    <x v="0"/>
    <x v="0"/>
    <x v="347"/>
    <x v="313"/>
    <x v="0"/>
    <x v="0"/>
  </r>
  <r>
    <x v="354"/>
    <x v="354"/>
    <x v="2"/>
    <x v="232"/>
    <x v="10"/>
    <x v="24"/>
    <x v="0"/>
    <x v="224"/>
    <x v="9"/>
    <x v="3"/>
    <x v="235"/>
    <x v="4"/>
    <x v="3"/>
    <x v="354"/>
    <x v="336"/>
    <x v="354"/>
    <x v="299"/>
    <x v="222"/>
    <x v="0"/>
    <x v="0"/>
    <x v="0"/>
    <x v="348"/>
    <x v="314"/>
    <x v="0"/>
    <x v="0"/>
  </r>
  <r>
    <x v="355"/>
    <x v="355"/>
    <x v="2"/>
    <x v="233"/>
    <x v="4"/>
    <x v="2"/>
    <x v="0"/>
    <x v="225"/>
    <x v="4"/>
    <x v="1"/>
    <x v="107"/>
    <x v="24"/>
    <x v="3"/>
    <x v="355"/>
    <x v="280"/>
    <x v="355"/>
    <x v="300"/>
    <x v="9"/>
    <x v="1"/>
    <x v="0"/>
    <x v="0"/>
    <x v="349"/>
    <x v="315"/>
    <x v="0"/>
    <x v="0"/>
  </r>
  <r>
    <x v="356"/>
    <x v="356"/>
    <x v="3"/>
    <x v="234"/>
    <x v="9"/>
    <x v="6"/>
    <x v="0"/>
    <x v="226"/>
    <x v="8"/>
    <x v="3"/>
    <x v="174"/>
    <x v="38"/>
    <x v="8"/>
    <x v="356"/>
    <x v="337"/>
    <x v="356"/>
    <x v="12"/>
    <x v="162"/>
    <x v="1"/>
    <x v="0"/>
    <x v="0"/>
    <x v="226"/>
    <x v="204"/>
    <x v="0"/>
    <x v="0"/>
  </r>
  <r>
    <x v="357"/>
    <x v="357"/>
    <x v="1"/>
    <x v="71"/>
    <x v="5"/>
    <x v="15"/>
    <x v="0"/>
    <x v="70"/>
    <x v="5"/>
    <x v="1"/>
    <x v="87"/>
    <x v="10"/>
    <x v="4"/>
    <x v="357"/>
    <x v="338"/>
    <x v="357"/>
    <x v="301"/>
    <x v="203"/>
    <x v="1"/>
    <x v="0"/>
    <x v="0"/>
    <x v="350"/>
    <x v="316"/>
    <x v="0"/>
    <x v="0"/>
  </r>
  <r>
    <x v="358"/>
    <x v="358"/>
    <x v="1"/>
    <x v="235"/>
    <x v="11"/>
    <x v="23"/>
    <x v="0"/>
    <x v="227"/>
    <x v="10"/>
    <x v="0"/>
    <x v="205"/>
    <x v="6"/>
    <x v="0"/>
    <x v="358"/>
    <x v="339"/>
    <x v="358"/>
    <x v="302"/>
    <x v="7"/>
    <x v="0"/>
    <x v="0"/>
    <x v="0"/>
    <x v="351"/>
    <x v="317"/>
    <x v="0"/>
    <x v="0"/>
  </r>
  <r>
    <x v="359"/>
    <x v="359"/>
    <x v="0"/>
    <x v="236"/>
    <x v="10"/>
    <x v="7"/>
    <x v="0"/>
    <x v="228"/>
    <x v="9"/>
    <x v="3"/>
    <x v="102"/>
    <x v="4"/>
    <x v="3"/>
    <x v="359"/>
    <x v="340"/>
    <x v="359"/>
    <x v="303"/>
    <x v="223"/>
    <x v="0"/>
    <x v="0"/>
    <x v="0"/>
    <x v="352"/>
    <x v="318"/>
    <x v="0"/>
    <x v="0"/>
  </r>
  <r>
    <x v="360"/>
    <x v="360"/>
    <x v="1"/>
    <x v="155"/>
    <x v="7"/>
    <x v="16"/>
    <x v="0"/>
    <x v="154"/>
    <x v="6"/>
    <x v="2"/>
    <x v="236"/>
    <x v="18"/>
    <x v="1"/>
    <x v="360"/>
    <x v="341"/>
    <x v="360"/>
    <x v="304"/>
    <x v="5"/>
    <x v="0"/>
    <x v="0"/>
    <x v="0"/>
    <x v="353"/>
    <x v="5"/>
    <x v="0"/>
    <x v="0"/>
  </r>
  <r>
    <x v="361"/>
    <x v="361"/>
    <x v="3"/>
    <x v="2"/>
    <x v="2"/>
    <x v="2"/>
    <x v="0"/>
    <x v="2"/>
    <x v="2"/>
    <x v="2"/>
    <x v="237"/>
    <x v="22"/>
    <x v="4"/>
    <x v="361"/>
    <x v="342"/>
    <x v="361"/>
    <x v="12"/>
    <x v="5"/>
    <x v="1"/>
    <x v="0"/>
    <x v="0"/>
    <x v="127"/>
    <x v="5"/>
    <x v="0"/>
    <x v="0"/>
  </r>
  <r>
    <x v="362"/>
    <x v="362"/>
    <x v="2"/>
    <x v="237"/>
    <x v="3"/>
    <x v="2"/>
    <x v="0"/>
    <x v="229"/>
    <x v="3"/>
    <x v="0"/>
    <x v="238"/>
    <x v="22"/>
    <x v="0"/>
    <x v="362"/>
    <x v="343"/>
    <x v="362"/>
    <x v="305"/>
    <x v="5"/>
    <x v="1"/>
    <x v="0"/>
    <x v="0"/>
    <x v="354"/>
    <x v="5"/>
    <x v="0"/>
    <x v="0"/>
  </r>
  <r>
    <x v="363"/>
    <x v="363"/>
    <x v="0"/>
    <x v="199"/>
    <x v="12"/>
    <x v="16"/>
    <x v="0"/>
    <x v="194"/>
    <x v="11"/>
    <x v="2"/>
    <x v="239"/>
    <x v="17"/>
    <x v="3"/>
    <x v="363"/>
    <x v="344"/>
    <x v="363"/>
    <x v="306"/>
    <x v="224"/>
    <x v="0"/>
    <x v="0"/>
    <x v="0"/>
    <x v="355"/>
    <x v="319"/>
    <x v="0"/>
    <x v="0"/>
  </r>
  <r>
    <x v="364"/>
    <x v="364"/>
    <x v="2"/>
    <x v="151"/>
    <x v="9"/>
    <x v="16"/>
    <x v="0"/>
    <x v="150"/>
    <x v="8"/>
    <x v="3"/>
    <x v="240"/>
    <x v="13"/>
    <x v="1"/>
    <x v="364"/>
    <x v="345"/>
    <x v="364"/>
    <x v="307"/>
    <x v="138"/>
    <x v="0"/>
    <x v="0"/>
    <x v="0"/>
    <x v="356"/>
    <x v="320"/>
    <x v="0"/>
    <x v="0"/>
  </r>
  <r>
    <x v="365"/>
    <x v="365"/>
    <x v="1"/>
    <x v="30"/>
    <x v="3"/>
    <x v="14"/>
    <x v="0"/>
    <x v="30"/>
    <x v="3"/>
    <x v="0"/>
    <x v="241"/>
    <x v="21"/>
    <x v="0"/>
    <x v="365"/>
    <x v="346"/>
    <x v="365"/>
    <x v="12"/>
    <x v="225"/>
    <x v="0"/>
    <x v="0"/>
    <x v="0"/>
    <x v="357"/>
    <x v="321"/>
    <x v="0"/>
    <x v="0"/>
  </r>
  <r>
    <x v="366"/>
    <x v="366"/>
    <x v="3"/>
    <x v="238"/>
    <x v="9"/>
    <x v="12"/>
    <x v="0"/>
    <x v="230"/>
    <x v="8"/>
    <x v="3"/>
    <x v="242"/>
    <x v="19"/>
    <x v="3"/>
    <x v="366"/>
    <x v="347"/>
    <x v="366"/>
    <x v="308"/>
    <x v="107"/>
    <x v="1"/>
    <x v="0"/>
    <x v="0"/>
    <x v="358"/>
    <x v="322"/>
    <x v="0"/>
    <x v="0"/>
  </r>
  <r>
    <x v="367"/>
    <x v="367"/>
    <x v="1"/>
    <x v="239"/>
    <x v="12"/>
    <x v="2"/>
    <x v="0"/>
    <x v="231"/>
    <x v="11"/>
    <x v="2"/>
    <x v="243"/>
    <x v="2"/>
    <x v="4"/>
    <x v="367"/>
    <x v="348"/>
    <x v="367"/>
    <x v="309"/>
    <x v="27"/>
    <x v="0"/>
    <x v="0"/>
    <x v="0"/>
    <x v="359"/>
    <x v="323"/>
    <x v="0"/>
    <x v="0"/>
  </r>
  <r>
    <x v="368"/>
    <x v="368"/>
    <x v="3"/>
    <x v="121"/>
    <x v="10"/>
    <x v="21"/>
    <x v="0"/>
    <x v="120"/>
    <x v="9"/>
    <x v="3"/>
    <x v="172"/>
    <x v="0"/>
    <x v="2"/>
    <x v="368"/>
    <x v="349"/>
    <x v="368"/>
    <x v="310"/>
    <x v="226"/>
    <x v="1"/>
    <x v="0"/>
    <x v="0"/>
    <x v="360"/>
    <x v="324"/>
    <x v="0"/>
    <x v="0"/>
  </r>
  <r>
    <x v="369"/>
    <x v="369"/>
    <x v="0"/>
    <x v="56"/>
    <x v="7"/>
    <x v="9"/>
    <x v="0"/>
    <x v="55"/>
    <x v="6"/>
    <x v="2"/>
    <x v="111"/>
    <x v="19"/>
    <x v="4"/>
    <x v="369"/>
    <x v="350"/>
    <x v="369"/>
    <x v="311"/>
    <x v="119"/>
    <x v="0"/>
    <x v="0"/>
    <x v="0"/>
    <x v="361"/>
    <x v="325"/>
    <x v="0"/>
    <x v="0"/>
  </r>
  <r>
    <x v="370"/>
    <x v="370"/>
    <x v="3"/>
    <x v="240"/>
    <x v="2"/>
    <x v="18"/>
    <x v="0"/>
    <x v="232"/>
    <x v="2"/>
    <x v="2"/>
    <x v="117"/>
    <x v="2"/>
    <x v="4"/>
    <x v="370"/>
    <x v="351"/>
    <x v="370"/>
    <x v="312"/>
    <x v="184"/>
    <x v="0"/>
    <x v="0"/>
    <x v="0"/>
    <x v="362"/>
    <x v="326"/>
    <x v="0"/>
    <x v="0"/>
  </r>
  <r>
    <x v="371"/>
    <x v="371"/>
    <x v="2"/>
    <x v="241"/>
    <x v="20"/>
    <x v="29"/>
    <x v="0"/>
    <x v="233"/>
    <x v="5"/>
    <x v="1"/>
    <x v="244"/>
    <x v="14"/>
    <x v="4"/>
    <x v="371"/>
    <x v="54"/>
    <x v="371"/>
    <x v="313"/>
    <x v="227"/>
    <x v="0"/>
    <x v="0"/>
    <x v="0"/>
    <x v="363"/>
    <x v="327"/>
    <x v="0"/>
    <x v="0"/>
  </r>
  <r>
    <x v="372"/>
    <x v="372"/>
    <x v="1"/>
    <x v="113"/>
    <x v="12"/>
    <x v="25"/>
    <x v="0"/>
    <x v="112"/>
    <x v="11"/>
    <x v="2"/>
    <x v="214"/>
    <x v="0"/>
    <x v="2"/>
    <x v="372"/>
    <x v="352"/>
    <x v="372"/>
    <x v="314"/>
    <x v="138"/>
    <x v="0"/>
    <x v="0"/>
    <x v="0"/>
    <x v="364"/>
    <x v="328"/>
    <x v="0"/>
    <x v="0"/>
  </r>
  <r>
    <x v="373"/>
    <x v="373"/>
    <x v="3"/>
    <x v="11"/>
    <x v="7"/>
    <x v="10"/>
    <x v="0"/>
    <x v="11"/>
    <x v="6"/>
    <x v="2"/>
    <x v="245"/>
    <x v="6"/>
    <x v="2"/>
    <x v="373"/>
    <x v="353"/>
    <x v="373"/>
    <x v="315"/>
    <x v="142"/>
    <x v="0"/>
    <x v="0"/>
    <x v="0"/>
    <x v="365"/>
    <x v="329"/>
    <x v="0"/>
    <x v="0"/>
  </r>
  <r>
    <x v="374"/>
    <x v="374"/>
    <x v="1"/>
    <x v="242"/>
    <x v="9"/>
    <x v="19"/>
    <x v="0"/>
    <x v="234"/>
    <x v="8"/>
    <x v="3"/>
    <x v="120"/>
    <x v="4"/>
    <x v="5"/>
    <x v="374"/>
    <x v="354"/>
    <x v="374"/>
    <x v="12"/>
    <x v="228"/>
    <x v="1"/>
    <x v="0"/>
    <x v="0"/>
    <x v="366"/>
    <x v="330"/>
    <x v="0"/>
    <x v="0"/>
  </r>
  <r>
    <x v="375"/>
    <x v="375"/>
    <x v="3"/>
    <x v="131"/>
    <x v="2"/>
    <x v="7"/>
    <x v="0"/>
    <x v="130"/>
    <x v="2"/>
    <x v="2"/>
    <x v="115"/>
    <x v="20"/>
    <x v="1"/>
    <x v="375"/>
    <x v="355"/>
    <x v="375"/>
    <x v="316"/>
    <x v="229"/>
    <x v="0"/>
    <x v="0"/>
    <x v="0"/>
    <x v="367"/>
    <x v="331"/>
    <x v="0"/>
    <x v="0"/>
  </r>
  <r>
    <x v="376"/>
    <x v="376"/>
    <x v="0"/>
    <x v="9"/>
    <x v="5"/>
    <x v="8"/>
    <x v="0"/>
    <x v="9"/>
    <x v="5"/>
    <x v="1"/>
    <x v="246"/>
    <x v="22"/>
    <x v="1"/>
    <x v="376"/>
    <x v="265"/>
    <x v="376"/>
    <x v="317"/>
    <x v="230"/>
    <x v="1"/>
    <x v="0"/>
    <x v="0"/>
    <x v="368"/>
    <x v="332"/>
    <x v="0"/>
    <x v="0"/>
  </r>
  <r>
    <x v="377"/>
    <x v="377"/>
    <x v="1"/>
    <x v="161"/>
    <x v="11"/>
    <x v="16"/>
    <x v="0"/>
    <x v="160"/>
    <x v="10"/>
    <x v="0"/>
    <x v="181"/>
    <x v="21"/>
    <x v="2"/>
    <x v="377"/>
    <x v="356"/>
    <x v="377"/>
    <x v="318"/>
    <x v="109"/>
    <x v="0"/>
    <x v="0"/>
    <x v="0"/>
    <x v="369"/>
    <x v="333"/>
    <x v="0"/>
    <x v="0"/>
  </r>
  <r>
    <x v="378"/>
    <x v="378"/>
    <x v="3"/>
    <x v="243"/>
    <x v="21"/>
    <x v="20"/>
    <x v="0"/>
    <x v="235"/>
    <x v="1"/>
    <x v="1"/>
    <x v="230"/>
    <x v="0"/>
    <x v="1"/>
    <x v="378"/>
    <x v="357"/>
    <x v="378"/>
    <x v="319"/>
    <x v="138"/>
    <x v="1"/>
    <x v="0"/>
    <x v="0"/>
    <x v="370"/>
    <x v="334"/>
    <x v="0"/>
    <x v="0"/>
  </r>
  <r>
    <x v="379"/>
    <x v="379"/>
    <x v="1"/>
    <x v="20"/>
    <x v="9"/>
    <x v="13"/>
    <x v="0"/>
    <x v="20"/>
    <x v="8"/>
    <x v="3"/>
    <x v="33"/>
    <x v="32"/>
    <x v="3"/>
    <x v="379"/>
    <x v="358"/>
    <x v="379"/>
    <x v="320"/>
    <x v="197"/>
    <x v="0"/>
    <x v="0"/>
    <x v="0"/>
    <x v="371"/>
    <x v="335"/>
    <x v="0"/>
    <x v="0"/>
  </r>
  <r>
    <x v="380"/>
    <x v="380"/>
    <x v="3"/>
    <x v="126"/>
    <x v="1"/>
    <x v="24"/>
    <x v="0"/>
    <x v="125"/>
    <x v="1"/>
    <x v="1"/>
    <x v="42"/>
    <x v="62"/>
    <x v="1"/>
    <x v="380"/>
    <x v="359"/>
    <x v="380"/>
    <x v="321"/>
    <x v="17"/>
    <x v="1"/>
    <x v="0"/>
    <x v="0"/>
    <x v="372"/>
    <x v="336"/>
    <x v="0"/>
    <x v="0"/>
  </r>
  <r>
    <x v="381"/>
    <x v="381"/>
    <x v="1"/>
    <x v="230"/>
    <x v="2"/>
    <x v="19"/>
    <x v="0"/>
    <x v="222"/>
    <x v="2"/>
    <x v="2"/>
    <x v="115"/>
    <x v="24"/>
    <x v="5"/>
    <x v="381"/>
    <x v="360"/>
    <x v="381"/>
    <x v="322"/>
    <x v="5"/>
    <x v="0"/>
    <x v="0"/>
    <x v="0"/>
    <x v="373"/>
    <x v="5"/>
    <x v="0"/>
    <x v="0"/>
  </r>
  <r>
    <x v="382"/>
    <x v="382"/>
    <x v="0"/>
    <x v="244"/>
    <x v="0"/>
    <x v="14"/>
    <x v="0"/>
    <x v="236"/>
    <x v="0"/>
    <x v="0"/>
    <x v="32"/>
    <x v="32"/>
    <x v="2"/>
    <x v="382"/>
    <x v="361"/>
    <x v="382"/>
    <x v="323"/>
    <x v="20"/>
    <x v="1"/>
    <x v="0"/>
    <x v="0"/>
    <x v="374"/>
    <x v="337"/>
    <x v="0"/>
    <x v="0"/>
  </r>
  <r>
    <x v="383"/>
    <x v="383"/>
    <x v="0"/>
    <x v="74"/>
    <x v="4"/>
    <x v="16"/>
    <x v="0"/>
    <x v="73"/>
    <x v="4"/>
    <x v="1"/>
    <x v="247"/>
    <x v="35"/>
    <x v="5"/>
    <x v="383"/>
    <x v="362"/>
    <x v="383"/>
    <x v="324"/>
    <x v="231"/>
    <x v="0"/>
    <x v="0"/>
    <x v="0"/>
    <x v="375"/>
    <x v="338"/>
    <x v="0"/>
    <x v="0"/>
  </r>
  <r>
    <x v="384"/>
    <x v="384"/>
    <x v="0"/>
    <x v="39"/>
    <x v="13"/>
    <x v="16"/>
    <x v="0"/>
    <x v="19"/>
    <x v="7"/>
    <x v="3"/>
    <x v="48"/>
    <x v="1"/>
    <x v="1"/>
    <x v="384"/>
    <x v="363"/>
    <x v="384"/>
    <x v="325"/>
    <x v="5"/>
    <x v="0"/>
    <x v="0"/>
    <x v="0"/>
    <x v="376"/>
    <x v="5"/>
    <x v="0"/>
    <x v="0"/>
  </r>
  <r>
    <x v="385"/>
    <x v="385"/>
    <x v="0"/>
    <x v="52"/>
    <x v="4"/>
    <x v="10"/>
    <x v="0"/>
    <x v="51"/>
    <x v="4"/>
    <x v="1"/>
    <x v="248"/>
    <x v="5"/>
    <x v="0"/>
    <x v="385"/>
    <x v="364"/>
    <x v="385"/>
    <x v="326"/>
    <x v="232"/>
    <x v="0"/>
    <x v="0"/>
    <x v="0"/>
    <x v="377"/>
    <x v="339"/>
    <x v="0"/>
    <x v="0"/>
  </r>
  <r>
    <x v="386"/>
    <x v="386"/>
    <x v="2"/>
    <x v="245"/>
    <x v="0"/>
    <x v="24"/>
    <x v="0"/>
    <x v="237"/>
    <x v="0"/>
    <x v="0"/>
    <x v="209"/>
    <x v="63"/>
    <x v="1"/>
    <x v="386"/>
    <x v="365"/>
    <x v="386"/>
    <x v="327"/>
    <x v="69"/>
    <x v="1"/>
    <x v="0"/>
    <x v="0"/>
    <x v="378"/>
    <x v="340"/>
    <x v="0"/>
    <x v="0"/>
  </r>
  <r>
    <x v="387"/>
    <x v="387"/>
    <x v="0"/>
    <x v="104"/>
    <x v="10"/>
    <x v="25"/>
    <x v="0"/>
    <x v="103"/>
    <x v="9"/>
    <x v="3"/>
    <x v="249"/>
    <x v="7"/>
    <x v="0"/>
    <x v="387"/>
    <x v="366"/>
    <x v="387"/>
    <x v="328"/>
    <x v="233"/>
    <x v="0"/>
    <x v="0"/>
    <x v="0"/>
    <x v="379"/>
    <x v="341"/>
    <x v="0"/>
    <x v="0"/>
  </r>
  <r>
    <x v="388"/>
    <x v="388"/>
    <x v="2"/>
    <x v="158"/>
    <x v="3"/>
    <x v="21"/>
    <x v="0"/>
    <x v="157"/>
    <x v="3"/>
    <x v="0"/>
    <x v="72"/>
    <x v="13"/>
    <x v="4"/>
    <x v="388"/>
    <x v="367"/>
    <x v="388"/>
    <x v="329"/>
    <x v="26"/>
    <x v="1"/>
    <x v="0"/>
    <x v="0"/>
    <x v="380"/>
    <x v="342"/>
    <x v="0"/>
    <x v="0"/>
  </r>
  <r>
    <x v="389"/>
    <x v="389"/>
    <x v="1"/>
    <x v="89"/>
    <x v="3"/>
    <x v="28"/>
    <x v="0"/>
    <x v="88"/>
    <x v="3"/>
    <x v="0"/>
    <x v="35"/>
    <x v="4"/>
    <x v="2"/>
    <x v="389"/>
    <x v="19"/>
    <x v="389"/>
    <x v="330"/>
    <x v="184"/>
    <x v="0"/>
    <x v="0"/>
    <x v="0"/>
    <x v="381"/>
    <x v="343"/>
    <x v="0"/>
    <x v="0"/>
  </r>
  <r>
    <x v="390"/>
    <x v="390"/>
    <x v="0"/>
    <x v="18"/>
    <x v="4"/>
    <x v="3"/>
    <x v="0"/>
    <x v="18"/>
    <x v="4"/>
    <x v="1"/>
    <x v="250"/>
    <x v="30"/>
    <x v="4"/>
    <x v="390"/>
    <x v="368"/>
    <x v="390"/>
    <x v="331"/>
    <x v="219"/>
    <x v="0"/>
    <x v="0"/>
    <x v="0"/>
    <x v="382"/>
    <x v="344"/>
    <x v="0"/>
    <x v="0"/>
  </r>
  <r>
    <x v="391"/>
    <x v="391"/>
    <x v="3"/>
    <x v="78"/>
    <x v="7"/>
    <x v="28"/>
    <x v="0"/>
    <x v="77"/>
    <x v="6"/>
    <x v="2"/>
    <x v="14"/>
    <x v="33"/>
    <x v="0"/>
    <x v="391"/>
    <x v="369"/>
    <x v="391"/>
    <x v="332"/>
    <x v="234"/>
    <x v="1"/>
    <x v="0"/>
    <x v="0"/>
    <x v="383"/>
    <x v="345"/>
    <x v="0"/>
    <x v="0"/>
  </r>
  <r>
    <x v="392"/>
    <x v="392"/>
    <x v="2"/>
    <x v="246"/>
    <x v="5"/>
    <x v="11"/>
    <x v="0"/>
    <x v="238"/>
    <x v="5"/>
    <x v="1"/>
    <x v="251"/>
    <x v="16"/>
    <x v="6"/>
    <x v="392"/>
    <x v="370"/>
    <x v="392"/>
    <x v="333"/>
    <x v="24"/>
    <x v="0"/>
    <x v="0"/>
    <x v="0"/>
    <x v="384"/>
    <x v="346"/>
    <x v="0"/>
    <x v="0"/>
  </r>
  <r>
    <x v="393"/>
    <x v="393"/>
    <x v="2"/>
    <x v="193"/>
    <x v="5"/>
    <x v="27"/>
    <x v="0"/>
    <x v="188"/>
    <x v="5"/>
    <x v="1"/>
    <x v="252"/>
    <x v="23"/>
    <x v="4"/>
    <x v="393"/>
    <x v="170"/>
    <x v="393"/>
    <x v="12"/>
    <x v="235"/>
    <x v="1"/>
    <x v="0"/>
    <x v="0"/>
    <x v="385"/>
    <x v="347"/>
    <x v="0"/>
    <x v="0"/>
  </r>
  <r>
    <x v="394"/>
    <x v="394"/>
    <x v="3"/>
    <x v="247"/>
    <x v="11"/>
    <x v="29"/>
    <x v="0"/>
    <x v="239"/>
    <x v="10"/>
    <x v="0"/>
    <x v="134"/>
    <x v="64"/>
    <x v="0"/>
    <x v="394"/>
    <x v="116"/>
    <x v="394"/>
    <x v="334"/>
    <x v="236"/>
    <x v="1"/>
    <x v="0"/>
    <x v="0"/>
    <x v="386"/>
    <x v="348"/>
    <x v="0"/>
    <x v="0"/>
  </r>
  <r>
    <x v="395"/>
    <x v="395"/>
    <x v="0"/>
    <x v="59"/>
    <x v="1"/>
    <x v="9"/>
    <x v="0"/>
    <x v="58"/>
    <x v="1"/>
    <x v="1"/>
    <x v="187"/>
    <x v="65"/>
    <x v="1"/>
    <x v="395"/>
    <x v="371"/>
    <x v="395"/>
    <x v="335"/>
    <x v="42"/>
    <x v="0"/>
    <x v="0"/>
    <x v="0"/>
    <x v="387"/>
    <x v="349"/>
    <x v="0"/>
    <x v="0"/>
  </r>
  <r>
    <x v="396"/>
    <x v="396"/>
    <x v="2"/>
    <x v="248"/>
    <x v="22"/>
    <x v="20"/>
    <x v="0"/>
    <x v="12"/>
    <x v="1"/>
    <x v="1"/>
    <x v="133"/>
    <x v="13"/>
    <x v="0"/>
    <x v="396"/>
    <x v="372"/>
    <x v="396"/>
    <x v="336"/>
    <x v="237"/>
    <x v="0"/>
    <x v="0"/>
    <x v="0"/>
    <x v="388"/>
    <x v="350"/>
    <x v="0"/>
    <x v="0"/>
  </r>
  <r>
    <x v="397"/>
    <x v="397"/>
    <x v="3"/>
    <x v="146"/>
    <x v="8"/>
    <x v="23"/>
    <x v="0"/>
    <x v="145"/>
    <x v="7"/>
    <x v="3"/>
    <x v="253"/>
    <x v="20"/>
    <x v="0"/>
    <x v="397"/>
    <x v="216"/>
    <x v="397"/>
    <x v="337"/>
    <x v="5"/>
    <x v="1"/>
    <x v="0"/>
    <x v="0"/>
    <x v="389"/>
    <x v="5"/>
    <x v="0"/>
    <x v="0"/>
  </r>
  <r>
    <x v="398"/>
    <x v="398"/>
    <x v="2"/>
    <x v="50"/>
    <x v="11"/>
    <x v="24"/>
    <x v="0"/>
    <x v="49"/>
    <x v="10"/>
    <x v="0"/>
    <x v="219"/>
    <x v="24"/>
    <x v="4"/>
    <x v="398"/>
    <x v="373"/>
    <x v="398"/>
    <x v="338"/>
    <x v="160"/>
    <x v="0"/>
    <x v="0"/>
    <x v="0"/>
    <x v="390"/>
    <x v="351"/>
    <x v="0"/>
    <x v="0"/>
  </r>
  <r>
    <x v="399"/>
    <x v="399"/>
    <x v="0"/>
    <x v="144"/>
    <x v="3"/>
    <x v="27"/>
    <x v="0"/>
    <x v="143"/>
    <x v="3"/>
    <x v="0"/>
    <x v="56"/>
    <x v="5"/>
    <x v="0"/>
    <x v="399"/>
    <x v="374"/>
    <x v="399"/>
    <x v="339"/>
    <x v="218"/>
    <x v="0"/>
    <x v="0"/>
    <x v="0"/>
    <x v="391"/>
    <x v="352"/>
    <x v="0"/>
    <x v="0"/>
  </r>
  <r>
    <x v="400"/>
    <x v="400"/>
    <x v="2"/>
    <x v="249"/>
    <x v="0"/>
    <x v="28"/>
    <x v="0"/>
    <x v="240"/>
    <x v="0"/>
    <x v="0"/>
    <x v="254"/>
    <x v="1"/>
    <x v="0"/>
    <x v="400"/>
    <x v="375"/>
    <x v="400"/>
    <x v="340"/>
    <x v="74"/>
    <x v="0"/>
    <x v="0"/>
    <x v="0"/>
    <x v="392"/>
    <x v="353"/>
    <x v="0"/>
    <x v="0"/>
  </r>
  <r>
    <x v="401"/>
    <x v="401"/>
    <x v="1"/>
    <x v="204"/>
    <x v="2"/>
    <x v="23"/>
    <x v="0"/>
    <x v="199"/>
    <x v="2"/>
    <x v="2"/>
    <x v="255"/>
    <x v="35"/>
    <x v="2"/>
    <x v="401"/>
    <x v="376"/>
    <x v="401"/>
    <x v="341"/>
    <x v="5"/>
    <x v="0"/>
    <x v="0"/>
    <x v="0"/>
    <x v="393"/>
    <x v="5"/>
    <x v="0"/>
    <x v="0"/>
  </r>
  <r>
    <x v="402"/>
    <x v="402"/>
    <x v="0"/>
    <x v="250"/>
    <x v="22"/>
    <x v="24"/>
    <x v="0"/>
    <x v="148"/>
    <x v="11"/>
    <x v="2"/>
    <x v="256"/>
    <x v="2"/>
    <x v="3"/>
    <x v="402"/>
    <x v="377"/>
    <x v="402"/>
    <x v="342"/>
    <x v="222"/>
    <x v="0"/>
    <x v="0"/>
    <x v="0"/>
    <x v="394"/>
    <x v="354"/>
    <x v="0"/>
    <x v="0"/>
  </r>
  <r>
    <x v="403"/>
    <x v="403"/>
    <x v="1"/>
    <x v="247"/>
    <x v="11"/>
    <x v="29"/>
    <x v="0"/>
    <x v="239"/>
    <x v="10"/>
    <x v="0"/>
    <x v="168"/>
    <x v="38"/>
    <x v="5"/>
    <x v="403"/>
    <x v="378"/>
    <x v="403"/>
    <x v="12"/>
    <x v="5"/>
    <x v="0"/>
    <x v="0"/>
    <x v="0"/>
    <x v="127"/>
    <x v="5"/>
    <x v="0"/>
    <x v="0"/>
  </r>
  <r>
    <x v="404"/>
    <x v="404"/>
    <x v="0"/>
    <x v="65"/>
    <x v="7"/>
    <x v="18"/>
    <x v="0"/>
    <x v="64"/>
    <x v="6"/>
    <x v="2"/>
    <x v="57"/>
    <x v="23"/>
    <x v="2"/>
    <x v="404"/>
    <x v="379"/>
    <x v="404"/>
    <x v="12"/>
    <x v="238"/>
    <x v="0"/>
    <x v="0"/>
    <x v="0"/>
    <x v="395"/>
    <x v="355"/>
    <x v="0"/>
    <x v="0"/>
  </r>
  <r>
    <x v="405"/>
    <x v="405"/>
    <x v="3"/>
    <x v="86"/>
    <x v="7"/>
    <x v="6"/>
    <x v="0"/>
    <x v="85"/>
    <x v="6"/>
    <x v="2"/>
    <x v="13"/>
    <x v="8"/>
    <x v="1"/>
    <x v="405"/>
    <x v="380"/>
    <x v="405"/>
    <x v="343"/>
    <x v="239"/>
    <x v="1"/>
    <x v="0"/>
    <x v="0"/>
    <x v="396"/>
    <x v="356"/>
    <x v="0"/>
    <x v="0"/>
  </r>
  <r>
    <x v="406"/>
    <x v="406"/>
    <x v="2"/>
    <x v="251"/>
    <x v="23"/>
    <x v="29"/>
    <x v="0"/>
    <x v="241"/>
    <x v="5"/>
    <x v="1"/>
    <x v="93"/>
    <x v="9"/>
    <x v="2"/>
    <x v="406"/>
    <x v="381"/>
    <x v="406"/>
    <x v="344"/>
    <x v="13"/>
    <x v="1"/>
    <x v="0"/>
    <x v="0"/>
    <x v="397"/>
    <x v="357"/>
    <x v="0"/>
    <x v="0"/>
  </r>
  <r>
    <x v="407"/>
    <x v="407"/>
    <x v="3"/>
    <x v="252"/>
    <x v="1"/>
    <x v="8"/>
    <x v="0"/>
    <x v="242"/>
    <x v="1"/>
    <x v="1"/>
    <x v="7"/>
    <x v="2"/>
    <x v="8"/>
    <x v="407"/>
    <x v="382"/>
    <x v="407"/>
    <x v="121"/>
    <x v="155"/>
    <x v="1"/>
    <x v="0"/>
    <x v="0"/>
    <x v="398"/>
    <x v="358"/>
    <x v="0"/>
    <x v="0"/>
  </r>
  <r>
    <x v="408"/>
    <x v="408"/>
    <x v="0"/>
    <x v="253"/>
    <x v="2"/>
    <x v="27"/>
    <x v="0"/>
    <x v="243"/>
    <x v="2"/>
    <x v="2"/>
    <x v="162"/>
    <x v="9"/>
    <x v="4"/>
    <x v="408"/>
    <x v="383"/>
    <x v="408"/>
    <x v="345"/>
    <x v="74"/>
    <x v="0"/>
    <x v="0"/>
    <x v="0"/>
    <x v="399"/>
    <x v="359"/>
    <x v="0"/>
    <x v="0"/>
  </r>
  <r>
    <x v="409"/>
    <x v="409"/>
    <x v="2"/>
    <x v="77"/>
    <x v="11"/>
    <x v="26"/>
    <x v="0"/>
    <x v="76"/>
    <x v="10"/>
    <x v="0"/>
    <x v="5"/>
    <x v="32"/>
    <x v="2"/>
    <x v="409"/>
    <x v="384"/>
    <x v="409"/>
    <x v="346"/>
    <x v="52"/>
    <x v="0"/>
    <x v="0"/>
    <x v="0"/>
    <x v="400"/>
    <x v="360"/>
    <x v="0"/>
    <x v="0"/>
  </r>
  <r>
    <x v="410"/>
    <x v="410"/>
    <x v="0"/>
    <x v="161"/>
    <x v="11"/>
    <x v="16"/>
    <x v="0"/>
    <x v="160"/>
    <x v="10"/>
    <x v="0"/>
    <x v="64"/>
    <x v="66"/>
    <x v="2"/>
    <x v="410"/>
    <x v="385"/>
    <x v="410"/>
    <x v="347"/>
    <x v="240"/>
    <x v="1"/>
    <x v="0"/>
    <x v="0"/>
    <x v="401"/>
    <x v="361"/>
    <x v="0"/>
    <x v="0"/>
  </r>
  <r>
    <x v="411"/>
    <x v="411"/>
    <x v="0"/>
    <x v="21"/>
    <x v="2"/>
    <x v="15"/>
    <x v="0"/>
    <x v="21"/>
    <x v="2"/>
    <x v="2"/>
    <x v="59"/>
    <x v="5"/>
    <x v="3"/>
    <x v="411"/>
    <x v="386"/>
    <x v="411"/>
    <x v="348"/>
    <x v="176"/>
    <x v="0"/>
    <x v="0"/>
    <x v="0"/>
    <x v="402"/>
    <x v="362"/>
    <x v="0"/>
    <x v="0"/>
  </r>
  <r>
    <x v="412"/>
    <x v="412"/>
    <x v="2"/>
    <x v="200"/>
    <x v="3"/>
    <x v="12"/>
    <x v="0"/>
    <x v="195"/>
    <x v="3"/>
    <x v="0"/>
    <x v="257"/>
    <x v="3"/>
    <x v="0"/>
    <x v="412"/>
    <x v="101"/>
    <x v="412"/>
    <x v="349"/>
    <x v="5"/>
    <x v="1"/>
    <x v="0"/>
    <x v="0"/>
    <x v="403"/>
    <x v="5"/>
    <x v="0"/>
    <x v="0"/>
  </r>
  <r>
    <x v="413"/>
    <x v="413"/>
    <x v="2"/>
    <x v="254"/>
    <x v="8"/>
    <x v="25"/>
    <x v="0"/>
    <x v="244"/>
    <x v="7"/>
    <x v="3"/>
    <x v="63"/>
    <x v="26"/>
    <x v="7"/>
    <x v="413"/>
    <x v="387"/>
    <x v="413"/>
    <x v="350"/>
    <x v="241"/>
    <x v="1"/>
    <x v="0"/>
    <x v="0"/>
    <x v="404"/>
    <x v="363"/>
    <x v="0"/>
    <x v="0"/>
  </r>
  <r>
    <x v="414"/>
    <x v="414"/>
    <x v="0"/>
    <x v="19"/>
    <x v="8"/>
    <x v="8"/>
    <x v="0"/>
    <x v="19"/>
    <x v="7"/>
    <x v="3"/>
    <x v="136"/>
    <x v="10"/>
    <x v="4"/>
    <x v="414"/>
    <x v="388"/>
    <x v="414"/>
    <x v="351"/>
    <x v="119"/>
    <x v="0"/>
    <x v="0"/>
    <x v="0"/>
    <x v="405"/>
    <x v="364"/>
    <x v="0"/>
    <x v="0"/>
  </r>
  <r>
    <x v="415"/>
    <x v="415"/>
    <x v="3"/>
    <x v="83"/>
    <x v="10"/>
    <x v="12"/>
    <x v="0"/>
    <x v="82"/>
    <x v="9"/>
    <x v="3"/>
    <x v="249"/>
    <x v="29"/>
    <x v="4"/>
    <x v="415"/>
    <x v="389"/>
    <x v="415"/>
    <x v="352"/>
    <x v="230"/>
    <x v="0"/>
    <x v="0"/>
    <x v="0"/>
    <x v="406"/>
    <x v="365"/>
    <x v="0"/>
    <x v="0"/>
  </r>
  <r>
    <x v="416"/>
    <x v="416"/>
    <x v="1"/>
    <x v="221"/>
    <x v="9"/>
    <x v="28"/>
    <x v="0"/>
    <x v="213"/>
    <x v="8"/>
    <x v="3"/>
    <x v="242"/>
    <x v="4"/>
    <x v="0"/>
    <x v="416"/>
    <x v="390"/>
    <x v="416"/>
    <x v="353"/>
    <x v="242"/>
    <x v="0"/>
    <x v="0"/>
    <x v="0"/>
    <x v="407"/>
    <x v="366"/>
    <x v="0"/>
    <x v="0"/>
  </r>
  <r>
    <x v="417"/>
    <x v="417"/>
    <x v="3"/>
    <x v="255"/>
    <x v="18"/>
    <x v="16"/>
    <x v="0"/>
    <x v="60"/>
    <x v="7"/>
    <x v="3"/>
    <x v="258"/>
    <x v="29"/>
    <x v="1"/>
    <x v="417"/>
    <x v="391"/>
    <x v="417"/>
    <x v="354"/>
    <x v="243"/>
    <x v="0"/>
    <x v="0"/>
    <x v="0"/>
    <x v="408"/>
    <x v="367"/>
    <x v="0"/>
    <x v="0"/>
  </r>
  <r>
    <x v="418"/>
    <x v="418"/>
    <x v="3"/>
    <x v="256"/>
    <x v="20"/>
    <x v="9"/>
    <x v="0"/>
    <x v="245"/>
    <x v="6"/>
    <x v="2"/>
    <x v="158"/>
    <x v="23"/>
    <x v="4"/>
    <x v="418"/>
    <x v="392"/>
    <x v="418"/>
    <x v="355"/>
    <x v="244"/>
    <x v="1"/>
    <x v="0"/>
    <x v="0"/>
    <x v="409"/>
    <x v="368"/>
    <x v="0"/>
    <x v="0"/>
  </r>
  <r>
    <x v="419"/>
    <x v="419"/>
    <x v="1"/>
    <x v="11"/>
    <x v="7"/>
    <x v="10"/>
    <x v="0"/>
    <x v="11"/>
    <x v="6"/>
    <x v="2"/>
    <x v="91"/>
    <x v="26"/>
    <x v="0"/>
    <x v="419"/>
    <x v="393"/>
    <x v="419"/>
    <x v="356"/>
    <x v="53"/>
    <x v="0"/>
    <x v="0"/>
    <x v="0"/>
    <x v="410"/>
    <x v="369"/>
    <x v="0"/>
    <x v="0"/>
  </r>
  <r>
    <x v="420"/>
    <x v="420"/>
    <x v="3"/>
    <x v="95"/>
    <x v="5"/>
    <x v="16"/>
    <x v="0"/>
    <x v="94"/>
    <x v="5"/>
    <x v="1"/>
    <x v="119"/>
    <x v="18"/>
    <x v="4"/>
    <x v="420"/>
    <x v="394"/>
    <x v="420"/>
    <x v="357"/>
    <x v="245"/>
    <x v="1"/>
    <x v="0"/>
    <x v="0"/>
    <x v="411"/>
    <x v="370"/>
    <x v="0"/>
    <x v="0"/>
  </r>
  <r>
    <x v="421"/>
    <x v="421"/>
    <x v="3"/>
    <x v="5"/>
    <x v="3"/>
    <x v="5"/>
    <x v="0"/>
    <x v="5"/>
    <x v="3"/>
    <x v="0"/>
    <x v="88"/>
    <x v="24"/>
    <x v="0"/>
    <x v="421"/>
    <x v="395"/>
    <x v="421"/>
    <x v="358"/>
    <x v="156"/>
    <x v="1"/>
    <x v="0"/>
    <x v="0"/>
    <x v="412"/>
    <x v="371"/>
    <x v="0"/>
    <x v="0"/>
  </r>
  <r>
    <x v="422"/>
    <x v="422"/>
    <x v="0"/>
    <x v="62"/>
    <x v="9"/>
    <x v="3"/>
    <x v="0"/>
    <x v="61"/>
    <x v="8"/>
    <x v="3"/>
    <x v="259"/>
    <x v="38"/>
    <x v="9"/>
    <x v="422"/>
    <x v="396"/>
    <x v="422"/>
    <x v="359"/>
    <x v="5"/>
    <x v="0"/>
    <x v="0"/>
    <x v="0"/>
    <x v="413"/>
    <x v="5"/>
    <x v="0"/>
    <x v="0"/>
  </r>
  <r>
    <x v="423"/>
    <x v="423"/>
    <x v="0"/>
    <x v="257"/>
    <x v="8"/>
    <x v="20"/>
    <x v="0"/>
    <x v="246"/>
    <x v="7"/>
    <x v="3"/>
    <x v="64"/>
    <x v="5"/>
    <x v="4"/>
    <x v="423"/>
    <x v="397"/>
    <x v="423"/>
    <x v="360"/>
    <x v="246"/>
    <x v="0"/>
    <x v="0"/>
    <x v="0"/>
    <x v="414"/>
    <x v="372"/>
    <x v="0"/>
    <x v="0"/>
  </r>
  <r>
    <x v="424"/>
    <x v="424"/>
    <x v="1"/>
    <x v="217"/>
    <x v="1"/>
    <x v="17"/>
    <x v="0"/>
    <x v="209"/>
    <x v="1"/>
    <x v="1"/>
    <x v="192"/>
    <x v="2"/>
    <x v="1"/>
    <x v="424"/>
    <x v="398"/>
    <x v="424"/>
    <x v="12"/>
    <x v="247"/>
    <x v="0"/>
    <x v="0"/>
    <x v="0"/>
    <x v="415"/>
    <x v="373"/>
    <x v="0"/>
    <x v="0"/>
  </r>
  <r>
    <x v="425"/>
    <x v="425"/>
    <x v="2"/>
    <x v="258"/>
    <x v="3"/>
    <x v="7"/>
    <x v="0"/>
    <x v="247"/>
    <x v="3"/>
    <x v="0"/>
    <x v="30"/>
    <x v="1"/>
    <x v="4"/>
    <x v="425"/>
    <x v="399"/>
    <x v="425"/>
    <x v="361"/>
    <x v="248"/>
    <x v="1"/>
    <x v="0"/>
    <x v="0"/>
    <x v="416"/>
    <x v="374"/>
    <x v="0"/>
    <x v="0"/>
  </r>
  <r>
    <x v="426"/>
    <x v="426"/>
    <x v="1"/>
    <x v="235"/>
    <x v="11"/>
    <x v="23"/>
    <x v="0"/>
    <x v="227"/>
    <x v="10"/>
    <x v="0"/>
    <x v="200"/>
    <x v="3"/>
    <x v="2"/>
    <x v="426"/>
    <x v="400"/>
    <x v="426"/>
    <x v="362"/>
    <x v="249"/>
    <x v="0"/>
    <x v="0"/>
    <x v="0"/>
    <x v="417"/>
    <x v="375"/>
    <x v="0"/>
    <x v="0"/>
  </r>
  <r>
    <x v="427"/>
    <x v="427"/>
    <x v="2"/>
    <x v="73"/>
    <x v="3"/>
    <x v="22"/>
    <x v="0"/>
    <x v="72"/>
    <x v="3"/>
    <x v="0"/>
    <x v="257"/>
    <x v="19"/>
    <x v="4"/>
    <x v="427"/>
    <x v="401"/>
    <x v="427"/>
    <x v="363"/>
    <x v="70"/>
    <x v="1"/>
    <x v="0"/>
    <x v="0"/>
    <x v="418"/>
    <x v="376"/>
    <x v="0"/>
    <x v="0"/>
  </r>
  <r>
    <x v="428"/>
    <x v="428"/>
    <x v="3"/>
    <x v="259"/>
    <x v="3"/>
    <x v="8"/>
    <x v="0"/>
    <x v="248"/>
    <x v="3"/>
    <x v="0"/>
    <x v="3"/>
    <x v="5"/>
    <x v="0"/>
    <x v="428"/>
    <x v="225"/>
    <x v="428"/>
    <x v="364"/>
    <x v="218"/>
    <x v="1"/>
    <x v="0"/>
    <x v="0"/>
    <x v="419"/>
    <x v="377"/>
    <x v="0"/>
    <x v="0"/>
  </r>
  <r>
    <x v="429"/>
    <x v="429"/>
    <x v="0"/>
    <x v="5"/>
    <x v="3"/>
    <x v="5"/>
    <x v="0"/>
    <x v="5"/>
    <x v="3"/>
    <x v="0"/>
    <x v="260"/>
    <x v="25"/>
    <x v="1"/>
    <x v="429"/>
    <x v="402"/>
    <x v="429"/>
    <x v="365"/>
    <x v="165"/>
    <x v="0"/>
    <x v="12"/>
    <x v="10"/>
    <x v="420"/>
    <x v="378"/>
    <x v="12"/>
    <x v="12"/>
  </r>
  <r>
    <x v="430"/>
    <x v="430"/>
    <x v="1"/>
    <x v="249"/>
    <x v="0"/>
    <x v="28"/>
    <x v="0"/>
    <x v="240"/>
    <x v="0"/>
    <x v="0"/>
    <x v="26"/>
    <x v="3"/>
    <x v="2"/>
    <x v="430"/>
    <x v="403"/>
    <x v="430"/>
    <x v="366"/>
    <x v="0"/>
    <x v="0"/>
    <x v="0"/>
    <x v="0"/>
    <x v="421"/>
    <x v="379"/>
    <x v="0"/>
    <x v="0"/>
  </r>
  <r>
    <x v="431"/>
    <x v="431"/>
    <x v="3"/>
    <x v="22"/>
    <x v="0"/>
    <x v="16"/>
    <x v="0"/>
    <x v="22"/>
    <x v="0"/>
    <x v="0"/>
    <x v="148"/>
    <x v="16"/>
    <x v="4"/>
    <x v="431"/>
    <x v="404"/>
    <x v="431"/>
    <x v="12"/>
    <x v="250"/>
    <x v="0"/>
    <x v="0"/>
    <x v="0"/>
    <x v="422"/>
    <x v="380"/>
    <x v="0"/>
    <x v="0"/>
  </r>
  <r>
    <x v="432"/>
    <x v="432"/>
    <x v="2"/>
    <x v="260"/>
    <x v="23"/>
    <x v="20"/>
    <x v="0"/>
    <x v="105"/>
    <x v="1"/>
    <x v="1"/>
    <x v="191"/>
    <x v="30"/>
    <x v="1"/>
    <x v="432"/>
    <x v="405"/>
    <x v="432"/>
    <x v="367"/>
    <x v="174"/>
    <x v="0"/>
    <x v="0"/>
    <x v="0"/>
    <x v="423"/>
    <x v="381"/>
    <x v="0"/>
    <x v="0"/>
  </r>
  <r>
    <x v="433"/>
    <x v="433"/>
    <x v="3"/>
    <x v="142"/>
    <x v="1"/>
    <x v="25"/>
    <x v="0"/>
    <x v="141"/>
    <x v="1"/>
    <x v="1"/>
    <x v="44"/>
    <x v="12"/>
    <x v="0"/>
    <x v="433"/>
    <x v="406"/>
    <x v="433"/>
    <x v="368"/>
    <x v="251"/>
    <x v="0"/>
    <x v="0"/>
    <x v="0"/>
    <x v="424"/>
    <x v="382"/>
    <x v="0"/>
    <x v="0"/>
  </r>
  <r>
    <x v="434"/>
    <x v="434"/>
    <x v="1"/>
    <x v="236"/>
    <x v="10"/>
    <x v="7"/>
    <x v="0"/>
    <x v="228"/>
    <x v="9"/>
    <x v="3"/>
    <x v="261"/>
    <x v="2"/>
    <x v="3"/>
    <x v="434"/>
    <x v="248"/>
    <x v="434"/>
    <x v="369"/>
    <x v="156"/>
    <x v="0"/>
    <x v="0"/>
    <x v="0"/>
    <x v="425"/>
    <x v="383"/>
    <x v="0"/>
    <x v="0"/>
  </r>
  <r>
    <x v="435"/>
    <x v="435"/>
    <x v="3"/>
    <x v="212"/>
    <x v="5"/>
    <x v="5"/>
    <x v="0"/>
    <x v="205"/>
    <x v="5"/>
    <x v="1"/>
    <x v="185"/>
    <x v="2"/>
    <x v="1"/>
    <x v="435"/>
    <x v="407"/>
    <x v="435"/>
    <x v="370"/>
    <x v="13"/>
    <x v="0"/>
    <x v="0"/>
    <x v="0"/>
    <x v="426"/>
    <x v="384"/>
    <x v="0"/>
    <x v="0"/>
  </r>
  <r>
    <x v="436"/>
    <x v="436"/>
    <x v="2"/>
    <x v="261"/>
    <x v="5"/>
    <x v="30"/>
    <x v="0"/>
    <x v="184"/>
    <x v="5"/>
    <x v="1"/>
    <x v="262"/>
    <x v="38"/>
    <x v="0"/>
    <x v="436"/>
    <x v="408"/>
    <x v="436"/>
    <x v="12"/>
    <x v="194"/>
    <x v="0"/>
    <x v="0"/>
    <x v="0"/>
    <x v="427"/>
    <x v="385"/>
    <x v="0"/>
    <x v="0"/>
  </r>
  <r>
    <x v="437"/>
    <x v="437"/>
    <x v="3"/>
    <x v="262"/>
    <x v="7"/>
    <x v="11"/>
    <x v="0"/>
    <x v="249"/>
    <x v="6"/>
    <x v="2"/>
    <x v="245"/>
    <x v="0"/>
    <x v="5"/>
    <x v="437"/>
    <x v="409"/>
    <x v="437"/>
    <x v="371"/>
    <x v="43"/>
    <x v="0"/>
    <x v="0"/>
    <x v="0"/>
    <x v="428"/>
    <x v="386"/>
    <x v="0"/>
    <x v="0"/>
  </r>
  <r>
    <x v="438"/>
    <x v="438"/>
    <x v="1"/>
    <x v="81"/>
    <x v="8"/>
    <x v="29"/>
    <x v="0"/>
    <x v="80"/>
    <x v="7"/>
    <x v="3"/>
    <x v="48"/>
    <x v="16"/>
    <x v="4"/>
    <x v="438"/>
    <x v="410"/>
    <x v="438"/>
    <x v="12"/>
    <x v="252"/>
    <x v="0"/>
    <x v="0"/>
    <x v="0"/>
    <x v="429"/>
    <x v="387"/>
    <x v="0"/>
    <x v="0"/>
  </r>
  <r>
    <x v="439"/>
    <x v="439"/>
    <x v="3"/>
    <x v="153"/>
    <x v="10"/>
    <x v="13"/>
    <x v="0"/>
    <x v="152"/>
    <x v="9"/>
    <x v="3"/>
    <x v="263"/>
    <x v="16"/>
    <x v="1"/>
    <x v="439"/>
    <x v="411"/>
    <x v="439"/>
    <x v="372"/>
    <x v="253"/>
    <x v="1"/>
    <x v="0"/>
    <x v="0"/>
    <x v="430"/>
    <x v="388"/>
    <x v="0"/>
    <x v="0"/>
  </r>
  <r>
    <x v="440"/>
    <x v="440"/>
    <x v="0"/>
    <x v="26"/>
    <x v="3"/>
    <x v="19"/>
    <x v="0"/>
    <x v="26"/>
    <x v="3"/>
    <x v="0"/>
    <x v="5"/>
    <x v="10"/>
    <x v="3"/>
    <x v="440"/>
    <x v="412"/>
    <x v="440"/>
    <x v="373"/>
    <x v="147"/>
    <x v="0"/>
    <x v="0"/>
    <x v="0"/>
    <x v="431"/>
    <x v="389"/>
    <x v="0"/>
    <x v="0"/>
  </r>
  <r>
    <x v="441"/>
    <x v="441"/>
    <x v="1"/>
    <x v="9"/>
    <x v="5"/>
    <x v="8"/>
    <x v="0"/>
    <x v="9"/>
    <x v="5"/>
    <x v="1"/>
    <x v="264"/>
    <x v="35"/>
    <x v="2"/>
    <x v="441"/>
    <x v="413"/>
    <x v="441"/>
    <x v="374"/>
    <x v="254"/>
    <x v="0"/>
    <x v="0"/>
    <x v="0"/>
    <x v="432"/>
    <x v="390"/>
    <x v="0"/>
    <x v="0"/>
  </r>
  <r>
    <x v="442"/>
    <x v="442"/>
    <x v="1"/>
    <x v="263"/>
    <x v="2"/>
    <x v="22"/>
    <x v="0"/>
    <x v="250"/>
    <x v="2"/>
    <x v="2"/>
    <x v="115"/>
    <x v="22"/>
    <x v="2"/>
    <x v="442"/>
    <x v="414"/>
    <x v="442"/>
    <x v="375"/>
    <x v="10"/>
    <x v="0"/>
    <x v="0"/>
    <x v="0"/>
    <x v="433"/>
    <x v="391"/>
    <x v="0"/>
    <x v="0"/>
  </r>
  <r>
    <x v="443"/>
    <x v="443"/>
    <x v="3"/>
    <x v="68"/>
    <x v="8"/>
    <x v="5"/>
    <x v="0"/>
    <x v="67"/>
    <x v="7"/>
    <x v="3"/>
    <x v="62"/>
    <x v="18"/>
    <x v="4"/>
    <x v="443"/>
    <x v="415"/>
    <x v="443"/>
    <x v="376"/>
    <x v="255"/>
    <x v="0"/>
    <x v="0"/>
    <x v="0"/>
    <x v="434"/>
    <x v="392"/>
    <x v="0"/>
    <x v="0"/>
  </r>
  <r>
    <x v="444"/>
    <x v="444"/>
    <x v="3"/>
    <x v="68"/>
    <x v="8"/>
    <x v="5"/>
    <x v="0"/>
    <x v="67"/>
    <x v="7"/>
    <x v="3"/>
    <x v="58"/>
    <x v="2"/>
    <x v="4"/>
    <x v="444"/>
    <x v="416"/>
    <x v="444"/>
    <x v="377"/>
    <x v="70"/>
    <x v="0"/>
    <x v="0"/>
    <x v="0"/>
    <x v="435"/>
    <x v="393"/>
    <x v="0"/>
    <x v="0"/>
  </r>
  <r>
    <x v="445"/>
    <x v="445"/>
    <x v="3"/>
    <x v="264"/>
    <x v="11"/>
    <x v="25"/>
    <x v="0"/>
    <x v="251"/>
    <x v="10"/>
    <x v="0"/>
    <x v="66"/>
    <x v="32"/>
    <x v="4"/>
    <x v="445"/>
    <x v="417"/>
    <x v="445"/>
    <x v="378"/>
    <x v="256"/>
    <x v="0"/>
    <x v="0"/>
    <x v="0"/>
    <x v="436"/>
    <x v="394"/>
    <x v="0"/>
    <x v="0"/>
  </r>
  <r>
    <x v="446"/>
    <x v="446"/>
    <x v="3"/>
    <x v="265"/>
    <x v="1"/>
    <x v="15"/>
    <x v="0"/>
    <x v="252"/>
    <x v="1"/>
    <x v="1"/>
    <x v="265"/>
    <x v="0"/>
    <x v="2"/>
    <x v="446"/>
    <x v="418"/>
    <x v="446"/>
    <x v="379"/>
    <x v="79"/>
    <x v="0"/>
    <x v="0"/>
    <x v="0"/>
    <x v="437"/>
    <x v="395"/>
    <x v="0"/>
    <x v="0"/>
  </r>
  <r>
    <x v="447"/>
    <x v="447"/>
    <x v="1"/>
    <x v="266"/>
    <x v="11"/>
    <x v="14"/>
    <x v="0"/>
    <x v="253"/>
    <x v="10"/>
    <x v="0"/>
    <x v="266"/>
    <x v="35"/>
    <x v="5"/>
    <x v="447"/>
    <x v="419"/>
    <x v="447"/>
    <x v="380"/>
    <x v="5"/>
    <x v="0"/>
    <x v="0"/>
    <x v="0"/>
    <x v="438"/>
    <x v="5"/>
    <x v="0"/>
    <x v="0"/>
  </r>
  <r>
    <x v="448"/>
    <x v="448"/>
    <x v="2"/>
    <x v="267"/>
    <x v="9"/>
    <x v="4"/>
    <x v="0"/>
    <x v="254"/>
    <x v="8"/>
    <x v="3"/>
    <x v="174"/>
    <x v="10"/>
    <x v="2"/>
    <x v="448"/>
    <x v="420"/>
    <x v="448"/>
    <x v="12"/>
    <x v="257"/>
    <x v="1"/>
    <x v="0"/>
    <x v="0"/>
    <x v="439"/>
    <x v="396"/>
    <x v="0"/>
    <x v="0"/>
  </r>
  <r>
    <x v="449"/>
    <x v="449"/>
    <x v="0"/>
    <x v="268"/>
    <x v="4"/>
    <x v="5"/>
    <x v="0"/>
    <x v="255"/>
    <x v="4"/>
    <x v="1"/>
    <x v="267"/>
    <x v="20"/>
    <x v="0"/>
    <x v="449"/>
    <x v="421"/>
    <x v="449"/>
    <x v="381"/>
    <x v="168"/>
    <x v="0"/>
    <x v="0"/>
    <x v="0"/>
    <x v="440"/>
    <x v="397"/>
    <x v="0"/>
    <x v="0"/>
  </r>
  <r>
    <x v="450"/>
    <x v="450"/>
    <x v="1"/>
    <x v="137"/>
    <x v="5"/>
    <x v="22"/>
    <x v="0"/>
    <x v="136"/>
    <x v="5"/>
    <x v="1"/>
    <x v="142"/>
    <x v="29"/>
    <x v="5"/>
    <x v="450"/>
    <x v="422"/>
    <x v="450"/>
    <x v="382"/>
    <x v="93"/>
    <x v="0"/>
    <x v="0"/>
    <x v="0"/>
    <x v="441"/>
    <x v="398"/>
    <x v="0"/>
    <x v="0"/>
  </r>
  <r>
    <x v="451"/>
    <x v="451"/>
    <x v="0"/>
    <x v="80"/>
    <x v="5"/>
    <x v="29"/>
    <x v="0"/>
    <x v="79"/>
    <x v="5"/>
    <x v="1"/>
    <x v="158"/>
    <x v="19"/>
    <x v="3"/>
    <x v="451"/>
    <x v="423"/>
    <x v="451"/>
    <x v="12"/>
    <x v="258"/>
    <x v="0"/>
    <x v="0"/>
    <x v="0"/>
    <x v="442"/>
    <x v="399"/>
    <x v="0"/>
    <x v="0"/>
  </r>
  <r>
    <x v="452"/>
    <x v="452"/>
    <x v="3"/>
    <x v="269"/>
    <x v="8"/>
    <x v="13"/>
    <x v="0"/>
    <x v="256"/>
    <x v="7"/>
    <x v="3"/>
    <x v="18"/>
    <x v="26"/>
    <x v="3"/>
    <x v="452"/>
    <x v="424"/>
    <x v="452"/>
    <x v="383"/>
    <x v="259"/>
    <x v="0"/>
    <x v="0"/>
    <x v="0"/>
    <x v="443"/>
    <x v="400"/>
    <x v="0"/>
    <x v="0"/>
  </r>
  <r>
    <x v="453"/>
    <x v="453"/>
    <x v="0"/>
    <x v="219"/>
    <x v="2"/>
    <x v="14"/>
    <x v="0"/>
    <x v="211"/>
    <x v="2"/>
    <x v="2"/>
    <x v="268"/>
    <x v="26"/>
    <x v="2"/>
    <x v="453"/>
    <x v="425"/>
    <x v="453"/>
    <x v="12"/>
    <x v="260"/>
    <x v="0"/>
    <x v="0"/>
    <x v="0"/>
    <x v="444"/>
    <x v="401"/>
    <x v="0"/>
    <x v="0"/>
  </r>
  <r>
    <x v="454"/>
    <x v="454"/>
    <x v="2"/>
    <x v="105"/>
    <x v="2"/>
    <x v="13"/>
    <x v="0"/>
    <x v="104"/>
    <x v="2"/>
    <x v="2"/>
    <x v="205"/>
    <x v="67"/>
    <x v="2"/>
    <x v="454"/>
    <x v="426"/>
    <x v="454"/>
    <x v="384"/>
    <x v="211"/>
    <x v="1"/>
    <x v="0"/>
    <x v="0"/>
    <x v="445"/>
    <x v="402"/>
    <x v="0"/>
    <x v="0"/>
  </r>
  <r>
    <x v="455"/>
    <x v="455"/>
    <x v="3"/>
    <x v="270"/>
    <x v="12"/>
    <x v="4"/>
    <x v="0"/>
    <x v="257"/>
    <x v="11"/>
    <x v="2"/>
    <x v="269"/>
    <x v="0"/>
    <x v="2"/>
    <x v="455"/>
    <x v="427"/>
    <x v="455"/>
    <x v="385"/>
    <x v="164"/>
    <x v="0"/>
    <x v="0"/>
    <x v="0"/>
    <x v="446"/>
    <x v="403"/>
    <x v="0"/>
    <x v="0"/>
  </r>
  <r>
    <x v="456"/>
    <x v="456"/>
    <x v="0"/>
    <x v="135"/>
    <x v="7"/>
    <x v="13"/>
    <x v="0"/>
    <x v="134"/>
    <x v="6"/>
    <x v="2"/>
    <x v="113"/>
    <x v="32"/>
    <x v="1"/>
    <x v="456"/>
    <x v="428"/>
    <x v="456"/>
    <x v="386"/>
    <x v="233"/>
    <x v="1"/>
    <x v="0"/>
    <x v="0"/>
    <x v="447"/>
    <x v="404"/>
    <x v="0"/>
    <x v="0"/>
  </r>
  <r>
    <x v="457"/>
    <x v="457"/>
    <x v="2"/>
    <x v="259"/>
    <x v="3"/>
    <x v="8"/>
    <x v="0"/>
    <x v="248"/>
    <x v="3"/>
    <x v="0"/>
    <x v="270"/>
    <x v="32"/>
    <x v="1"/>
    <x v="457"/>
    <x v="429"/>
    <x v="457"/>
    <x v="387"/>
    <x v="261"/>
    <x v="0"/>
    <x v="0"/>
    <x v="0"/>
    <x v="448"/>
    <x v="405"/>
    <x v="0"/>
    <x v="0"/>
  </r>
  <r>
    <x v="458"/>
    <x v="458"/>
    <x v="1"/>
    <x v="271"/>
    <x v="1"/>
    <x v="26"/>
    <x v="0"/>
    <x v="258"/>
    <x v="1"/>
    <x v="1"/>
    <x v="249"/>
    <x v="35"/>
    <x v="3"/>
    <x v="458"/>
    <x v="430"/>
    <x v="458"/>
    <x v="388"/>
    <x v="102"/>
    <x v="0"/>
    <x v="0"/>
    <x v="0"/>
    <x v="449"/>
    <x v="406"/>
    <x v="0"/>
    <x v="0"/>
  </r>
  <r>
    <x v="459"/>
    <x v="459"/>
    <x v="3"/>
    <x v="23"/>
    <x v="10"/>
    <x v="11"/>
    <x v="0"/>
    <x v="23"/>
    <x v="9"/>
    <x v="3"/>
    <x v="249"/>
    <x v="8"/>
    <x v="0"/>
    <x v="459"/>
    <x v="431"/>
    <x v="459"/>
    <x v="12"/>
    <x v="5"/>
    <x v="1"/>
    <x v="0"/>
    <x v="0"/>
    <x v="127"/>
    <x v="5"/>
    <x v="0"/>
    <x v="0"/>
  </r>
  <r>
    <x v="460"/>
    <x v="460"/>
    <x v="0"/>
    <x v="272"/>
    <x v="8"/>
    <x v="0"/>
    <x v="0"/>
    <x v="259"/>
    <x v="7"/>
    <x v="3"/>
    <x v="136"/>
    <x v="2"/>
    <x v="5"/>
    <x v="460"/>
    <x v="432"/>
    <x v="460"/>
    <x v="389"/>
    <x v="245"/>
    <x v="0"/>
    <x v="13"/>
    <x v="11"/>
    <x v="450"/>
    <x v="407"/>
    <x v="13"/>
    <x v="13"/>
  </r>
  <r>
    <x v="461"/>
    <x v="461"/>
    <x v="3"/>
    <x v="273"/>
    <x v="7"/>
    <x v="5"/>
    <x v="0"/>
    <x v="260"/>
    <x v="6"/>
    <x v="2"/>
    <x v="271"/>
    <x v="24"/>
    <x v="0"/>
    <x v="461"/>
    <x v="433"/>
    <x v="461"/>
    <x v="390"/>
    <x v="88"/>
    <x v="1"/>
    <x v="0"/>
    <x v="0"/>
    <x v="451"/>
    <x v="408"/>
    <x v="0"/>
    <x v="0"/>
  </r>
  <r>
    <x v="462"/>
    <x v="462"/>
    <x v="1"/>
    <x v="274"/>
    <x v="8"/>
    <x v="22"/>
    <x v="0"/>
    <x v="261"/>
    <x v="7"/>
    <x v="3"/>
    <x v="129"/>
    <x v="4"/>
    <x v="2"/>
    <x v="462"/>
    <x v="434"/>
    <x v="462"/>
    <x v="391"/>
    <x v="68"/>
    <x v="0"/>
    <x v="0"/>
    <x v="0"/>
    <x v="452"/>
    <x v="409"/>
    <x v="0"/>
    <x v="0"/>
  </r>
  <r>
    <x v="463"/>
    <x v="463"/>
    <x v="1"/>
    <x v="267"/>
    <x v="9"/>
    <x v="4"/>
    <x v="0"/>
    <x v="254"/>
    <x v="8"/>
    <x v="3"/>
    <x v="174"/>
    <x v="10"/>
    <x v="4"/>
    <x v="463"/>
    <x v="435"/>
    <x v="463"/>
    <x v="12"/>
    <x v="262"/>
    <x v="0"/>
    <x v="0"/>
    <x v="0"/>
    <x v="453"/>
    <x v="410"/>
    <x v="0"/>
    <x v="0"/>
  </r>
  <r>
    <x v="464"/>
    <x v="464"/>
    <x v="3"/>
    <x v="107"/>
    <x v="4"/>
    <x v="0"/>
    <x v="0"/>
    <x v="106"/>
    <x v="4"/>
    <x v="1"/>
    <x v="272"/>
    <x v="4"/>
    <x v="6"/>
    <x v="464"/>
    <x v="436"/>
    <x v="464"/>
    <x v="392"/>
    <x v="196"/>
    <x v="1"/>
    <x v="0"/>
    <x v="0"/>
    <x v="454"/>
    <x v="411"/>
    <x v="0"/>
    <x v="0"/>
  </r>
  <r>
    <x v="465"/>
    <x v="465"/>
    <x v="3"/>
    <x v="275"/>
    <x v="11"/>
    <x v="10"/>
    <x v="0"/>
    <x v="262"/>
    <x v="10"/>
    <x v="0"/>
    <x v="273"/>
    <x v="2"/>
    <x v="1"/>
    <x v="465"/>
    <x v="437"/>
    <x v="465"/>
    <x v="393"/>
    <x v="112"/>
    <x v="0"/>
    <x v="0"/>
    <x v="0"/>
    <x v="455"/>
    <x v="412"/>
    <x v="0"/>
    <x v="0"/>
  </r>
  <r>
    <x v="466"/>
    <x v="466"/>
    <x v="1"/>
    <x v="128"/>
    <x v="4"/>
    <x v="12"/>
    <x v="0"/>
    <x v="127"/>
    <x v="4"/>
    <x v="1"/>
    <x v="87"/>
    <x v="68"/>
    <x v="5"/>
    <x v="466"/>
    <x v="438"/>
    <x v="466"/>
    <x v="394"/>
    <x v="157"/>
    <x v="0"/>
    <x v="0"/>
    <x v="0"/>
    <x v="456"/>
    <x v="413"/>
    <x v="0"/>
    <x v="0"/>
  </r>
  <r>
    <x v="467"/>
    <x v="467"/>
    <x v="2"/>
    <x v="244"/>
    <x v="0"/>
    <x v="14"/>
    <x v="0"/>
    <x v="236"/>
    <x v="0"/>
    <x v="0"/>
    <x v="220"/>
    <x v="1"/>
    <x v="4"/>
    <x v="467"/>
    <x v="386"/>
    <x v="467"/>
    <x v="12"/>
    <x v="16"/>
    <x v="1"/>
    <x v="0"/>
    <x v="0"/>
    <x v="457"/>
    <x v="414"/>
    <x v="0"/>
    <x v="0"/>
  </r>
  <r>
    <x v="468"/>
    <x v="468"/>
    <x v="3"/>
    <x v="246"/>
    <x v="5"/>
    <x v="11"/>
    <x v="0"/>
    <x v="238"/>
    <x v="5"/>
    <x v="1"/>
    <x v="246"/>
    <x v="12"/>
    <x v="3"/>
    <x v="468"/>
    <x v="439"/>
    <x v="468"/>
    <x v="395"/>
    <x v="263"/>
    <x v="0"/>
    <x v="0"/>
    <x v="0"/>
    <x v="458"/>
    <x v="415"/>
    <x v="0"/>
    <x v="0"/>
  </r>
  <r>
    <x v="469"/>
    <x v="469"/>
    <x v="1"/>
    <x v="138"/>
    <x v="5"/>
    <x v="25"/>
    <x v="0"/>
    <x v="137"/>
    <x v="5"/>
    <x v="1"/>
    <x v="210"/>
    <x v="9"/>
    <x v="0"/>
    <x v="469"/>
    <x v="440"/>
    <x v="469"/>
    <x v="396"/>
    <x v="9"/>
    <x v="1"/>
    <x v="0"/>
    <x v="0"/>
    <x v="459"/>
    <x v="416"/>
    <x v="0"/>
    <x v="0"/>
  </r>
  <r>
    <x v="470"/>
    <x v="470"/>
    <x v="3"/>
    <x v="103"/>
    <x v="4"/>
    <x v="24"/>
    <x v="0"/>
    <x v="102"/>
    <x v="4"/>
    <x v="1"/>
    <x v="262"/>
    <x v="2"/>
    <x v="1"/>
    <x v="470"/>
    <x v="441"/>
    <x v="470"/>
    <x v="397"/>
    <x v="102"/>
    <x v="0"/>
    <x v="0"/>
    <x v="0"/>
    <x v="460"/>
    <x v="417"/>
    <x v="0"/>
    <x v="0"/>
  </r>
  <r>
    <x v="471"/>
    <x v="471"/>
    <x v="0"/>
    <x v="165"/>
    <x v="8"/>
    <x v="15"/>
    <x v="0"/>
    <x v="163"/>
    <x v="7"/>
    <x v="3"/>
    <x v="181"/>
    <x v="6"/>
    <x v="0"/>
    <x v="471"/>
    <x v="442"/>
    <x v="471"/>
    <x v="398"/>
    <x v="243"/>
    <x v="1"/>
    <x v="0"/>
    <x v="0"/>
    <x v="461"/>
    <x v="418"/>
    <x v="0"/>
    <x v="0"/>
  </r>
  <r>
    <x v="472"/>
    <x v="472"/>
    <x v="1"/>
    <x v="66"/>
    <x v="8"/>
    <x v="19"/>
    <x v="0"/>
    <x v="65"/>
    <x v="7"/>
    <x v="3"/>
    <x v="181"/>
    <x v="16"/>
    <x v="1"/>
    <x v="472"/>
    <x v="115"/>
    <x v="472"/>
    <x v="399"/>
    <x v="209"/>
    <x v="0"/>
    <x v="0"/>
    <x v="0"/>
    <x v="462"/>
    <x v="419"/>
    <x v="0"/>
    <x v="0"/>
  </r>
  <r>
    <x v="473"/>
    <x v="473"/>
    <x v="1"/>
    <x v="28"/>
    <x v="0"/>
    <x v="15"/>
    <x v="0"/>
    <x v="28"/>
    <x v="0"/>
    <x v="0"/>
    <x v="274"/>
    <x v="5"/>
    <x v="1"/>
    <x v="473"/>
    <x v="108"/>
    <x v="473"/>
    <x v="400"/>
    <x v="184"/>
    <x v="1"/>
    <x v="0"/>
    <x v="0"/>
    <x v="463"/>
    <x v="420"/>
    <x v="0"/>
    <x v="0"/>
  </r>
  <r>
    <x v="474"/>
    <x v="474"/>
    <x v="0"/>
    <x v="276"/>
    <x v="0"/>
    <x v="19"/>
    <x v="0"/>
    <x v="263"/>
    <x v="0"/>
    <x v="0"/>
    <x v="28"/>
    <x v="16"/>
    <x v="2"/>
    <x v="474"/>
    <x v="443"/>
    <x v="474"/>
    <x v="401"/>
    <x v="139"/>
    <x v="1"/>
    <x v="0"/>
    <x v="0"/>
    <x v="464"/>
    <x v="421"/>
    <x v="0"/>
    <x v="0"/>
  </r>
  <r>
    <x v="475"/>
    <x v="475"/>
    <x v="1"/>
    <x v="177"/>
    <x v="8"/>
    <x v="26"/>
    <x v="0"/>
    <x v="173"/>
    <x v="7"/>
    <x v="3"/>
    <x v="186"/>
    <x v="9"/>
    <x v="0"/>
    <x v="475"/>
    <x v="444"/>
    <x v="475"/>
    <x v="12"/>
    <x v="135"/>
    <x v="0"/>
    <x v="0"/>
    <x v="0"/>
    <x v="465"/>
    <x v="422"/>
    <x v="0"/>
    <x v="0"/>
  </r>
  <r>
    <x v="476"/>
    <x v="476"/>
    <x v="3"/>
    <x v="252"/>
    <x v="1"/>
    <x v="8"/>
    <x v="0"/>
    <x v="242"/>
    <x v="1"/>
    <x v="1"/>
    <x v="222"/>
    <x v="29"/>
    <x v="6"/>
    <x v="476"/>
    <x v="445"/>
    <x v="476"/>
    <x v="402"/>
    <x v="5"/>
    <x v="1"/>
    <x v="0"/>
    <x v="0"/>
    <x v="466"/>
    <x v="5"/>
    <x v="0"/>
    <x v="0"/>
  </r>
  <r>
    <x v="477"/>
    <x v="477"/>
    <x v="3"/>
    <x v="86"/>
    <x v="7"/>
    <x v="6"/>
    <x v="0"/>
    <x v="85"/>
    <x v="6"/>
    <x v="2"/>
    <x v="10"/>
    <x v="5"/>
    <x v="4"/>
    <x v="477"/>
    <x v="217"/>
    <x v="477"/>
    <x v="403"/>
    <x v="184"/>
    <x v="0"/>
    <x v="0"/>
    <x v="0"/>
    <x v="467"/>
    <x v="423"/>
    <x v="0"/>
    <x v="0"/>
  </r>
  <r>
    <x v="478"/>
    <x v="478"/>
    <x v="1"/>
    <x v="277"/>
    <x v="12"/>
    <x v="3"/>
    <x v="0"/>
    <x v="264"/>
    <x v="11"/>
    <x v="2"/>
    <x v="189"/>
    <x v="23"/>
    <x v="5"/>
    <x v="478"/>
    <x v="446"/>
    <x v="478"/>
    <x v="404"/>
    <x v="264"/>
    <x v="1"/>
    <x v="0"/>
    <x v="0"/>
    <x v="468"/>
    <x v="424"/>
    <x v="0"/>
    <x v="0"/>
  </r>
  <r>
    <x v="479"/>
    <x v="479"/>
    <x v="1"/>
    <x v="244"/>
    <x v="0"/>
    <x v="14"/>
    <x v="0"/>
    <x v="236"/>
    <x v="0"/>
    <x v="0"/>
    <x v="103"/>
    <x v="38"/>
    <x v="2"/>
    <x v="479"/>
    <x v="447"/>
    <x v="479"/>
    <x v="405"/>
    <x v="265"/>
    <x v="1"/>
    <x v="0"/>
    <x v="0"/>
    <x v="469"/>
    <x v="425"/>
    <x v="0"/>
    <x v="0"/>
  </r>
  <r>
    <x v="480"/>
    <x v="480"/>
    <x v="0"/>
    <x v="249"/>
    <x v="0"/>
    <x v="28"/>
    <x v="0"/>
    <x v="240"/>
    <x v="0"/>
    <x v="0"/>
    <x v="254"/>
    <x v="1"/>
    <x v="3"/>
    <x v="480"/>
    <x v="448"/>
    <x v="480"/>
    <x v="406"/>
    <x v="266"/>
    <x v="0"/>
    <x v="0"/>
    <x v="0"/>
    <x v="470"/>
    <x v="426"/>
    <x v="0"/>
    <x v="0"/>
  </r>
  <r>
    <x v="481"/>
    <x v="481"/>
    <x v="1"/>
    <x v="278"/>
    <x v="3"/>
    <x v="18"/>
    <x v="0"/>
    <x v="265"/>
    <x v="3"/>
    <x v="0"/>
    <x v="21"/>
    <x v="30"/>
    <x v="6"/>
    <x v="481"/>
    <x v="400"/>
    <x v="481"/>
    <x v="407"/>
    <x v="237"/>
    <x v="0"/>
    <x v="0"/>
    <x v="0"/>
    <x v="471"/>
    <x v="427"/>
    <x v="0"/>
    <x v="0"/>
  </r>
  <r>
    <x v="482"/>
    <x v="482"/>
    <x v="2"/>
    <x v="270"/>
    <x v="12"/>
    <x v="4"/>
    <x v="0"/>
    <x v="257"/>
    <x v="11"/>
    <x v="2"/>
    <x v="275"/>
    <x v="6"/>
    <x v="3"/>
    <x v="482"/>
    <x v="449"/>
    <x v="482"/>
    <x v="408"/>
    <x v="267"/>
    <x v="1"/>
    <x v="0"/>
    <x v="0"/>
    <x v="472"/>
    <x v="428"/>
    <x v="0"/>
    <x v="0"/>
  </r>
  <r>
    <x v="483"/>
    <x v="483"/>
    <x v="2"/>
    <x v="163"/>
    <x v="0"/>
    <x v="3"/>
    <x v="0"/>
    <x v="147"/>
    <x v="0"/>
    <x v="0"/>
    <x v="276"/>
    <x v="6"/>
    <x v="4"/>
    <x v="483"/>
    <x v="450"/>
    <x v="483"/>
    <x v="409"/>
    <x v="112"/>
    <x v="1"/>
    <x v="0"/>
    <x v="0"/>
    <x v="473"/>
    <x v="429"/>
    <x v="0"/>
    <x v="0"/>
  </r>
  <r>
    <x v="484"/>
    <x v="484"/>
    <x v="2"/>
    <x v="279"/>
    <x v="11"/>
    <x v="30"/>
    <x v="0"/>
    <x v="266"/>
    <x v="10"/>
    <x v="0"/>
    <x v="277"/>
    <x v="13"/>
    <x v="4"/>
    <x v="484"/>
    <x v="451"/>
    <x v="484"/>
    <x v="12"/>
    <x v="268"/>
    <x v="1"/>
    <x v="0"/>
    <x v="0"/>
    <x v="474"/>
    <x v="430"/>
    <x v="0"/>
    <x v="0"/>
  </r>
  <r>
    <x v="485"/>
    <x v="485"/>
    <x v="0"/>
    <x v="176"/>
    <x v="7"/>
    <x v="4"/>
    <x v="0"/>
    <x v="10"/>
    <x v="6"/>
    <x v="2"/>
    <x v="131"/>
    <x v="23"/>
    <x v="2"/>
    <x v="485"/>
    <x v="452"/>
    <x v="485"/>
    <x v="410"/>
    <x v="5"/>
    <x v="1"/>
    <x v="0"/>
    <x v="0"/>
    <x v="475"/>
    <x v="5"/>
    <x v="0"/>
    <x v="0"/>
  </r>
  <r>
    <x v="486"/>
    <x v="486"/>
    <x v="2"/>
    <x v="280"/>
    <x v="12"/>
    <x v="24"/>
    <x v="1"/>
    <x v="267"/>
    <x v="11"/>
    <x v="2"/>
    <x v="162"/>
    <x v="10"/>
    <x v="5"/>
    <x v="486"/>
    <x v="453"/>
    <x v="486"/>
    <x v="411"/>
    <x v="261"/>
    <x v="0"/>
    <x v="0"/>
    <x v="0"/>
    <x v="476"/>
    <x v="431"/>
    <x v="0"/>
    <x v="0"/>
  </r>
  <r>
    <x v="487"/>
    <x v="487"/>
    <x v="0"/>
    <x v="244"/>
    <x v="0"/>
    <x v="14"/>
    <x v="0"/>
    <x v="236"/>
    <x v="0"/>
    <x v="0"/>
    <x v="199"/>
    <x v="25"/>
    <x v="2"/>
    <x v="487"/>
    <x v="454"/>
    <x v="487"/>
    <x v="412"/>
    <x v="128"/>
    <x v="1"/>
    <x v="0"/>
    <x v="0"/>
    <x v="477"/>
    <x v="432"/>
    <x v="0"/>
    <x v="0"/>
  </r>
  <r>
    <x v="488"/>
    <x v="488"/>
    <x v="1"/>
    <x v="198"/>
    <x v="8"/>
    <x v="2"/>
    <x v="0"/>
    <x v="193"/>
    <x v="7"/>
    <x v="3"/>
    <x v="228"/>
    <x v="18"/>
    <x v="2"/>
    <x v="488"/>
    <x v="455"/>
    <x v="488"/>
    <x v="12"/>
    <x v="269"/>
    <x v="1"/>
    <x v="0"/>
    <x v="0"/>
    <x v="478"/>
    <x v="433"/>
    <x v="0"/>
    <x v="0"/>
  </r>
  <r>
    <x v="489"/>
    <x v="489"/>
    <x v="0"/>
    <x v="281"/>
    <x v="0"/>
    <x v="13"/>
    <x v="0"/>
    <x v="268"/>
    <x v="0"/>
    <x v="0"/>
    <x v="198"/>
    <x v="12"/>
    <x v="2"/>
    <x v="489"/>
    <x v="456"/>
    <x v="489"/>
    <x v="413"/>
    <x v="53"/>
    <x v="0"/>
    <x v="0"/>
    <x v="0"/>
    <x v="479"/>
    <x v="434"/>
    <x v="0"/>
    <x v="0"/>
  </r>
  <r>
    <x v="490"/>
    <x v="490"/>
    <x v="3"/>
    <x v="282"/>
    <x v="1"/>
    <x v="18"/>
    <x v="0"/>
    <x v="269"/>
    <x v="1"/>
    <x v="1"/>
    <x v="235"/>
    <x v="14"/>
    <x v="5"/>
    <x v="490"/>
    <x v="457"/>
    <x v="490"/>
    <x v="414"/>
    <x v="270"/>
    <x v="0"/>
    <x v="0"/>
    <x v="0"/>
    <x v="480"/>
    <x v="435"/>
    <x v="0"/>
    <x v="0"/>
  </r>
  <r>
    <x v="491"/>
    <x v="491"/>
    <x v="3"/>
    <x v="110"/>
    <x v="2"/>
    <x v="30"/>
    <x v="0"/>
    <x v="109"/>
    <x v="2"/>
    <x v="2"/>
    <x v="167"/>
    <x v="21"/>
    <x v="3"/>
    <x v="491"/>
    <x v="458"/>
    <x v="491"/>
    <x v="12"/>
    <x v="60"/>
    <x v="1"/>
    <x v="0"/>
    <x v="0"/>
    <x v="69"/>
    <x v="62"/>
    <x v="0"/>
    <x v="0"/>
  </r>
  <r>
    <x v="492"/>
    <x v="492"/>
    <x v="3"/>
    <x v="160"/>
    <x v="0"/>
    <x v="17"/>
    <x v="0"/>
    <x v="159"/>
    <x v="0"/>
    <x v="0"/>
    <x v="23"/>
    <x v="23"/>
    <x v="2"/>
    <x v="492"/>
    <x v="459"/>
    <x v="492"/>
    <x v="415"/>
    <x v="42"/>
    <x v="0"/>
    <x v="0"/>
    <x v="0"/>
    <x v="481"/>
    <x v="436"/>
    <x v="0"/>
    <x v="0"/>
  </r>
  <r>
    <x v="493"/>
    <x v="493"/>
    <x v="3"/>
    <x v="237"/>
    <x v="3"/>
    <x v="2"/>
    <x v="0"/>
    <x v="229"/>
    <x v="3"/>
    <x v="0"/>
    <x v="278"/>
    <x v="3"/>
    <x v="1"/>
    <x v="493"/>
    <x v="460"/>
    <x v="493"/>
    <x v="416"/>
    <x v="230"/>
    <x v="1"/>
    <x v="0"/>
    <x v="0"/>
    <x v="482"/>
    <x v="437"/>
    <x v="0"/>
    <x v="0"/>
  </r>
  <r>
    <x v="494"/>
    <x v="494"/>
    <x v="0"/>
    <x v="283"/>
    <x v="2"/>
    <x v="29"/>
    <x v="0"/>
    <x v="270"/>
    <x v="2"/>
    <x v="2"/>
    <x v="117"/>
    <x v="32"/>
    <x v="2"/>
    <x v="494"/>
    <x v="461"/>
    <x v="494"/>
    <x v="417"/>
    <x v="271"/>
    <x v="1"/>
    <x v="0"/>
    <x v="0"/>
    <x v="483"/>
    <x v="438"/>
    <x v="0"/>
    <x v="0"/>
  </r>
  <r>
    <x v="495"/>
    <x v="495"/>
    <x v="2"/>
    <x v="284"/>
    <x v="5"/>
    <x v="19"/>
    <x v="0"/>
    <x v="271"/>
    <x v="5"/>
    <x v="1"/>
    <x v="134"/>
    <x v="4"/>
    <x v="0"/>
    <x v="495"/>
    <x v="462"/>
    <x v="495"/>
    <x v="418"/>
    <x v="118"/>
    <x v="0"/>
    <x v="0"/>
    <x v="0"/>
    <x v="484"/>
    <x v="439"/>
    <x v="0"/>
    <x v="0"/>
  </r>
  <r>
    <x v="496"/>
    <x v="496"/>
    <x v="1"/>
    <x v="261"/>
    <x v="5"/>
    <x v="30"/>
    <x v="0"/>
    <x v="184"/>
    <x v="5"/>
    <x v="1"/>
    <x v="279"/>
    <x v="12"/>
    <x v="5"/>
    <x v="496"/>
    <x v="463"/>
    <x v="496"/>
    <x v="419"/>
    <x v="272"/>
    <x v="0"/>
    <x v="0"/>
    <x v="0"/>
    <x v="485"/>
    <x v="440"/>
    <x v="0"/>
    <x v="0"/>
  </r>
  <r>
    <x v="497"/>
    <x v="497"/>
    <x v="2"/>
    <x v="27"/>
    <x v="2"/>
    <x v="9"/>
    <x v="0"/>
    <x v="27"/>
    <x v="2"/>
    <x v="2"/>
    <x v="220"/>
    <x v="4"/>
    <x v="1"/>
    <x v="497"/>
    <x v="464"/>
    <x v="497"/>
    <x v="12"/>
    <x v="65"/>
    <x v="0"/>
    <x v="0"/>
    <x v="0"/>
    <x v="76"/>
    <x v="67"/>
    <x v="0"/>
    <x v="0"/>
  </r>
  <r>
    <x v="498"/>
    <x v="498"/>
    <x v="3"/>
    <x v="245"/>
    <x v="0"/>
    <x v="24"/>
    <x v="0"/>
    <x v="237"/>
    <x v="0"/>
    <x v="0"/>
    <x v="280"/>
    <x v="63"/>
    <x v="4"/>
    <x v="498"/>
    <x v="465"/>
    <x v="498"/>
    <x v="12"/>
    <x v="5"/>
    <x v="0"/>
    <x v="0"/>
    <x v="0"/>
    <x v="127"/>
    <x v="5"/>
    <x v="0"/>
    <x v="0"/>
  </r>
  <r>
    <x v="499"/>
    <x v="499"/>
    <x v="0"/>
    <x v="101"/>
    <x v="3"/>
    <x v="30"/>
    <x v="0"/>
    <x v="100"/>
    <x v="3"/>
    <x v="0"/>
    <x v="114"/>
    <x v="19"/>
    <x v="0"/>
    <x v="499"/>
    <x v="466"/>
    <x v="499"/>
    <x v="420"/>
    <x v="128"/>
    <x v="0"/>
    <x v="0"/>
    <x v="0"/>
    <x v="486"/>
    <x v="441"/>
    <x v="0"/>
    <x v="0"/>
  </r>
  <r>
    <x v="500"/>
    <x v="500"/>
    <x v="2"/>
    <x v="122"/>
    <x v="5"/>
    <x v="6"/>
    <x v="0"/>
    <x v="121"/>
    <x v="5"/>
    <x v="1"/>
    <x v="281"/>
    <x v="12"/>
    <x v="3"/>
    <x v="500"/>
    <x v="467"/>
    <x v="500"/>
    <x v="421"/>
    <x v="156"/>
    <x v="0"/>
    <x v="0"/>
    <x v="0"/>
    <x v="487"/>
    <x v="442"/>
    <x v="0"/>
    <x v="0"/>
  </r>
  <r>
    <x v="501"/>
    <x v="501"/>
    <x v="0"/>
    <x v="157"/>
    <x v="2"/>
    <x v="21"/>
    <x v="0"/>
    <x v="156"/>
    <x v="2"/>
    <x v="2"/>
    <x v="23"/>
    <x v="4"/>
    <x v="4"/>
    <x v="501"/>
    <x v="468"/>
    <x v="501"/>
    <x v="422"/>
    <x v="132"/>
    <x v="0"/>
    <x v="0"/>
    <x v="0"/>
    <x v="488"/>
    <x v="443"/>
    <x v="0"/>
    <x v="0"/>
  </r>
  <r>
    <x v="502"/>
    <x v="502"/>
    <x v="2"/>
    <x v="54"/>
    <x v="2"/>
    <x v="12"/>
    <x v="0"/>
    <x v="53"/>
    <x v="2"/>
    <x v="2"/>
    <x v="282"/>
    <x v="8"/>
    <x v="1"/>
    <x v="502"/>
    <x v="469"/>
    <x v="502"/>
    <x v="423"/>
    <x v="5"/>
    <x v="0"/>
    <x v="0"/>
    <x v="0"/>
    <x v="489"/>
    <x v="5"/>
    <x v="0"/>
    <x v="0"/>
  </r>
  <r>
    <x v="503"/>
    <x v="503"/>
    <x v="0"/>
    <x v="31"/>
    <x v="9"/>
    <x v="20"/>
    <x v="0"/>
    <x v="31"/>
    <x v="8"/>
    <x v="3"/>
    <x v="207"/>
    <x v="30"/>
    <x v="0"/>
    <x v="503"/>
    <x v="470"/>
    <x v="503"/>
    <x v="424"/>
    <x v="234"/>
    <x v="0"/>
    <x v="0"/>
    <x v="0"/>
    <x v="490"/>
    <x v="444"/>
    <x v="0"/>
    <x v="0"/>
  </r>
  <r>
    <x v="504"/>
    <x v="504"/>
    <x v="2"/>
    <x v="38"/>
    <x v="10"/>
    <x v="0"/>
    <x v="0"/>
    <x v="38"/>
    <x v="9"/>
    <x v="3"/>
    <x v="249"/>
    <x v="4"/>
    <x v="4"/>
    <x v="504"/>
    <x v="471"/>
    <x v="504"/>
    <x v="12"/>
    <x v="273"/>
    <x v="0"/>
    <x v="0"/>
    <x v="0"/>
    <x v="491"/>
    <x v="445"/>
    <x v="0"/>
    <x v="0"/>
  </r>
  <r>
    <x v="505"/>
    <x v="505"/>
    <x v="1"/>
    <x v="285"/>
    <x v="4"/>
    <x v="15"/>
    <x v="0"/>
    <x v="272"/>
    <x v="4"/>
    <x v="1"/>
    <x v="283"/>
    <x v="10"/>
    <x v="1"/>
    <x v="505"/>
    <x v="472"/>
    <x v="505"/>
    <x v="12"/>
    <x v="5"/>
    <x v="0"/>
    <x v="0"/>
    <x v="0"/>
    <x v="127"/>
    <x v="5"/>
    <x v="0"/>
    <x v="0"/>
  </r>
  <r>
    <x v="506"/>
    <x v="506"/>
    <x v="1"/>
    <x v="232"/>
    <x v="10"/>
    <x v="24"/>
    <x v="0"/>
    <x v="224"/>
    <x v="9"/>
    <x v="3"/>
    <x v="191"/>
    <x v="29"/>
    <x v="0"/>
    <x v="506"/>
    <x v="473"/>
    <x v="506"/>
    <x v="425"/>
    <x v="274"/>
    <x v="0"/>
    <x v="0"/>
    <x v="0"/>
    <x v="492"/>
    <x v="446"/>
    <x v="0"/>
    <x v="0"/>
  </r>
  <r>
    <x v="507"/>
    <x v="507"/>
    <x v="0"/>
    <x v="44"/>
    <x v="3"/>
    <x v="23"/>
    <x v="0"/>
    <x v="43"/>
    <x v="3"/>
    <x v="0"/>
    <x v="278"/>
    <x v="5"/>
    <x v="4"/>
    <x v="507"/>
    <x v="474"/>
    <x v="507"/>
    <x v="426"/>
    <x v="5"/>
    <x v="0"/>
    <x v="0"/>
    <x v="0"/>
    <x v="493"/>
    <x v="5"/>
    <x v="0"/>
    <x v="0"/>
  </r>
  <r>
    <x v="508"/>
    <x v="508"/>
    <x v="3"/>
    <x v="113"/>
    <x v="12"/>
    <x v="25"/>
    <x v="0"/>
    <x v="112"/>
    <x v="11"/>
    <x v="2"/>
    <x v="155"/>
    <x v="16"/>
    <x v="4"/>
    <x v="508"/>
    <x v="198"/>
    <x v="508"/>
    <x v="427"/>
    <x v="275"/>
    <x v="0"/>
    <x v="0"/>
    <x v="0"/>
    <x v="494"/>
    <x v="447"/>
    <x v="0"/>
    <x v="0"/>
  </r>
  <r>
    <x v="509"/>
    <x v="509"/>
    <x v="1"/>
    <x v="15"/>
    <x v="0"/>
    <x v="2"/>
    <x v="0"/>
    <x v="15"/>
    <x v="0"/>
    <x v="0"/>
    <x v="148"/>
    <x v="0"/>
    <x v="0"/>
    <x v="509"/>
    <x v="475"/>
    <x v="509"/>
    <x v="428"/>
    <x v="156"/>
    <x v="0"/>
    <x v="0"/>
    <x v="0"/>
    <x v="495"/>
    <x v="448"/>
    <x v="0"/>
    <x v="0"/>
  </r>
  <r>
    <x v="510"/>
    <x v="510"/>
    <x v="2"/>
    <x v="286"/>
    <x v="5"/>
    <x v="18"/>
    <x v="0"/>
    <x v="273"/>
    <x v="5"/>
    <x v="1"/>
    <x v="210"/>
    <x v="1"/>
    <x v="0"/>
    <x v="510"/>
    <x v="476"/>
    <x v="510"/>
    <x v="429"/>
    <x v="276"/>
    <x v="0"/>
    <x v="0"/>
    <x v="0"/>
    <x v="496"/>
    <x v="449"/>
    <x v="0"/>
    <x v="0"/>
  </r>
  <r>
    <x v="511"/>
    <x v="511"/>
    <x v="1"/>
    <x v="287"/>
    <x v="0"/>
    <x v="11"/>
    <x v="0"/>
    <x v="274"/>
    <x v="0"/>
    <x v="0"/>
    <x v="201"/>
    <x v="3"/>
    <x v="0"/>
    <x v="511"/>
    <x v="89"/>
    <x v="511"/>
    <x v="430"/>
    <x v="21"/>
    <x v="1"/>
    <x v="0"/>
    <x v="0"/>
    <x v="497"/>
    <x v="450"/>
    <x v="0"/>
    <x v="0"/>
  </r>
  <r>
    <x v="512"/>
    <x v="512"/>
    <x v="1"/>
    <x v="288"/>
    <x v="20"/>
    <x v="16"/>
    <x v="0"/>
    <x v="193"/>
    <x v="7"/>
    <x v="3"/>
    <x v="203"/>
    <x v="19"/>
    <x v="1"/>
    <x v="512"/>
    <x v="477"/>
    <x v="512"/>
    <x v="431"/>
    <x v="174"/>
    <x v="1"/>
    <x v="0"/>
    <x v="0"/>
    <x v="498"/>
    <x v="451"/>
    <x v="0"/>
    <x v="0"/>
  </r>
  <r>
    <x v="513"/>
    <x v="513"/>
    <x v="0"/>
    <x v="98"/>
    <x v="9"/>
    <x v="1"/>
    <x v="0"/>
    <x v="97"/>
    <x v="8"/>
    <x v="3"/>
    <x v="152"/>
    <x v="20"/>
    <x v="0"/>
    <x v="513"/>
    <x v="478"/>
    <x v="513"/>
    <x v="12"/>
    <x v="5"/>
    <x v="0"/>
    <x v="0"/>
    <x v="0"/>
    <x v="127"/>
    <x v="5"/>
    <x v="0"/>
    <x v="0"/>
  </r>
  <r>
    <x v="514"/>
    <x v="514"/>
    <x v="2"/>
    <x v="289"/>
    <x v="8"/>
    <x v="11"/>
    <x v="0"/>
    <x v="275"/>
    <x v="7"/>
    <x v="3"/>
    <x v="94"/>
    <x v="2"/>
    <x v="4"/>
    <x v="514"/>
    <x v="188"/>
    <x v="514"/>
    <x v="432"/>
    <x v="40"/>
    <x v="0"/>
    <x v="0"/>
    <x v="0"/>
    <x v="499"/>
    <x v="452"/>
    <x v="0"/>
    <x v="0"/>
  </r>
  <r>
    <x v="515"/>
    <x v="515"/>
    <x v="2"/>
    <x v="66"/>
    <x v="8"/>
    <x v="19"/>
    <x v="0"/>
    <x v="65"/>
    <x v="7"/>
    <x v="3"/>
    <x v="200"/>
    <x v="26"/>
    <x v="0"/>
    <x v="515"/>
    <x v="479"/>
    <x v="515"/>
    <x v="433"/>
    <x v="5"/>
    <x v="0"/>
    <x v="0"/>
    <x v="0"/>
    <x v="500"/>
    <x v="5"/>
    <x v="0"/>
    <x v="0"/>
  </r>
  <r>
    <x v="516"/>
    <x v="516"/>
    <x v="1"/>
    <x v="177"/>
    <x v="8"/>
    <x v="26"/>
    <x v="0"/>
    <x v="173"/>
    <x v="7"/>
    <x v="3"/>
    <x v="284"/>
    <x v="2"/>
    <x v="0"/>
    <x v="516"/>
    <x v="159"/>
    <x v="516"/>
    <x v="434"/>
    <x v="7"/>
    <x v="1"/>
    <x v="0"/>
    <x v="0"/>
    <x v="501"/>
    <x v="453"/>
    <x v="0"/>
    <x v="0"/>
  </r>
  <r>
    <x v="517"/>
    <x v="517"/>
    <x v="3"/>
    <x v="110"/>
    <x v="2"/>
    <x v="30"/>
    <x v="0"/>
    <x v="109"/>
    <x v="2"/>
    <x v="2"/>
    <x v="132"/>
    <x v="17"/>
    <x v="1"/>
    <x v="517"/>
    <x v="480"/>
    <x v="517"/>
    <x v="435"/>
    <x v="268"/>
    <x v="1"/>
    <x v="0"/>
    <x v="0"/>
    <x v="502"/>
    <x v="454"/>
    <x v="0"/>
    <x v="0"/>
  </r>
  <r>
    <x v="518"/>
    <x v="518"/>
    <x v="0"/>
    <x v="67"/>
    <x v="8"/>
    <x v="18"/>
    <x v="0"/>
    <x v="66"/>
    <x v="7"/>
    <x v="3"/>
    <x v="219"/>
    <x v="16"/>
    <x v="0"/>
    <x v="518"/>
    <x v="481"/>
    <x v="518"/>
    <x v="436"/>
    <x v="277"/>
    <x v="0"/>
    <x v="0"/>
    <x v="0"/>
    <x v="503"/>
    <x v="455"/>
    <x v="0"/>
    <x v="0"/>
  </r>
  <r>
    <x v="519"/>
    <x v="519"/>
    <x v="3"/>
    <x v="290"/>
    <x v="11"/>
    <x v="5"/>
    <x v="0"/>
    <x v="276"/>
    <x v="10"/>
    <x v="0"/>
    <x v="257"/>
    <x v="32"/>
    <x v="2"/>
    <x v="519"/>
    <x v="482"/>
    <x v="519"/>
    <x v="437"/>
    <x v="5"/>
    <x v="1"/>
    <x v="0"/>
    <x v="0"/>
    <x v="504"/>
    <x v="5"/>
    <x v="0"/>
    <x v="0"/>
  </r>
  <r>
    <x v="520"/>
    <x v="520"/>
    <x v="1"/>
    <x v="233"/>
    <x v="4"/>
    <x v="2"/>
    <x v="0"/>
    <x v="225"/>
    <x v="4"/>
    <x v="1"/>
    <x v="272"/>
    <x v="20"/>
    <x v="3"/>
    <x v="520"/>
    <x v="483"/>
    <x v="520"/>
    <x v="438"/>
    <x v="5"/>
    <x v="0"/>
    <x v="0"/>
    <x v="0"/>
    <x v="505"/>
    <x v="5"/>
    <x v="0"/>
    <x v="0"/>
  </r>
  <r>
    <x v="521"/>
    <x v="521"/>
    <x v="0"/>
    <x v="170"/>
    <x v="11"/>
    <x v="20"/>
    <x v="0"/>
    <x v="167"/>
    <x v="10"/>
    <x v="0"/>
    <x v="1"/>
    <x v="69"/>
    <x v="3"/>
    <x v="521"/>
    <x v="484"/>
    <x v="521"/>
    <x v="439"/>
    <x v="47"/>
    <x v="0"/>
    <x v="0"/>
    <x v="0"/>
    <x v="506"/>
    <x v="456"/>
    <x v="0"/>
    <x v="0"/>
  </r>
  <r>
    <x v="522"/>
    <x v="522"/>
    <x v="1"/>
    <x v="235"/>
    <x v="11"/>
    <x v="23"/>
    <x v="0"/>
    <x v="227"/>
    <x v="10"/>
    <x v="0"/>
    <x v="139"/>
    <x v="8"/>
    <x v="2"/>
    <x v="522"/>
    <x v="485"/>
    <x v="522"/>
    <x v="440"/>
    <x v="278"/>
    <x v="0"/>
    <x v="0"/>
    <x v="0"/>
    <x v="507"/>
    <x v="457"/>
    <x v="0"/>
    <x v="0"/>
  </r>
  <r>
    <x v="523"/>
    <x v="523"/>
    <x v="2"/>
    <x v="176"/>
    <x v="7"/>
    <x v="4"/>
    <x v="0"/>
    <x v="10"/>
    <x v="6"/>
    <x v="2"/>
    <x v="140"/>
    <x v="17"/>
    <x v="0"/>
    <x v="523"/>
    <x v="486"/>
    <x v="523"/>
    <x v="441"/>
    <x v="68"/>
    <x v="0"/>
    <x v="14"/>
    <x v="12"/>
    <x v="508"/>
    <x v="458"/>
    <x v="14"/>
    <x v="14"/>
  </r>
  <r>
    <x v="524"/>
    <x v="524"/>
    <x v="3"/>
    <x v="291"/>
    <x v="5"/>
    <x v="20"/>
    <x v="0"/>
    <x v="277"/>
    <x v="5"/>
    <x v="1"/>
    <x v="195"/>
    <x v="26"/>
    <x v="0"/>
    <x v="524"/>
    <x v="487"/>
    <x v="524"/>
    <x v="442"/>
    <x v="279"/>
    <x v="1"/>
    <x v="0"/>
    <x v="0"/>
    <x v="509"/>
    <x v="459"/>
    <x v="0"/>
    <x v="0"/>
  </r>
  <r>
    <x v="525"/>
    <x v="525"/>
    <x v="0"/>
    <x v="142"/>
    <x v="1"/>
    <x v="25"/>
    <x v="0"/>
    <x v="141"/>
    <x v="1"/>
    <x v="1"/>
    <x v="285"/>
    <x v="4"/>
    <x v="4"/>
    <x v="525"/>
    <x v="437"/>
    <x v="525"/>
    <x v="443"/>
    <x v="92"/>
    <x v="1"/>
    <x v="0"/>
    <x v="0"/>
    <x v="510"/>
    <x v="460"/>
    <x v="0"/>
    <x v="0"/>
  </r>
  <r>
    <x v="526"/>
    <x v="526"/>
    <x v="0"/>
    <x v="116"/>
    <x v="2"/>
    <x v="16"/>
    <x v="0"/>
    <x v="115"/>
    <x v="2"/>
    <x v="2"/>
    <x v="58"/>
    <x v="40"/>
    <x v="2"/>
    <x v="526"/>
    <x v="488"/>
    <x v="526"/>
    <x v="444"/>
    <x v="280"/>
    <x v="0"/>
    <x v="0"/>
    <x v="0"/>
    <x v="511"/>
    <x v="461"/>
    <x v="0"/>
    <x v="0"/>
  </r>
  <r>
    <x v="527"/>
    <x v="527"/>
    <x v="0"/>
    <x v="107"/>
    <x v="4"/>
    <x v="0"/>
    <x v="0"/>
    <x v="106"/>
    <x v="4"/>
    <x v="1"/>
    <x v="100"/>
    <x v="38"/>
    <x v="0"/>
    <x v="527"/>
    <x v="489"/>
    <x v="527"/>
    <x v="445"/>
    <x v="281"/>
    <x v="0"/>
    <x v="0"/>
    <x v="0"/>
    <x v="512"/>
    <x v="462"/>
    <x v="0"/>
    <x v="0"/>
  </r>
  <r>
    <x v="528"/>
    <x v="528"/>
    <x v="0"/>
    <x v="292"/>
    <x v="12"/>
    <x v="30"/>
    <x v="0"/>
    <x v="278"/>
    <x v="11"/>
    <x v="2"/>
    <x v="286"/>
    <x v="19"/>
    <x v="2"/>
    <x v="528"/>
    <x v="359"/>
    <x v="528"/>
    <x v="446"/>
    <x v="282"/>
    <x v="1"/>
    <x v="0"/>
    <x v="0"/>
    <x v="513"/>
    <x v="463"/>
    <x v="0"/>
    <x v="0"/>
  </r>
  <r>
    <x v="529"/>
    <x v="529"/>
    <x v="2"/>
    <x v="221"/>
    <x v="9"/>
    <x v="28"/>
    <x v="0"/>
    <x v="213"/>
    <x v="8"/>
    <x v="3"/>
    <x v="287"/>
    <x v="32"/>
    <x v="0"/>
    <x v="529"/>
    <x v="490"/>
    <x v="529"/>
    <x v="12"/>
    <x v="283"/>
    <x v="0"/>
    <x v="0"/>
    <x v="0"/>
    <x v="514"/>
    <x v="464"/>
    <x v="0"/>
    <x v="0"/>
  </r>
  <r>
    <x v="530"/>
    <x v="530"/>
    <x v="1"/>
    <x v="221"/>
    <x v="9"/>
    <x v="28"/>
    <x v="0"/>
    <x v="213"/>
    <x v="8"/>
    <x v="3"/>
    <x v="157"/>
    <x v="3"/>
    <x v="3"/>
    <x v="530"/>
    <x v="491"/>
    <x v="530"/>
    <x v="12"/>
    <x v="284"/>
    <x v="1"/>
    <x v="0"/>
    <x v="0"/>
    <x v="515"/>
    <x v="465"/>
    <x v="0"/>
    <x v="0"/>
  </r>
  <r>
    <x v="531"/>
    <x v="531"/>
    <x v="0"/>
    <x v="183"/>
    <x v="7"/>
    <x v="25"/>
    <x v="0"/>
    <x v="68"/>
    <x v="6"/>
    <x v="2"/>
    <x v="236"/>
    <x v="10"/>
    <x v="1"/>
    <x v="531"/>
    <x v="492"/>
    <x v="531"/>
    <x v="447"/>
    <x v="285"/>
    <x v="1"/>
    <x v="0"/>
    <x v="0"/>
    <x v="516"/>
    <x v="466"/>
    <x v="0"/>
    <x v="0"/>
  </r>
  <r>
    <x v="532"/>
    <x v="532"/>
    <x v="3"/>
    <x v="246"/>
    <x v="5"/>
    <x v="11"/>
    <x v="0"/>
    <x v="238"/>
    <x v="5"/>
    <x v="1"/>
    <x v="244"/>
    <x v="7"/>
    <x v="0"/>
    <x v="532"/>
    <x v="493"/>
    <x v="532"/>
    <x v="448"/>
    <x v="197"/>
    <x v="1"/>
    <x v="0"/>
    <x v="0"/>
    <x v="517"/>
    <x v="467"/>
    <x v="0"/>
    <x v="0"/>
  </r>
  <r>
    <x v="533"/>
    <x v="533"/>
    <x v="3"/>
    <x v="293"/>
    <x v="8"/>
    <x v="3"/>
    <x v="0"/>
    <x v="279"/>
    <x v="7"/>
    <x v="3"/>
    <x v="200"/>
    <x v="8"/>
    <x v="9"/>
    <x v="533"/>
    <x v="429"/>
    <x v="533"/>
    <x v="449"/>
    <x v="286"/>
    <x v="1"/>
    <x v="0"/>
    <x v="0"/>
    <x v="518"/>
    <x v="468"/>
    <x v="0"/>
    <x v="0"/>
  </r>
  <r>
    <x v="534"/>
    <x v="534"/>
    <x v="0"/>
    <x v="186"/>
    <x v="2"/>
    <x v="17"/>
    <x v="0"/>
    <x v="181"/>
    <x v="2"/>
    <x v="2"/>
    <x v="224"/>
    <x v="29"/>
    <x v="1"/>
    <x v="534"/>
    <x v="494"/>
    <x v="534"/>
    <x v="450"/>
    <x v="93"/>
    <x v="0"/>
    <x v="0"/>
    <x v="0"/>
    <x v="519"/>
    <x v="469"/>
    <x v="0"/>
    <x v="0"/>
  </r>
  <r>
    <x v="535"/>
    <x v="535"/>
    <x v="2"/>
    <x v="13"/>
    <x v="3"/>
    <x v="9"/>
    <x v="0"/>
    <x v="13"/>
    <x v="3"/>
    <x v="0"/>
    <x v="91"/>
    <x v="70"/>
    <x v="0"/>
    <x v="535"/>
    <x v="495"/>
    <x v="535"/>
    <x v="12"/>
    <x v="215"/>
    <x v="0"/>
    <x v="0"/>
    <x v="0"/>
    <x v="520"/>
    <x v="470"/>
    <x v="0"/>
    <x v="0"/>
  </r>
  <r>
    <x v="536"/>
    <x v="536"/>
    <x v="3"/>
    <x v="294"/>
    <x v="4"/>
    <x v="8"/>
    <x v="0"/>
    <x v="280"/>
    <x v="4"/>
    <x v="1"/>
    <x v="285"/>
    <x v="30"/>
    <x v="3"/>
    <x v="536"/>
    <x v="496"/>
    <x v="536"/>
    <x v="451"/>
    <x v="5"/>
    <x v="1"/>
    <x v="0"/>
    <x v="0"/>
    <x v="521"/>
    <x v="5"/>
    <x v="0"/>
    <x v="0"/>
  </r>
  <r>
    <x v="537"/>
    <x v="537"/>
    <x v="2"/>
    <x v="22"/>
    <x v="0"/>
    <x v="16"/>
    <x v="0"/>
    <x v="22"/>
    <x v="0"/>
    <x v="0"/>
    <x v="198"/>
    <x v="32"/>
    <x v="4"/>
    <x v="537"/>
    <x v="497"/>
    <x v="537"/>
    <x v="452"/>
    <x v="46"/>
    <x v="0"/>
    <x v="0"/>
    <x v="0"/>
    <x v="522"/>
    <x v="471"/>
    <x v="0"/>
    <x v="0"/>
  </r>
  <r>
    <x v="538"/>
    <x v="538"/>
    <x v="3"/>
    <x v="217"/>
    <x v="1"/>
    <x v="17"/>
    <x v="0"/>
    <x v="209"/>
    <x v="1"/>
    <x v="1"/>
    <x v="288"/>
    <x v="25"/>
    <x v="2"/>
    <x v="538"/>
    <x v="498"/>
    <x v="538"/>
    <x v="453"/>
    <x v="7"/>
    <x v="1"/>
    <x v="0"/>
    <x v="0"/>
    <x v="523"/>
    <x v="472"/>
    <x v="0"/>
    <x v="0"/>
  </r>
  <r>
    <x v="539"/>
    <x v="539"/>
    <x v="0"/>
    <x v="184"/>
    <x v="1"/>
    <x v="29"/>
    <x v="0"/>
    <x v="179"/>
    <x v="1"/>
    <x v="1"/>
    <x v="235"/>
    <x v="30"/>
    <x v="1"/>
    <x v="539"/>
    <x v="499"/>
    <x v="539"/>
    <x v="454"/>
    <x v="121"/>
    <x v="1"/>
    <x v="0"/>
    <x v="0"/>
    <x v="524"/>
    <x v="473"/>
    <x v="0"/>
    <x v="0"/>
  </r>
  <r>
    <x v="540"/>
    <x v="540"/>
    <x v="1"/>
    <x v="295"/>
    <x v="15"/>
    <x v="16"/>
    <x v="0"/>
    <x v="281"/>
    <x v="7"/>
    <x v="3"/>
    <x v="18"/>
    <x v="2"/>
    <x v="2"/>
    <x v="540"/>
    <x v="500"/>
    <x v="540"/>
    <x v="455"/>
    <x v="0"/>
    <x v="0"/>
    <x v="0"/>
    <x v="0"/>
    <x v="525"/>
    <x v="474"/>
    <x v="0"/>
    <x v="0"/>
  </r>
  <r>
    <x v="541"/>
    <x v="541"/>
    <x v="2"/>
    <x v="296"/>
    <x v="11"/>
    <x v="2"/>
    <x v="0"/>
    <x v="282"/>
    <x v="10"/>
    <x v="0"/>
    <x v="289"/>
    <x v="3"/>
    <x v="0"/>
    <x v="541"/>
    <x v="501"/>
    <x v="541"/>
    <x v="456"/>
    <x v="46"/>
    <x v="0"/>
    <x v="0"/>
    <x v="0"/>
    <x v="526"/>
    <x v="475"/>
    <x v="0"/>
    <x v="0"/>
  </r>
  <r>
    <x v="542"/>
    <x v="542"/>
    <x v="2"/>
    <x v="297"/>
    <x v="11"/>
    <x v="8"/>
    <x v="0"/>
    <x v="283"/>
    <x v="10"/>
    <x v="0"/>
    <x v="212"/>
    <x v="30"/>
    <x v="0"/>
    <x v="542"/>
    <x v="502"/>
    <x v="542"/>
    <x v="12"/>
    <x v="283"/>
    <x v="0"/>
    <x v="0"/>
    <x v="0"/>
    <x v="514"/>
    <x v="464"/>
    <x v="0"/>
    <x v="0"/>
  </r>
  <r>
    <x v="543"/>
    <x v="543"/>
    <x v="3"/>
    <x v="298"/>
    <x v="1"/>
    <x v="3"/>
    <x v="0"/>
    <x v="284"/>
    <x v="1"/>
    <x v="1"/>
    <x v="79"/>
    <x v="26"/>
    <x v="4"/>
    <x v="543"/>
    <x v="503"/>
    <x v="543"/>
    <x v="12"/>
    <x v="287"/>
    <x v="1"/>
    <x v="0"/>
    <x v="0"/>
    <x v="527"/>
    <x v="476"/>
    <x v="0"/>
    <x v="0"/>
  </r>
  <r>
    <x v="544"/>
    <x v="544"/>
    <x v="0"/>
    <x v="299"/>
    <x v="1"/>
    <x v="23"/>
    <x v="0"/>
    <x v="285"/>
    <x v="1"/>
    <x v="1"/>
    <x v="7"/>
    <x v="16"/>
    <x v="2"/>
    <x v="544"/>
    <x v="504"/>
    <x v="544"/>
    <x v="457"/>
    <x v="288"/>
    <x v="1"/>
    <x v="0"/>
    <x v="0"/>
    <x v="528"/>
    <x v="477"/>
    <x v="0"/>
    <x v="0"/>
  </r>
  <r>
    <x v="545"/>
    <x v="545"/>
    <x v="0"/>
    <x v="300"/>
    <x v="11"/>
    <x v="22"/>
    <x v="0"/>
    <x v="286"/>
    <x v="10"/>
    <x v="0"/>
    <x v="255"/>
    <x v="71"/>
    <x v="1"/>
    <x v="545"/>
    <x v="305"/>
    <x v="545"/>
    <x v="458"/>
    <x v="14"/>
    <x v="0"/>
    <x v="0"/>
    <x v="0"/>
    <x v="529"/>
    <x v="478"/>
    <x v="0"/>
    <x v="0"/>
  </r>
  <r>
    <x v="546"/>
    <x v="546"/>
    <x v="2"/>
    <x v="205"/>
    <x v="4"/>
    <x v="6"/>
    <x v="0"/>
    <x v="200"/>
    <x v="4"/>
    <x v="1"/>
    <x v="290"/>
    <x v="72"/>
    <x v="1"/>
    <x v="546"/>
    <x v="505"/>
    <x v="546"/>
    <x v="459"/>
    <x v="289"/>
    <x v="0"/>
    <x v="0"/>
    <x v="0"/>
    <x v="530"/>
    <x v="479"/>
    <x v="0"/>
    <x v="0"/>
  </r>
  <r>
    <x v="547"/>
    <x v="547"/>
    <x v="0"/>
    <x v="266"/>
    <x v="11"/>
    <x v="14"/>
    <x v="0"/>
    <x v="253"/>
    <x v="10"/>
    <x v="0"/>
    <x v="168"/>
    <x v="4"/>
    <x v="4"/>
    <x v="547"/>
    <x v="506"/>
    <x v="547"/>
    <x v="460"/>
    <x v="166"/>
    <x v="1"/>
    <x v="0"/>
    <x v="0"/>
    <x v="531"/>
    <x v="480"/>
    <x v="0"/>
    <x v="0"/>
  </r>
  <r>
    <x v="548"/>
    <x v="548"/>
    <x v="1"/>
    <x v="41"/>
    <x v="11"/>
    <x v="21"/>
    <x v="0"/>
    <x v="40"/>
    <x v="10"/>
    <x v="0"/>
    <x v="114"/>
    <x v="32"/>
    <x v="0"/>
    <x v="548"/>
    <x v="507"/>
    <x v="548"/>
    <x v="461"/>
    <x v="169"/>
    <x v="0"/>
    <x v="0"/>
    <x v="0"/>
    <x v="532"/>
    <x v="481"/>
    <x v="0"/>
    <x v="0"/>
  </r>
  <r>
    <x v="549"/>
    <x v="549"/>
    <x v="2"/>
    <x v="301"/>
    <x v="19"/>
    <x v="16"/>
    <x v="0"/>
    <x v="173"/>
    <x v="7"/>
    <x v="3"/>
    <x v="168"/>
    <x v="30"/>
    <x v="1"/>
    <x v="549"/>
    <x v="508"/>
    <x v="549"/>
    <x v="12"/>
    <x v="290"/>
    <x v="1"/>
    <x v="0"/>
    <x v="0"/>
    <x v="533"/>
    <x v="482"/>
    <x v="0"/>
    <x v="0"/>
  </r>
  <r>
    <x v="550"/>
    <x v="550"/>
    <x v="0"/>
    <x v="242"/>
    <x v="9"/>
    <x v="19"/>
    <x v="0"/>
    <x v="234"/>
    <x v="8"/>
    <x v="3"/>
    <x v="123"/>
    <x v="30"/>
    <x v="4"/>
    <x v="550"/>
    <x v="509"/>
    <x v="550"/>
    <x v="462"/>
    <x v="291"/>
    <x v="1"/>
    <x v="0"/>
    <x v="0"/>
    <x v="534"/>
    <x v="483"/>
    <x v="0"/>
    <x v="0"/>
  </r>
  <r>
    <x v="551"/>
    <x v="551"/>
    <x v="1"/>
    <x v="302"/>
    <x v="12"/>
    <x v="13"/>
    <x v="0"/>
    <x v="287"/>
    <x v="11"/>
    <x v="2"/>
    <x v="289"/>
    <x v="73"/>
    <x v="3"/>
    <x v="551"/>
    <x v="510"/>
    <x v="551"/>
    <x v="463"/>
    <x v="68"/>
    <x v="0"/>
    <x v="0"/>
    <x v="0"/>
    <x v="535"/>
    <x v="484"/>
    <x v="0"/>
    <x v="0"/>
  </r>
  <r>
    <x v="552"/>
    <x v="552"/>
    <x v="0"/>
    <x v="299"/>
    <x v="1"/>
    <x v="23"/>
    <x v="0"/>
    <x v="285"/>
    <x v="1"/>
    <x v="1"/>
    <x v="232"/>
    <x v="1"/>
    <x v="3"/>
    <x v="552"/>
    <x v="511"/>
    <x v="552"/>
    <x v="464"/>
    <x v="68"/>
    <x v="0"/>
    <x v="0"/>
    <x v="0"/>
    <x v="536"/>
    <x v="485"/>
    <x v="0"/>
    <x v="0"/>
  </r>
  <r>
    <x v="553"/>
    <x v="553"/>
    <x v="3"/>
    <x v="278"/>
    <x v="3"/>
    <x v="18"/>
    <x v="0"/>
    <x v="265"/>
    <x v="3"/>
    <x v="0"/>
    <x v="144"/>
    <x v="4"/>
    <x v="0"/>
    <x v="553"/>
    <x v="512"/>
    <x v="553"/>
    <x v="465"/>
    <x v="292"/>
    <x v="0"/>
    <x v="0"/>
    <x v="0"/>
    <x v="537"/>
    <x v="486"/>
    <x v="0"/>
    <x v="0"/>
  </r>
  <r>
    <x v="554"/>
    <x v="554"/>
    <x v="0"/>
    <x v="207"/>
    <x v="12"/>
    <x v="7"/>
    <x v="0"/>
    <x v="93"/>
    <x v="11"/>
    <x v="2"/>
    <x v="60"/>
    <x v="3"/>
    <x v="1"/>
    <x v="554"/>
    <x v="513"/>
    <x v="554"/>
    <x v="12"/>
    <x v="293"/>
    <x v="0"/>
    <x v="0"/>
    <x v="0"/>
    <x v="538"/>
    <x v="487"/>
    <x v="0"/>
    <x v="0"/>
  </r>
  <r>
    <x v="555"/>
    <x v="555"/>
    <x v="1"/>
    <x v="28"/>
    <x v="0"/>
    <x v="15"/>
    <x v="0"/>
    <x v="28"/>
    <x v="0"/>
    <x v="0"/>
    <x v="291"/>
    <x v="21"/>
    <x v="5"/>
    <x v="555"/>
    <x v="514"/>
    <x v="555"/>
    <x v="466"/>
    <x v="5"/>
    <x v="1"/>
    <x v="0"/>
    <x v="0"/>
    <x v="539"/>
    <x v="5"/>
    <x v="0"/>
    <x v="0"/>
  </r>
  <r>
    <x v="556"/>
    <x v="556"/>
    <x v="0"/>
    <x v="165"/>
    <x v="8"/>
    <x v="15"/>
    <x v="0"/>
    <x v="163"/>
    <x v="7"/>
    <x v="3"/>
    <x v="211"/>
    <x v="16"/>
    <x v="2"/>
    <x v="556"/>
    <x v="341"/>
    <x v="556"/>
    <x v="467"/>
    <x v="19"/>
    <x v="1"/>
    <x v="0"/>
    <x v="0"/>
    <x v="540"/>
    <x v="488"/>
    <x v="0"/>
    <x v="0"/>
  </r>
  <r>
    <x v="557"/>
    <x v="557"/>
    <x v="3"/>
    <x v="145"/>
    <x v="4"/>
    <x v="23"/>
    <x v="0"/>
    <x v="144"/>
    <x v="4"/>
    <x v="1"/>
    <x v="292"/>
    <x v="14"/>
    <x v="0"/>
    <x v="557"/>
    <x v="515"/>
    <x v="557"/>
    <x v="12"/>
    <x v="294"/>
    <x v="0"/>
    <x v="0"/>
    <x v="0"/>
    <x v="541"/>
    <x v="489"/>
    <x v="0"/>
    <x v="0"/>
  </r>
  <r>
    <x v="558"/>
    <x v="558"/>
    <x v="1"/>
    <x v="295"/>
    <x v="15"/>
    <x v="16"/>
    <x v="0"/>
    <x v="281"/>
    <x v="7"/>
    <x v="3"/>
    <x v="293"/>
    <x v="29"/>
    <x v="3"/>
    <x v="558"/>
    <x v="84"/>
    <x v="558"/>
    <x v="468"/>
    <x v="5"/>
    <x v="0"/>
    <x v="0"/>
    <x v="0"/>
    <x v="542"/>
    <x v="5"/>
    <x v="0"/>
    <x v="0"/>
  </r>
  <r>
    <x v="559"/>
    <x v="559"/>
    <x v="2"/>
    <x v="303"/>
    <x v="17"/>
    <x v="23"/>
    <x v="0"/>
    <x v="288"/>
    <x v="4"/>
    <x v="1"/>
    <x v="1"/>
    <x v="12"/>
    <x v="0"/>
    <x v="559"/>
    <x v="516"/>
    <x v="559"/>
    <x v="469"/>
    <x v="295"/>
    <x v="1"/>
    <x v="0"/>
    <x v="0"/>
    <x v="543"/>
    <x v="490"/>
    <x v="0"/>
    <x v="0"/>
  </r>
  <r>
    <x v="560"/>
    <x v="560"/>
    <x v="2"/>
    <x v="233"/>
    <x v="4"/>
    <x v="2"/>
    <x v="0"/>
    <x v="225"/>
    <x v="4"/>
    <x v="1"/>
    <x v="1"/>
    <x v="32"/>
    <x v="2"/>
    <x v="560"/>
    <x v="517"/>
    <x v="560"/>
    <x v="470"/>
    <x v="200"/>
    <x v="0"/>
    <x v="0"/>
    <x v="0"/>
    <x v="544"/>
    <x v="491"/>
    <x v="0"/>
    <x v="0"/>
  </r>
  <r>
    <x v="561"/>
    <x v="561"/>
    <x v="1"/>
    <x v="231"/>
    <x v="10"/>
    <x v="16"/>
    <x v="0"/>
    <x v="223"/>
    <x v="9"/>
    <x v="3"/>
    <x v="294"/>
    <x v="0"/>
    <x v="2"/>
    <x v="561"/>
    <x v="85"/>
    <x v="561"/>
    <x v="471"/>
    <x v="168"/>
    <x v="0"/>
    <x v="0"/>
    <x v="0"/>
    <x v="545"/>
    <x v="492"/>
    <x v="0"/>
    <x v="0"/>
  </r>
  <r>
    <x v="562"/>
    <x v="562"/>
    <x v="3"/>
    <x v="76"/>
    <x v="3"/>
    <x v="1"/>
    <x v="0"/>
    <x v="75"/>
    <x v="3"/>
    <x v="0"/>
    <x v="263"/>
    <x v="31"/>
    <x v="5"/>
    <x v="562"/>
    <x v="518"/>
    <x v="562"/>
    <x v="472"/>
    <x v="114"/>
    <x v="0"/>
    <x v="0"/>
    <x v="0"/>
    <x v="546"/>
    <x v="493"/>
    <x v="0"/>
    <x v="0"/>
  </r>
  <r>
    <x v="563"/>
    <x v="563"/>
    <x v="2"/>
    <x v="160"/>
    <x v="0"/>
    <x v="17"/>
    <x v="0"/>
    <x v="159"/>
    <x v="0"/>
    <x v="0"/>
    <x v="276"/>
    <x v="13"/>
    <x v="1"/>
    <x v="563"/>
    <x v="519"/>
    <x v="563"/>
    <x v="473"/>
    <x v="296"/>
    <x v="0"/>
    <x v="0"/>
    <x v="0"/>
    <x v="547"/>
    <x v="494"/>
    <x v="0"/>
    <x v="0"/>
  </r>
  <r>
    <x v="564"/>
    <x v="564"/>
    <x v="1"/>
    <x v="304"/>
    <x v="12"/>
    <x v="18"/>
    <x v="0"/>
    <x v="289"/>
    <x v="11"/>
    <x v="2"/>
    <x v="55"/>
    <x v="8"/>
    <x v="3"/>
    <x v="564"/>
    <x v="520"/>
    <x v="564"/>
    <x v="474"/>
    <x v="297"/>
    <x v="0"/>
    <x v="0"/>
    <x v="0"/>
    <x v="548"/>
    <x v="495"/>
    <x v="0"/>
    <x v="0"/>
  </r>
  <r>
    <x v="565"/>
    <x v="565"/>
    <x v="0"/>
    <x v="291"/>
    <x v="5"/>
    <x v="20"/>
    <x v="0"/>
    <x v="277"/>
    <x v="5"/>
    <x v="1"/>
    <x v="131"/>
    <x v="8"/>
    <x v="4"/>
    <x v="565"/>
    <x v="521"/>
    <x v="565"/>
    <x v="475"/>
    <x v="36"/>
    <x v="0"/>
    <x v="0"/>
    <x v="0"/>
    <x v="549"/>
    <x v="496"/>
    <x v="0"/>
    <x v="0"/>
  </r>
  <r>
    <x v="566"/>
    <x v="566"/>
    <x v="0"/>
    <x v="109"/>
    <x v="9"/>
    <x v="0"/>
    <x v="0"/>
    <x v="108"/>
    <x v="8"/>
    <x v="3"/>
    <x v="98"/>
    <x v="4"/>
    <x v="5"/>
    <x v="566"/>
    <x v="4"/>
    <x v="566"/>
    <x v="476"/>
    <x v="42"/>
    <x v="0"/>
    <x v="0"/>
    <x v="0"/>
    <x v="550"/>
    <x v="497"/>
    <x v="0"/>
    <x v="0"/>
  </r>
  <r>
    <x v="567"/>
    <x v="567"/>
    <x v="0"/>
    <x v="305"/>
    <x v="9"/>
    <x v="21"/>
    <x v="0"/>
    <x v="290"/>
    <x v="8"/>
    <x v="3"/>
    <x v="287"/>
    <x v="22"/>
    <x v="4"/>
    <x v="567"/>
    <x v="522"/>
    <x v="567"/>
    <x v="12"/>
    <x v="298"/>
    <x v="0"/>
    <x v="0"/>
    <x v="0"/>
    <x v="551"/>
    <x v="498"/>
    <x v="0"/>
    <x v="0"/>
  </r>
  <r>
    <x v="568"/>
    <x v="568"/>
    <x v="0"/>
    <x v="306"/>
    <x v="2"/>
    <x v="8"/>
    <x v="0"/>
    <x v="291"/>
    <x v="2"/>
    <x v="2"/>
    <x v="51"/>
    <x v="0"/>
    <x v="0"/>
    <x v="568"/>
    <x v="523"/>
    <x v="568"/>
    <x v="12"/>
    <x v="299"/>
    <x v="0"/>
    <x v="0"/>
    <x v="0"/>
    <x v="552"/>
    <x v="499"/>
    <x v="0"/>
    <x v="0"/>
  </r>
  <r>
    <x v="569"/>
    <x v="569"/>
    <x v="1"/>
    <x v="197"/>
    <x v="11"/>
    <x v="7"/>
    <x v="0"/>
    <x v="192"/>
    <x v="10"/>
    <x v="0"/>
    <x v="295"/>
    <x v="6"/>
    <x v="4"/>
    <x v="569"/>
    <x v="524"/>
    <x v="569"/>
    <x v="477"/>
    <x v="189"/>
    <x v="1"/>
    <x v="0"/>
    <x v="0"/>
    <x v="553"/>
    <x v="500"/>
    <x v="0"/>
    <x v="0"/>
  </r>
  <r>
    <x v="570"/>
    <x v="570"/>
    <x v="3"/>
    <x v="231"/>
    <x v="10"/>
    <x v="16"/>
    <x v="0"/>
    <x v="223"/>
    <x v="9"/>
    <x v="3"/>
    <x v="287"/>
    <x v="74"/>
    <x v="1"/>
    <x v="570"/>
    <x v="525"/>
    <x v="570"/>
    <x v="478"/>
    <x v="32"/>
    <x v="0"/>
    <x v="0"/>
    <x v="0"/>
    <x v="554"/>
    <x v="501"/>
    <x v="0"/>
    <x v="0"/>
  </r>
  <r>
    <x v="571"/>
    <x v="571"/>
    <x v="1"/>
    <x v="115"/>
    <x v="0"/>
    <x v="20"/>
    <x v="0"/>
    <x v="114"/>
    <x v="0"/>
    <x v="0"/>
    <x v="291"/>
    <x v="16"/>
    <x v="3"/>
    <x v="571"/>
    <x v="526"/>
    <x v="571"/>
    <x v="479"/>
    <x v="46"/>
    <x v="0"/>
    <x v="0"/>
    <x v="0"/>
    <x v="555"/>
    <x v="502"/>
    <x v="0"/>
    <x v="0"/>
  </r>
  <r>
    <x v="572"/>
    <x v="572"/>
    <x v="2"/>
    <x v="307"/>
    <x v="1"/>
    <x v="27"/>
    <x v="0"/>
    <x v="292"/>
    <x v="1"/>
    <x v="1"/>
    <x v="288"/>
    <x v="22"/>
    <x v="4"/>
    <x v="572"/>
    <x v="527"/>
    <x v="572"/>
    <x v="480"/>
    <x v="300"/>
    <x v="0"/>
    <x v="0"/>
    <x v="0"/>
    <x v="556"/>
    <x v="503"/>
    <x v="0"/>
    <x v="0"/>
  </r>
  <r>
    <x v="573"/>
    <x v="573"/>
    <x v="3"/>
    <x v="308"/>
    <x v="2"/>
    <x v="20"/>
    <x v="0"/>
    <x v="293"/>
    <x v="2"/>
    <x v="2"/>
    <x v="165"/>
    <x v="7"/>
    <x v="5"/>
    <x v="573"/>
    <x v="528"/>
    <x v="573"/>
    <x v="481"/>
    <x v="140"/>
    <x v="1"/>
    <x v="0"/>
    <x v="0"/>
    <x v="557"/>
    <x v="504"/>
    <x v="0"/>
    <x v="0"/>
  </r>
  <r>
    <x v="574"/>
    <x v="574"/>
    <x v="2"/>
    <x v="309"/>
    <x v="8"/>
    <x v="6"/>
    <x v="0"/>
    <x v="294"/>
    <x v="7"/>
    <x v="3"/>
    <x v="296"/>
    <x v="2"/>
    <x v="1"/>
    <x v="574"/>
    <x v="529"/>
    <x v="574"/>
    <x v="482"/>
    <x v="6"/>
    <x v="1"/>
    <x v="0"/>
    <x v="0"/>
    <x v="558"/>
    <x v="505"/>
    <x v="0"/>
    <x v="0"/>
  </r>
  <r>
    <x v="575"/>
    <x v="575"/>
    <x v="1"/>
    <x v="310"/>
    <x v="23"/>
    <x v="16"/>
    <x v="0"/>
    <x v="132"/>
    <x v="7"/>
    <x v="3"/>
    <x v="297"/>
    <x v="21"/>
    <x v="1"/>
    <x v="575"/>
    <x v="530"/>
    <x v="575"/>
    <x v="483"/>
    <x v="199"/>
    <x v="1"/>
    <x v="0"/>
    <x v="0"/>
    <x v="559"/>
    <x v="506"/>
    <x v="0"/>
    <x v="0"/>
  </r>
  <r>
    <x v="576"/>
    <x v="576"/>
    <x v="1"/>
    <x v="141"/>
    <x v="10"/>
    <x v="3"/>
    <x v="0"/>
    <x v="140"/>
    <x v="9"/>
    <x v="3"/>
    <x v="160"/>
    <x v="5"/>
    <x v="1"/>
    <x v="576"/>
    <x v="531"/>
    <x v="576"/>
    <x v="121"/>
    <x v="6"/>
    <x v="1"/>
    <x v="0"/>
    <x v="0"/>
    <x v="560"/>
    <x v="507"/>
    <x v="0"/>
    <x v="0"/>
  </r>
  <r>
    <x v="577"/>
    <x v="577"/>
    <x v="0"/>
    <x v="0"/>
    <x v="0"/>
    <x v="0"/>
    <x v="0"/>
    <x v="0"/>
    <x v="0"/>
    <x v="0"/>
    <x v="276"/>
    <x v="18"/>
    <x v="0"/>
    <x v="577"/>
    <x v="532"/>
    <x v="577"/>
    <x v="12"/>
    <x v="301"/>
    <x v="0"/>
    <x v="0"/>
    <x v="0"/>
    <x v="561"/>
    <x v="508"/>
    <x v="0"/>
    <x v="0"/>
  </r>
  <r>
    <x v="578"/>
    <x v="578"/>
    <x v="3"/>
    <x v="155"/>
    <x v="7"/>
    <x v="16"/>
    <x v="0"/>
    <x v="154"/>
    <x v="6"/>
    <x v="2"/>
    <x v="65"/>
    <x v="5"/>
    <x v="0"/>
    <x v="578"/>
    <x v="533"/>
    <x v="578"/>
    <x v="484"/>
    <x v="45"/>
    <x v="0"/>
    <x v="0"/>
    <x v="0"/>
    <x v="562"/>
    <x v="509"/>
    <x v="0"/>
    <x v="0"/>
  </r>
  <r>
    <x v="579"/>
    <x v="579"/>
    <x v="0"/>
    <x v="264"/>
    <x v="11"/>
    <x v="25"/>
    <x v="0"/>
    <x v="251"/>
    <x v="10"/>
    <x v="0"/>
    <x v="202"/>
    <x v="4"/>
    <x v="0"/>
    <x v="579"/>
    <x v="534"/>
    <x v="579"/>
    <x v="485"/>
    <x v="213"/>
    <x v="0"/>
    <x v="0"/>
    <x v="0"/>
    <x v="563"/>
    <x v="510"/>
    <x v="0"/>
    <x v="0"/>
  </r>
  <r>
    <x v="580"/>
    <x v="580"/>
    <x v="2"/>
    <x v="149"/>
    <x v="12"/>
    <x v="11"/>
    <x v="0"/>
    <x v="148"/>
    <x v="11"/>
    <x v="2"/>
    <x v="209"/>
    <x v="19"/>
    <x v="4"/>
    <x v="580"/>
    <x v="298"/>
    <x v="580"/>
    <x v="486"/>
    <x v="169"/>
    <x v="1"/>
    <x v="0"/>
    <x v="0"/>
    <x v="564"/>
    <x v="511"/>
    <x v="0"/>
    <x v="0"/>
  </r>
  <r>
    <x v="581"/>
    <x v="581"/>
    <x v="3"/>
    <x v="288"/>
    <x v="20"/>
    <x v="16"/>
    <x v="0"/>
    <x v="193"/>
    <x v="7"/>
    <x v="3"/>
    <x v="37"/>
    <x v="6"/>
    <x v="0"/>
    <x v="581"/>
    <x v="535"/>
    <x v="581"/>
    <x v="487"/>
    <x v="114"/>
    <x v="0"/>
    <x v="0"/>
    <x v="0"/>
    <x v="565"/>
    <x v="512"/>
    <x v="0"/>
    <x v="0"/>
  </r>
  <r>
    <x v="582"/>
    <x v="582"/>
    <x v="2"/>
    <x v="79"/>
    <x v="7"/>
    <x v="23"/>
    <x v="0"/>
    <x v="78"/>
    <x v="6"/>
    <x v="2"/>
    <x v="83"/>
    <x v="17"/>
    <x v="1"/>
    <x v="582"/>
    <x v="159"/>
    <x v="582"/>
    <x v="488"/>
    <x v="302"/>
    <x v="1"/>
    <x v="0"/>
    <x v="0"/>
    <x v="566"/>
    <x v="513"/>
    <x v="0"/>
    <x v="0"/>
  </r>
  <r>
    <x v="583"/>
    <x v="583"/>
    <x v="3"/>
    <x v="31"/>
    <x v="9"/>
    <x v="20"/>
    <x v="0"/>
    <x v="31"/>
    <x v="8"/>
    <x v="3"/>
    <x v="174"/>
    <x v="35"/>
    <x v="1"/>
    <x v="583"/>
    <x v="536"/>
    <x v="583"/>
    <x v="12"/>
    <x v="5"/>
    <x v="0"/>
    <x v="0"/>
    <x v="0"/>
    <x v="127"/>
    <x v="5"/>
    <x v="0"/>
    <x v="0"/>
  </r>
  <r>
    <x v="584"/>
    <x v="584"/>
    <x v="3"/>
    <x v="311"/>
    <x v="0"/>
    <x v="1"/>
    <x v="0"/>
    <x v="295"/>
    <x v="0"/>
    <x v="0"/>
    <x v="169"/>
    <x v="29"/>
    <x v="3"/>
    <x v="584"/>
    <x v="537"/>
    <x v="584"/>
    <x v="489"/>
    <x v="302"/>
    <x v="0"/>
    <x v="0"/>
    <x v="0"/>
    <x v="567"/>
    <x v="514"/>
    <x v="0"/>
    <x v="0"/>
  </r>
  <r>
    <x v="585"/>
    <x v="585"/>
    <x v="2"/>
    <x v="20"/>
    <x v="9"/>
    <x v="13"/>
    <x v="0"/>
    <x v="20"/>
    <x v="8"/>
    <x v="3"/>
    <x v="298"/>
    <x v="17"/>
    <x v="2"/>
    <x v="585"/>
    <x v="538"/>
    <x v="585"/>
    <x v="490"/>
    <x v="48"/>
    <x v="0"/>
    <x v="0"/>
    <x v="0"/>
    <x v="568"/>
    <x v="515"/>
    <x v="0"/>
    <x v="0"/>
  </r>
  <r>
    <x v="586"/>
    <x v="586"/>
    <x v="0"/>
    <x v="259"/>
    <x v="3"/>
    <x v="8"/>
    <x v="0"/>
    <x v="248"/>
    <x v="3"/>
    <x v="0"/>
    <x v="299"/>
    <x v="1"/>
    <x v="4"/>
    <x v="586"/>
    <x v="539"/>
    <x v="586"/>
    <x v="491"/>
    <x v="108"/>
    <x v="1"/>
    <x v="0"/>
    <x v="0"/>
    <x v="569"/>
    <x v="516"/>
    <x v="0"/>
    <x v="0"/>
  </r>
  <r>
    <x v="587"/>
    <x v="587"/>
    <x v="3"/>
    <x v="83"/>
    <x v="10"/>
    <x v="12"/>
    <x v="0"/>
    <x v="82"/>
    <x v="9"/>
    <x v="3"/>
    <x v="104"/>
    <x v="4"/>
    <x v="4"/>
    <x v="587"/>
    <x v="540"/>
    <x v="587"/>
    <x v="492"/>
    <x v="5"/>
    <x v="1"/>
    <x v="0"/>
    <x v="0"/>
    <x v="570"/>
    <x v="5"/>
    <x v="0"/>
    <x v="0"/>
  </r>
  <r>
    <x v="588"/>
    <x v="588"/>
    <x v="0"/>
    <x v="312"/>
    <x v="24"/>
    <x v="9"/>
    <x v="0"/>
    <x v="151"/>
    <x v="6"/>
    <x v="2"/>
    <x v="134"/>
    <x v="0"/>
    <x v="0"/>
    <x v="588"/>
    <x v="541"/>
    <x v="588"/>
    <x v="493"/>
    <x v="139"/>
    <x v="0"/>
    <x v="0"/>
    <x v="0"/>
    <x v="571"/>
    <x v="517"/>
    <x v="0"/>
    <x v="0"/>
  </r>
  <r>
    <x v="589"/>
    <x v="589"/>
    <x v="1"/>
    <x v="172"/>
    <x v="4"/>
    <x v="1"/>
    <x v="0"/>
    <x v="169"/>
    <x v="4"/>
    <x v="1"/>
    <x v="247"/>
    <x v="32"/>
    <x v="1"/>
    <x v="589"/>
    <x v="542"/>
    <x v="589"/>
    <x v="494"/>
    <x v="303"/>
    <x v="1"/>
    <x v="0"/>
    <x v="0"/>
    <x v="572"/>
    <x v="518"/>
    <x v="0"/>
    <x v="0"/>
  </r>
  <r>
    <x v="590"/>
    <x v="590"/>
    <x v="0"/>
    <x v="5"/>
    <x v="3"/>
    <x v="5"/>
    <x v="0"/>
    <x v="5"/>
    <x v="3"/>
    <x v="0"/>
    <x v="278"/>
    <x v="19"/>
    <x v="5"/>
    <x v="590"/>
    <x v="543"/>
    <x v="590"/>
    <x v="12"/>
    <x v="304"/>
    <x v="0"/>
    <x v="0"/>
    <x v="0"/>
    <x v="573"/>
    <x v="519"/>
    <x v="0"/>
    <x v="0"/>
  </r>
  <r>
    <x v="591"/>
    <x v="591"/>
    <x v="3"/>
    <x v="219"/>
    <x v="2"/>
    <x v="14"/>
    <x v="0"/>
    <x v="211"/>
    <x v="2"/>
    <x v="2"/>
    <x v="300"/>
    <x v="18"/>
    <x v="6"/>
    <x v="591"/>
    <x v="544"/>
    <x v="591"/>
    <x v="495"/>
    <x v="164"/>
    <x v="0"/>
    <x v="0"/>
    <x v="0"/>
    <x v="574"/>
    <x v="520"/>
    <x v="0"/>
    <x v="0"/>
  </r>
  <r>
    <x v="592"/>
    <x v="592"/>
    <x v="3"/>
    <x v="72"/>
    <x v="1"/>
    <x v="14"/>
    <x v="0"/>
    <x v="71"/>
    <x v="1"/>
    <x v="1"/>
    <x v="250"/>
    <x v="21"/>
    <x v="2"/>
    <x v="592"/>
    <x v="545"/>
    <x v="592"/>
    <x v="496"/>
    <x v="243"/>
    <x v="0"/>
    <x v="0"/>
    <x v="0"/>
    <x v="575"/>
    <x v="521"/>
    <x v="0"/>
    <x v="0"/>
  </r>
  <r>
    <x v="593"/>
    <x v="593"/>
    <x v="3"/>
    <x v="233"/>
    <x v="4"/>
    <x v="2"/>
    <x v="0"/>
    <x v="225"/>
    <x v="4"/>
    <x v="1"/>
    <x v="301"/>
    <x v="38"/>
    <x v="3"/>
    <x v="593"/>
    <x v="370"/>
    <x v="593"/>
    <x v="497"/>
    <x v="266"/>
    <x v="1"/>
    <x v="0"/>
    <x v="0"/>
    <x v="576"/>
    <x v="522"/>
    <x v="0"/>
    <x v="0"/>
  </r>
  <r>
    <x v="594"/>
    <x v="594"/>
    <x v="2"/>
    <x v="254"/>
    <x v="8"/>
    <x v="25"/>
    <x v="0"/>
    <x v="244"/>
    <x v="7"/>
    <x v="3"/>
    <x v="219"/>
    <x v="32"/>
    <x v="1"/>
    <x v="594"/>
    <x v="546"/>
    <x v="594"/>
    <x v="498"/>
    <x v="305"/>
    <x v="1"/>
    <x v="0"/>
    <x v="0"/>
    <x v="577"/>
    <x v="523"/>
    <x v="0"/>
    <x v="0"/>
  </r>
  <r>
    <x v="595"/>
    <x v="595"/>
    <x v="3"/>
    <x v="164"/>
    <x v="7"/>
    <x v="30"/>
    <x v="0"/>
    <x v="162"/>
    <x v="6"/>
    <x v="2"/>
    <x v="302"/>
    <x v="8"/>
    <x v="2"/>
    <x v="595"/>
    <x v="343"/>
    <x v="595"/>
    <x v="499"/>
    <x v="261"/>
    <x v="0"/>
    <x v="0"/>
    <x v="0"/>
    <x v="578"/>
    <x v="524"/>
    <x v="0"/>
    <x v="0"/>
  </r>
  <r>
    <x v="596"/>
    <x v="596"/>
    <x v="2"/>
    <x v="313"/>
    <x v="10"/>
    <x v="2"/>
    <x v="0"/>
    <x v="296"/>
    <x v="9"/>
    <x v="3"/>
    <x v="172"/>
    <x v="22"/>
    <x v="4"/>
    <x v="596"/>
    <x v="547"/>
    <x v="596"/>
    <x v="500"/>
    <x v="306"/>
    <x v="1"/>
    <x v="0"/>
    <x v="0"/>
    <x v="579"/>
    <x v="525"/>
    <x v="0"/>
    <x v="0"/>
  </r>
  <r>
    <x v="597"/>
    <x v="597"/>
    <x v="0"/>
    <x v="168"/>
    <x v="3"/>
    <x v="13"/>
    <x v="0"/>
    <x v="165"/>
    <x v="3"/>
    <x v="0"/>
    <x v="66"/>
    <x v="10"/>
    <x v="2"/>
    <x v="597"/>
    <x v="548"/>
    <x v="597"/>
    <x v="501"/>
    <x v="112"/>
    <x v="0"/>
    <x v="0"/>
    <x v="0"/>
    <x v="580"/>
    <x v="526"/>
    <x v="0"/>
    <x v="0"/>
  </r>
  <r>
    <x v="598"/>
    <x v="598"/>
    <x v="3"/>
    <x v="314"/>
    <x v="5"/>
    <x v="4"/>
    <x v="0"/>
    <x v="218"/>
    <x v="5"/>
    <x v="1"/>
    <x v="182"/>
    <x v="16"/>
    <x v="0"/>
    <x v="598"/>
    <x v="549"/>
    <x v="598"/>
    <x v="502"/>
    <x v="307"/>
    <x v="1"/>
    <x v="0"/>
    <x v="0"/>
    <x v="581"/>
    <x v="527"/>
    <x v="0"/>
    <x v="0"/>
  </r>
  <r>
    <x v="599"/>
    <x v="599"/>
    <x v="1"/>
    <x v="134"/>
    <x v="0"/>
    <x v="7"/>
    <x v="0"/>
    <x v="133"/>
    <x v="0"/>
    <x v="0"/>
    <x v="274"/>
    <x v="6"/>
    <x v="4"/>
    <x v="599"/>
    <x v="348"/>
    <x v="599"/>
    <x v="503"/>
    <x v="129"/>
    <x v="1"/>
    <x v="0"/>
    <x v="0"/>
    <x v="582"/>
    <x v="528"/>
    <x v="0"/>
    <x v="0"/>
  </r>
  <r>
    <x v="600"/>
    <x v="600"/>
    <x v="1"/>
    <x v="315"/>
    <x v="4"/>
    <x v="18"/>
    <x v="0"/>
    <x v="297"/>
    <x v="4"/>
    <x v="1"/>
    <x v="248"/>
    <x v="2"/>
    <x v="4"/>
    <x v="600"/>
    <x v="550"/>
    <x v="600"/>
    <x v="504"/>
    <x v="308"/>
    <x v="1"/>
    <x v="0"/>
    <x v="0"/>
    <x v="583"/>
    <x v="529"/>
    <x v="0"/>
    <x v="0"/>
  </r>
  <r>
    <x v="601"/>
    <x v="601"/>
    <x v="3"/>
    <x v="316"/>
    <x v="5"/>
    <x v="2"/>
    <x v="0"/>
    <x v="233"/>
    <x v="5"/>
    <x v="1"/>
    <x v="262"/>
    <x v="25"/>
    <x v="4"/>
    <x v="601"/>
    <x v="551"/>
    <x v="601"/>
    <x v="505"/>
    <x v="0"/>
    <x v="0"/>
    <x v="0"/>
    <x v="0"/>
    <x v="584"/>
    <x v="530"/>
    <x v="0"/>
    <x v="0"/>
  </r>
  <r>
    <x v="602"/>
    <x v="602"/>
    <x v="0"/>
    <x v="317"/>
    <x v="9"/>
    <x v="23"/>
    <x v="0"/>
    <x v="298"/>
    <x v="8"/>
    <x v="3"/>
    <x v="160"/>
    <x v="8"/>
    <x v="5"/>
    <x v="602"/>
    <x v="350"/>
    <x v="602"/>
    <x v="506"/>
    <x v="268"/>
    <x v="0"/>
    <x v="0"/>
    <x v="0"/>
    <x v="585"/>
    <x v="531"/>
    <x v="0"/>
    <x v="0"/>
  </r>
  <r>
    <x v="603"/>
    <x v="603"/>
    <x v="1"/>
    <x v="200"/>
    <x v="3"/>
    <x v="12"/>
    <x v="0"/>
    <x v="195"/>
    <x v="3"/>
    <x v="0"/>
    <x v="47"/>
    <x v="4"/>
    <x v="0"/>
    <x v="603"/>
    <x v="374"/>
    <x v="603"/>
    <x v="507"/>
    <x v="309"/>
    <x v="0"/>
    <x v="0"/>
    <x v="0"/>
    <x v="586"/>
    <x v="532"/>
    <x v="0"/>
    <x v="0"/>
  </r>
  <r>
    <x v="604"/>
    <x v="604"/>
    <x v="3"/>
    <x v="318"/>
    <x v="7"/>
    <x v="29"/>
    <x v="0"/>
    <x v="299"/>
    <x v="6"/>
    <x v="2"/>
    <x v="303"/>
    <x v="18"/>
    <x v="2"/>
    <x v="604"/>
    <x v="552"/>
    <x v="604"/>
    <x v="121"/>
    <x v="303"/>
    <x v="0"/>
    <x v="0"/>
    <x v="0"/>
    <x v="587"/>
    <x v="533"/>
    <x v="0"/>
    <x v="0"/>
  </r>
  <r>
    <x v="605"/>
    <x v="605"/>
    <x v="1"/>
    <x v="247"/>
    <x v="11"/>
    <x v="29"/>
    <x v="0"/>
    <x v="239"/>
    <x v="10"/>
    <x v="0"/>
    <x v="46"/>
    <x v="8"/>
    <x v="2"/>
    <x v="605"/>
    <x v="310"/>
    <x v="605"/>
    <x v="508"/>
    <x v="310"/>
    <x v="0"/>
    <x v="0"/>
    <x v="0"/>
    <x v="588"/>
    <x v="534"/>
    <x v="0"/>
    <x v="0"/>
  </r>
  <r>
    <x v="606"/>
    <x v="606"/>
    <x v="2"/>
    <x v="319"/>
    <x v="6"/>
    <x v="12"/>
    <x v="0"/>
    <x v="139"/>
    <x v="3"/>
    <x v="0"/>
    <x v="270"/>
    <x v="12"/>
    <x v="5"/>
    <x v="606"/>
    <x v="553"/>
    <x v="606"/>
    <x v="509"/>
    <x v="84"/>
    <x v="1"/>
    <x v="0"/>
    <x v="0"/>
    <x v="589"/>
    <x v="535"/>
    <x v="0"/>
    <x v="0"/>
  </r>
  <r>
    <x v="607"/>
    <x v="607"/>
    <x v="0"/>
    <x v="320"/>
    <x v="10"/>
    <x v="22"/>
    <x v="0"/>
    <x v="300"/>
    <x v="9"/>
    <x v="3"/>
    <x v="304"/>
    <x v="2"/>
    <x v="2"/>
    <x v="607"/>
    <x v="554"/>
    <x v="607"/>
    <x v="510"/>
    <x v="311"/>
    <x v="0"/>
    <x v="0"/>
    <x v="0"/>
    <x v="590"/>
    <x v="536"/>
    <x v="0"/>
    <x v="0"/>
  </r>
  <r>
    <x v="608"/>
    <x v="608"/>
    <x v="2"/>
    <x v="34"/>
    <x v="2"/>
    <x v="5"/>
    <x v="0"/>
    <x v="34"/>
    <x v="2"/>
    <x v="2"/>
    <x v="199"/>
    <x v="14"/>
    <x v="2"/>
    <x v="608"/>
    <x v="447"/>
    <x v="608"/>
    <x v="511"/>
    <x v="278"/>
    <x v="0"/>
    <x v="0"/>
    <x v="0"/>
    <x v="591"/>
    <x v="537"/>
    <x v="0"/>
    <x v="0"/>
  </r>
  <r>
    <x v="609"/>
    <x v="609"/>
    <x v="0"/>
    <x v="200"/>
    <x v="3"/>
    <x v="12"/>
    <x v="0"/>
    <x v="195"/>
    <x v="3"/>
    <x v="0"/>
    <x v="233"/>
    <x v="22"/>
    <x v="0"/>
    <x v="609"/>
    <x v="555"/>
    <x v="609"/>
    <x v="512"/>
    <x v="312"/>
    <x v="1"/>
    <x v="0"/>
    <x v="0"/>
    <x v="592"/>
    <x v="538"/>
    <x v="0"/>
    <x v="0"/>
  </r>
  <r>
    <x v="610"/>
    <x v="610"/>
    <x v="0"/>
    <x v="95"/>
    <x v="5"/>
    <x v="16"/>
    <x v="0"/>
    <x v="94"/>
    <x v="5"/>
    <x v="1"/>
    <x v="97"/>
    <x v="29"/>
    <x v="2"/>
    <x v="610"/>
    <x v="556"/>
    <x v="610"/>
    <x v="513"/>
    <x v="5"/>
    <x v="0"/>
    <x v="0"/>
    <x v="0"/>
    <x v="593"/>
    <x v="5"/>
    <x v="0"/>
    <x v="0"/>
  </r>
  <r>
    <x v="611"/>
    <x v="611"/>
    <x v="1"/>
    <x v="321"/>
    <x v="12"/>
    <x v="26"/>
    <x v="0"/>
    <x v="301"/>
    <x v="11"/>
    <x v="2"/>
    <x v="305"/>
    <x v="25"/>
    <x v="0"/>
    <x v="611"/>
    <x v="275"/>
    <x v="611"/>
    <x v="514"/>
    <x v="131"/>
    <x v="0"/>
    <x v="0"/>
    <x v="0"/>
    <x v="594"/>
    <x v="539"/>
    <x v="0"/>
    <x v="0"/>
  </r>
  <r>
    <x v="612"/>
    <x v="612"/>
    <x v="1"/>
    <x v="322"/>
    <x v="10"/>
    <x v="20"/>
    <x v="0"/>
    <x v="302"/>
    <x v="9"/>
    <x v="3"/>
    <x v="99"/>
    <x v="4"/>
    <x v="1"/>
    <x v="612"/>
    <x v="557"/>
    <x v="612"/>
    <x v="515"/>
    <x v="313"/>
    <x v="1"/>
    <x v="0"/>
    <x v="0"/>
    <x v="595"/>
    <x v="540"/>
    <x v="0"/>
    <x v="0"/>
  </r>
  <r>
    <x v="613"/>
    <x v="613"/>
    <x v="2"/>
    <x v="323"/>
    <x v="2"/>
    <x v="3"/>
    <x v="0"/>
    <x v="303"/>
    <x v="2"/>
    <x v="2"/>
    <x v="173"/>
    <x v="26"/>
    <x v="4"/>
    <x v="613"/>
    <x v="558"/>
    <x v="613"/>
    <x v="12"/>
    <x v="5"/>
    <x v="0"/>
    <x v="0"/>
    <x v="0"/>
    <x v="127"/>
    <x v="5"/>
    <x v="0"/>
    <x v="0"/>
  </r>
  <r>
    <x v="614"/>
    <x v="614"/>
    <x v="1"/>
    <x v="197"/>
    <x v="11"/>
    <x v="7"/>
    <x v="0"/>
    <x v="192"/>
    <x v="10"/>
    <x v="0"/>
    <x v="306"/>
    <x v="19"/>
    <x v="3"/>
    <x v="614"/>
    <x v="559"/>
    <x v="614"/>
    <x v="12"/>
    <x v="314"/>
    <x v="0"/>
    <x v="0"/>
    <x v="0"/>
    <x v="596"/>
    <x v="541"/>
    <x v="0"/>
    <x v="0"/>
  </r>
  <r>
    <x v="615"/>
    <x v="615"/>
    <x v="3"/>
    <x v="36"/>
    <x v="1"/>
    <x v="13"/>
    <x v="0"/>
    <x v="36"/>
    <x v="1"/>
    <x v="1"/>
    <x v="99"/>
    <x v="12"/>
    <x v="4"/>
    <x v="615"/>
    <x v="560"/>
    <x v="615"/>
    <x v="516"/>
    <x v="4"/>
    <x v="1"/>
    <x v="0"/>
    <x v="0"/>
    <x v="597"/>
    <x v="542"/>
    <x v="0"/>
    <x v="0"/>
  </r>
  <r>
    <x v="616"/>
    <x v="616"/>
    <x v="2"/>
    <x v="252"/>
    <x v="1"/>
    <x v="8"/>
    <x v="0"/>
    <x v="242"/>
    <x v="1"/>
    <x v="1"/>
    <x v="208"/>
    <x v="0"/>
    <x v="0"/>
    <x v="616"/>
    <x v="561"/>
    <x v="616"/>
    <x v="517"/>
    <x v="105"/>
    <x v="1"/>
    <x v="0"/>
    <x v="0"/>
    <x v="598"/>
    <x v="543"/>
    <x v="0"/>
    <x v="0"/>
  </r>
  <r>
    <x v="617"/>
    <x v="617"/>
    <x v="1"/>
    <x v="147"/>
    <x v="12"/>
    <x v="12"/>
    <x v="0"/>
    <x v="146"/>
    <x v="11"/>
    <x v="2"/>
    <x v="5"/>
    <x v="75"/>
    <x v="1"/>
    <x v="617"/>
    <x v="562"/>
    <x v="617"/>
    <x v="518"/>
    <x v="21"/>
    <x v="1"/>
    <x v="0"/>
    <x v="0"/>
    <x v="599"/>
    <x v="544"/>
    <x v="0"/>
    <x v="0"/>
  </r>
  <r>
    <x v="618"/>
    <x v="618"/>
    <x v="2"/>
    <x v="324"/>
    <x v="0"/>
    <x v="18"/>
    <x v="0"/>
    <x v="304"/>
    <x v="0"/>
    <x v="0"/>
    <x v="199"/>
    <x v="12"/>
    <x v="0"/>
    <x v="618"/>
    <x v="544"/>
    <x v="618"/>
    <x v="519"/>
    <x v="163"/>
    <x v="0"/>
    <x v="0"/>
    <x v="0"/>
    <x v="600"/>
    <x v="545"/>
    <x v="0"/>
    <x v="0"/>
  </r>
  <r>
    <x v="619"/>
    <x v="619"/>
    <x v="0"/>
    <x v="138"/>
    <x v="5"/>
    <x v="25"/>
    <x v="0"/>
    <x v="137"/>
    <x v="5"/>
    <x v="1"/>
    <x v="69"/>
    <x v="17"/>
    <x v="4"/>
    <x v="619"/>
    <x v="563"/>
    <x v="619"/>
    <x v="520"/>
    <x v="5"/>
    <x v="0"/>
    <x v="0"/>
    <x v="0"/>
    <x v="601"/>
    <x v="5"/>
    <x v="0"/>
    <x v="0"/>
  </r>
  <r>
    <x v="620"/>
    <x v="620"/>
    <x v="2"/>
    <x v="311"/>
    <x v="0"/>
    <x v="1"/>
    <x v="0"/>
    <x v="295"/>
    <x v="0"/>
    <x v="0"/>
    <x v="21"/>
    <x v="13"/>
    <x v="4"/>
    <x v="620"/>
    <x v="564"/>
    <x v="620"/>
    <x v="521"/>
    <x v="99"/>
    <x v="0"/>
    <x v="0"/>
    <x v="0"/>
    <x v="602"/>
    <x v="546"/>
    <x v="0"/>
    <x v="0"/>
  </r>
  <r>
    <x v="621"/>
    <x v="621"/>
    <x v="0"/>
    <x v="270"/>
    <x v="12"/>
    <x v="4"/>
    <x v="0"/>
    <x v="257"/>
    <x v="11"/>
    <x v="2"/>
    <x v="187"/>
    <x v="22"/>
    <x v="3"/>
    <x v="621"/>
    <x v="565"/>
    <x v="621"/>
    <x v="522"/>
    <x v="126"/>
    <x v="0"/>
    <x v="0"/>
    <x v="0"/>
    <x v="603"/>
    <x v="547"/>
    <x v="0"/>
    <x v="0"/>
  </r>
  <r>
    <x v="622"/>
    <x v="622"/>
    <x v="2"/>
    <x v="325"/>
    <x v="12"/>
    <x v="0"/>
    <x v="0"/>
    <x v="305"/>
    <x v="11"/>
    <x v="2"/>
    <x v="307"/>
    <x v="6"/>
    <x v="1"/>
    <x v="622"/>
    <x v="456"/>
    <x v="622"/>
    <x v="523"/>
    <x v="195"/>
    <x v="1"/>
    <x v="0"/>
    <x v="0"/>
    <x v="604"/>
    <x v="548"/>
    <x v="0"/>
    <x v="0"/>
  </r>
  <r>
    <x v="623"/>
    <x v="623"/>
    <x v="0"/>
    <x v="12"/>
    <x v="1"/>
    <x v="11"/>
    <x v="0"/>
    <x v="12"/>
    <x v="1"/>
    <x v="1"/>
    <x v="104"/>
    <x v="25"/>
    <x v="1"/>
    <x v="623"/>
    <x v="566"/>
    <x v="623"/>
    <x v="524"/>
    <x v="97"/>
    <x v="0"/>
    <x v="0"/>
    <x v="0"/>
    <x v="605"/>
    <x v="549"/>
    <x v="0"/>
    <x v="0"/>
  </r>
  <r>
    <x v="624"/>
    <x v="624"/>
    <x v="2"/>
    <x v="326"/>
    <x v="8"/>
    <x v="9"/>
    <x v="0"/>
    <x v="306"/>
    <x v="7"/>
    <x v="3"/>
    <x v="13"/>
    <x v="76"/>
    <x v="4"/>
    <x v="624"/>
    <x v="17"/>
    <x v="624"/>
    <x v="525"/>
    <x v="5"/>
    <x v="0"/>
    <x v="0"/>
    <x v="0"/>
    <x v="606"/>
    <x v="5"/>
    <x v="0"/>
    <x v="0"/>
  </r>
  <r>
    <x v="625"/>
    <x v="625"/>
    <x v="2"/>
    <x v="276"/>
    <x v="0"/>
    <x v="19"/>
    <x v="0"/>
    <x v="263"/>
    <x v="0"/>
    <x v="0"/>
    <x v="82"/>
    <x v="22"/>
    <x v="2"/>
    <x v="625"/>
    <x v="567"/>
    <x v="625"/>
    <x v="526"/>
    <x v="197"/>
    <x v="1"/>
    <x v="0"/>
    <x v="0"/>
    <x v="607"/>
    <x v="550"/>
    <x v="0"/>
    <x v="0"/>
  </r>
  <r>
    <x v="626"/>
    <x v="626"/>
    <x v="0"/>
    <x v="229"/>
    <x v="10"/>
    <x v="23"/>
    <x v="0"/>
    <x v="221"/>
    <x v="9"/>
    <x v="3"/>
    <x v="24"/>
    <x v="12"/>
    <x v="0"/>
    <x v="626"/>
    <x v="568"/>
    <x v="626"/>
    <x v="527"/>
    <x v="41"/>
    <x v="0"/>
    <x v="0"/>
    <x v="0"/>
    <x v="608"/>
    <x v="551"/>
    <x v="0"/>
    <x v="0"/>
  </r>
  <r>
    <x v="627"/>
    <x v="627"/>
    <x v="3"/>
    <x v="157"/>
    <x v="2"/>
    <x v="21"/>
    <x v="0"/>
    <x v="156"/>
    <x v="2"/>
    <x v="2"/>
    <x v="308"/>
    <x v="16"/>
    <x v="1"/>
    <x v="627"/>
    <x v="569"/>
    <x v="627"/>
    <x v="528"/>
    <x v="36"/>
    <x v="0"/>
    <x v="0"/>
    <x v="0"/>
    <x v="609"/>
    <x v="552"/>
    <x v="0"/>
    <x v="0"/>
  </r>
  <r>
    <x v="628"/>
    <x v="628"/>
    <x v="3"/>
    <x v="327"/>
    <x v="25"/>
    <x v="22"/>
    <x v="0"/>
    <x v="307"/>
    <x v="2"/>
    <x v="2"/>
    <x v="80"/>
    <x v="19"/>
    <x v="4"/>
    <x v="628"/>
    <x v="570"/>
    <x v="628"/>
    <x v="529"/>
    <x v="315"/>
    <x v="1"/>
    <x v="0"/>
    <x v="0"/>
    <x v="610"/>
    <x v="553"/>
    <x v="0"/>
    <x v="0"/>
  </r>
  <r>
    <x v="629"/>
    <x v="629"/>
    <x v="1"/>
    <x v="328"/>
    <x v="8"/>
    <x v="30"/>
    <x v="0"/>
    <x v="204"/>
    <x v="7"/>
    <x v="3"/>
    <x v="259"/>
    <x v="10"/>
    <x v="4"/>
    <x v="629"/>
    <x v="571"/>
    <x v="629"/>
    <x v="12"/>
    <x v="316"/>
    <x v="0"/>
    <x v="0"/>
    <x v="0"/>
    <x v="611"/>
    <x v="554"/>
    <x v="0"/>
    <x v="0"/>
  </r>
  <r>
    <x v="630"/>
    <x v="630"/>
    <x v="0"/>
    <x v="38"/>
    <x v="10"/>
    <x v="0"/>
    <x v="0"/>
    <x v="38"/>
    <x v="9"/>
    <x v="3"/>
    <x v="172"/>
    <x v="20"/>
    <x v="4"/>
    <x v="630"/>
    <x v="572"/>
    <x v="630"/>
    <x v="530"/>
    <x v="111"/>
    <x v="0"/>
    <x v="0"/>
    <x v="0"/>
    <x v="612"/>
    <x v="555"/>
    <x v="0"/>
    <x v="0"/>
  </r>
  <r>
    <x v="631"/>
    <x v="631"/>
    <x v="0"/>
    <x v="313"/>
    <x v="10"/>
    <x v="2"/>
    <x v="0"/>
    <x v="296"/>
    <x v="9"/>
    <x v="3"/>
    <x v="191"/>
    <x v="21"/>
    <x v="3"/>
    <x v="631"/>
    <x v="573"/>
    <x v="631"/>
    <x v="531"/>
    <x v="42"/>
    <x v="0"/>
    <x v="0"/>
    <x v="0"/>
    <x v="613"/>
    <x v="556"/>
    <x v="0"/>
    <x v="0"/>
  </r>
  <r>
    <x v="632"/>
    <x v="632"/>
    <x v="2"/>
    <x v="109"/>
    <x v="9"/>
    <x v="0"/>
    <x v="0"/>
    <x v="108"/>
    <x v="8"/>
    <x v="3"/>
    <x v="129"/>
    <x v="23"/>
    <x v="1"/>
    <x v="632"/>
    <x v="574"/>
    <x v="632"/>
    <x v="532"/>
    <x v="317"/>
    <x v="0"/>
    <x v="0"/>
    <x v="0"/>
    <x v="614"/>
    <x v="557"/>
    <x v="0"/>
    <x v="0"/>
  </r>
  <r>
    <x v="633"/>
    <x v="633"/>
    <x v="3"/>
    <x v="5"/>
    <x v="3"/>
    <x v="5"/>
    <x v="0"/>
    <x v="5"/>
    <x v="3"/>
    <x v="0"/>
    <x v="299"/>
    <x v="20"/>
    <x v="0"/>
    <x v="633"/>
    <x v="575"/>
    <x v="633"/>
    <x v="12"/>
    <x v="18"/>
    <x v="1"/>
    <x v="0"/>
    <x v="0"/>
    <x v="22"/>
    <x v="18"/>
    <x v="0"/>
    <x v="0"/>
  </r>
  <r>
    <x v="634"/>
    <x v="634"/>
    <x v="1"/>
    <x v="329"/>
    <x v="5"/>
    <x v="23"/>
    <x v="0"/>
    <x v="308"/>
    <x v="5"/>
    <x v="1"/>
    <x v="134"/>
    <x v="29"/>
    <x v="1"/>
    <x v="634"/>
    <x v="576"/>
    <x v="634"/>
    <x v="12"/>
    <x v="180"/>
    <x v="0"/>
    <x v="0"/>
    <x v="0"/>
    <x v="615"/>
    <x v="558"/>
    <x v="0"/>
    <x v="0"/>
  </r>
  <r>
    <x v="635"/>
    <x v="635"/>
    <x v="3"/>
    <x v="330"/>
    <x v="25"/>
    <x v="9"/>
    <x v="0"/>
    <x v="11"/>
    <x v="6"/>
    <x v="2"/>
    <x v="309"/>
    <x v="35"/>
    <x v="5"/>
    <x v="635"/>
    <x v="13"/>
    <x v="635"/>
    <x v="533"/>
    <x v="156"/>
    <x v="0"/>
    <x v="0"/>
    <x v="0"/>
    <x v="616"/>
    <x v="559"/>
    <x v="0"/>
    <x v="0"/>
  </r>
  <r>
    <x v="636"/>
    <x v="636"/>
    <x v="2"/>
    <x v="206"/>
    <x v="9"/>
    <x v="11"/>
    <x v="0"/>
    <x v="201"/>
    <x v="8"/>
    <x v="3"/>
    <x v="174"/>
    <x v="6"/>
    <x v="4"/>
    <x v="636"/>
    <x v="577"/>
    <x v="636"/>
    <x v="534"/>
    <x v="300"/>
    <x v="0"/>
    <x v="0"/>
    <x v="0"/>
    <x v="617"/>
    <x v="560"/>
    <x v="0"/>
    <x v="0"/>
  </r>
  <r>
    <x v="637"/>
    <x v="637"/>
    <x v="3"/>
    <x v="8"/>
    <x v="5"/>
    <x v="7"/>
    <x v="0"/>
    <x v="8"/>
    <x v="5"/>
    <x v="1"/>
    <x v="310"/>
    <x v="13"/>
    <x v="0"/>
    <x v="637"/>
    <x v="578"/>
    <x v="637"/>
    <x v="535"/>
    <x v="193"/>
    <x v="0"/>
    <x v="0"/>
    <x v="0"/>
    <x v="618"/>
    <x v="561"/>
    <x v="0"/>
    <x v="0"/>
  </r>
  <r>
    <x v="638"/>
    <x v="638"/>
    <x v="0"/>
    <x v="83"/>
    <x v="10"/>
    <x v="12"/>
    <x v="0"/>
    <x v="82"/>
    <x v="9"/>
    <x v="3"/>
    <x v="191"/>
    <x v="1"/>
    <x v="1"/>
    <x v="638"/>
    <x v="579"/>
    <x v="638"/>
    <x v="536"/>
    <x v="318"/>
    <x v="0"/>
    <x v="0"/>
    <x v="0"/>
    <x v="619"/>
    <x v="562"/>
    <x v="0"/>
    <x v="0"/>
  </r>
  <r>
    <x v="639"/>
    <x v="639"/>
    <x v="1"/>
    <x v="297"/>
    <x v="11"/>
    <x v="8"/>
    <x v="0"/>
    <x v="283"/>
    <x v="10"/>
    <x v="0"/>
    <x v="38"/>
    <x v="20"/>
    <x v="3"/>
    <x v="639"/>
    <x v="580"/>
    <x v="639"/>
    <x v="537"/>
    <x v="52"/>
    <x v="1"/>
    <x v="0"/>
    <x v="0"/>
    <x v="620"/>
    <x v="563"/>
    <x v="0"/>
    <x v="0"/>
  </r>
  <r>
    <x v="640"/>
    <x v="640"/>
    <x v="3"/>
    <x v="105"/>
    <x v="2"/>
    <x v="13"/>
    <x v="0"/>
    <x v="104"/>
    <x v="2"/>
    <x v="2"/>
    <x v="311"/>
    <x v="67"/>
    <x v="2"/>
    <x v="640"/>
    <x v="313"/>
    <x v="640"/>
    <x v="538"/>
    <x v="4"/>
    <x v="0"/>
    <x v="0"/>
    <x v="0"/>
    <x v="621"/>
    <x v="564"/>
    <x v="0"/>
    <x v="0"/>
  </r>
  <r>
    <x v="641"/>
    <x v="641"/>
    <x v="2"/>
    <x v="331"/>
    <x v="9"/>
    <x v="8"/>
    <x v="0"/>
    <x v="309"/>
    <x v="8"/>
    <x v="3"/>
    <x v="218"/>
    <x v="77"/>
    <x v="1"/>
    <x v="641"/>
    <x v="581"/>
    <x v="641"/>
    <x v="539"/>
    <x v="119"/>
    <x v="0"/>
    <x v="0"/>
    <x v="0"/>
    <x v="622"/>
    <x v="565"/>
    <x v="0"/>
    <x v="0"/>
  </r>
  <r>
    <x v="642"/>
    <x v="642"/>
    <x v="2"/>
    <x v="294"/>
    <x v="4"/>
    <x v="8"/>
    <x v="0"/>
    <x v="280"/>
    <x v="4"/>
    <x v="1"/>
    <x v="194"/>
    <x v="20"/>
    <x v="2"/>
    <x v="642"/>
    <x v="582"/>
    <x v="642"/>
    <x v="540"/>
    <x v="264"/>
    <x v="0"/>
    <x v="0"/>
    <x v="0"/>
    <x v="623"/>
    <x v="566"/>
    <x v="0"/>
    <x v="0"/>
  </r>
  <r>
    <x v="643"/>
    <x v="643"/>
    <x v="2"/>
    <x v="282"/>
    <x v="1"/>
    <x v="18"/>
    <x v="0"/>
    <x v="269"/>
    <x v="1"/>
    <x v="1"/>
    <x v="312"/>
    <x v="16"/>
    <x v="2"/>
    <x v="643"/>
    <x v="583"/>
    <x v="643"/>
    <x v="541"/>
    <x v="319"/>
    <x v="0"/>
    <x v="0"/>
    <x v="0"/>
    <x v="624"/>
    <x v="567"/>
    <x v="0"/>
    <x v="0"/>
  </r>
  <r>
    <x v="644"/>
    <x v="644"/>
    <x v="3"/>
    <x v="88"/>
    <x v="2"/>
    <x v="24"/>
    <x v="0"/>
    <x v="87"/>
    <x v="2"/>
    <x v="2"/>
    <x v="282"/>
    <x v="13"/>
    <x v="1"/>
    <x v="644"/>
    <x v="474"/>
    <x v="644"/>
    <x v="542"/>
    <x v="240"/>
    <x v="0"/>
    <x v="0"/>
    <x v="0"/>
    <x v="625"/>
    <x v="568"/>
    <x v="0"/>
    <x v="0"/>
  </r>
  <r>
    <x v="645"/>
    <x v="645"/>
    <x v="0"/>
    <x v="96"/>
    <x v="12"/>
    <x v="20"/>
    <x v="0"/>
    <x v="95"/>
    <x v="11"/>
    <x v="2"/>
    <x v="256"/>
    <x v="13"/>
    <x v="1"/>
    <x v="645"/>
    <x v="584"/>
    <x v="645"/>
    <x v="543"/>
    <x v="254"/>
    <x v="0"/>
    <x v="0"/>
    <x v="0"/>
    <x v="626"/>
    <x v="569"/>
    <x v="0"/>
    <x v="0"/>
  </r>
  <r>
    <x v="646"/>
    <x v="646"/>
    <x v="1"/>
    <x v="12"/>
    <x v="1"/>
    <x v="11"/>
    <x v="0"/>
    <x v="12"/>
    <x v="1"/>
    <x v="1"/>
    <x v="285"/>
    <x v="7"/>
    <x v="4"/>
    <x v="646"/>
    <x v="585"/>
    <x v="646"/>
    <x v="12"/>
    <x v="5"/>
    <x v="0"/>
    <x v="0"/>
    <x v="0"/>
    <x v="127"/>
    <x v="5"/>
    <x v="0"/>
    <x v="0"/>
  </r>
  <r>
    <x v="647"/>
    <x v="647"/>
    <x v="0"/>
    <x v="234"/>
    <x v="9"/>
    <x v="6"/>
    <x v="0"/>
    <x v="226"/>
    <x v="8"/>
    <x v="3"/>
    <x v="152"/>
    <x v="9"/>
    <x v="2"/>
    <x v="647"/>
    <x v="586"/>
    <x v="647"/>
    <x v="544"/>
    <x v="320"/>
    <x v="1"/>
    <x v="0"/>
    <x v="0"/>
    <x v="627"/>
    <x v="570"/>
    <x v="0"/>
    <x v="0"/>
  </r>
  <r>
    <x v="648"/>
    <x v="648"/>
    <x v="1"/>
    <x v="178"/>
    <x v="12"/>
    <x v="14"/>
    <x v="0"/>
    <x v="174"/>
    <x v="11"/>
    <x v="2"/>
    <x v="10"/>
    <x v="16"/>
    <x v="3"/>
    <x v="648"/>
    <x v="587"/>
    <x v="648"/>
    <x v="545"/>
    <x v="169"/>
    <x v="0"/>
    <x v="0"/>
    <x v="0"/>
    <x v="628"/>
    <x v="571"/>
    <x v="0"/>
    <x v="0"/>
  </r>
  <r>
    <x v="649"/>
    <x v="649"/>
    <x v="3"/>
    <x v="89"/>
    <x v="3"/>
    <x v="28"/>
    <x v="0"/>
    <x v="88"/>
    <x v="3"/>
    <x v="0"/>
    <x v="88"/>
    <x v="26"/>
    <x v="3"/>
    <x v="649"/>
    <x v="588"/>
    <x v="649"/>
    <x v="546"/>
    <x v="108"/>
    <x v="1"/>
    <x v="0"/>
    <x v="0"/>
    <x v="629"/>
    <x v="572"/>
    <x v="0"/>
    <x v="0"/>
  </r>
  <r>
    <x v="650"/>
    <x v="650"/>
    <x v="1"/>
    <x v="332"/>
    <x v="8"/>
    <x v="10"/>
    <x v="0"/>
    <x v="310"/>
    <x v="7"/>
    <x v="3"/>
    <x v="136"/>
    <x v="20"/>
    <x v="3"/>
    <x v="650"/>
    <x v="589"/>
    <x v="650"/>
    <x v="547"/>
    <x v="274"/>
    <x v="1"/>
    <x v="0"/>
    <x v="0"/>
    <x v="630"/>
    <x v="573"/>
    <x v="0"/>
    <x v="0"/>
  </r>
  <r>
    <x v="651"/>
    <x v="651"/>
    <x v="0"/>
    <x v="287"/>
    <x v="0"/>
    <x v="11"/>
    <x v="0"/>
    <x v="274"/>
    <x v="0"/>
    <x v="0"/>
    <x v="313"/>
    <x v="17"/>
    <x v="4"/>
    <x v="651"/>
    <x v="590"/>
    <x v="651"/>
    <x v="548"/>
    <x v="101"/>
    <x v="0"/>
    <x v="0"/>
    <x v="0"/>
    <x v="631"/>
    <x v="574"/>
    <x v="0"/>
    <x v="0"/>
  </r>
  <r>
    <x v="652"/>
    <x v="652"/>
    <x v="3"/>
    <x v="11"/>
    <x v="7"/>
    <x v="10"/>
    <x v="0"/>
    <x v="11"/>
    <x v="6"/>
    <x v="2"/>
    <x v="303"/>
    <x v="1"/>
    <x v="4"/>
    <x v="652"/>
    <x v="591"/>
    <x v="652"/>
    <x v="549"/>
    <x v="321"/>
    <x v="1"/>
    <x v="0"/>
    <x v="0"/>
    <x v="632"/>
    <x v="575"/>
    <x v="0"/>
    <x v="0"/>
  </r>
  <r>
    <x v="653"/>
    <x v="653"/>
    <x v="1"/>
    <x v="236"/>
    <x v="10"/>
    <x v="7"/>
    <x v="0"/>
    <x v="228"/>
    <x v="9"/>
    <x v="3"/>
    <x v="242"/>
    <x v="0"/>
    <x v="1"/>
    <x v="653"/>
    <x v="592"/>
    <x v="653"/>
    <x v="550"/>
    <x v="262"/>
    <x v="0"/>
    <x v="0"/>
    <x v="0"/>
    <x v="633"/>
    <x v="576"/>
    <x v="0"/>
    <x v="0"/>
  </r>
  <r>
    <x v="654"/>
    <x v="654"/>
    <x v="1"/>
    <x v="212"/>
    <x v="5"/>
    <x v="5"/>
    <x v="0"/>
    <x v="205"/>
    <x v="5"/>
    <x v="1"/>
    <x v="93"/>
    <x v="5"/>
    <x v="4"/>
    <x v="654"/>
    <x v="593"/>
    <x v="654"/>
    <x v="551"/>
    <x v="322"/>
    <x v="0"/>
    <x v="0"/>
    <x v="0"/>
    <x v="634"/>
    <x v="577"/>
    <x v="0"/>
    <x v="0"/>
  </r>
  <r>
    <x v="655"/>
    <x v="655"/>
    <x v="1"/>
    <x v="333"/>
    <x v="17"/>
    <x v="13"/>
    <x v="0"/>
    <x v="266"/>
    <x v="10"/>
    <x v="0"/>
    <x v="273"/>
    <x v="20"/>
    <x v="5"/>
    <x v="655"/>
    <x v="594"/>
    <x v="655"/>
    <x v="552"/>
    <x v="18"/>
    <x v="1"/>
    <x v="0"/>
    <x v="0"/>
    <x v="635"/>
    <x v="578"/>
    <x v="0"/>
    <x v="0"/>
  </r>
  <r>
    <x v="656"/>
    <x v="656"/>
    <x v="2"/>
    <x v="113"/>
    <x v="12"/>
    <x v="25"/>
    <x v="0"/>
    <x v="112"/>
    <x v="11"/>
    <x v="2"/>
    <x v="111"/>
    <x v="29"/>
    <x v="0"/>
    <x v="656"/>
    <x v="595"/>
    <x v="656"/>
    <x v="553"/>
    <x v="84"/>
    <x v="1"/>
    <x v="0"/>
    <x v="0"/>
    <x v="636"/>
    <x v="579"/>
    <x v="0"/>
    <x v="0"/>
  </r>
  <r>
    <x v="657"/>
    <x v="657"/>
    <x v="1"/>
    <x v="61"/>
    <x v="8"/>
    <x v="27"/>
    <x v="0"/>
    <x v="60"/>
    <x v="7"/>
    <x v="3"/>
    <x v="46"/>
    <x v="20"/>
    <x v="3"/>
    <x v="657"/>
    <x v="596"/>
    <x v="657"/>
    <x v="554"/>
    <x v="134"/>
    <x v="0"/>
    <x v="0"/>
    <x v="0"/>
    <x v="637"/>
    <x v="580"/>
    <x v="0"/>
    <x v="0"/>
  </r>
  <r>
    <x v="658"/>
    <x v="658"/>
    <x v="1"/>
    <x v="297"/>
    <x v="11"/>
    <x v="8"/>
    <x v="0"/>
    <x v="283"/>
    <x v="10"/>
    <x v="0"/>
    <x v="114"/>
    <x v="38"/>
    <x v="3"/>
    <x v="658"/>
    <x v="597"/>
    <x v="658"/>
    <x v="555"/>
    <x v="126"/>
    <x v="1"/>
    <x v="0"/>
    <x v="0"/>
    <x v="638"/>
    <x v="581"/>
    <x v="0"/>
    <x v="0"/>
  </r>
  <r>
    <x v="659"/>
    <x v="659"/>
    <x v="3"/>
    <x v="313"/>
    <x v="10"/>
    <x v="2"/>
    <x v="0"/>
    <x v="296"/>
    <x v="9"/>
    <x v="3"/>
    <x v="288"/>
    <x v="10"/>
    <x v="4"/>
    <x v="659"/>
    <x v="598"/>
    <x v="659"/>
    <x v="556"/>
    <x v="200"/>
    <x v="0"/>
    <x v="0"/>
    <x v="0"/>
    <x v="639"/>
    <x v="582"/>
    <x v="0"/>
    <x v="0"/>
  </r>
  <r>
    <x v="660"/>
    <x v="660"/>
    <x v="3"/>
    <x v="120"/>
    <x v="10"/>
    <x v="29"/>
    <x v="0"/>
    <x v="119"/>
    <x v="9"/>
    <x v="3"/>
    <x v="109"/>
    <x v="7"/>
    <x v="1"/>
    <x v="660"/>
    <x v="599"/>
    <x v="660"/>
    <x v="557"/>
    <x v="135"/>
    <x v="1"/>
    <x v="0"/>
    <x v="0"/>
    <x v="640"/>
    <x v="583"/>
    <x v="0"/>
    <x v="0"/>
  </r>
  <r>
    <x v="661"/>
    <x v="661"/>
    <x v="3"/>
    <x v="32"/>
    <x v="11"/>
    <x v="19"/>
    <x v="0"/>
    <x v="32"/>
    <x v="10"/>
    <x v="0"/>
    <x v="12"/>
    <x v="35"/>
    <x v="2"/>
    <x v="661"/>
    <x v="454"/>
    <x v="661"/>
    <x v="558"/>
    <x v="5"/>
    <x v="1"/>
    <x v="0"/>
    <x v="0"/>
    <x v="641"/>
    <x v="5"/>
    <x v="0"/>
    <x v="0"/>
  </r>
  <r>
    <x v="662"/>
    <x v="662"/>
    <x v="2"/>
    <x v="120"/>
    <x v="10"/>
    <x v="29"/>
    <x v="0"/>
    <x v="119"/>
    <x v="9"/>
    <x v="3"/>
    <x v="93"/>
    <x v="78"/>
    <x v="1"/>
    <x v="662"/>
    <x v="600"/>
    <x v="662"/>
    <x v="559"/>
    <x v="323"/>
    <x v="0"/>
    <x v="0"/>
    <x v="0"/>
    <x v="642"/>
    <x v="584"/>
    <x v="0"/>
    <x v="0"/>
  </r>
  <r>
    <x v="663"/>
    <x v="663"/>
    <x v="3"/>
    <x v="209"/>
    <x v="10"/>
    <x v="10"/>
    <x v="0"/>
    <x v="203"/>
    <x v="9"/>
    <x v="3"/>
    <x v="314"/>
    <x v="38"/>
    <x v="5"/>
    <x v="663"/>
    <x v="76"/>
    <x v="663"/>
    <x v="560"/>
    <x v="324"/>
    <x v="0"/>
    <x v="0"/>
    <x v="0"/>
    <x v="643"/>
    <x v="585"/>
    <x v="0"/>
    <x v="0"/>
  </r>
  <r>
    <x v="664"/>
    <x v="664"/>
    <x v="1"/>
    <x v="223"/>
    <x v="3"/>
    <x v="15"/>
    <x v="0"/>
    <x v="215"/>
    <x v="3"/>
    <x v="0"/>
    <x v="21"/>
    <x v="32"/>
    <x v="0"/>
    <x v="664"/>
    <x v="601"/>
    <x v="664"/>
    <x v="561"/>
    <x v="325"/>
    <x v="0"/>
    <x v="0"/>
    <x v="0"/>
    <x v="644"/>
    <x v="586"/>
    <x v="0"/>
    <x v="0"/>
  </r>
  <r>
    <x v="665"/>
    <x v="665"/>
    <x v="0"/>
    <x v="334"/>
    <x v="2"/>
    <x v="10"/>
    <x v="0"/>
    <x v="307"/>
    <x v="2"/>
    <x v="2"/>
    <x v="115"/>
    <x v="6"/>
    <x v="4"/>
    <x v="665"/>
    <x v="543"/>
    <x v="665"/>
    <x v="12"/>
    <x v="326"/>
    <x v="1"/>
    <x v="0"/>
    <x v="0"/>
    <x v="645"/>
    <x v="587"/>
    <x v="0"/>
    <x v="0"/>
  </r>
  <r>
    <x v="666"/>
    <x v="666"/>
    <x v="3"/>
    <x v="12"/>
    <x v="1"/>
    <x v="11"/>
    <x v="0"/>
    <x v="12"/>
    <x v="1"/>
    <x v="1"/>
    <x v="71"/>
    <x v="18"/>
    <x v="1"/>
    <x v="666"/>
    <x v="602"/>
    <x v="666"/>
    <x v="12"/>
    <x v="5"/>
    <x v="1"/>
    <x v="0"/>
    <x v="0"/>
    <x v="127"/>
    <x v="5"/>
    <x v="0"/>
    <x v="0"/>
  </r>
  <r>
    <x v="667"/>
    <x v="667"/>
    <x v="1"/>
    <x v="75"/>
    <x v="3"/>
    <x v="0"/>
    <x v="0"/>
    <x v="74"/>
    <x v="3"/>
    <x v="0"/>
    <x v="315"/>
    <x v="13"/>
    <x v="3"/>
    <x v="667"/>
    <x v="182"/>
    <x v="667"/>
    <x v="562"/>
    <x v="327"/>
    <x v="0"/>
    <x v="0"/>
    <x v="0"/>
    <x v="646"/>
    <x v="588"/>
    <x v="0"/>
    <x v="0"/>
  </r>
  <r>
    <x v="668"/>
    <x v="668"/>
    <x v="2"/>
    <x v="223"/>
    <x v="3"/>
    <x v="15"/>
    <x v="0"/>
    <x v="215"/>
    <x v="3"/>
    <x v="0"/>
    <x v="78"/>
    <x v="17"/>
    <x v="7"/>
    <x v="668"/>
    <x v="603"/>
    <x v="668"/>
    <x v="563"/>
    <x v="325"/>
    <x v="1"/>
    <x v="0"/>
    <x v="0"/>
    <x v="647"/>
    <x v="589"/>
    <x v="0"/>
    <x v="0"/>
  </r>
  <r>
    <x v="669"/>
    <x v="669"/>
    <x v="1"/>
    <x v="102"/>
    <x v="0"/>
    <x v="30"/>
    <x v="0"/>
    <x v="101"/>
    <x v="0"/>
    <x v="0"/>
    <x v="149"/>
    <x v="20"/>
    <x v="0"/>
    <x v="669"/>
    <x v="604"/>
    <x v="669"/>
    <x v="564"/>
    <x v="328"/>
    <x v="1"/>
    <x v="0"/>
    <x v="0"/>
    <x v="648"/>
    <x v="590"/>
    <x v="0"/>
    <x v="0"/>
  </r>
  <r>
    <x v="670"/>
    <x v="670"/>
    <x v="2"/>
    <x v="34"/>
    <x v="2"/>
    <x v="5"/>
    <x v="0"/>
    <x v="34"/>
    <x v="2"/>
    <x v="2"/>
    <x v="110"/>
    <x v="17"/>
    <x v="4"/>
    <x v="670"/>
    <x v="605"/>
    <x v="670"/>
    <x v="565"/>
    <x v="41"/>
    <x v="1"/>
    <x v="0"/>
    <x v="0"/>
    <x v="649"/>
    <x v="591"/>
    <x v="0"/>
    <x v="0"/>
  </r>
  <r>
    <x v="671"/>
    <x v="671"/>
    <x v="3"/>
    <x v="240"/>
    <x v="2"/>
    <x v="18"/>
    <x v="0"/>
    <x v="232"/>
    <x v="2"/>
    <x v="2"/>
    <x v="132"/>
    <x v="21"/>
    <x v="3"/>
    <x v="671"/>
    <x v="606"/>
    <x v="671"/>
    <x v="566"/>
    <x v="329"/>
    <x v="1"/>
    <x v="0"/>
    <x v="0"/>
    <x v="650"/>
    <x v="592"/>
    <x v="0"/>
    <x v="0"/>
  </r>
  <r>
    <x v="672"/>
    <x v="672"/>
    <x v="0"/>
    <x v="83"/>
    <x v="10"/>
    <x v="12"/>
    <x v="0"/>
    <x v="82"/>
    <x v="9"/>
    <x v="3"/>
    <x v="261"/>
    <x v="23"/>
    <x v="3"/>
    <x v="672"/>
    <x v="607"/>
    <x v="672"/>
    <x v="567"/>
    <x v="236"/>
    <x v="0"/>
    <x v="0"/>
    <x v="0"/>
    <x v="651"/>
    <x v="593"/>
    <x v="0"/>
    <x v="0"/>
  </r>
  <r>
    <x v="673"/>
    <x v="673"/>
    <x v="3"/>
    <x v="268"/>
    <x v="4"/>
    <x v="5"/>
    <x v="0"/>
    <x v="255"/>
    <x v="4"/>
    <x v="1"/>
    <x v="179"/>
    <x v="8"/>
    <x v="4"/>
    <x v="673"/>
    <x v="188"/>
    <x v="673"/>
    <x v="568"/>
    <x v="304"/>
    <x v="1"/>
    <x v="0"/>
    <x v="0"/>
    <x v="652"/>
    <x v="594"/>
    <x v="0"/>
    <x v="0"/>
  </r>
  <r>
    <x v="674"/>
    <x v="674"/>
    <x v="1"/>
    <x v="293"/>
    <x v="8"/>
    <x v="3"/>
    <x v="0"/>
    <x v="279"/>
    <x v="7"/>
    <x v="3"/>
    <x v="168"/>
    <x v="32"/>
    <x v="0"/>
    <x v="674"/>
    <x v="608"/>
    <x v="674"/>
    <x v="12"/>
    <x v="330"/>
    <x v="0"/>
    <x v="0"/>
    <x v="0"/>
    <x v="653"/>
    <x v="595"/>
    <x v="0"/>
    <x v="0"/>
  </r>
  <r>
    <x v="675"/>
    <x v="675"/>
    <x v="3"/>
    <x v="64"/>
    <x v="7"/>
    <x v="24"/>
    <x v="0"/>
    <x v="63"/>
    <x v="6"/>
    <x v="2"/>
    <x v="53"/>
    <x v="7"/>
    <x v="5"/>
    <x v="675"/>
    <x v="492"/>
    <x v="675"/>
    <x v="12"/>
    <x v="331"/>
    <x v="1"/>
    <x v="0"/>
    <x v="0"/>
    <x v="654"/>
    <x v="596"/>
    <x v="0"/>
    <x v="0"/>
  </r>
  <r>
    <x v="676"/>
    <x v="676"/>
    <x v="3"/>
    <x v="5"/>
    <x v="3"/>
    <x v="5"/>
    <x v="0"/>
    <x v="5"/>
    <x v="3"/>
    <x v="0"/>
    <x v="144"/>
    <x v="9"/>
    <x v="0"/>
    <x v="676"/>
    <x v="609"/>
    <x v="676"/>
    <x v="121"/>
    <x v="332"/>
    <x v="1"/>
    <x v="0"/>
    <x v="0"/>
    <x v="655"/>
    <x v="597"/>
    <x v="0"/>
    <x v="0"/>
  </r>
  <r>
    <x v="677"/>
    <x v="677"/>
    <x v="0"/>
    <x v="266"/>
    <x v="11"/>
    <x v="14"/>
    <x v="0"/>
    <x v="253"/>
    <x v="10"/>
    <x v="0"/>
    <x v="299"/>
    <x v="30"/>
    <x v="0"/>
    <x v="677"/>
    <x v="610"/>
    <x v="677"/>
    <x v="569"/>
    <x v="122"/>
    <x v="1"/>
    <x v="0"/>
    <x v="0"/>
    <x v="656"/>
    <x v="598"/>
    <x v="0"/>
    <x v="0"/>
  </r>
  <r>
    <x v="678"/>
    <x v="678"/>
    <x v="3"/>
    <x v="272"/>
    <x v="8"/>
    <x v="0"/>
    <x v="0"/>
    <x v="259"/>
    <x v="7"/>
    <x v="3"/>
    <x v="284"/>
    <x v="20"/>
    <x v="4"/>
    <x v="678"/>
    <x v="611"/>
    <x v="678"/>
    <x v="570"/>
    <x v="5"/>
    <x v="0"/>
    <x v="0"/>
    <x v="0"/>
    <x v="657"/>
    <x v="5"/>
    <x v="0"/>
    <x v="0"/>
  </r>
  <r>
    <x v="679"/>
    <x v="679"/>
    <x v="3"/>
    <x v="335"/>
    <x v="9"/>
    <x v="24"/>
    <x v="0"/>
    <x v="311"/>
    <x v="8"/>
    <x v="3"/>
    <x v="151"/>
    <x v="26"/>
    <x v="1"/>
    <x v="679"/>
    <x v="612"/>
    <x v="679"/>
    <x v="571"/>
    <x v="272"/>
    <x v="0"/>
    <x v="0"/>
    <x v="0"/>
    <x v="658"/>
    <x v="599"/>
    <x v="0"/>
    <x v="0"/>
  </r>
  <r>
    <x v="680"/>
    <x v="680"/>
    <x v="1"/>
    <x v="34"/>
    <x v="2"/>
    <x v="5"/>
    <x v="0"/>
    <x v="34"/>
    <x v="2"/>
    <x v="2"/>
    <x v="180"/>
    <x v="29"/>
    <x v="4"/>
    <x v="680"/>
    <x v="613"/>
    <x v="680"/>
    <x v="572"/>
    <x v="185"/>
    <x v="0"/>
    <x v="0"/>
    <x v="0"/>
    <x v="659"/>
    <x v="600"/>
    <x v="0"/>
    <x v="0"/>
  </r>
  <r>
    <x v="681"/>
    <x v="681"/>
    <x v="0"/>
    <x v="281"/>
    <x v="0"/>
    <x v="13"/>
    <x v="0"/>
    <x v="268"/>
    <x v="0"/>
    <x v="0"/>
    <x v="21"/>
    <x v="29"/>
    <x v="4"/>
    <x v="681"/>
    <x v="614"/>
    <x v="681"/>
    <x v="12"/>
    <x v="56"/>
    <x v="0"/>
    <x v="0"/>
    <x v="0"/>
    <x v="660"/>
    <x v="601"/>
    <x v="0"/>
    <x v="0"/>
  </r>
  <r>
    <x v="682"/>
    <x v="682"/>
    <x v="0"/>
    <x v="7"/>
    <x v="1"/>
    <x v="7"/>
    <x v="0"/>
    <x v="7"/>
    <x v="1"/>
    <x v="1"/>
    <x v="44"/>
    <x v="38"/>
    <x v="2"/>
    <x v="682"/>
    <x v="615"/>
    <x v="682"/>
    <x v="573"/>
    <x v="243"/>
    <x v="1"/>
    <x v="0"/>
    <x v="0"/>
    <x v="661"/>
    <x v="602"/>
    <x v="0"/>
    <x v="0"/>
  </r>
  <r>
    <x v="683"/>
    <x v="683"/>
    <x v="0"/>
    <x v="42"/>
    <x v="10"/>
    <x v="9"/>
    <x v="0"/>
    <x v="41"/>
    <x v="9"/>
    <x v="3"/>
    <x v="79"/>
    <x v="13"/>
    <x v="0"/>
    <x v="683"/>
    <x v="616"/>
    <x v="683"/>
    <x v="574"/>
    <x v="189"/>
    <x v="0"/>
    <x v="0"/>
    <x v="0"/>
    <x v="662"/>
    <x v="603"/>
    <x v="0"/>
    <x v="0"/>
  </r>
  <r>
    <x v="684"/>
    <x v="684"/>
    <x v="1"/>
    <x v="53"/>
    <x v="2"/>
    <x v="25"/>
    <x v="0"/>
    <x v="52"/>
    <x v="2"/>
    <x v="2"/>
    <x v="268"/>
    <x v="12"/>
    <x v="1"/>
    <x v="684"/>
    <x v="617"/>
    <x v="684"/>
    <x v="12"/>
    <x v="333"/>
    <x v="0"/>
    <x v="0"/>
    <x v="0"/>
    <x v="663"/>
    <x v="604"/>
    <x v="0"/>
    <x v="0"/>
  </r>
  <r>
    <x v="685"/>
    <x v="685"/>
    <x v="1"/>
    <x v="336"/>
    <x v="10"/>
    <x v="17"/>
    <x v="0"/>
    <x v="312"/>
    <x v="9"/>
    <x v="3"/>
    <x v="105"/>
    <x v="18"/>
    <x v="3"/>
    <x v="685"/>
    <x v="618"/>
    <x v="685"/>
    <x v="575"/>
    <x v="185"/>
    <x v="0"/>
    <x v="0"/>
    <x v="0"/>
    <x v="664"/>
    <x v="605"/>
    <x v="0"/>
    <x v="0"/>
  </r>
  <r>
    <x v="686"/>
    <x v="686"/>
    <x v="0"/>
    <x v="252"/>
    <x v="1"/>
    <x v="8"/>
    <x v="0"/>
    <x v="242"/>
    <x v="1"/>
    <x v="1"/>
    <x v="316"/>
    <x v="1"/>
    <x v="9"/>
    <x v="686"/>
    <x v="619"/>
    <x v="686"/>
    <x v="576"/>
    <x v="5"/>
    <x v="1"/>
    <x v="0"/>
    <x v="0"/>
    <x v="665"/>
    <x v="5"/>
    <x v="0"/>
    <x v="0"/>
  </r>
  <r>
    <x v="687"/>
    <x v="687"/>
    <x v="3"/>
    <x v="76"/>
    <x v="3"/>
    <x v="1"/>
    <x v="0"/>
    <x v="75"/>
    <x v="3"/>
    <x v="0"/>
    <x v="72"/>
    <x v="32"/>
    <x v="3"/>
    <x v="687"/>
    <x v="620"/>
    <x v="687"/>
    <x v="577"/>
    <x v="334"/>
    <x v="0"/>
    <x v="0"/>
    <x v="0"/>
    <x v="666"/>
    <x v="606"/>
    <x v="0"/>
    <x v="0"/>
  </r>
  <r>
    <x v="688"/>
    <x v="688"/>
    <x v="1"/>
    <x v="227"/>
    <x v="10"/>
    <x v="15"/>
    <x v="0"/>
    <x v="219"/>
    <x v="9"/>
    <x v="3"/>
    <x v="39"/>
    <x v="19"/>
    <x v="4"/>
    <x v="688"/>
    <x v="621"/>
    <x v="688"/>
    <x v="578"/>
    <x v="255"/>
    <x v="1"/>
    <x v="0"/>
    <x v="0"/>
    <x v="667"/>
    <x v="607"/>
    <x v="0"/>
    <x v="0"/>
  </r>
  <r>
    <x v="689"/>
    <x v="689"/>
    <x v="3"/>
    <x v="337"/>
    <x v="19"/>
    <x v="20"/>
    <x v="0"/>
    <x v="258"/>
    <x v="1"/>
    <x v="1"/>
    <x v="208"/>
    <x v="9"/>
    <x v="1"/>
    <x v="689"/>
    <x v="622"/>
    <x v="689"/>
    <x v="579"/>
    <x v="181"/>
    <x v="1"/>
    <x v="0"/>
    <x v="0"/>
    <x v="668"/>
    <x v="608"/>
    <x v="0"/>
    <x v="0"/>
  </r>
  <r>
    <x v="690"/>
    <x v="690"/>
    <x v="3"/>
    <x v="280"/>
    <x v="12"/>
    <x v="24"/>
    <x v="1"/>
    <x v="267"/>
    <x v="11"/>
    <x v="2"/>
    <x v="300"/>
    <x v="24"/>
    <x v="2"/>
    <x v="690"/>
    <x v="623"/>
    <x v="690"/>
    <x v="580"/>
    <x v="335"/>
    <x v="1"/>
    <x v="0"/>
    <x v="0"/>
    <x v="669"/>
    <x v="609"/>
    <x v="0"/>
    <x v="0"/>
  </r>
  <r>
    <x v="691"/>
    <x v="691"/>
    <x v="2"/>
    <x v="68"/>
    <x v="8"/>
    <x v="5"/>
    <x v="0"/>
    <x v="67"/>
    <x v="7"/>
    <x v="3"/>
    <x v="317"/>
    <x v="30"/>
    <x v="3"/>
    <x v="691"/>
    <x v="624"/>
    <x v="691"/>
    <x v="581"/>
    <x v="224"/>
    <x v="0"/>
    <x v="0"/>
    <x v="0"/>
    <x v="670"/>
    <x v="610"/>
    <x v="0"/>
    <x v="0"/>
  </r>
  <r>
    <x v="692"/>
    <x v="692"/>
    <x v="2"/>
    <x v="70"/>
    <x v="4"/>
    <x v="25"/>
    <x v="0"/>
    <x v="69"/>
    <x v="4"/>
    <x v="1"/>
    <x v="17"/>
    <x v="12"/>
    <x v="5"/>
    <x v="692"/>
    <x v="625"/>
    <x v="692"/>
    <x v="582"/>
    <x v="278"/>
    <x v="0"/>
    <x v="0"/>
    <x v="0"/>
    <x v="671"/>
    <x v="611"/>
    <x v="0"/>
    <x v="0"/>
  </r>
  <r>
    <x v="693"/>
    <x v="693"/>
    <x v="0"/>
    <x v="5"/>
    <x v="3"/>
    <x v="5"/>
    <x v="0"/>
    <x v="5"/>
    <x v="3"/>
    <x v="0"/>
    <x v="76"/>
    <x v="79"/>
    <x v="4"/>
    <x v="693"/>
    <x v="626"/>
    <x v="693"/>
    <x v="583"/>
    <x v="42"/>
    <x v="1"/>
    <x v="0"/>
    <x v="0"/>
    <x v="672"/>
    <x v="612"/>
    <x v="0"/>
    <x v="0"/>
  </r>
  <r>
    <x v="694"/>
    <x v="694"/>
    <x v="0"/>
    <x v="124"/>
    <x v="0"/>
    <x v="22"/>
    <x v="0"/>
    <x v="123"/>
    <x v="0"/>
    <x v="0"/>
    <x v="254"/>
    <x v="7"/>
    <x v="3"/>
    <x v="694"/>
    <x v="627"/>
    <x v="694"/>
    <x v="12"/>
    <x v="336"/>
    <x v="0"/>
    <x v="0"/>
    <x v="0"/>
    <x v="673"/>
    <x v="613"/>
    <x v="0"/>
    <x v="0"/>
  </r>
  <r>
    <x v="695"/>
    <x v="695"/>
    <x v="2"/>
    <x v="338"/>
    <x v="12"/>
    <x v="15"/>
    <x v="0"/>
    <x v="313"/>
    <x v="11"/>
    <x v="2"/>
    <x v="318"/>
    <x v="23"/>
    <x v="5"/>
    <x v="492"/>
    <x v="181"/>
    <x v="695"/>
    <x v="584"/>
    <x v="29"/>
    <x v="0"/>
    <x v="0"/>
    <x v="0"/>
    <x v="674"/>
    <x v="614"/>
    <x v="0"/>
    <x v="0"/>
  </r>
  <r>
    <x v="696"/>
    <x v="696"/>
    <x v="3"/>
    <x v="134"/>
    <x v="0"/>
    <x v="7"/>
    <x v="0"/>
    <x v="133"/>
    <x v="0"/>
    <x v="0"/>
    <x v="319"/>
    <x v="9"/>
    <x v="4"/>
    <x v="695"/>
    <x v="628"/>
    <x v="696"/>
    <x v="585"/>
    <x v="291"/>
    <x v="0"/>
    <x v="0"/>
    <x v="0"/>
    <x v="675"/>
    <x v="615"/>
    <x v="0"/>
    <x v="0"/>
  </r>
  <r>
    <x v="697"/>
    <x v="697"/>
    <x v="2"/>
    <x v="209"/>
    <x v="10"/>
    <x v="10"/>
    <x v="0"/>
    <x v="203"/>
    <x v="9"/>
    <x v="3"/>
    <x v="320"/>
    <x v="13"/>
    <x v="0"/>
    <x v="696"/>
    <x v="629"/>
    <x v="697"/>
    <x v="586"/>
    <x v="112"/>
    <x v="1"/>
    <x v="0"/>
    <x v="0"/>
    <x v="676"/>
    <x v="616"/>
    <x v="0"/>
    <x v="0"/>
  </r>
  <r>
    <x v="698"/>
    <x v="698"/>
    <x v="3"/>
    <x v="283"/>
    <x v="2"/>
    <x v="29"/>
    <x v="0"/>
    <x v="270"/>
    <x v="2"/>
    <x v="2"/>
    <x v="141"/>
    <x v="80"/>
    <x v="0"/>
    <x v="697"/>
    <x v="630"/>
    <x v="698"/>
    <x v="587"/>
    <x v="165"/>
    <x v="0"/>
    <x v="0"/>
    <x v="0"/>
    <x v="677"/>
    <x v="617"/>
    <x v="0"/>
    <x v="0"/>
  </r>
  <r>
    <x v="699"/>
    <x v="699"/>
    <x v="0"/>
    <x v="168"/>
    <x v="3"/>
    <x v="13"/>
    <x v="0"/>
    <x v="165"/>
    <x v="3"/>
    <x v="0"/>
    <x v="238"/>
    <x v="35"/>
    <x v="2"/>
    <x v="698"/>
    <x v="631"/>
    <x v="699"/>
    <x v="12"/>
    <x v="85"/>
    <x v="0"/>
    <x v="0"/>
    <x v="0"/>
    <x v="678"/>
    <x v="618"/>
    <x v="0"/>
    <x v="0"/>
  </r>
  <r>
    <x v="700"/>
    <x v="700"/>
    <x v="0"/>
    <x v="88"/>
    <x v="2"/>
    <x v="24"/>
    <x v="0"/>
    <x v="87"/>
    <x v="2"/>
    <x v="2"/>
    <x v="321"/>
    <x v="16"/>
    <x v="1"/>
    <x v="699"/>
    <x v="632"/>
    <x v="700"/>
    <x v="588"/>
    <x v="13"/>
    <x v="0"/>
    <x v="0"/>
    <x v="0"/>
    <x v="679"/>
    <x v="619"/>
    <x v="0"/>
    <x v="0"/>
  </r>
  <r>
    <x v="701"/>
    <x v="701"/>
    <x v="3"/>
    <x v="339"/>
    <x v="11"/>
    <x v="9"/>
    <x v="0"/>
    <x v="314"/>
    <x v="10"/>
    <x v="0"/>
    <x v="200"/>
    <x v="1"/>
    <x v="2"/>
    <x v="700"/>
    <x v="113"/>
    <x v="701"/>
    <x v="589"/>
    <x v="337"/>
    <x v="1"/>
    <x v="0"/>
    <x v="0"/>
    <x v="680"/>
    <x v="620"/>
    <x v="0"/>
    <x v="0"/>
  </r>
  <r>
    <x v="702"/>
    <x v="702"/>
    <x v="0"/>
    <x v="217"/>
    <x v="1"/>
    <x v="17"/>
    <x v="0"/>
    <x v="209"/>
    <x v="1"/>
    <x v="1"/>
    <x v="249"/>
    <x v="12"/>
    <x v="1"/>
    <x v="701"/>
    <x v="633"/>
    <x v="702"/>
    <x v="590"/>
    <x v="108"/>
    <x v="1"/>
    <x v="0"/>
    <x v="0"/>
    <x v="681"/>
    <x v="621"/>
    <x v="0"/>
    <x v="0"/>
  </r>
  <r>
    <x v="703"/>
    <x v="703"/>
    <x v="0"/>
    <x v="273"/>
    <x v="7"/>
    <x v="5"/>
    <x v="0"/>
    <x v="260"/>
    <x v="6"/>
    <x v="2"/>
    <x v="193"/>
    <x v="25"/>
    <x v="3"/>
    <x v="702"/>
    <x v="634"/>
    <x v="703"/>
    <x v="591"/>
    <x v="5"/>
    <x v="1"/>
    <x v="0"/>
    <x v="0"/>
    <x v="682"/>
    <x v="5"/>
    <x v="0"/>
    <x v="0"/>
  </r>
  <r>
    <x v="704"/>
    <x v="704"/>
    <x v="2"/>
    <x v="113"/>
    <x v="12"/>
    <x v="25"/>
    <x v="0"/>
    <x v="112"/>
    <x v="11"/>
    <x v="2"/>
    <x v="214"/>
    <x v="0"/>
    <x v="9"/>
    <x v="703"/>
    <x v="635"/>
    <x v="704"/>
    <x v="592"/>
    <x v="127"/>
    <x v="1"/>
    <x v="0"/>
    <x v="0"/>
    <x v="683"/>
    <x v="622"/>
    <x v="0"/>
    <x v="0"/>
  </r>
  <r>
    <x v="705"/>
    <x v="705"/>
    <x v="3"/>
    <x v="103"/>
    <x v="4"/>
    <x v="24"/>
    <x v="0"/>
    <x v="102"/>
    <x v="4"/>
    <x v="1"/>
    <x v="322"/>
    <x v="37"/>
    <x v="2"/>
    <x v="704"/>
    <x v="636"/>
    <x v="705"/>
    <x v="593"/>
    <x v="278"/>
    <x v="0"/>
    <x v="0"/>
    <x v="0"/>
    <x v="684"/>
    <x v="623"/>
    <x v="0"/>
    <x v="0"/>
  </r>
  <r>
    <x v="706"/>
    <x v="706"/>
    <x v="1"/>
    <x v="340"/>
    <x v="9"/>
    <x v="7"/>
    <x v="0"/>
    <x v="315"/>
    <x v="8"/>
    <x v="3"/>
    <x v="223"/>
    <x v="35"/>
    <x v="4"/>
    <x v="705"/>
    <x v="637"/>
    <x v="706"/>
    <x v="12"/>
    <x v="338"/>
    <x v="0"/>
    <x v="0"/>
    <x v="0"/>
    <x v="685"/>
    <x v="624"/>
    <x v="0"/>
    <x v="0"/>
  </r>
  <r>
    <x v="707"/>
    <x v="707"/>
    <x v="1"/>
    <x v="271"/>
    <x v="1"/>
    <x v="26"/>
    <x v="0"/>
    <x v="258"/>
    <x v="1"/>
    <x v="1"/>
    <x v="102"/>
    <x v="25"/>
    <x v="4"/>
    <x v="706"/>
    <x v="638"/>
    <x v="707"/>
    <x v="594"/>
    <x v="206"/>
    <x v="1"/>
    <x v="0"/>
    <x v="0"/>
    <x v="686"/>
    <x v="625"/>
    <x v="0"/>
    <x v="0"/>
  </r>
  <r>
    <x v="708"/>
    <x v="708"/>
    <x v="2"/>
    <x v="26"/>
    <x v="3"/>
    <x v="19"/>
    <x v="0"/>
    <x v="26"/>
    <x v="3"/>
    <x v="0"/>
    <x v="135"/>
    <x v="2"/>
    <x v="2"/>
    <x v="707"/>
    <x v="639"/>
    <x v="708"/>
    <x v="595"/>
    <x v="155"/>
    <x v="0"/>
    <x v="0"/>
    <x v="0"/>
    <x v="687"/>
    <x v="626"/>
    <x v="0"/>
    <x v="0"/>
  </r>
  <r>
    <x v="709"/>
    <x v="709"/>
    <x v="3"/>
    <x v="136"/>
    <x v="10"/>
    <x v="8"/>
    <x v="0"/>
    <x v="135"/>
    <x v="9"/>
    <x v="3"/>
    <x v="152"/>
    <x v="35"/>
    <x v="2"/>
    <x v="708"/>
    <x v="640"/>
    <x v="709"/>
    <x v="596"/>
    <x v="339"/>
    <x v="0"/>
    <x v="0"/>
    <x v="0"/>
    <x v="688"/>
    <x v="627"/>
    <x v="0"/>
    <x v="0"/>
  </r>
  <r>
    <x v="710"/>
    <x v="710"/>
    <x v="3"/>
    <x v="76"/>
    <x v="3"/>
    <x v="1"/>
    <x v="0"/>
    <x v="75"/>
    <x v="3"/>
    <x v="0"/>
    <x v="30"/>
    <x v="22"/>
    <x v="0"/>
    <x v="709"/>
    <x v="641"/>
    <x v="710"/>
    <x v="597"/>
    <x v="276"/>
    <x v="0"/>
    <x v="0"/>
    <x v="0"/>
    <x v="689"/>
    <x v="628"/>
    <x v="0"/>
    <x v="0"/>
  </r>
  <r>
    <x v="711"/>
    <x v="711"/>
    <x v="3"/>
    <x v="90"/>
    <x v="5"/>
    <x v="12"/>
    <x v="0"/>
    <x v="89"/>
    <x v="5"/>
    <x v="1"/>
    <x v="97"/>
    <x v="5"/>
    <x v="0"/>
    <x v="710"/>
    <x v="560"/>
    <x v="711"/>
    <x v="598"/>
    <x v="78"/>
    <x v="1"/>
    <x v="0"/>
    <x v="0"/>
    <x v="690"/>
    <x v="629"/>
    <x v="0"/>
    <x v="0"/>
  </r>
  <r>
    <x v="712"/>
    <x v="712"/>
    <x v="3"/>
    <x v="16"/>
    <x v="4"/>
    <x v="13"/>
    <x v="0"/>
    <x v="16"/>
    <x v="4"/>
    <x v="1"/>
    <x v="292"/>
    <x v="21"/>
    <x v="3"/>
    <x v="711"/>
    <x v="642"/>
    <x v="712"/>
    <x v="12"/>
    <x v="189"/>
    <x v="0"/>
    <x v="0"/>
    <x v="0"/>
    <x v="691"/>
    <x v="630"/>
    <x v="0"/>
    <x v="0"/>
  </r>
  <r>
    <x v="713"/>
    <x v="713"/>
    <x v="2"/>
    <x v="341"/>
    <x v="8"/>
    <x v="7"/>
    <x v="0"/>
    <x v="281"/>
    <x v="7"/>
    <x v="3"/>
    <x v="211"/>
    <x v="35"/>
    <x v="5"/>
    <x v="712"/>
    <x v="643"/>
    <x v="713"/>
    <x v="12"/>
    <x v="279"/>
    <x v="0"/>
    <x v="0"/>
    <x v="0"/>
    <x v="692"/>
    <x v="631"/>
    <x v="0"/>
    <x v="0"/>
  </r>
  <r>
    <x v="714"/>
    <x v="714"/>
    <x v="0"/>
    <x v="199"/>
    <x v="12"/>
    <x v="16"/>
    <x v="0"/>
    <x v="194"/>
    <x v="11"/>
    <x v="2"/>
    <x v="239"/>
    <x v="17"/>
    <x v="0"/>
    <x v="713"/>
    <x v="197"/>
    <x v="714"/>
    <x v="599"/>
    <x v="18"/>
    <x v="1"/>
    <x v="15"/>
    <x v="13"/>
    <x v="693"/>
    <x v="632"/>
    <x v="15"/>
    <x v="15"/>
  </r>
  <r>
    <x v="715"/>
    <x v="715"/>
    <x v="2"/>
    <x v="26"/>
    <x v="3"/>
    <x v="19"/>
    <x v="0"/>
    <x v="26"/>
    <x v="3"/>
    <x v="0"/>
    <x v="143"/>
    <x v="32"/>
    <x v="0"/>
    <x v="714"/>
    <x v="467"/>
    <x v="715"/>
    <x v="600"/>
    <x v="4"/>
    <x v="1"/>
    <x v="0"/>
    <x v="0"/>
    <x v="694"/>
    <x v="633"/>
    <x v="0"/>
    <x v="0"/>
  </r>
  <r>
    <x v="716"/>
    <x v="716"/>
    <x v="0"/>
    <x v="281"/>
    <x v="0"/>
    <x v="13"/>
    <x v="0"/>
    <x v="268"/>
    <x v="0"/>
    <x v="0"/>
    <x v="56"/>
    <x v="3"/>
    <x v="2"/>
    <x v="715"/>
    <x v="644"/>
    <x v="716"/>
    <x v="601"/>
    <x v="10"/>
    <x v="0"/>
    <x v="0"/>
    <x v="0"/>
    <x v="695"/>
    <x v="634"/>
    <x v="0"/>
    <x v="0"/>
  </r>
  <r>
    <x v="717"/>
    <x v="717"/>
    <x v="3"/>
    <x v="309"/>
    <x v="8"/>
    <x v="6"/>
    <x v="0"/>
    <x v="294"/>
    <x v="7"/>
    <x v="3"/>
    <x v="98"/>
    <x v="81"/>
    <x v="4"/>
    <x v="716"/>
    <x v="645"/>
    <x v="717"/>
    <x v="602"/>
    <x v="275"/>
    <x v="1"/>
    <x v="0"/>
    <x v="0"/>
    <x v="696"/>
    <x v="635"/>
    <x v="0"/>
    <x v="0"/>
  </r>
  <r>
    <x v="718"/>
    <x v="718"/>
    <x v="2"/>
    <x v="300"/>
    <x v="11"/>
    <x v="22"/>
    <x v="0"/>
    <x v="286"/>
    <x v="10"/>
    <x v="0"/>
    <x v="154"/>
    <x v="82"/>
    <x v="3"/>
    <x v="717"/>
    <x v="646"/>
    <x v="718"/>
    <x v="12"/>
    <x v="340"/>
    <x v="0"/>
    <x v="0"/>
    <x v="0"/>
    <x v="697"/>
    <x v="636"/>
    <x v="0"/>
    <x v="0"/>
  </r>
  <r>
    <x v="719"/>
    <x v="719"/>
    <x v="0"/>
    <x v="316"/>
    <x v="5"/>
    <x v="2"/>
    <x v="0"/>
    <x v="233"/>
    <x v="5"/>
    <x v="1"/>
    <x v="323"/>
    <x v="19"/>
    <x v="0"/>
    <x v="718"/>
    <x v="301"/>
    <x v="719"/>
    <x v="12"/>
    <x v="5"/>
    <x v="1"/>
    <x v="0"/>
    <x v="0"/>
    <x v="127"/>
    <x v="5"/>
    <x v="0"/>
    <x v="0"/>
  </r>
  <r>
    <x v="720"/>
    <x v="720"/>
    <x v="1"/>
    <x v="342"/>
    <x v="12"/>
    <x v="23"/>
    <x v="0"/>
    <x v="316"/>
    <x v="11"/>
    <x v="2"/>
    <x v="324"/>
    <x v="24"/>
    <x v="5"/>
    <x v="719"/>
    <x v="647"/>
    <x v="720"/>
    <x v="603"/>
    <x v="341"/>
    <x v="0"/>
    <x v="0"/>
    <x v="0"/>
    <x v="698"/>
    <x v="637"/>
    <x v="0"/>
    <x v="0"/>
  </r>
  <r>
    <x v="721"/>
    <x v="721"/>
    <x v="0"/>
    <x v="106"/>
    <x v="1"/>
    <x v="21"/>
    <x v="0"/>
    <x v="105"/>
    <x v="1"/>
    <x v="1"/>
    <x v="285"/>
    <x v="3"/>
    <x v="4"/>
    <x v="720"/>
    <x v="534"/>
    <x v="721"/>
    <x v="604"/>
    <x v="6"/>
    <x v="0"/>
    <x v="0"/>
    <x v="0"/>
    <x v="699"/>
    <x v="638"/>
    <x v="0"/>
    <x v="0"/>
  </r>
  <r>
    <x v="722"/>
    <x v="722"/>
    <x v="1"/>
    <x v="343"/>
    <x v="13"/>
    <x v="12"/>
    <x v="0"/>
    <x v="248"/>
    <x v="3"/>
    <x v="0"/>
    <x v="78"/>
    <x v="0"/>
    <x v="0"/>
    <x v="721"/>
    <x v="648"/>
    <x v="722"/>
    <x v="605"/>
    <x v="342"/>
    <x v="0"/>
    <x v="0"/>
    <x v="0"/>
    <x v="700"/>
    <x v="639"/>
    <x v="0"/>
    <x v="0"/>
  </r>
  <r>
    <x v="723"/>
    <x v="723"/>
    <x v="0"/>
    <x v="88"/>
    <x v="2"/>
    <x v="24"/>
    <x v="0"/>
    <x v="87"/>
    <x v="2"/>
    <x v="2"/>
    <x v="148"/>
    <x v="4"/>
    <x v="4"/>
    <x v="722"/>
    <x v="649"/>
    <x v="723"/>
    <x v="606"/>
    <x v="106"/>
    <x v="0"/>
    <x v="0"/>
    <x v="0"/>
    <x v="701"/>
    <x v="640"/>
    <x v="0"/>
    <x v="0"/>
  </r>
  <r>
    <x v="724"/>
    <x v="724"/>
    <x v="1"/>
    <x v="116"/>
    <x v="2"/>
    <x v="16"/>
    <x v="0"/>
    <x v="115"/>
    <x v="2"/>
    <x v="2"/>
    <x v="167"/>
    <x v="8"/>
    <x v="0"/>
    <x v="723"/>
    <x v="650"/>
    <x v="724"/>
    <x v="607"/>
    <x v="101"/>
    <x v="1"/>
    <x v="0"/>
    <x v="0"/>
    <x v="702"/>
    <x v="641"/>
    <x v="0"/>
    <x v="0"/>
  </r>
  <r>
    <x v="725"/>
    <x v="725"/>
    <x v="3"/>
    <x v="344"/>
    <x v="9"/>
    <x v="14"/>
    <x v="0"/>
    <x v="317"/>
    <x v="8"/>
    <x v="3"/>
    <x v="325"/>
    <x v="30"/>
    <x v="0"/>
    <x v="724"/>
    <x v="651"/>
    <x v="725"/>
    <x v="608"/>
    <x v="46"/>
    <x v="1"/>
    <x v="0"/>
    <x v="0"/>
    <x v="703"/>
    <x v="642"/>
    <x v="0"/>
    <x v="0"/>
  </r>
  <r>
    <x v="726"/>
    <x v="726"/>
    <x v="3"/>
    <x v="219"/>
    <x v="2"/>
    <x v="14"/>
    <x v="0"/>
    <x v="211"/>
    <x v="2"/>
    <x v="2"/>
    <x v="326"/>
    <x v="13"/>
    <x v="4"/>
    <x v="725"/>
    <x v="652"/>
    <x v="726"/>
    <x v="609"/>
    <x v="186"/>
    <x v="0"/>
    <x v="0"/>
    <x v="0"/>
    <x v="704"/>
    <x v="643"/>
    <x v="0"/>
    <x v="0"/>
  </r>
  <r>
    <x v="727"/>
    <x v="727"/>
    <x v="3"/>
    <x v="0"/>
    <x v="0"/>
    <x v="0"/>
    <x v="0"/>
    <x v="0"/>
    <x v="0"/>
    <x v="0"/>
    <x v="276"/>
    <x v="18"/>
    <x v="0"/>
    <x v="726"/>
    <x v="653"/>
    <x v="727"/>
    <x v="610"/>
    <x v="343"/>
    <x v="0"/>
    <x v="0"/>
    <x v="0"/>
    <x v="705"/>
    <x v="644"/>
    <x v="0"/>
    <x v="0"/>
  </r>
  <r>
    <x v="728"/>
    <x v="728"/>
    <x v="3"/>
    <x v="249"/>
    <x v="0"/>
    <x v="28"/>
    <x v="0"/>
    <x v="240"/>
    <x v="0"/>
    <x v="0"/>
    <x v="254"/>
    <x v="1"/>
    <x v="0"/>
    <x v="727"/>
    <x v="654"/>
    <x v="728"/>
    <x v="611"/>
    <x v="331"/>
    <x v="0"/>
    <x v="0"/>
    <x v="0"/>
    <x v="706"/>
    <x v="645"/>
    <x v="0"/>
    <x v="0"/>
  </r>
  <r>
    <x v="729"/>
    <x v="729"/>
    <x v="1"/>
    <x v="339"/>
    <x v="11"/>
    <x v="9"/>
    <x v="0"/>
    <x v="314"/>
    <x v="10"/>
    <x v="0"/>
    <x v="273"/>
    <x v="16"/>
    <x v="2"/>
    <x v="728"/>
    <x v="84"/>
    <x v="729"/>
    <x v="612"/>
    <x v="52"/>
    <x v="0"/>
    <x v="0"/>
    <x v="0"/>
    <x v="707"/>
    <x v="646"/>
    <x v="0"/>
    <x v="0"/>
  </r>
  <r>
    <x v="730"/>
    <x v="730"/>
    <x v="0"/>
    <x v="180"/>
    <x v="0"/>
    <x v="6"/>
    <x v="0"/>
    <x v="176"/>
    <x v="0"/>
    <x v="0"/>
    <x v="26"/>
    <x v="14"/>
    <x v="1"/>
    <x v="729"/>
    <x v="655"/>
    <x v="730"/>
    <x v="613"/>
    <x v="278"/>
    <x v="0"/>
    <x v="0"/>
    <x v="0"/>
    <x v="708"/>
    <x v="647"/>
    <x v="0"/>
    <x v="0"/>
  </r>
  <r>
    <x v="731"/>
    <x v="731"/>
    <x v="1"/>
    <x v="293"/>
    <x v="8"/>
    <x v="3"/>
    <x v="0"/>
    <x v="279"/>
    <x v="7"/>
    <x v="3"/>
    <x v="202"/>
    <x v="18"/>
    <x v="1"/>
    <x v="730"/>
    <x v="267"/>
    <x v="731"/>
    <x v="614"/>
    <x v="234"/>
    <x v="0"/>
    <x v="0"/>
    <x v="0"/>
    <x v="709"/>
    <x v="648"/>
    <x v="0"/>
    <x v="0"/>
  </r>
  <r>
    <x v="732"/>
    <x v="732"/>
    <x v="3"/>
    <x v="4"/>
    <x v="4"/>
    <x v="4"/>
    <x v="0"/>
    <x v="4"/>
    <x v="4"/>
    <x v="1"/>
    <x v="327"/>
    <x v="22"/>
    <x v="3"/>
    <x v="731"/>
    <x v="656"/>
    <x v="732"/>
    <x v="12"/>
    <x v="270"/>
    <x v="0"/>
    <x v="0"/>
    <x v="0"/>
    <x v="710"/>
    <x v="649"/>
    <x v="0"/>
    <x v="0"/>
  </r>
  <r>
    <x v="733"/>
    <x v="733"/>
    <x v="3"/>
    <x v="345"/>
    <x v="0"/>
    <x v="9"/>
    <x v="0"/>
    <x v="318"/>
    <x v="0"/>
    <x v="0"/>
    <x v="61"/>
    <x v="83"/>
    <x v="4"/>
    <x v="732"/>
    <x v="657"/>
    <x v="733"/>
    <x v="615"/>
    <x v="37"/>
    <x v="1"/>
    <x v="0"/>
    <x v="0"/>
    <x v="711"/>
    <x v="650"/>
    <x v="0"/>
    <x v="0"/>
  </r>
  <r>
    <x v="734"/>
    <x v="734"/>
    <x v="3"/>
    <x v="133"/>
    <x v="8"/>
    <x v="21"/>
    <x v="0"/>
    <x v="132"/>
    <x v="7"/>
    <x v="3"/>
    <x v="234"/>
    <x v="9"/>
    <x v="2"/>
    <x v="733"/>
    <x v="565"/>
    <x v="734"/>
    <x v="616"/>
    <x v="255"/>
    <x v="0"/>
    <x v="0"/>
    <x v="0"/>
    <x v="712"/>
    <x v="651"/>
    <x v="0"/>
    <x v="0"/>
  </r>
  <r>
    <x v="735"/>
    <x v="735"/>
    <x v="2"/>
    <x v="346"/>
    <x v="3"/>
    <x v="11"/>
    <x v="0"/>
    <x v="319"/>
    <x v="3"/>
    <x v="0"/>
    <x v="88"/>
    <x v="6"/>
    <x v="8"/>
    <x v="734"/>
    <x v="368"/>
    <x v="735"/>
    <x v="617"/>
    <x v="239"/>
    <x v="1"/>
    <x v="0"/>
    <x v="0"/>
    <x v="713"/>
    <x v="652"/>
    <x v="0"/>
    <x v="0"/>
  </r>
  <r>
    <x v="736"/>
    <x v="736"/>
    <x v="1"/>
    <x v="132"/>
    <x v="11"/>
    <x v="11"/>
    <x v="0"/>
    <x v="131"/>
    <x v="10"/>
    <x v="0"/>
    <x v="205"/>
    <x v="3"/>
    <x v="2"/>
    <x v="735"/>
    <x v="658"/>
    <x v="736"/>
    <x v="618"/>
    <x v="156"/>
    <x v="0"/>
    <x v="0"/>
    <x v="0"/>
    <x v="714"/>
    <x v="653"/>
    <x v="0"/>
    <x v="0"/>
  </r>
  <r>
    <x v="737"/>
    <x v="737"/>
    <x v="2"/>
    <x v="71"/>
    <x v="5"/>
    <x v="15"/>
    <x v="0"/>
    <x v="70"/>
    <x v="5"/>
    <x v="1"/>
    <x v="328"/>
    <x v="9"/>
    <x v="4"/>
    <x v="736"/>
    <x v="659"/>
    <x v="737"/>
    <x v="619"/>
    <x v="344"/>
    <x v="1"/>
    <x v="0"/>
    <x v="0"/>
    <x v="715"/>
    <x v="654"/>
    <x v="0"/>
    <x v="0"/>
  </r>
  <r>
    <x v="738"/>
    <x v="738"/>
    <x v="1"/>
    <x v="114"/>
    <x v="5"/>
    <x v="24"/>
    <x v="0"/>
    <x v="113"/>
    <x v="5"/>
    <x v="1"/>
    <x v="329"/>
    <x v="16"/>
    <x v="4"/>
    <x v="737"/>
    <x v="448"/>
    <x v="738"/>
    <x v="620"/>
    <x v="171"/>
    <x v="0"/>
    <x v="0"/>
    <x v="0"/>
    <x v="716"/>
    <x v="655"/>
    <x v="0"/>
    <x v="0"/>
  </r>
  <r>
    <x v="739"/>
    <x v="739"/>
    <x v="3"/>
    <x v="269"/>
    <x v="8"/>
    <x v="13"/>
    <x v="0"/>
    <x v="256"/>
    <x v="7"/>
    <x v="3"/>
    <x v="330"/>
    <x v="84"/>
    <x v="2"/>
    <x v="738"/>
    <x v="660"/>
    <x v="739"/>
    <x v="621"/>
    <x v="131"/>
    <x v="1"/>
    <x v="0"/>
    <x v="0"/>
    <x v="717"/>
    <x v="656"/>
    <x v="0"/>
    <x v="0"/>
  </r>
  <r>
    <x v="740"/>
    <x v="740"/>
    <x v="3"/>
    <x v="275"/>
    <x v="11"/>
    <x v="10"/>
    <x v="0"/>
    <x v="262"/>
    <x v="10"/>
    <x v="0"/>
    <x v="12"/>
    <x v="25"/>
    <x v="3"/>
    <x v="739"/>
    <x v="661"/>
    <x v="740"/>
    <x v="622"/>
    <x v="213"/>
    <x v="1"/>
    <x v="0"/>
    <x v="0"/>
    <x v="718"/>
    <x v="657"/>
    <x v="0"/>
    <x v="0"/>
  </r>
  <r>
    <x v="741"/>
    <x v="741"/>
    <x v="0"/>
    <x v="87"/>
    <x v="5"/>
    <x v="13"/>
    <x v="0"/>
    <x v="86"/>
    <x v="5"/>
    <x v="1"/>
    <x v="244"/>
    <x v="20"/>
    <x v="2"/>
    <x v="740"/>
    <x v="662"/>
    <x v="741"/>
    <x v="623"/>
    <x v="345"/>
    <x v="0"/>
    <x v="0"/>
    <x v="0"/>
    <x v="719"/>
    <x v="658"/>
    <x v="0"/>
    <x v="0"/>
  </r>
  <r>
    <x v="742"/>
    <x v="742"/>
    <x v="1"/>
    <x v="277"/>
    <x v="12"/>
    <x v="3"/>
    <x v="0"/>
    <x v="264"/>
    <x v="11"/>
    <x v="2"/>
    <x v="197"/>
    <x v="13"/>
    <x v="4"/>
    <x v="741"/>
    <x v="663"/>
    <x v="742"/>
    <x v="624"/>
    <x v="230"/>
    <x v="0"/>
    <x v="0"/>
    <x v="0"/>
    <x v="720"/>
    <x v="659"/>
    <x v="0"/>
    <x v="0"/>
  </r>
  <r>
    <x v="743"/>
    <x v="743"/>
    <x v="2"/>
    <x v="47"/>
    <x v="10"/>
    <x v="6"/>
    <x v="0"/>
    <x v="46"/>
    <x v="9"/>
    <x v="3"/>
    <x v="320"/>
    <x v="30"/>
    <x v="3"/>
    <x v="742"/>
    <x v="664"/>
    <x v="743"/>
    <x v="625"/>
    <x v="87"/>
    <x v="1"/>
    <x v="0"/>
    <x v="0"/>
    <x v="721"/>
    <x v="660"/>
    <x v="0"/>
    <x v="0"/>
  </r>
  <r>
    <x v="744"/>
    <x v="744"/>
    <x v="2"/>
    <x v="185"/>
    <x v="12"/>
    <x v="9"/>
    <x v="0"/>
    <x v="180"/>
    <x v="11"/>
    <x v="2"/>
    <x v="331"/>
    <x v="5"/>
    <x v="2"/>
    <x v="743"/>
    <x v="581"/>
    <x v="744"/>
    <x v="626"/>
    <x v="346"/>
    <x v="1"/>
    <x v="0"/>
    <x v="0"/>
    <x v="722"/>
    <x v="661"/>
    <x v="0"/>
    <x v="0"/>
  </r>
  <r>
    <x v="745"/>
    <x v="745"/>
    <x v="1"/>
    <x v="325"/>
    <x v="12"/>
    <x v="0"/>
    <x v="0"/>
    <x v="305"/>
    <x v="11"/>
    <x v="2"/>
    <x v="269"/>
    <x v="24"/>
    <x v="4"/>
    <x v="744"/>
    <x v="313"/>
    <x v="745"/>
    <x v="627"/>
    <x v="184"/>
    <x v="1"/>
    <x v="0"/>
    <x v="0"/>
    <x v="723"/>
    <x v="662"/>
    <x v="0"/>
    <x v="0"/>
  </r>
  <r>
    <x v="746"/>
    <x v="746"/>
    <x v="2"/>
    <x v="347"/>
    <x v="3"/>
    <x v="20"/>
    <x v="0"/>
    <x v="320"/>
    <x v="3"/>
    <x v="0"/>
    <x v="299"/>
    <x v="18"/>
    <x v="1"/>
    <x v="745"/>
    <x v="665"/>
    <x v="746"/>
    <x v="628"/>
    <x v="101"/>
    <x v="0"/>
    <x v="0"/>
    <x v="0"/>
    <x v="724"/>
    <x v="663"/>
    <x v="0"/>
    <x v="0"/>
  </r>
  <r>
    <x v="747"/>
    <x v="747"/>
    <x v="1"/>
    <x v="202"/>
    <x v="7"/>
    <x v="20"/>
    <x v="0"/>
    <x v="197"/>
    <x v="6"/>
    <x v="2"/>
    <x v="271"/>
    <x v="35"/>
    <x v="0"/>
    <x v="746"/>
    <x v="666"/>
    <x v="747"/>
    <x v="629"/>
    <x v="199"/>
    <x v="1"/>
    <x v="0"/>
    <x v="0"/>
    <x v="725"/>
    <x v="664"/>
    <x v="0"/>
    <x v="0"/>
  </r>
  <r>
    <x v="748"/>
    <x v="748"/>
    <x v="1"/>
    <x v="72"/>
    <x v="1"/>
    <x v="14"/>
    <x v="0"/>
    <x v="71"/>
    <x v="1"/>
    <x v="1"/>
    <x v="208"/>
    <x v="5"/>
    <x v="4"/>
    <x v="747"/>
    <x v="667"/>
    <x v="748"/>
    <x v="12"/>
    <x v="347"/>
    <x v="0"/>
    <x v="0"/>
    <x v="0"/>
    <x v="726"/>
    <x v="665"/>
    <x v="0"/>
    <x v="0"/>
  </r>
  <r>
    <x v="749"/>
    <x v="749"/>
    <x v="2"/>
    <x v="324"/>
    <x v="0"/>
    <x v="18"/>
    <x v="0"/>
    <x v="304"/>
    <x v="0"/>
    <x v="0"/>
    <x v="220"/>
    <x v="14"/>
    <x v="0"/>
    <x v="748"/>
    <x v="350"/>
    <x v="749"/>
    <x v="630"/>
    <x v="249"/>
    <x v="1"/>
    <x v="0"/>
    <x v="0"/>
    <x v="727"/>
    <x v="666"/>
    <x v="0"/>
    <x v="0"/>
  </r>
  <r>
    <x v="750"/>
    <x v="750"/>
    <x v="1"/>
    <x v="146"/>
    <x v="8"/>
    <x v="23"/>
    <x v="0"/>
    <x v="145"/>
    <x v="7"/>
    <x v="3"/>
    <x v="94"/>
    <x v="0"/>
    <x v="4"/>
    <x v="749"/>
    <x v="668"/>
    <x v="750"/>
    <x v="631"/>
    <x v="329"/>
    <x v="0"/>
    <x v="0"/>
    <x v="0"/>
    <x v="728"/>
    <x v="667"/>
    <x v="0"/>
    <x v="0"/>
  </r>
  <r>
    <x v="751"/>
    <x v="751"/>
    <x v="2"/>
    <x v="66"/>
    <x v="8"/>
    <x v="19"/>
    <x v="0"/>
    <x v="65"/>
    <x v="7"/>
    <x v="3"/>
    <x v="18"/>
    <x v="20"/>
    <x v="4"/>
    <x v="750"/>
    <x v="669"/>
    <x v="751"/>
    <x v="632"/>
    <x v="320"/>
    <x v="0"/>
    <x v="0"/>
    <x v="0"/>
    <x v="729"/>
    <x v="668"/>
    <x v="0"/>
    <x v="0"/>
  </r>
  <r>
    <x v="752"/>
    <x v="752"/>
    <x v="2"/>
    <x v="118"/>
    <x v="2"/>
    <x v="6"/>
    <x v="0"/>
    <x v="117"/>
    <x v="2"/>
    <x v="2"/>
    <x v="226"/>
    <x v="85"/>
    <x v="0"/>
    <x v="751"/>
    <x v="500"/>
    <x v="752"/>
    <x v="633"/>
    <x v="77"/>
    <x v="0"/>
    <x v="0"/>
    <x v="0"/>
    <x v="730"/>
    <x v="669"/>
    <x v="0"/>
    <x v="0"/>
  </r>
  <r>
    <x v="753"/>
    <x v="753"/>
    <x v="1"/>
    <x v="308"/>
    <x v="2"/>
    <x v="20"/>
    <x v="0"/>
    <x v="293"/>
    <x v="2"/>
    <x v="2"/>
    <x v="282"/>
    <x v="17"/>
    <x v="4"/>
    <x v="752"/>
    <x v="670"/>
    <x v="753"/>
    <x v="634"/>
    <x v="77"/>
    <x v="0"/>
    <x v="0"/>
    <x v="0"/>
    <x v="731"/>
    <x v="670"/>
    <x v="0"/>
    <x v="0"/>
  </r>
  <r>
    <x v="754"/>
    <x v="754"/>
    <x v="2"/>
    <x v="336"/>
    <x v="10"/>
    <x v="17"/>
    <x v="0"/>
    <x v="312"/>
    <x v="9"/>
    <x v="3"/>
    <x v="147"/>
    <x v="22"/>
    <x v="0"/>
    <x v="753"/>
    <x v="671"/>
    <x v="754"/>
    <x v="635"/>
    <x v="70"/>
    <x v="1"/>
    <x v="0"/>
    <x v="0"/>
    <x v="732"/>
    <x v="671"/>
    <x v="0"/>
    <x v="0"/>
  </r>
  <r>
    <x v="755"/>
    <x v="755"/>
    <x v="2"/>
    <x v="331"/>
    <x v="9"/>
    <x v="8"/>
    <x v="0"/>
    <x v="309"/>
    <x v="8"/>
    <x v="3"/>
    <x v="203"/>
    <x v="38"/>
    <x v="3"/>
    <x v="754"/>
    <x v="672"/>
    <x v="755"/>
    <x v="636"/>
    <x v="332"/>
    <x v="0"/>
    <x v="0"/>
    <x v="0"/>
    <x v="733"/>
    <x v="672"/>
    <x v="0"/>
    <x v="0"/>
  </r>
  <r>
    <x v="756"/>
    <x v="756"/>
    <x v="0"/>
    <x v="315"/>
    <x v="4"/>
    <x v="18"/>
    <x v="0"/>
    <x v="297"/>
    <x v="4"/>
    <x v="1"/>
    <x v="332"/>
    <x v="3"/>
    <x v="0"/>
    <x v="755"/>
    <x v="151"/>
    <x v="756"/>
    <x v="637"/>
    <x v="348"/>
    <x v="1"/>
    <x v="0"/>
    <x v="0"/>
    <x v="734"/>
    <x v="673"/>
    <x v="0"/>
    <x v="0"/>
  </r>
  <r>
    <x v="757"/>
    <x v="757"/>
    <x v="3"/>
    <x v="42"/>
    <x v="10"/>
    <x v="9"/>
    <x v="0"/>
    <x v="41"/>
    <x v="9"/>
    <x v="3"/>
    <x v="159"/>
    <x v="14"/>
    <x v="3"/>
    <x v="756"/>
    <x v="673"/>
    <x v="757"/>
    <x v="638"/>
    <x v="349"/>
    <x v="1"/>
    <x v="0"/>
    <x v="0"/>
    <x v="735"/>
    <x v="674"/>
    <x v="0"/>
    <x v="0"/>
  </r>
  <r>
    <x v="758"/>
    <x v="758"/>
    <x v="0"/>
    <x v="228"/>
    <x v="8"/>
    <x v="1"/>
    <x v="0"/>
    <x v="220"/>
    <x v="7"/>
    <x v="3"/>
    <x v="48"/>
    <x v="26"/>
    <x v="9"/>
    <x v="757"/>
    <x v="674"/>
    <x v="758"/>
    <x v="639"/>
    <x v="135"/>
    <x v="1"/>
    <x v="0"/>
    <x v="0"/>
    <x v="736"/>
    <x v="675"/>
    <x v="0"/>
    <x v="0"/>
  </r>
  <r>
    <x v="759"/>
    <x v="759"/>
    <x v="3"/>
    <x v="29"/>
    <x v="1"/>
    <x v="6"/>
    <x v="0"/>
    <x v="29"/>
    <x v="1"/>
    <x v="1"/>
    <x v="7"/>
    <x v="26"/>
    <x v="5"/>
    <x v="758"/>
    <x v="609"/>
    <x v="759"/>
    <x v="640"/>
    <x v="5"/>
    <x v="0"/>
    <x v="0"/>
    <x v="0"/>
    <x v="737"/>
    <x v="5"/>
    <x v="0"/>
    <x v="0"/>
  </r>
  <r>
    <x v="760"/>
    <x v="760"/>
    <x v="1"/>
    <x v="205"/>
    <x v="4"/>
    <x v="6"/>
    <x v="0"/>
    <x v="200"/>
    <x v="4"/>
    <x v="1"/>
    <x v="333"/>
    <x v="29"/>
    <x v="0"/>
    <x v="759"/>
    <x v="675"/>
    <x v="760"/>
    <x v="12"/>
    <x v="350"/>
    <x v="0"/>
    <x v="0"/>
    <x v="0"/>
    <x v="738"/>
    <x v="676"/>
    <x v="0"/>
    <x v="0"/>
  </r>
  <r>
    <x v="761"/>
    <x v="761"/>
    <x v="1"/>
    <x v="348"/>
    <x v="26"/>
    <x v="9"/>
    <x v="0"/>
    <x v="45"/>
    <x v="6"/>
    <x v="2"/>
    <x v="271"/>
    <x v="7"/>
    <x v="7"/>
    <x v="760"/>
    <x v="417"/>
    <x v="761"/>
    <x v="641"/>
    <x v="351"/>
    <x v="0"/>
    <x v="0"/>
    <x v="0"/>
    <x v="739"/>
    <x v="677"/>
    <x v="0"/>
    <x v="0"/>
  </r>
  <r>
    <x v="762"/>
    <x v="762"/>
    <x v="1"/>
    <x v="308"/>
    <x v="2"/>
    <x v="20"/>
    <x v="0"/>
    <x v="293"/>
    <x v="2"/>
    <x v="2"/>
    <x v="117"/>
    <x v="35"/>
    <x v="4"/>
    <x v="761"/>
    <x v="676"/>
    <x v="762"/>
    <x v="642"/>
    <x v="128"/>
    <x v="1"/>
    <x v="0"/>
    <x v="0"/>
    <x v="740"/>
    <x v="678"/>
    <x v="0"/>
    <x v="0"/>
  </r>
  <r>
    <x v="763"/>
    <x v="763"/>
    <x v="2"/>
    <x v="302"/>
    <x v="12"/>
    <x v="13"/>
    <x v="0"/>
    <x v="287"/>
    <x v="11"/>
    <x v="2"/>
    <x v="334"/>
    <x v="86"/>
    <x v="2"/>
    <x v="762"/>
    <x v="677"/>
    <x v="763"/>
    <x v="643"/>
    <x v="54"/>
    <x v="1"/>
    <x v="0"/>
    <x v="0"/>
    <x v="741"/>
    <x v="679"/>
    <x v="0"/>
    <x v="0"/>
  </r>
  <r>
    <x v="764"/>
    <x v="764"/>
    <x v="2"/>
    <x v="150"/>
    <x v="12"/>
    <x v="28"/>
    <x v="0"/>
    <x v="149"/>
    <x v="11"/>
    <x v="2"/>
    <x v="313"/>
    <x v="87"/>
    <x v="0"/>
    <x v="763"/>
    <x v="678"/>
    <x v="764"/>
    <x v="644"/>
    <x v="30"/>
    <x v="1"/>
    <x v="0"/>
    <x v="0"/>
    <x v="742"/>
    <x v="680"/>
    <x v="0"/>
    <x v="0"/>
  </r>
  <r>
    <x v="765"/>
    <x v="765"/>
    <x v="3"/>
    <x v="201"/>
    <x v="0"/>
    <x v="29"/>
    <x v="0"/>
    <x v="196"/>
    <x v="0"/>
    <x v="0"/>
    <x v="213"/>
    <x v="38"/>
    <x v="3"/>
    <x v="764"/>
    <x v="289"/>
    <x v="765"/>
    <x v="645"/>
    <x v="41"/>
    <x v="1"/>
    <x v="0"/>
    <x v="0"/>
    <x v="743"/>
    <x v="681"/>
    <x v="0"/>
    <x v="0"/>
  </r>
  <r>
    <x v="766"/>
    <x v="766"/>
    <x v="1"/>
    <x v="1"/>
    <x v="1"/>
    <x v="1"/>
    <x v="0"/>
    <x v="1"/>
    <x v="1"/>
    <x v="1"/>
    <x v="84"/>
    <x v="2"/>
    <x v="1"/>
    <x v="765"/>
    <x v="539"/>
    <x v="766"/>
    <x v="646"/>
    <x v="5"/>
    <x v="0"/>
    <x v="0"/>
    <x v="0"/>
    <x v="744"/>
    <x v="5"/>
    <x v="0"/>
    <x v="0"/>
  </r>
  <r>
    <x v="767"/>
    <x v="767"/>
    <x v="1"/>
    <x v="18"/>
    <x v="4"/>
    <x v="3"/>
    <x v="0"/>
    <x v="18"/>
    <x v="4"/>
    <x v="1"/>
    <x v="70"/>
    <x v="22"/>
    <x v="4"/>
    <x v="766"/>
    <x v="679"/>
    <x v="767"/>
    <x v="647"/>
    <x v="49"/>
    <x v="1"/>
    <x v="0"/>
    <x v="0"/>
    <x v="745"/>
    <x v="682"/>
    <x v="0"/>
    <x v="0"/>
  </r>
  <r>
    <x v="768"/>
    <x v="768"/>
    <x v="3"/>
    <x v="321"/>
    <x v="12"/>
    <x v="26"/>
    <x v="0"/>
    <x v="301"/>
    <x v="11"/>
    <x v="2"/>
    <x v="335"/>
    <x v="4"/>
    <x v="3"/>
    <x v="767"/>
    <x v="680"/>
    <x v="768"/>
    <x v="648"/>
    <x v="5"/>
    <x v="0"/>
    <x v="0"/>
    <x v="0"/>
    <x v="746"/>
    <x v="5"/>
    <x v="0"/>
    <x v="0"/>
  </r>
  <r>
    <x v="769"/>
    <x v="769"/>
    <x v="2"/>
    <x v="18"/>
    <x v="4"/>
    <x v="3"/>
    <x v="0"/>
    <x v="18"/>
    <x v="4"/>
    <x v="1"/>
    <x v="29"/>
    <x v="32"/>
    <x v="4"/>
    <x v="768"/>
    <x v="681"/>
    <x v="769"/>
    <x v="649"/>
    <x v="118"/>
    <x v="0"/>
    <x v="0"/>
    <x v="0"/>
    <x v="747"/>
    <x v="683"/>
    <x v="0"/>
    <x v="0"/>
  </r>
  <r>
    <x v="770"/>
    <x v="770"/>
    <x v="1"/>
    <x v="313"/>
    <x v="10"/>
    <x v="2"/>
    <x v="0"/>
    <x v="296"/>
    <x v="9"/>
    <x v="3"/>
    <x v="336"/>
    <x v="25"/>
    <x v="2"/>
    <x v="769"/>
    <x v="682"/>
    <x v="770"/>
    <x v="12"/>
    <x v="352"/>
    <x v="0"/>
    <x v="0"/>
    <x v="0"/>
    <x v="748"/>
    <x v="684"/>
    <x v="0"/>
    <x v="0"/>
  </r>
  <r>
    <x v="771"/>
    <x v="771"/>
    <x v="0"/>
    <x v="349"/>
    <x v="10"/>
    <x v="30"/>
    <x v="0"/>
    <x v="321"/>
    <x v="9"/>
    <x v="3"/>
    <x v="337"/>
    <x v="24"/>
    <x v="1"/>
    <x v="770"/>
    <x v="683"/>
    <x v="771"/>
    <x v="650"/>
    <x v="59"/>
    <x v="1"/>
    <x v="0"/>
    <x v="0"/>
    <x v="749"/>
    <x v="685"/>
    <x v="0"/>
    <x v="0"/>
  </r>
  <r>
    <x v="772"/>
    <x v="772"/>
    <x v="3"/>
    <x v="308"/>
    <x v="2"/>
    <x v="20"/>
    <x v="0"/>
    <x v="293"/>
    <x v="2"/>
    <x v="2"/>
    <x v="255"/>
    <x v="25"/>
    <x v="2"/>
    <x v="771"/>
    <x v="684"/>
    <x v="772"/>
    <x v="12"/>
    <x v="353"/>
    <x v="0"/>
    <x v="0"/>
    <x v="0"/>
    <x v="750"/>
    <x v="686"/>
    <x v="0"/>
    <x v="0"/>
  </r>
  <r>
    <x v="773"/>
    <x v="773"/>
    <x v="1"/>
    <x v="350"/>
    <x v="13"/>
    <x v="20"/>
    <x v="0"/>
    <x v="242"/>
    <x v="1"/>
    <x v="1"/>
    <x v="16"/>
    <x v="3"/>
    <x v="1"/>
    <x v="772"/>
    <x v="685"/>
    <x v="773"/>
    <x v="651"/>
    <x v="91"/>
    <x v="1"/>
    <x v="0"/>
    <x v="0"/>
    <x v="751"/>
    <x v="687"/>
    <x v="0"/>
    <x v="0"/>
  </r>
  <r>
    <x v="774"/>
    <x v="774"/>
    <x v="2"/>
    <x v="3"/>
    <x v="3"/>
    <x v="3"/>
    <x v="0"/>
    <x v="3"/>
    <x v="3"/>
    <x v="0"/>
    <x v="26"/>
    <x v="6"/>
    <x v="0"/>
    <x v="773"/>
    <x v="217"/>
    <x v="774"/>
    <x v="652"/>
    <x v="313"/>
    <x v="1"/>
    <x v="0"/>
    <x v="0"/>
    <x v="752"/>
    <x v="688"/>
    <x v="0"/>
    <x v="0"/>
  </r>
  <r>
    <x v="775"/>
    <x v="775"/>
    <x v="0"/>
    <x v="188"/>
    <x v="0"/>
    <x v="21"/>
    <x v="0"/>
    <x v="183"/>
    <x v="0"/>
    <x v="0"/>
    <x v="227"/>
    <x v="7"/>
    <x v="6"/>
    <x v="774"/>
    <x v="686"/>
    <x v="775"/>
    <x v="653"/>
    <x v="354"/>
    <x v="0"/>
    <x v="0"/>
    <x v="0"/>
    <x v="753"/>
    <x v="689"/>
    <x v="0"/>
    <x v="0"/>
  </r>
  <r>
    <x v="776"/>
    <x v="776"/>
    <x v="1"/>
    <x v="304"/>
    <x v="12"/>
    <x v="18"/>
    <x v="0"/>
    <x v="289"/>
    <x v="11"/>
    <x v="2"/>
    <x v="305"/>
    <x v="30"/>
    <x v="1"/>
    <x v="775"/>
    <x v="687"/>
    <x v="776"/>
    <x v="654"/>
    <x v="157"/>
    <x v="0"/>
    <x v="0"/>
    <x v="0"/>
    <x v="754"/>
    <x v="690"/>
    <x v="0"/>
    <x v="0"/>
  </r>
  <r>
    <x v="777"/>
    <x v="777"/>
    <x v="3"/>
    <x v="54"/>
    <x v="2"/>
    <x v="12"/>
    <x v="0"/>
    <x v="53"/>
    <x v="2"/>
    <x v="2"/>
    <x v="0"/>
    <x v="21"/>
    <x v="2"/>
    <x v="776"/>
    <x v="688"/>
    <x v="777"/>
    <x v="655"/>
    <x v="5"/>
    <x v="1"/>
    <x v="0"/>
    <x v="0"/>
    <x v="755"/>
    <x v="5"/>
    <x v="0"/>
    <x v="0"/>
  </r>
  <r>
    <x v="778"/>
    <x v="778"/>
    <x v="3"/>
    <x v="131"/>
    <x v="2"/>
    <x v="7"/>
    <x v="0"/>
    <x v="130"/>
    <x v="2"/>
    <x v="2"/>
    <x v="338"/>
    <x v="22"/>
    <x v="1"/>
    <x v="777"/>
    <x v="689"/>
    <x v="778"/>
    <x v="656"/>
    <x v="355"/>
    <x v="1"/>
    <x v="0"/>
    <x v="0"/>
    <x v="756"/>
    <x v="691"/>
    <x v="0"/>
    <x v="0"/>
  </r>
  <r>
    <x v="779"/>
    <x v="779"/>
    <x v="2"/>
    <x v="154"/>
    <x v="9"/>
    <x v="22"/>
    <x v="0"/>
    <x v="153"/>
    <x v="8"/>
    <x v="3"/>
    <x v="151"/>
    <x v="10"/>
    <x v="9"/>
    <x v="778"/>
    <x v="266"/>
    <x v="779"/>
    <x v="12"/>
    <x v="165"/>
    <x v="0"/>
    <x v="0"/>
    <x v="0"/>
    <x v="757"/>
    <x v="692"/>
    <x v="0"/>
    <x v="0"/>
  </r>
  <r>
    <x v="780"/>
    <x v="780"/>
    <x v="3"/>
    <x v="299"/>
    <x v="1"/>
    <x v="23"/>
    <x v="0"/>
    <x v="285"/>
    <x v="1"/>
    <x v="1"/>
    <x v="1"/>
    <x v="14"/>
    <x v="5"/>
    <x v="779"/>
    <x v="538"/>
    <x v="780"/>
    <x v="657"/>
    <x v="291"/>
    <x v="0"/>
    <x v="0"/>
    <x v="0"/>
    <x v="758"/>
    <x v="693"/>
    <x v="0"/>
    <x v="0"/>
  </r>
  <r>
    <x v="781"/>
    <x v="781"/>
    <x v="1"/>
    <x v="57"/>
    <x v="2"/>
    <x v="26"/>
    <x v="0"/>
    <x v="56"/>
    <x v="2"/>
    <x v="2"/>
    <x v="339"/>
    <x v="38"/>
    <x v="0"/>
    <x v="780"/>
    <x v="690"/>
    <x v="781"/>
    <x v="658"/>
    <x v="102"/>
    <x v="0"/>
    <x v="0"/>
    <x v="0"/>
    <x v="759"/>
    <x v="694"/>
    <x v="0"/>
    <x v="0"/>
  </r>
  <r>
    <x v="782"/>
    <x v="782"/>
    <x v="2"/>
    <x v="277"/>
    <x v="12"/>
    <x v="3"/>
    <x v="0"/>
    <x v="264"/>
    <x v="11"/>
    <x v="2"/>
    <x v="340"/>
    <x v="5"/>
    <x v="4"/>
    <x v="781"/>
    <x v="691"/>
    <x v="782"/>
    <x v="659"/>
    <x v="356"/>
    <x v="1"/>
    <x v="0"/>
    <x v="0"/>
    <x v="760"/>
    <x v="695"/>
    <x v="0"/>
    <x v="0"/>
  </r>
  <r>
    <x v="783"/>
    <x v="783"/>
    <x v="3"/>
    <x v="237"/>
    <x v="3"/>
    <x v="2"/>
    <x v="0"/>
    <x v="229"/>
    <x v="3"/>
    <x v="0"/>
    <x v="6"/>
    <x v="10"/>
    <x v="1"/>
    <x v="782"/>
    <x v="692"/>
    <x v="783"/>
    <x v="660"/>
    <x v="232"/>
    <x v="1"/>
    <x v="0"/>
    <x v="0"/>
    <x v="761"/>
    <x v="696"/>
    <x v="0"/>
    <x v="0"/>
  </r>
  <r>
    <x v="784"/>
    <x v="784"/>
    <x v="0"/>
    <x v="224"/>
    <x v="1"/>
    <x v="28"/>
    <x v="0"/>
    <x v="216"/>
    <x v="1"/>
    <x v="1"/>
    <x v="71"/>
    <x v="35"/>
    <x v="1"/>
    <x v="783"/>
    <x v="693"/>
    <x v="784"/>
    <x v="661"/>
    <x v="300"/>
    <x v="1"/>
    <x v="0"/>
    <x v="0"/>
    <x v="762"/>
    <x v="697"/>
    <x v="0"/>
    <x v="0"/>
  </r>
  <r>
    <x v="785"/>
    <x v="785"/>
    <x v="3"/>
    <x v="332"/>
    <x v="8"/>
    <x v="10"/>
    <x v="0"/>
    <x v="310"/>
    <x v="7"/>
    <x v="3"/>
    <x v="325"/>
    <x v="2"/>
    <x v="0"/>
    <x v="784"/>
    <x v="694"/>
    <x v="785"/>
    <x v="12"/>
    <x v="125"/>
    <x v="0"/>
    <x v="0"/>
    <x v="0"/>
    <x v="763"/>
    <x v="698"/>
    <x v="0"/>
    <x v="0"/>
  </r>
  <r>
    <x v="786"/>
    <x v="786"/>
    <x v="0"/>
    <x v="146"/>
    <x v="8"/>
    <x v="23"/>
    <x v="0"/>
    <x v="145"/>
    <x v="7"/>
    <x v="3"/>
    <x v="341"/>
    <x v="43"/>
    <x v="2"/>
    <x v="785"/>
    <x v="26"/>
    <x v="786"/>
    <x v="662"/>
    <x v="341"/>
    <x v="0"/>
    <x v="0"/>
    <x v="0"/>
    <x v="764"/>
    <x v="699"/>
    <x v="0"/>
    <x v="0"/>
  </r>
  <r>
    <x v="787"/>
    <x v="787"/>
    <x v="2"/>
    <x v="351"/>
    <x v="9"/>
    <x v="2"/>
    <x v="0"/>
    <x v="322"/>
    <x v="8"/>
    <x v="3"/>
    <x v="342"/>
    <x v="26"/>
    <x v="1"/>
    <x v="786"/>
    <x v="695"/>
    <x v="787"/>
    <x v="663"/>
    <x v="34"/>
    <x v="0"/>
    <x v="0"/>
    <x v="0"/>
    <x v="765"/>
    <x v="700"/>
    <x v="0"/>
    <x v="0"/>
  </r>
  <r>
    <x v="788"/>
    <x v="788"/>
    <x v="0"/>
    <x v="86"/>
    <x v="7"/>
    <x v="6"/>
    <x v="0"/>
    <x v="85"/>
    <x v="6"/>
    <x v="2"/>
    <x v="92"/>
    <x v="3"/>
    <x v="4"/>
    <x v="787"/>
    <x v="696"/>
    <x v="788"/>
    <x v="12"/>
    <x v="357"/>
    <x v="0"/>
    <x v="0"/>
    <x v="0"/>
    <x v="766"/>
    <x v="701"/>
    <x v="0"/>
    <x v="0"/>
  </r>
  <r>
    <x v="789"/>
    <x v="789"/>
    <x v="0"/>
    <x v="54"/>
    <x v="2"/>
    <x v="12"/>
    <x v="0"/>
    <x v="53"/>
    <x v="2"/>
    <x v="2"/>
    <x v="343"/>
    <x v="35"/>
    <x v="1"/>
    <x v="788"/>
    <x v="697"/>
    <x v="789"/>
    <x v="12"/>
    <x v="31"/>
    <x v="1"/>
    <x v="0"/>
    <x v="0"/>
    <x v="35"/>
    <x v="31"/>
    <x v="0"/>
    <x v="0"/>
  </r>
  <r>
    <x v="790"/>
    <x v="790"/>
    <x v="0"/>
    <x v="104"/>
    <x v="10"/>
    <x v="25"/>
    <x v="0"/>
    <x v="103"/>
    <x v="9"/>
    <x v="3"/>
    <x v="294"/>
    <x v="2"/>
    <x v="2"/>
    <x v="789"/>
    <x v="698"/>
    <x v="790"/>
    <x v="12"/>
    <x v="344"/>
    <x v="1"/>
    <x v="0"/>
    <x v="0"/>
    <x v="767"/>
    <x v="702"/>
    <x v="0"/>
    <x v="0"/>
  </r>
  <r>
    <x v="791"/>
    <x v="791"/>
    <x v="2"/>
    <x v="52"/>
    <x v="4"/>
    <x v="10"/>
    <x v="0"/>
    <x v="51"/>
    <x v="4"/>
    <x v="1"/>
    <x v="252"/>
    <x v="4"/>
    <x v="0"/>
    <x v="790"/>
    <x v="699"/>
    <x v="791"/>
    <x v="664"/>
    <x v="277"/>
    <x v="1"/>
    <x v="0"/>
    <x v="0"/>
    <x v="768"/>
    <x v="703"/>
    <x v="0"/>
    <x v="0"/>
  </r>
  <r>
    <x v="792"/>
    <x v="792"/>
    <x v="1"/>
    <x v="352"/>
    <x v="5"/>
    <x v="9"/>
    <x v="0"/>
    <x v="323"/>
    <x v="5"/>
    <x v="1"/>
    <x v="344"/>
    <x v="4"/>
    <x v="4"/>
    <x v="791"/>
    <x v="700"/>
    <x v="792"/>
    <x v="665"/>
    <x v="223"/>
    <x v="1"/>
    <x v="0"/>
    <x v="0"/>
    <x v="769"/>
    <x v="704"/>
    <x v="0"/>
    <x v="0"/>
  </r>
  <r>
    <x v="793"/>
    <x v="793"/>
    <x v="2"/>
    <x v="156"/>
    <x v="1"/>
    <x v="20"/>
    <x v="0"/>
    <x v="155"/>
    <x v="1"/>
    <x v="1"/>
    <x v="283"/>
    <x v="4"/>
    <x v="0"/>
    <x v="792"/>
    <x v="701"/>
    <x v="793"/>
    <x v="666"/>
    <x v="39"/>
    <x v="0"/>
    <x v="0"/>
    <x v="0"/>
    <x v="770"/>
    <x v="705"/>
    <x v="0"/>
    <x v="0"/>
  </r>
  <r>
    <x v="794"/>
    <x v="794"/>
    <x v="3"/>
    <x v="340"/>
    <x v="9"/>
    <x v="7"/>
    <x v="0"/>
    <x v="315"/>
    <x v="8"/>
    <x v="3"/>
    <x v="345"/>
    <x v="10"/>
    <x v="3"/>
    <x v="793"/>
    <x v="702"/>
    <x v="794"/>
    <x v="667"/>
    <x v="2"/>
    <x v="1"/>
    <x v="0"/>
    <x v="0"/>
    <x v="771"/>
    <x v="706"/>
    <x v="0"/>
    <x v="0"/>
  </r>
  <r>
    <x v="795"/>
    <x v="795"/>
    <x v="0"/>
    <x v="282"/>
    <x v="1"/>
    <x v="18"/>
    <x v="0"/>
    <x v="269"/>
    <x v="1"/>
    <x v="1"/>
    <x v="29"/>
    <x v="3"/>
    <x v="0"/>
    <x v="794"/>
    <x v="703"/>
    <x v="795"/>
    <x v="668"/>
    <x v="84"/>
    <x v="1"/>
    <x v="0"/>
    <x v="0"/>
    <x v="772"/>
    <x v="707"/>
    <x v="0"/>
    <x v="0"/>
  </r>
  <r>
    <x v="796"/>
    <x v="796"/>
    <x v="1"/>
    <x v="97"/>
    <x v="9"/>
    <x v="29"/>
    <x v="0"/>
    <x v="96"/>
    <x v="8"/>
    <x v="3"/>
    <x v="106"/>
    <x v="2"/>
    <x v="3"/>
    <x v="795"/>
    <x v="704"/>
    <x v="796"/>
    <x v="669"/>
    <x v="358"/>
    <x v="0"/>
    <x v="0"/>
    <x v="0"/>
    <x v="773"/>
    <x v="708"/>
    <x v="0"/>
    <x v="0"/>
  </r>
  <r>
    <x v="797"/>
    <x v="797"/>
    <x v="3"/>
    <x v="300"/>
    <x v="11"/>
    <x v="22"/>
    <x v="0"/>
    <x v="286"/>
    <x v="10"/>
    <x v="0"/>
    <x v="219"/>
    <x v="1"/>
    <x v="0"/>
    <x v="796"/>
    <x v="705"/>
    <x v="797"/>
    <x v="670"/>
    <x v="186"/>
    <x v="0"/>
    <x v="0"/>
    <x v="0"/>
    <x v="774"/>
    <x v="709"/>
    <x v="0"/>
    <x v="0"/>
  </r>
  <r>
    <x v="798"/>
    <x v="798"/>
    <x v="2"/>
    <x v="177"/>
    <x v="8"/>
    <x v="26"/>
    <x v="0"/>
    <x v="173"/>
    <x v="7"/>
    <x v="3"/>
    <x v="306"/>
    <x v="35"/>
    <x v="4"/>
    <x v="797"/>
    <x v="706"/>
    <x v="798"/>
    <x v="671"/>
    <x v="6"/>
    <x v="0"/>
    <x v="0"/>
    <x v="0"/>
    <x v="775"/>
    <x v="710"/>
    <x v="0"/>
    <x v="0"/>
  </r>
  <r>
    <x v="799"/>
    <x v="799"/>
    <x v="0"/>
    <x v="268"/>
    <x v="4"/>
    <x v="5"/>
    <x v="0"/>
    <x v="255"/>
    <x v="4"/>
    <x v="1"/>
    <x v="232"/>
    <x v="38"/>
    <x v="2"/>
    <x v="798"/>
    <x v="707"/>
    <x v="799"/>
    <x v="672"/>
    <x v="142"/>
    <x v="0"/>
    <x v="0"/>
    <x v="0"/>
    <x v="776"/>
    <x v="711"/>
    <x v="0"/>
    <x v="0"/>
  </r>
  <r>
    <x v="800"/>
    <x v="800"/>
    <x v="0"/>
    <x v="346"/>
    <x v="3"/>
    <x v="11"/>
    <x v="0"/>
    <x v="319"/>
    <x v="3"/>
    <x v="0"/>
    <x v="145"/>
    <x v="18"/>
    <x v="1"/>
    <x v="799"/>
    <x v="525"/>
    <x v="800"/>
    <x v="673"/>
    <x v="227"/>
    <x v="0"/>
    <x v="0"/>
    <x v="0"/>
    <x v="777"/>
    <x v="712"/>
    <x v="0"/>
    <x v="0"/>
  </r>
  <r>
    <x v="801"/>
    <x v="801"/>
    <x v="0"/>
    <x v="302"/>
    <x v="12"/>
    <x v="13"/>
    <x v="0"/>
    <x v="287"/>
    <x v="11"/>
    <x v="2"/>
    <x v="346"/>
    <x v="21"/>
    <x v="2"/>
    <x v="800"/>
    <x v="708"/>
    <x v="801"/>
    <x v="674"/>
    <x v="70"/>
    <x v="0"/>
    <x v="0"/>
    <x v="0"/>
    <x v="778"/>
    <x v="713"/>
    <x v="0"/>
    <x v="0"/>
  </r>
  <r>
    <x v="802"/>
    <x v="802"/>
    <x v="2"/>
    <x v="75"/>
    <x v="3"/>
    <x v="0"/>
    <x v="0"/>
    <x v="74"/>
    <x v="3"/>
    <x v="0"/>
    <x v="66"/>
    <x v="88"/>
    <x v="0"/>
    <x v="801"/>
    <x v="709"/>
    <x v="802"/>
    <x v="675"/>
    <x v="46"/>
    <x v="0"/>
    <x v="0"/>
    <x v="0"/>
    <x v="779"/>
    <x v="714"/>
    <x v="0"/>
    <x v="0"/>
  </r>
  <r>
    <x v="803"/>
    <x v="803"/>
    <x v="3"/>
    <x v="353"/>
    <x v="4"/>
    <x v="28"/>
    <x v="0"/>
    <x v="324"/>
    <x v="4"/>
    <x v="1"/>
    <x v="328"/>
    <x v="89"/>
    <x v="0"/>
    <x v="802"/>
    <x v="710"/>
    <x v="803"/>
    <x v="12"/>
    <x v="359"/>
    <x v="0"/>
    <x v="0"/>
    <x v="0"/>
    <x v="780"/>
    <x v="715"/>
    <x v="0"/>
    <x v="0"/>
  </r>
  <r>
    <x v="804"/>
    <x v="804"/>
    <x v="0"/>
    <x v="1"/>
    <x v="1"/>
    <x v="1"/>
    <x v="0"/>
    <x v="1"/>
    <x v="1"/>
    <x v="1"/>
    <x v="22"/>
    <x v="15"/>
    <x v="5"/>
    <x v="803"/>
    <x v="711"/>
    <x v="804"/>
    <x v="676"/>
    <x v="13"/>
    <x v="0"/>
    <x v="0"/>
    <x v="0"/>
    <x v="781"/>
    <x v="716"/>
    <x v="0"/>
    <x v="0"/>
  </r>
  <r>
    <x v="805"/>
    <x v="805"/>
    <x v="0"/>
    <x v="157"/>
    <x v="2"/>
    <x v="21"/>
    <x v="0"/>
    <x v="156"/>
    <x v="2"/>
    <x v="2"/>
    <x v="80"/>
    <x v="3"/>
    <x v="0"/>
    <x v="804"/>
    <x v="26"/>
    <x v="805"/>
    <x v="677"/>
    <x v="306"/>
    <x v="0"/>
    <x v="0"/>
    <x v="0"/>
    <x v="782"/>
    <x v="717"/>
    <x v="0"/>
    <x v="0"/>
  </r>
  <r>
    <x v="806"/>
    <x v="806"/>
    <x v="0"/>
    <x v="161"/>
    <x v="11"/>
    <x v="16"/>
    <x v="0"/>
    <x v="160"/>
    <x v="10"/>
    <x v="0"/>
    <x v="31"/>
    <x v="17"/>
    <x v="2"/>
    <x v="805"/>
    <x v="712"/>
    <x v="806"/>
    <x v="678"/>
    <x v="324"/>
    <x v="1"/>
    <x v="16"/>
    <x v="14"/>
    <x v="783"/>
    <x v="718"/>
    <x v="16"/>
    <x v="16"/>
  </r>
  <r>
    <x v="807"/>
    <x v="807"/>
    <x v="2"/>
    <x v="354"/>
    <x v="11"/>
    <x v="13"/>
    <x v="0"/>
    <x v="325"/>
    <x v="10"/>
    <x v="0"/>
    <x v="202"/>
    <x v="20"/>
    <x v="0"/>
    <x v="806"/>
    <x v="483"/>
    <x v="807"/>
    <x v="679"/>
    <x v="286"/>
    <x v="0"/>
    <x v="0"/>
    <x v="0"/>
    <x v="784"/>
    <x v="719"/>
    <x v="0"/>
    <x v="0"/>
  </r>
  <r>
    <x v="808"/>
    <x v="808"/>
    <x v="0"/>
    <x v="141"/>
    <x v="10"/>
    <x v="3"/>
    <x v="0"/>
    <x v="140"/>
    <x v="9"/>
    <x v="3"/>
    <x v="151"/>
    <x v="18"/>
    <x v="2"/>
    <x v="807"/>
    <x v="713"/>
    <x v="808"/>
    <x v="680"/>
    <x v="47"/>
    <x v="0"/>
    <x v="0"/>
    <x v="0"/>
    <x v="785"/>
    <x v="720"/>
    <x v="0"/>
    <x v="0"/>
  </r>
  <r>
    <x v="809"/>
    <x v="809"/>
    <x v="2"/>
    <x v="161"/>
    <x v="11"/>
    <x v="16"/>
    <x v="0"/>
    <x v="160"/>
    <x v="10"/>
    <x v="0"/>
    <x v="202"/>
    <x v="5"/>
    <x v="5"/>
    <x v="808"/>
    <x v="714"/>
    <x v="809"/>
    <x v="12"/>
    <x v="186"/>
    <x v="0"/>
    <x v="0"/>
    <x v="0"/>
    <x v="786"/>
    <x v="721"/>
    <x v="0"/>
    <x v="0"/>
  </r>
  <r>
    <x v="810"/>
    <x v="810"/>
    <x v="2"/>
    <x v="324"/>
    <x v="0"/>
    <x v="18"/>
    <x v="0"/>
    <x v="304"/>
    <x v="0"/>
    <x v="0"/>
    <x v="149"/>
    <x v="4"/>
    <x v="3"/>
    <x v="809"/>
    <x v="715"/>
    <x v="810"/>
    <x v="681"/>
    <x v="5"/>
    <x v="0"/>
    <x v="0"/>
    <x v="0"/>
    <x v="787"/>
    <x v="5"/>
    <x v="0"/>
    <x v="0"/>
  </r>
  <r>
    <x v="811"/>
    <x v="811"/>
    <x v="3"/>
    <x v="155"/>
    <x v="7"/>
    <x v="16"/>
    <x v="0"/>
    <x v="154"/>
    <x v="6"/>
    <x v="2"/>
    <x v="344"/>
    <x v="22"/>
    <x v="2"/>
    <x v="810"/>
    <x v="693"/>
    <x v="811"/>
    <x v="682"/>
    <x v="243"/>
    <x v="0"/>
    <x v="0"/>
    <x v="0"/>
    <x v="788"/>
    <x v="722"/>
    <x v="0"/>
    <x v="0"/>
  </r>
  <r>
    <x v="812"/>
    <x v="812"/>
    <x v="2"/>
    <x v="342"/>
    <x v="12"/>
    <x v="23"/>
    <x v="0"/>
    <x v="316"/>
    <x v="11"/>
    <x v="2"/>
    <x v="347"/>
    <x v="23"/>
    <x v="2"/>
    <x v="811"/>
    <x v="716"/>
    <x v="812"/>
    <x v="683"/>
    <x v="23"/>
    <x v="0"/>
    <x v="0"/>
    <x v="0"/>
    <x v="789"/>
    <x v="723"/>
    <x v="0"/>
    <x v="0"/>
  </r>
  <r>
    <x v="813"/>
    <x v="813"/>
    <x v="2"/>
    <x v="355"/>
    <x v="19"/>
    <x v="23"/>
    <x v="0"/>
    <x v="326"/>
    <x v="4"/>
    <x v="1"/>
    <x v="176"/>
    <x v="10"/>
    <x v="0"/>
    <x v="812"/>
    <x v="717"/>
    <x v="813"/>
    <x v="684"/>
    <x v="234"/>
    <x v="1"/>
    <x v="0"/>
    <x v="0"/>
    <x v="790"/>
    <x v="724"/>
    <x v="0"/>
    <x v="0"/>
  </r>
  <r>
    <x v="814"/>
    <x v="814"/>
    <x v="3"/>
    <x v="356"/>
    <x v="25"/>
    <x v="29"/>
    <x v="0"/>
    <x v="175"/>
    <x v="5"/>
    <x v="1"/>
    <x v="119"/>
    <x v="9"/>
    <x v="0"/>
    <x v="813"/>
    <x v="718"/>
    <x v="814"/>
    <x v="685"/>
    <x v="227"/>
    <x v="1"/>
    <x v="0"/>
    <x v="0"/>
    <x v="791"/>
    <x v="725"/>
    <x v="0"/>
    <x v="0"/>
  </r>
  <r>
    <x v="815"/>
    <x v="815"/>
    <x v="2"/>
    <x v="132"/>
    <x v="11"/>
    <x v="11"/>
    <x v="0"/>
    <x v="131"/>
    <x v="10"/>
    <x v="0"/>
    <x v="348"/>
    <x v="5"/>
    <x v="3"/>
    <x v="814"/>
    <x v="719"/>
    <x v="815"/>
    <x v="686"/>
    <x v="114"/>
    <x v="1"/>
    <x v="0"/>
    <x v="0"/>
    <x v="792"/>
    <x v="726"/>
    <x v="0"/>
    <x v="0"/>
  </r>
  <r>
    <x v="816"/>
    <x v="816"/>
    <x v="2"/>
    <x v="134"/>
    <x v="0"/>
    <x v="7"/>
    <x v="0"/>
    <x v="133"/>
    <x v="0"/>
    <x v="0"/>
    <x v="127"/>
    <x v="20"/>
    <x v="4"/>
    <x v="815"/>
    <x v="720"/>
    <x v="816"/>
    <x v="687"/>
    <x v="66"/>
    <x v="0"/>
    <x v="0"/>
    <x v="0"/>
    <x v="793"/>
    <x v="727"/>
    <x v="0"/>
    <x v="0"/>
  </r>
  <r>
    <x v="817"/>
    <x v="817"/>
    <x v="1"/>
    <x v="170"/>
    <x v="11"/>
    <x v="20"/>
    <x v="0"/>
    <x v="167"/>
    <x v="10"/>
    <x v="0"/>
    <x v="349"/>
    <x v="69"/>
    <x v="2"/>
    <x v="816"/>
    <x v="721"/>
    <x v="817"/>
    <x v="121"/>
    <x v="265"/>
    <x v="0"/>
    <x v="17"/>
    <x v="15"/>
    <x v="794"/>
    <x v="728"/>
    <x v="17"/>
    <x v="17"/>
  </r>
  <r>
    <x v="818"/>
    <x v="818"/>
    <x v="1"/>
    <x v="49"/>
    <x v="11"/>
    <x v="3"/>
    <x v="0"/>
    <x v="48"/>
    <x v="10"/>
    <x v="0"/>
    <x v="76"/>
    <x v="10"/>
    <x v="2"/>
    <x v="817"/>
    <x v="269"/>
    <x v="818"/>
    <x v="688"/>
    <x v="187"/>
    <x v="1"/>
    <x v="0"/>
    <x v="0"/>
    <x v="795"/>
    <x v="729"/>
    <x v="0"/>
    <x v="0"/>
  </r>
  <r>
    <x v="819"/>
    <x v="819"/>
    <x v="2"/>
    <x v="77"/>
    <x v="11"/>
    <x v="26"/>
    <x v="0"/>
    <x v="76"/>
    <x v="10"/>
    <x v="0"/>
    <x v="350"/>
    <x v="17"/>
    <x v="1"/>
    <x v="818"/>
    <x v="580"/>
    <x v="819"/>
    <x v="689"/>
    <x v="28"/>
    <x v="1"/>
    <x v="0"/>
    <x v="0"/>
    <x v="796"/>
    <x v="730"/>
    <x v="0"/>
    <x v="0"/>
  </r>
  <r>
    <x v="820"/>
    <x v="820"/>
    <x v="1"/>
    <x v="357"/>
    <x v="26"/>
    <x v="20"/>
    <x v="0"/>
    <x v="71"/>
    <x v="1"/>
    <x v="1"/>
    <x v="191"/>
    <x v="23"/>
    <x v="2"/>
    <x v="819"/>
    <x v="722"/>
    <x v="820"/>
    <x v="690"/>
    <x v="234"/>
    <x v="0"/>
    <x v="0"/>
    <x v="0"/>
    <x v="797"/>
    <x v="731"/>
    <x v="0"/>
    <x v="0"/>
  </r>
  <r>
    <x v="821"/>
    <x v="821"/>
    <x v="1"/>
    <x v="358"/>
    <x v="2"/>
    <x v="0"/>
    <x v="0"/>
    <x v="327"/>
    <x v="2"/>
    <x v="2"/>
    <x v="224"/>
    <x v="0"/>
    <x v="0"/>
    <x v="820"/>
    <x v="723"/>
    <x v="821"/>
    <x v="691"/>
    <x v="33"/>
    <x v="1"/>
    <x v="0"/>
    <x v="0"/>
    <x v="798"/>
    <x v="732"/>
    <x v="0"/>
    <x v="0"/>
  </r>
  <r>
    <x v="822"/>
    <x v="822"/>
    <x v="3"/>
    <x v="112"/>
    <x v="4"/>
    <x v="9"/>
    <x v="0"/>
    <x v="111"/>
    <x v="4"/>
    <x v="1"/>
    <x v="77"/>
    <x v="90"/>
    <x v="0"/>
    <x v="821"/>
    <x v="724"/>
    <x v="822"/>
    <x v="692"/>
    <x v="141"/>
    <x v="0"/>
    <x v="0"/>
    <x v="0"/>
    <x v="799"/>
    <x v="733"/>
    <x v="0"/>
    <x v="0"/>
  </r>
  <r>
    <x v="823"/>
    <x v="823"/>
    <x v="2"/>
    <x v="284"/>
    <x v="5"/>
    <x v="19"/>
    <x v="0"/>
    <x v="271"/>
    <x v="5"/>
    <x v="1"/>
    <x v="69"/>
    <x v="6"/>
    <x v="2"/>
    <x v="822"/>
    <x v="466"/>
    <x v="823"/>
    <x v="693"/>
    <x v="206"/>
    <x v="0"/>
    <x v="0"/>
    <x v="0"/>
    <x v="800"/>
    <x v="734"/>
    <x v="0"/>
    <x v="0"/>
  </r>
  <r>
    <x v="824"/>
    <x v="824"/>
    <x v="2"/>
    <x v="194"/>
    <x v="1"/>
    <x v="12"/>
    <x v="0"/>
    <x v="189"/>
    <x v="1"/>
    <x v="1"/>
    <x v="351"/>
    <x v="26"/>
    <x v="4"/>
    <x v="823"/>
    <x v="509"/>
    <x v="824"/>
    <x v="694"/>
    <x v="237"/>
    <x v="1"/>
    <x v="0"/>
    <x v="0"/>
    <x v="801"/>
    <x v="735"/>
    <x v="0"/>
    <x v="0"/>
  </r>
  <r>
    <x v="825"/>
    <x v="825"/>
    <x v="1"/>
    <x v="359"/>
    <x v="15"/>
    <x v="6"/>
    <x v="0"/>
    <x v="315"/>
    <x v="8"/>
    <x v="3"/>
    <x v="352"/>
    <x v="23"/>
    <x v="1"/>
    <x v="474"/>
    <x v="725"/>
    <x v="825"/>
    <x v="695"/>
    <x v="207"/>
    <x v="0"/>
    <x v="0"/>
    <x v="0"/>
    <x v="802"/>
    <x v="736"/>
    <x v="0"/>
    <x v="0"/>
  </r>
  <r>
    <x v="826"/>
    <x v="826"/>
    <x v="1"/>
    <x v="344"/>
    <x v="9"/>
    <x v="14"/>
    <x v="0"/>
    <x v="317"/>
    <x v="8"/>
    <x v="3"/>
    <x v="203"/>
    <x v="0"/>
    <x v="1"/>
    <x v="824"/>
    <x v="726"/>
    <x v="826"/>
    <x v="696"/>
    <x v="360"/>
    <x v="1"/>
    <x v="0"/>
    <x v="0"/>
    <x v="803"/>
    <x v="737"/>
    <x v="0"/>
    <x v="0"/>
  </r>
  <r>
    <x v="827"/>
    <x v="827"/>
    <x v="1"/>
    <x v="131"/>
    <x v="2"/>
    <x v="7"/>
    <x v="0"/>
    <x v="130"/>
    <x v="2"/>
    <x v="2"/>
    <x v="321"/>
    <x v="19"/>
    <x v="0"/>
    <x v="825"/>
    <x v="727"/>
    <x v="827"/>
    <x v="697"/>
    <x v="168"/>
    <x v="0"/>
    <x v="0"/>
    <x v="0"/>
    <x v="804"/>
    <x v="738"/>
    <x v="0"/>
    <x v="0"/>
  </r>
  <r>
    <x v="828"/>
    <x v="828"/>
    <x v="0"/>
    <x v="78"/>
    <x v="7"/>
    <x v="28"/>
    <x v="0"/>
    <x v="77"/>
    <x v="6"/>
    <x v="2"/>
    <x v="158"/>
    <x v="18"/>
    <x v="3"/>
    <x v="826"/>
    <x v="728"/>
    <x v="828"/>
    <x v="698"/>
    <x v="97"/>
    <x v="0"/>
    <x v="0"/>
    <x v="0"/>
    <x v="805"/>
    <x v="739"/>
    <x v="0"/>
    <x v="0"/>
  </r>
  <r>
    <x v="829"/>
    <x v="829"/>
    <x v="0"/>
    <x v="360"/>
    <x v="23"/>
    <x v="24"/>
    <x v="0"/>
    <x v="57"/>
    <x v="11"/>
    <x v="2"/>
    <x v="101"/>
    <x v="6"/>
    <x v="1"/>
    <x v="827"/>
    <x v="729"/>
    <x v="829"/>
    <x v="699"/>
    <x v="5"/>
    <x v="0"/>
    <x v="0"/>
    <x v="0"/>
    <x v="806"/>
    <x v="5"/>
    <x v="0"/>
    <x v="0"/>
  </r>
  <r>
    <x v="830"/>
    <x v="830"/>
    <x v="1"/>
    <x v="123"/>
    <x v="9"/>
    <x v="30"/>
    <x v="0"/>
    <x v="122"/>
    <x v="8"/>
    <x v="3"/>
    <x v="218"/>
    <x v="19"/>
    <x v="4"/>
    <x v="828"/>
    <x v="546"/>
    <x v="830"/>
    <x v="700"/>
    <x v="152"/>
    <x v="1"/>
    <x v="0"/>
    <x v="0"/>
    <x v="807"/>
    <x v="740"/>
    <x v="0"/>
    <x v="0"/>
  </r>
  <r>
    <x v="831"/>
    <x v="831"/>
    <x v="3"/>
    <x v="361"/>
    <x v="15"/>
    <x v="28"/>
    <x v="0"/>
    <x v="133"/>
    <x v="0"/>
    <x v="0"/>
    <x v="274"/>
    <x v="6"/>
    <x v="0"/>
    <x v="829"/>
    <x v="730"/>
    <x v="831"/>
    <x v="12"/>
    <x v="321"/>
    <x v="0"/>
    <x v="0"/>
    <x v="0"/>
    <x v="808"/>
    <x v="741"/>
    <x v="0"/>
    <x v="0"/>
  </r>
  <r>
    <x v="832"/>
    <x v="832"/>
    <x v="1"/>
    <x v="362"/>
    <x v="19"/>
    <x v="29"/>
    <x v="0"/>
    <x v="214"/>
    <x v="5"/>
    <x v="1"/>
    <x v="251"/>
    <x v="9"/>
    <x v="0"/>
    <x v="830"/>
    <x v="731"/>
    <x v="832"/>
    <x v="701"/>
    <x v="361"/>
    <x v="0"/>
    <x v="0"/>
    <x v="0"/>
    <x v="809"/>
    <x v="742"/>
    <x v="0"/>
    <x v="0"/>
  </r>
  <r>
    <x v="833"/>
    <x v="833"/>
    <x v="2"/>
    <x v="218"/>
    <x v="8"/>
    <x v="28"/>
    <x v="0"/>
    <x v="210"/>
    <x v="7"/>
    <x v="3"/>
    <x v="94"/>
    <x v="20"/>
    <x v="4"/>
    <x v="831"/>
    <x v="732"/>
    <x v="833"/>
    <x v="702"/>
    <x v="306"/>
    <x v="1"/>
    <x v="0"/>
    <x v="0"/>
    <x v="810"/>
    <x v="743"/>
    <x v="0"/>
    <x v="0"/>
  </r>
  <r>
    <x v="834"/>
    <x v="834"/>
    <x v="3"/>
    <x v="363"/>
    <x v="7"/>
    <x v="19"/>
    <x v="0"/>
    <x v="328"/>
    <x v="6"/>
    <x v="2"/>
    <x v="189"/>
    <x v="4"/>
    <x v="3"/>
    <x v="832"/>
    <x v="733"/>
    <x v="834"/>
    <x v="12"/>
    <x v="362"/>
    <x v="1"/>
    <x v="0"/>
    <x v="0"/>
    <x v="811"/>
    <x v="744"/>
    <x v="0"/>
    <x v="0"/>
  </r>
  <r>
    <x v="835"/>
    <x v="835"/>
    <x v="3"/>
    <x v="24"/>
    <x v="4"/>
    <x v="17"/>
    <x v="0"/>
    <x v="24"/>
    <x v="4"/>
    <x v="1"/>
    <x v="89"/>
    <x v="8"/>
    <x v="1"/>
    <x v="833"/>
    <x v="734"/>
    <x v="835"/>
    <x v="703"/>
    <x v="363"/>
    <x v="0"/>
    <x v="0"/>
    <x v="0"/>
    <x v="812"/>
    <x v="745"/>
    <x v="0"/>
    <x v="0"/>
  </r>
  <r>
    <x v="836"/>
    <x v="836"/>
    <x v="2"/>
    <x v="26"/>
    <x v="3"/>
    <x v="19"/>
    <x v="0"/>
    <x v="26"/>
    <x v="3"/>
    <x v="0"/>
    <x v="260"/>
    <x v="22"/>
    <x v="2"/>
    <x v="834"/>
    <x v="735"/>
    <x v="836"/>
    <x v="704"/>
    <x v="5"/>
    <x v="0"/>
    <x v="0"/>
    <x v="0"/>
    <x v="813"/>
    <x v="5"/>
    <x v="0"/>
    <x v="0"/>
  </r>
  <r>
    <x v="837"/>
    <x v="837"/>
    <x v="1"/>
    <x v="155"/>
    <x v="7"/>
    <x v="16"/>
    <x v="0"/>
    <x v="154"/>
    <x v="6"/>
    <x v="2"/>
    <x v="305"/>
    <x v="6"/>
    <x v="1"/>
    <x v="835"/>
    <x v="736"/>
    <x v="837"/>
    <x v="705"/>
    <x v="342"/>
    <x v="0"/>
    <x v="0"/>
    <x v="0"/>
    <x v="814"/>
    <x v="746"/>
    <x v="0"/>
    <x v="0"/>
  </r>
  <r>
    <x v="838"/>
    <x v="838"/>
    <x v="2"/>
    <x v="76"/>
    <x v="3"/>
    <x v="1"/>
    <x v="0"/>
    <x v="75"/>
    <x v="3"/>
    <x v="0"/>
    <x v="74"/>
    <x v="31"/>
    <x v="8"/>
    <x v="836"/>
    <x v="737"/>
    <x v="838"/>
    <x v="706"/>
    <x v="112"/>
    <x v="1"/>
    <x v="0"/>
    <x v="0"/>
    <x v="815"/>
    <x v="747"/>
    <x v="0"/>
    <x v="0"/>
  </r>
  <r>
    <x v="839"/>
    <x v="839"/>
    <x v="3"/>
    <x v="311"/>
    <x v="0"/>
    <x v="1"/>
    <x v="0"/>
    <x v="295"/>
    <x v="0"/>
    <x v="0"/>
    <x v="320"/>
    <x v="91"/>
    <x v="8"/>
    <x v="837"/>
    <x v="738"/>
    <x v="839"/>
    <x v="707"/>
    <x v="5"/>
    <x v="0"/>
    <x v="0"/>
    <x v="0"/>
    <x v="816"/>
    <x v="5"/>
    <x v="0"/>
    <x v="0"/>
  </r>
  <r>
    <x v="840"/>
    <x v="840"/>
    <x v="2"/>
    <x v="364"/>
    <x v="4"/>
    <x v="21"/>
    <x v="0"/>
    <x v="329"/>
    <x v="4"/>
    <x v="1"/>
    <x v="107"/>
    <x v="5"/>
    <x v="0"/>
    <x v="838"/>
    <x v="739"/>
    <x v="840"/>
    <x v="708"/>
    <x v="163"/>
    <x v="1"/>
    <x v="0"/>
    <x v="0"/>
    <x v="817"/>
    <x v="748"/>
    <x v="0"/>
    <x v="0"/>
  </r>
  <r>
    <x v="841"/>
    <x v="841"/>
    <x v="0"/>
    <x v="253"/>
    <x v="2"/>
    <x v="27"/>
    <x v="0"/>
    <x v="243"/>
    <x v="2"/>
    <x v="2"/>
    <x v="353"/>
    <x v="38"/>
    <x v="0"/>
    <x v="839"/>
    <x v="740"/>
    <x v="841"/>
    <x v="709"/>
    <x v="242"/>
    <x v="0"/>
    <x v="0"/>
    <x v="0"/>
    <x v="818"/>
    <x v="749"/>
    <x v="0"/>
    <x v="0"/>
  </r>
  <r>
    <x v="842"/>
    <x v="842"/>
    <x v="3"/>
    <x v="120"/>
    <x v="10"/>
    <x v="29"/>
    <x v="0"/>
    <x v="119"/>
    <x v="9"/>
    <x v="3"/>
    <x v="354"/>
    <x v="13"/>
    <x v="2"/>
    <x v="840"/>
    <x v="50"/>
    <x v="842"/>
    <x v="710"/>
    <x v="221"/>
    <x v="0"/>
    <x v="0"/>
    <x v="0"/>
    <x v="819"/>
    <x v="750"/>
    <x v="0"/>
    <x v="0"/>
  </r>
  <r>
    <x v="843"/>
    <x v="843"/>
    <x v="1"/>
    <x v="365"/>
    <x v="9"/>
    <x v="10"/>
    <x v="0"/>
    <x v="330"/>
    <x v="8"/>
    <x v="3"/>
    <x v="129"/>
    <x v="38"/>
    <x v="4"/>
    <x v="841"/>
    <x v="741"/>
    <x v="843"/>
    <x v="12"/>
    <x v="5"/>
    <x v="0"/>
    <x v="0"/>
    <x v="0"/>
    <x v="127"/>
    <x v="5"/>
    <x v="0"/>
    <x v="0"/>
  </r>
  <r>
    <x v="844"/>
    <x v="844"/>
    <x v="1"/>
    <x v="206"/>
    <x v="9"/>
    <x v="11"/>
    <x v="0"/>
    <x v="201"/>
    <x v="8"/>
    <x v="3"/>
    <x v="105"/>
    <x v="3"/>
    <x v="2"/>
    <x v="842"/>
    <x v="403"/>
    <x v="844"/>
    <x v="711"/>
    <x v="266"/>
    <x v="1"/>
    <x v="0"/>
    <x v="0"/>
    <x v="820"/>
    <x v="751"/>
    <x v="0"/>
    <x v="0"/>
  </r>
  <r>
    <x v="845"/>
    <x v="845"/>
    <x v="1"/>
    <x v="334"/>
    <x v="2"/>
    <x v="10"/>
    <x v="0"/>
    <x v="307"/>
    <x v="2"/>
    <x v="2"/>
    <x v="20"/>
    <x v="17"/>
    <x v="0"/>
    <x v="843"/>
    <x v="265"/>
    <x v="845"/>
    <x v="712"/>
    <x v="37"/>
    <x v="0"/>
    <x v="0"/>
    <x v="0"/>
    <x v="821"/>
    <x v="752"/>
    <x v="0"/>
    <x v="0"/>
  </r>
  <r>
    <x v="846"/>
    <x v="846"/>
    <x v="0"/>
    <x v="366"/>
    <x v="26"/>
    <x v="1"/>
    <x v="0"/>
    <x v="331"/>
    <x v="9"/>
    <x v="3"/>
    <x v="105"/>
    <x v="22"/>
    <x v="1"/>
    <x v="844"/>
    <x v="742"/>
    <x v="846"/>
    <x v="713"/>
    <x v="229"/>
    <x v="0"/>
    <x v="0"/>
    <x v="0"/>
    <x v="822"/>
    <x v="753"/>
    <x v="0"/>
    <x v="0"/>
  </r>
  <r>
    <x v="847"/>
    <x v="847"/>
    <x v="1"/>
    <x v="274"/>
    <x v="8"/>
    <x v="22"/>
    <x v="0"/>
    <x v="261"/>
    <x v="7"/>
    <x v="3"/>
    <x v="154"/>
    <x v="92"/>
    <x v="1"/>
    <x v="845"/>
    <x v="718"/>
    <x v="847"/>
    <x v="714"/>
    <x v="4"/>
    <x v="1"/>
    <x v="0"/>
    <x v="0"/>
    <x v="823"/>
    <x v="754"/>
    <x v="0"/>
    <x v="0"/>
  </r>
  <r>
    <x v="848"/>
    <x v="848"/>
    <x v="3"/>
    <x v="311"/>
    <x v="0"/>
    <x v="1"/>
    <x v="0"/>
    <x v="295"/>
    <x v="0"/>
    <x v="0"/>
    <x v="149"/>
    <x v="23"/>
    <x v="1"/>
    <x v="846"/>
    <x v="743"/>
    <x v="848"/>
    <x v="715"/>
    <x v="196"/>
    <x v="0"/>
    <x v="0"/>
    <x v="0"/>
    <x v="824"/>
    <x v="755"/>
    <x v="0"/>
    <x v="0"/>
  </r>
  <r>
    <x v="849"/>
    <x v="849"/>
    <x v="3"/>
    <x v="340"/>
    <x v="9"/>
    <x v="7"/>
    <x v="0"/>
    <x v="315"/>
    <x v="8"/>
    <x v="3"/>
    <x v="171"/>
    <x v="32"/>
    <x v="3"/>
    <x v="847"/>
    <x v="232"/>
    <x v="849"/>
    <x v="716"/>
    <x v="271"/>
    <x v="0"/>
    <x v="0"/>
    <x v="0"/>
    <x v="825"/>
    <x v="756"/>
    <x v="0"/>
    <x v="0"/>
  </r>
  <r>
    <x v="850"/>
    <x v="850"/>
    <x v="1"/>
    <x v="92"/>
    <x v="0"/>
    <x v="8"/>
    <x v="0"/>
    <x v="91"/>
    <x v="0"/>
    <x v="0"/>
    <x v="220"/>
    <x v="20"/>
    <x v="3"/>
    <x v="848"/>
    <x v="744"/>
    <x v="850"/>
    <x v="12"/>
    <x v="5"/>
    <x v="0"/>
    <x v="0"/>
    <x v="0"/>
    <x v="127"/>
    <x v="5"/>
    <x v="0"/>
    <x v="0"/>
  </r>
  <r>
    <x v="851"/>
    <x v="851"/>
    <x v="2"/>
    <x v="354"/>
    <x v="11"/>
    <x v="13"/>
    <x v="0"/>
    <x v="325"/>
    <x v="10"/>
    <x v="0"/>
    <x v="15"/>
    <x v="18"/>
    <x v="3"/>
    <x v="849"/>
    <x v="120"/>
    <x v="851"/>
    <x v="717"/>
    <x v="222"/>
    <x v="1"/>
    <x v="0"/>
    <x v="0"/>
    <x v="826"/>
    <x v="757"/>
    <x v="0"/>
    <x v="0"/>
  </r>
  <r>
    <x v="852"/>
    <x v="852"/>
    <x v="0"/>
    <x v="154"/>
    <x v="9"/>
    <x v="22"/>
    <x v="0"/>
    <x v="153"/>
    <x v="8"/>
    <x v="3"/>
    <x v="204"/>
    <x v="6"/>
    <x v="0"/>
    <x v="850"/>
    <x v="99"/>
    <x v="852"/>
    <x v="718"/>
    <x v="364"/>
    <x v="0"/>
    <x v="0"/>
    <x v="0"/>
    <x v="827"/>
    <x v="758"/>
    <x v="0"/>
    <x v="0"/>
  </r>
  <r>
    <x v="853"/>
    <x v="853"/>
    <x v="2"/>
    <x v="308"/>
    <x v="2"/>
    <x v="20"/>
    <x v="0"/>
    <x v="293"/>
    <x v="2"/>
    <x v="2"/>
    <x v="85"/>
    <x v="4"/>
    <x v="2"/>
    <x v="851"/>
    <x v="745"/>
    <x v="853"/>
    <x v="719"/>
    <x v="320"/>
    <x v="1"/>
    <x v="0"/>
    <x v="0"/>
    <x v="828"/>
    <x v="759"/>
    <x v="0"/>
    <x v="0"/>
  </r>
  <r>
    <x v="854"/>
    <x v="854"/>
    <x v="0"/>
    <x v="232"/>
    <x v="10"/>
    <x v="24"/>
    <x v="0"/>
    <x v="224"/>
    <x v="9"/>
    <x v="3"/>
    <x v="265"/>
    <x v="5"/>
    <x v="4"/>
    <x v="852"/>
    <x v="746"/>
    <x v="854"/>
    <x v="720"/>
    <x v="255"/>
    <x v="0"/>
    <x v="0"/>
    <x v="0"/>
    <x v="829"/>
    <x v="760"/>
    <x v="0"/>
    <x v="0"/>
  </r>
  <r>
    <x v="855"/>
    <x v="855"/>
    <x v="0"/>
    <x v="367"/>
    <x v="7"/>
    <x v="22"/>
    <x v="0"/>
    <x v="332"/>
    <x v="6"/>
    <x v="2"/>
    <x v="187"/>
    <x v="19"/>
    <x v="3"/>
    <x v="853"/>
    <x v="747"/>
    <x v="855"/>
    <x v="721"/>
    <x v="239"/>
    <x v="0"/>
    <x v="0"/>
    <x v="0"/>
    <x v="830"/>
    <x v="761"/>
    <x v="0"/>
    <x v="0"/>
  </r>
  <r>
    <x v="856"/>
    <x v="856"/>
    <x v="3"/>
    <x v="92"/>
    <x v="0"/>
    <x v="8"/>
    <x v="0"/>
    <x v="91"/>
    <x v="0"/>
    <x v="0"/>
    <x v="198"/>
    <x v="6"/>
    <x v="1"/>
    <x v="854"/>
    <x v="748"/>
    <x v="856"/>
    <x v="722"/>
    <x v="135"/>
    <x v="0"/>
    <x v="0"/>
    <x v="0"/>
    <x v="831"/>
    <x v="762"/>
    <x v="0"/>
    <x v="0"/>
  </r>
  <r>
    <x v="857"/>
    <x v="857"/>
    <x v="0"/>
    <x v="317"/>
    <x v="9"/>
    <x v="23"/>
    <x v="0"/>
    <x v="298"/>
    <x v="8"/>
    <x v="3"/>
    <x v="248"/>
    <x v="93"/>
    <x v="3"/>
    <x v="855"/>
    <x v="749"/>
    <x v="857"/>
    <x v="12"/>
    <x v="114"/>
    <x v="1"/>
    <x v="0"/>
    <x v="0"/>
    <x v="832"/>
    <x v="763"/>
    <x v="0"/>
    <x v="0"/>
  </r>
  <r>
    <x v="858"/>
    <x v="858"/>
    <x v="3"/>
    <x v="47"/>
    <x v="10"/>
    <x v="6"/>
    <x v="0"/>
    <x v="46"/>
    <x v="9"/>
    <x v="3"/>
    <x v="172"/>
    <x v="32"/>
    <x v="0"/>
    <x v="856"/>
    <x v="277"/>
    <x v="858"/>
    <x v="723"/>
    <x v="137"/>
    <x v="1"/>
    <x v="0"/>
    <x v="0"/>
    <x v="833"/>
    <x v="764"/>
    <x v="0"/>
    <x v="0"/>
  </r>
  <r>
    <x v="859"/>
    <x v="859"/>
    <x v="2"/>
    <x v="176"/>
    <x v="7"/>
    <x v="4"/>
    <x v="0"/>
    <x v="10"/>
    <x v="6"/>
    <x v="2"/>
    <x v="303"/>
    <x v="21"/>
    <x v="7"/>
    <x v="857"/>
    <x v="750"/>
    <x v="859"/>
    <x v="724"/>
    <x v="122"/>
    <x v="0"/>
    <x v="0"/>
    <x v="0"/>
    <x v="834"/>
    <x v="765"/>
    <x v="0"/>
    <x v="0"/>
  </r>
  <r>
    <x v="860"/>
    <x v="860"/>
    <x v="2"/>
    <x v="66"/>
    <x v="8"/>
    <x v="19"/>
    <x v="0"/>
    <x v="65"/>
    <x v="7"/>
    <x v="3"/>
    <x v="128"/>
    <x v="6"/>
    <x v="0"/>
    <x v="858"/>
    <x v="751"/>
    <x v="860"/>
    <x v="725"/>
    <x v="163"/>
    <x v="1"/>
    <x v="0"/>
    <x v="0"/>
    <x v="835"/>
    <x v="766"/>
    <x v="0"/>
    <x v="0"/>
  </r>
  <r>
    <x v="861"/>
    <x v="861"/>
    <x v="2"/>
    <x v="10"/>
    <x v="6"/>
    <x v="9"/>
    <x v="0"/>
    <x v="10"/>
    <x v="6"/>
    <x v="2"/>
    <x v="197"/>
    <x v="94"/>
    <x v="3"/>
    <x v="859"/>
    <x v="752"/>
    <x v="861"/>
    <x v="726"/>
    <x v="94"/>
    <x v="1"/>
    <x v="0"/>
    <x v="0"/>
    <x v="836"/>
    <x v="767"/>
    <x v="0"/>
    <x v="0"/>
  </r>
  <r>
    <x v="862"/>
    <x v="862"/>
    <x v="3"/>
    <x v="335"/>
    <x v="9"/>
    <x v="24"/>
    <x v="0"/>
    <x v="311"/>
    <x v="8"/>
    <x v="3"/>
    <x v="120"/>
    <x v="13"/>
    <x v="0"/>
    <x v="860"/>
    <x v="753"/>
    <x v="862"/>
    <x v="727"/>
    <x v="101"/>
    <x v="1"/>
    <x v="0"/>
    <x v="0"/>
    <x v="837"/>
    <x v="768"/>
    <x v="0"/>
    <x v="0"/>
  </r>
  <r>
    <x v="863"/>
    <x v="863"/>
    <x v="2"/>
    <x v="23"/>
    <x v="10"/>
    <x v="11"/>
    <x v="0"/>
    <x v="23"/>
    <x v="9"/>
    <x v="3"/>
    <x v="304"/>
    <x v="21"/>
    <x v="1"/>
    <x v="861"/>
    <x v="629"/>
    <x v="863"/>
    <x v="728"/>
    <x v="173"/>
    <x v="1"/>
    <x v="0"/>
    <x v="0"/>
    <x v="838"/>
    <x v="769"/>
    <x v="0"/>
    <x v="0"/>
  </r>
  <r>
    <x v="864"/>
    <x v="864"/>
    <x v="0"/>
    <x v="368"/>
    <x v="9"/>
    <x v="27"/>
    <x v="0"/>
    <x v="191"/>
    <x v="8"/>
    <x v="3"/>
    <x v="342"/>
    <x v="21"/>
    <x v="0"/>
    <x v="862"/>
    <x v="504"/>
    <x v="864"/>
    <x v="729"/>
    <x v="219"/>
    <x v="1"/>
    <x v="0"/>
    <x v="0"/>
    <x v="839"/>
    <x v="770"/>
    <x v="0"/>
    <x v="0"/>
  </r>
  <r>
    <x v="865"/>
    <x v="865"/>
    <x v="0"/>
    <x v="101"/>
    <x v="3"/>
    <x v="30"/>
    <x v="0"/>
    <x v="100"/>
    <x v="3"/>
    <x v="0"/>
    <x v="295"/>
    <x v="95"/>
    <x v="0"/>
    <x v="863"/>
    <x v="754"/>
    <x v="865"/>
    <x v="730"/>
    <x v="332"/>
    <x v="0"/>
    <x v="0"/>
    <x v="0"/>
    <x v="840"/>
    <x v="771"/>
    <x v="0"/>
    <x v="0"/>
  </r>
  <r>
    <x v="866"/>
    <x v="866"/>
    <x v="1"/>
    <x v="60"/>
    <x v="3"/>
    <x v="25"/>
    <x v="0"/>
    <x v="59"/>
    <x v="3"/>
    <x v="0"/>
    <x v="56"/>
    <x v="16"/>
    <x v="2"/>
    <x v="864"/>
    <x v="755"/>
    <x v="866"/>
    <x v="731"/>
    <x v="365"/>
    <x v="0"/>
    <x v="0"/>
    <x v="0"/>
    <x v="841"/>
    <x v="772"/>
    <x v="0"/>
    <x v="0"/>
  </r>
  <r>
    <x v="867"/>
    <x v="867"/>
    <x v="0"/>
    <x v="125"/>
    <x v="5"/>
    <x v="17"/>
    <x v="0"/>
    <x v="124"/>
    <x v="5"/>
    <x v="1"/>
    <x v="179"/>
    <x v="35"/>
    <x v="6"/>
    <x v="865"/>
    <x v="756"/>
    <x v="867"/>
    <x v="732"/>
    <x v="354"/>
    <x v="1"/>
    <x v="0"/>
    <x v="0"/>
    <x v="842"/>
    <x v="773"/>
    <x v="0"/>
    <x v="0"/>
  </r>
  <r>
    <x v="868"/>
    <x v="868"/>
    <x v="3"/>
    <x v="369"/>
    <x v="11"/>
    <x v="12"/>
    <x v="0"/>
    <x v="333"/>
    <x v="10"/>
    <x v="0"/>
    <x v="38"/>
    <x v="22"/>
    <x v="0"/>
    <x v="866"/>
    <x v="757"/>
    <x v="868"/>
    <x v="733"/>
    <x v="366"/>
    <x v="0"/>
    <x v="0"/>
    <x v="0"/>
    <x v="843"/>
    <x v="774"/>
    <x v="0"/>
    <x v="0"/>
  </r>
  <r>
    <x v="869"/>
    <x v="869"/>
    <x v="0"/>
    <x v="370"/>
    <x v="1"/>
    <x v="4"/>
    <x v="0"/>
    <x v="334"/>
    <x v="1"/>
    <x v="1"/>
    <x v="230"/>
    <x v="26"/>
    <x v="2"/>
    <x v="867"/>
    <x v="758"/>
    <x v="869"/>
    <x v="734"/>
    <x v="227"/>
    <x v="0"/>
    <x v="0"/>
    <x v="0"/>
    <x v="844"/>
    <x v="775"/>
    <x v="0"/>
    <x v="0"/>
  </r>
  <r>
    <x v="870"/>
    <x v="870"/>
    <x v="2"/>
    <x v="135"/>
    <x v="7"/>
    <x v="13"/>
    <x v="0"/>
    <x v="134"/>
    <x v="6"/>
    <x v="2"/>
    <x v="355"/>
    <x v="30"/>
    <x v="0"/>
    <x v="868"/>
    <x v="570"/>
    <x v="870"/>
    <x v="735"/>
    <x v="364"/>
    <x v="0"/>
    <x v="0"/>
    <x v="0"/>
    <x v="845"/>
    <x v="776"/>
    <x v="0"/>
    <x v="0"/>
  </r>
  <r>
    <x v="871"/>
    <x v="871"/>
    <x v="3"/>
    <x v="188"/>
    <x v="0"/>
    <x v="21"/>
    <x v="0"/>
    <x v="183"/>
    <x v="0"/>
    <x v="0"/>
    <x v="169"/>
    <x v="3"/>
    <x v="1"/>
    <x v="869"/>
    <x v="114"/>
    <x v="871"/>
    <x v="736"/>
    <x v="367"/>
    <x v="0"/>
    <x v="0"/>
    <x v="0"/>
    <x v="846"/>
    <x v="777"/>
    <x v="0"/>
    <x v="0"/>
  </r>
  <r>
    <x v="872"/>
    <x v="872"/>
    <x v="1"/>
    <x v="341"/>
    <x v="8"/>
    <x v="7"/>
    <x v="0"/>
    <x v="281"/>
    <x v="7"/>
    <x v="3"/>
    <x v="293"/>
    <x v="29"/>
    <x v="0"/>
    <x v="870"/>
    <x v="759"/>
    <x v="872"/>
    <x v="737"/>
    <x v="191"/>
    <x v="0"/>
    <x v="0"/>
    <x v="0"/>
    <x v="847"/>
    <x v="778"/>
    <x v="0"/>
    <x v="0"/>
  </r>
  <r>
    <x v="873"/>
    <x v="873"/>
    <x v="2"/>
    <x v="267"/>
    <x v="9"/>
    <x v="4"/>
    <x v="0"/>
    <x v="254"/>
    <x v="8"/>
    <x v="3"/>
    <x v="207"/>
    <x v="5"/>
    <x v="2"/>
    <x v="871"/>
    <x v="760"/>
    <x v="873"/>
    <x v="738"/>
    <x v="130"/>
    <x v="0"/>
    <x v="0"/>
    <x v="0"/>
    <x v="848"/>
    <x v="779"/>
    <x v="0"/>
    <x v="0"/>
  </r>
  <r>
    <x v="874"/>
    <x v="874"/>
    <x v="0"/>
    <x v="215"/>
    <x v="10"/>
    <x v="19"/>
    <x v="0"/>
    <x v="207"/>
    <x v="9"/>
    <x v="3"/>
    <x v="242"/>
    <x v="16"/>
    <x v="0"/>
    <x v="872"/>
    <x v="761"/>
    <x v="874"/>
    <x v="739"/>
    <x v="71"/>
    <x v="0"/>
    <x v="0"/>
    <x v="0"/>
    <x v="849"/>
    <x v="780"/>
    <x v="0"/>
    <x v="0"/>
  </r>
  <r>
    <x v="875"/>
    <x v="875"/>
    <x v="0"/>
    <x v="163"/>
    <x v="0"/>
    <x v="3"/>
    <x v="0"/>
    <x v="147"/>
    <x v="0"/>
    <x v="0"/>
    <x v="82"/>
    <x v="9"/>
    <x v="1"/>
    <x v="873"/>
    <x v="762"/>
    <x v="875"/>
    <x v="740"/>
    <x v="70"/>
    <x v="0"/>
    <x v="0"/>
    <x v="0"/>
    <x v="850"/>
    <x v="781"/>
    <x v="0"/>
    <x v="0"/>
  </r>
  <r>
    <x v="876"/>
    <x v="876"/>
    <x v="0"/>
    <x v="349"/>
    <x v="10"/>
    <x v="30"/>
    <x v="0"/>
    <x v="321"/>
    <x v="9"/>
    <x v="3"/>
    <x v="356"/>
    <x v="14"/>
    <x v="4"/>
    <x v="874"/>
    <x v="467"/>
    <x v="876"/>
    <x v="741"/>
    <x v="46"/>
    <x v="0"/>
    <x v="0"/>
    <x v="0"/>
    <x v="851"/>
    <x v="782"/>
    <x v="0"/>
    <x v="0"/>
  </r>
  <r>
    <x v="877"/>
    <x v="877"/>
    <x v="2"/>
    <x v="247"/>
    <x v="11"/>
    <x v="29"/>
    <x v="0"/>
    <x v="239"/>
    <x v="10"/>
    <x v="0"/>
    <x v="166"/>
    <x v="23"/>
    <x v="7"/>
    <x v="875"/>
    <x v="763"/>
    <x v="877"/>
    <x v="742"/>
    <x v="368"/>
    <x v="1"/>
    <x v="0"/>
    <x v="0"/>
    <x v="852"/>
    <x v="783"/>
    <x v="0"/>
    <x v="0"/>
  </r>
  <r>
    <x v="878"/>
    <x v="878"/>
    <x v="1"/>
    <x v="313"/>
    <x v="10"/>
    <x v="2"/>
    <x v="0"/>
    <x v="296"/>
    <x v="9"/>
    <x v="3"/>
    <x v="36"/>
    <x v="6"/>
    <x v="4"/>
    <x v="876"/>
    <x v="764"/>
    <x v="878"/>
    <x v="743"/>
    <x v="123"/>
    <x v="1"/>
    <x v="0"/>
    <x v="0"/>
    <x v="853"/>
    <x v="784"/>
    <x v="0"/>
    <x v="0"/>
  </r>
  <r>
    <x v="879"/>
    <x v="879"/>
    <x v="3"/>
    <x v="354"/>
    <x v="11"/>
    <x v="13"/>
    <x v="0"/>
    <x v="325"/>
    <x v="10"/>
    <x v="0"/>
    <x v="181"/>
    <x v="19"/>
    <x v="0"/>
    <x v="877"/>
    <x v="263"/>
    <x v="879"/>
    <x v="12"/>
    <x v="369"/>
    <x v="0"/>
    <x v="0"/>
    <x v="0"/>
    <x v="854"/>
    <x v="785"/>
    <x v="0"/>
    <x v="0"/>
  </r>
  <r>
    <x v="880"/>
    <x v="880"/>
    <x v="1"/>
    <x v="23"/>
    <x v="10"/>
    <x v="11"/>
    <x v="0"/>
    <x v="23"/>
    <x v="9"/>
    <x v="3"/>
    <x v="294"/>
    <x v="9"/>
    <x v="3"/>
    <x v="878"/>
    <x v="609"/>
    <x v="880"/>
    <x v="744"/>
    <x v="125"/>
    <x v="1"/>
    <x v="0"/>
    <x v="0"/>
    <x v="855"/>
    <x v="786"/>
    <x v="0"/>
    <x v="0"/>
  </r>
  <r>
    <x v="881"/>
    <x v="881"/>
    <x v="3"/>
    <x v="331"/>
    <x v="9"/>
    <x v="8"/>
    <x v="0"/>
    <x v="309"/>
    <x v="8"/>
    <x v="3"/>
    <x v="206"/>
    <x v="10"/>
    <x v="2"/>
    <x v="879"/>
    <x v="765"/>
    <x v="881"/>
    <x v="12"/>
    <x v="259"/>
    <x v="1"/>
    <x v="0"/>
    <x v="0"/>
    <x v="856"/>
    <x v="787"/>
    <x v="0"/>
    <x v="0"/>
  </r>
  <r>
    <x v="882"/>
    <x v="882"/>
    <x v="1"/>
    <x v="233"/>
    <x v="4"/>
    <x v="2"/>
    <x v="0"/>
    <x v="225"/>
    <x v="4"/>
    <x v="1"/>
    <x v="22"/>
    <x v="13"/>
    <x v="4"/>
    <x v="880"/>
    <x v="766"/>
    <x v="882"/>
    <x v="12"/>
    <x v="370"/>
    <x v="0"/>
    <x v="0"/>
    <x v="0"/>
    <x v="857"/>
    <x v="788"/>
    <x v="0"/>
    <x v="0"/>
  </r>
  <r>
    <x v="883"/>
    <x v="883"/>
    <x v="0"/>
    <x v="371"/>
    <x v="2"/>
    <x v="11"/>
    <x v="0"/>
    <x v="335"/>
    <x v="2"/>
    <x v="2"/>
    <x v="308"/>
    <x v="38"/>
    <x v="0"/>
    <x v="881"/>
    <x v="549"/>
    <x v="883"/>
    <x v="12"/>
    <x v="371"/>
    <x v="1"/>
    <x v="0"/>
    <x v="0"/>
    <x v="858"/>
    <x v="789"/>
    <x v="0"/>
    <x v="0"/>
  </r>
  <r>
    <x v="884"/>
    <x v="884"/>
    <x v="1"/>
    <x v="67"/>
    <x v="8"/>
    <x v="18"/>
    <x v="0"/>
    <x v="66"/>
    <x v="7"/>
    <x v="3"/>
    <x v="289"/>
    <x v="22"/>
    <x v="4"/>
    <x v="882"/>
    <x v="767"/>
    <x v="884"/>
    <x v="745"/>
    <x v="286"/>
    <x v="1"/>
    <x v="0"/>
    <x v="0"/>
    <x v="859"/>
    <x v="790"/>
    <x v="0"/>
    <x v="0"/>
  </r>
  <r>
    <x v="885"/>
    <x v="885"/>
    <x v="3"/>
    <x v="298"/>
    <x v="1"/>
    <x v="3"/>
    <x v="0"/>
    <x v="284"/>
    <x v="1"/>
    <x v="1"/>
    <x v="294"/>
    <x v="12"/>
    <x v="0"/>
    <x v="883"/>
    <x v="768"/>
    <x v="885"/>
    <x v="746"/>
    <x v="372"/>
    <x v="0"/>
    <x v="0"/>
    <x v="0"/>
    <x v="860"/>
    <x v="791"/>
    <x v="0"/>
    <x v="0"/>
  </r>
  <r>
    <x v="886"/>
    <x v="886"/>
    <x v="0"/>
    <x v="372"/>
    <x v="9"/>
    <x v="26"/>
    <x v="0"/>
    <x v="336"/>
    <x v="8"/>
    <x v="3"/>
    <x v="129"/>
    <x v="29"/>
    <x v="4"/>
    <x v="884"/>
    <x v="769"/>
    <x v="886"/>
    <x v="121"/>
    <x v="191"/>
    <x v="0"/>
    <x v="0"/>
    <x v="0"/>
    <x v="861"/>
    <x v="792"/>
    <x v="0"/>
    <x v="0"/>
  </r>
  <r>
    <x v="887"/>
    <x v="887"/>
    <x v="1"/>
    <x v="322"/>
    <x v="10"/>
    <x v="20"/>
    <x v="0"/>
    <x v="302"/>
    <x v="9"/>
    <x v="3"/>
    <x v="230"/>
    <x v="2"/>
    <x v="3"/>
    <x v="885"/>
    <x v="770"/>
    <x v="887"/>
    <x v="747"/>
    <x v="155"/>
    <x v="0"/>
    <x v="0"/>
    <x v="0"/>
    <x v="862"/>
    <x v="793"/>
    <x v="0"/>
    <x v="0"/>
  </r>
  <r>
    <x v="888"/>
    <x v="888"/>
    <x v="1"/>
    <x v="257"/>
    <x v="8"/>
    <x v="20"/>
    <x v="0"/>
    <x v="246"/>
    <x v="7"/>
    <x v="3"/>
    <x v="7"/>
    <x v="96"/>
    <x v="4"/>
    <x v="886"/>
    <x v="771"/>
    <x v="888"/>
    <x v="748"/>
    <x v="78"/>
    <x v="1"/>
    <x v="18"/>
    <x v="16"/>
    <x v="863"/>
    <x v="794"/>
    <x v="18"/>
    <x v="18"/>
  </r>
  <r>
    <x v="889"/>
    <x v="889"/>
    <x v="2"/>
    <x v="201"/>
    <x v="0"/>
    <x v="29"/>
    <x v="0"/>
    <x v="196"/>
    <x v="0"/>
    <x v="0"/>
    <x v="254"/>
    <x v="17"/>
    <x v="1"/>
    <x v="887"/>
    <x v="772"/>
    <x v="889"/>
    <x v="749"/>
    <x v="60"/>
    <x v="1"/>
    <x v="0"/>
    <x v="0"/>
    <x v="864"/>
    <x v="795"/>
    <x v="0"/>
    <x v="0"/>
  </r>
  <r>
    <x v="890"/>
    <x v="890"/>
    <x v="0"/>
    <x v="41"/>
    <x v="11"/>
    <x v="21"/>
    <x v="0"/>
    <x v="40"/>
    <x v="10"/>
    <x v="0"/>
    <x v="202"/>
    <x v="3"/>
    <x v="3"/>
    <x v="888"/>
    <x v="773"/>
    <x v="890"/>
    <x v="750"/>
    <x v="68"/>
    <x v="0"/>
    <x v="0"/>
    <x v="0"/>
    <x v="865"/>
    <x v="796"/>
    <x v="0"/>
    <x v="0"/>
  </r>
  <r>
    <x v="891"/>
    <x v="891"/>
    <x v="1"/>
    <x v="81"/>
    <x v="8"/>
    <x v="29"/>
    <x v="0"/>
    <x v="80"/>
    <x v="7"/>
    <x v="3"/>
    <x v="207"/>
    <x v="4"/>
    <x v="3"/>
    <x v="889"/>
    <x v="774"/>
    <x v="891"/>
    <x v="751"/>
    <x v="187"/>
    <x v="1"/>
    <x v="0"/>
    <x v="0"/>
    <x v="866"/>
    <x v="797"/>
    <x v="0"/>
    <x v="0"/>
  </r>
  <r>
    <x v="892"/>
    <x v="892"/>
    <x v="0"/>
    <x v="317"/>
    <x v="9"/>
    <x v="23"/>
    <x v="0"/>
    <x v="298"/>
    <x v="8"/>
    <x v="3"/>
    <x v="240"/>
    <x v="18"/>
    <x v="1"/>
    <x v="890"/>
    <x v="370"/>
    <x v="892"/>
    <x v="752"/>
    <x v="64"/>
    <x v="1"/>
    <x v="0"/>
    <x v="0"/>
    <x v="867"/>
    <x v="798"/>
    <x v="0"/>
    <x v="0"/>
  </r>
  <r>
    <x v="893"/>
    <x v="893"/>
    <x v="2"/>
    <x v="245"/>
    <x v="0"/>
    <x v="24"/>
    <x v="0"/>
    <x v="237"/>
    <x v="0"/>
    <x v="0"/>
    <x v="286"/>
    <x v="63"/>
    <x v="0"/>
    <x v="891"/>
    <x v="269"/>
    <x v="893"/>
    <x v="753"/>
    <x v="373"/>
    <x v="0"/>
    <x v="0"/>
    <x v="0"/>
    <x v="868"/>
    <x v="799"/>
    <x v="0"/>
    <x v="0"/>
  </r>
  <r>
    <x v="894"/>
    <x v="894"/>
    <x v="1"/>
    <x v="100"/>
    <x v="1"/>
    <x v="16"/>
    <x v="0"/>
    <x v="99"/>
    <x v="1"/>
    <x v="1"/>
    <x v="316"/>
    <x v="0"/>
    <x v="3"/>
    <x v="892"/>
    <x v="775"/>
    <x v="894"/>
    <x v="754"/>
    <x v="149"/>
    <x v="1"/>
    <x v="0"/>
    <x v="0"/>
    <x v="869"/>
    <x v="800"/>
    <x v="0"/>
    <x v="0"/>
  </r>
  <r>
    <x v="895"/>
    <x v="895"/>
    <x v="1"/>
    <x v="160"/>
    <x v="0"/>
    <x v="17"/>
    <x v="0"/>
    <x v="159"/>
    <x v="0"/>
    <x v="0"/>
    <x v="32"/>
    <x v="12"/>
    <x v="1"/>
    <x v="893"/>
    <x v="184"/>
    <x v="895"/>
    <x v="755"/>
    <x v="72"/>
    <x v="0"/>
    <x v="0"/>
    <x v="0"/>
    <x v="870"/>
    <x v="801"/>
    <x v="0"/>
    <x v="0"/>
  </r>
  <r>
    <x v="896"/>
    <x v="896"/>
    <x v="1"/>
    <x v="244"/>
    <x v="0"/>
    <x v="14"/>
    <x v="0"/>
    <x v="236"/>
    <x v="0"/>
    <x v="0"/>
    <x v="282"/>
    <x v="18"/>
    <x v="4"/>
    <x v="894"/>
    <x v="776"/>
    <x v="896"/>
    <x v="756"/>
    <x v="94"/>
    <x v="1"/>
    <x v="0"/>
    <x v="0"/>
    <x v="871"/>
    <x v="802"/>
    <x v="0"/>
    <x v="0"/>
  </r>
  <r>
    <x v="897"/>
    <x v="897"/>
    <x v="3"/>
    <x v="209"/>
    <x v="10"/>
    <x v="10"/>
    <x v="0"/>
    <x v="203"/>
    <x v="9"/>
    <x v="3"/>
    <x v="314"/>
    <x v="38"/>
    <x v="3"/>
    <x v="895"/>
    <x v="777"/>
    <x v="897"/>
    <x v="757"/>
    <x v="5"/>
    <x v="0"/>
    <x v="0"/>
    <x v="0"/>
    <x v="872"/>
    <x v="5"/>
    <x v="0"/>
    <x v="0"/>
  </r>
  <r>
    <x v="898"/>
    <x v="898"/>
    <x v="2"/>
    <x v="232"/>
    <x v="10"/>
    <x v="24"/>
    <x v="0"/>
    <x v="224"/>
    <x v="9"/>
    <x v="3"/>
    <x v="357"/>
    <x v="97"/>
    <x v="2"/>
    <x v="896"/>
    <x v="437"/>
    <x v="898"/>
    <x v="758"/>
    <x v="91"/>
    <x v="0"/>
    <x v="0"/>
    <x v="0"/>
    <x v="873"/>
    <x v="803"/>
    <x v="0"/>
    <x v="0"/>
  </r>
  <r>
    <x v="899"/>
    <x v="899"/>
    <x v="0"/>
    <x v="107"/>
    <x v="4"/>
    <x v="0"/>
    <x v="0"/>
    <x v="106"/>
    <x v="4"/>
    <x v="1"/>
    <x v="358"/>
    <x v="30"/>
    <x v="1"/>
    <x v="897"/>
    <x v="778"/>
    <x v="899"/>
    <x v="759"/>
    <x v="169"/>
    <x v="0"/>
    <x v="0"/>
    <x v="0"/>
    <x v="874"/>
    <x v="804"/>
    <x v="0"/>
    <x v="0"/>
  </r>
  <r>
    <x v="900"/>
    <x v="900"/>
    <x v="2"/>
    <x v="278"/>
    <x v="3"/>
    <x v="18"/>
    <x v="0"/>
    <x v="265"/>
    <x v="3"/>
    <x v="0"/>
    <x v="315"/>
    <x v="24"/>
    <x v="1"/>
    <x v="898"/>
    <x v="779"/>
    <x v="900"/>
    <x v="760"/>
    <x v="32"/>
    <x v="1"/>
    <x v="0"/>
    <x v="0"/>
    <x v="875"/>
    <x v="805"/>
    <x v="0"/>
    <x v="0"/>
  </r>
  <r>
    <x v="901"/>
    <x v="901"/>
    <x v="2"/>
    <x v="221"/>
    <x v="9"/>
    <x v="28"/>
    <x v="0"/>
    <x v="213"/>
    <x v="8"/>
    <x v="3"/>
    <x v="240"/>
    <x v="29"/>
    <x v="1"/>
    <x v="899"/>
    <x v="780"/>
    <x v="901"/>
    <x v="12"/>
    <x v="352"/>
    <x v="1"/>
    <x v="0"/>
    <x v="0"/>
    <x v="748"/>
    <x v="684"/>
    <x v="0"/>
    <x v="0"/>
  </r>
  <r>
    <x v="902"/>
    <x v="902"/>
    <x v="2"/>
    <x v="373"/>
    <x v="3"/>
    <x v="26"/>
    <x v="0"/>
    <x v="337"/>
    <x v="3"/>
    <x v="0"/>
    <x v="88"/>
    <x v="21"/>
    <x v="0"/>
    <x v="900"/>
    <x v="681"/>
    <x v="902"/>
    <x v="761"/>
    <x v="157"/>
    <x v="0"/>
    <x v="0"/>
    <x v="0"/>
    <x v="876"/>
    <x v="806"/>
    <x v="0"/>
    <x v="0"/>
  </r>
  <r>
    <x v="903"/>
    <x v="903"/>
    <x v="1"/>
    <x v="239"/>
    <x v="12"/>
    <x v="2"/>
    <x v="0"/>
    <x v="231"/>
    <x v="11"/>
    <x v="2"/>
    <x v="335"/>
    <x v="24"/>
    <x v="4"/>
    <x v="901"/>
    <x v="781"/>
    <x v="903"/>
    <x v="762"/>
    <x v="184"/>
    <x v="0"/>
    <x v="0"/>
    <x v="0"/>
    <x v="877"/>
    <x v="807"/>
    <x v="0"/>
    <x v="0"/>
  </r>
  <r>
    <x v="904"/>
    <x v="904"/>
    <x v="0"/>
    <x v="374"/>
    <x v="7"/>
    <x v="2"/>
    <x v="0"/>
    <x v="245"/>
    <x v="6"/>
    <x v="2"/>
    <x v="189"/>
    <x v="1"/>
    <x v="1"/>
    <x v="902"/>
    <x v="782"/>
    <x v="904"/>
    <x v="12"/>
    <x v="374"/>
    <x v="1"/>
    <x v="0"/>
    <x v="0"/>
    <x v="878"/>
    <x v="808"/>
    <x v="0"/>
    <x v="0"/>
  </r>
  <r>
    <x v="905"/>
    <x v="905"/>
    <x v="3"/>
    <x v="261"/>
    <x v="5"/>
    <x v="30"/>
    <x v="0"/>
    <x v="184"/>
    <x v="5"/>
    <x v="1"/>
    <x v="359"/>
    <x v="29"/>
    <x v="2"/>
    <x v="903"/>
    <x v="70"/>
    <x v="905"/>
    <x v="763"/>
    <x v="157"/>
    <x v="1"/>
    <x v="0"/>
    <x v="0"/>
    <x v="879"/>
    <x v="809"/>
    <x v="0"/>
    <x v="0"/>
  </r>
  <r>
    <x v="906"/>
    <x v="906"/>
    <x v="3"/>
    <x v="375"/>
    <x v="4"/>
    <x v="11"/>
    <x v="0"/>
    <x v="338"/>
    <x v="4"/>
    <x v="1"/>
    <x v="272"/>
    <x v="8"/>
    <x v="5"/>
    <x v="904"/>
    <x v="690"/>
    <x v="906"/>
    <x v="764"/>
    <x v="37"/>
    <x v="1"/>
    <x v="0"/>
    <x v="0"/>
    <x v="880"/>
    <x v="810"/>
    <x v="0"/>
    <x v="0"/>
  </r>
  <r>
    <x v="907"/>
    <x v="907"/>
    <x v="2"/>
    <x v="11"/>
    <x v="7"/>
    <x v="10"/>
    <x v="0"/>
    <x v="11"/>
    <x v="6"/>
    <x v="2"/>
    <x v="131"/>
    <x v="22"/>
    <x v="2"/>
    <x v="905"/>
    <x v="783"/>
    <x v="907"/>
    <x v="765"/>
    <x v="372"/>
    <x v="0"/>
    <x v="0"/>
    <x v="0"/>
    <x v="881"/>
    <x v="811"/>
    <x v="0"/>
    <x v="0"/>
  </r>
  <r>
    <x v="908"/>
    <x v="908"/>
    <x v="3"/>
    <x v="376"/>
    <x v="20"/>
    <x v="1"/>
    <x v="0"/>
    <x v="296"/>
    <x v="9"/>
    <x v="3"/>
    <x v="24"/>
    <x v="0"/>
    <x v="1"/>
    <x v="906"/>
    <x v="784"/>
    <x v="908"/>
    <x v="12"/>
    <x v="375"/>
    <x v="0"/>
    <x v="0"/>
    <x v="0"/>
    <x v="882"/>
    <x v="812"/>
    <x v="0"/>
    <x v="0"/>
  </r>
  <r>
    <x v="909"/>
    <x v="909"/>
    <x v="0"/>
    <x v="207"/>
    <x v="12"/>
    <x v="7"/>
    <x v="0"/>
    <x v="93"/>
    <x v="11"/>
    <x v="2"/>
    <x v="217"/>
    <x v="5"/>
    <x v="5"/>
    <x v="907"/>
    <x v="785"/>
    <x v="909"/>
    <x v="12"/>
    <x v="376"/>
    <x v="0"/>
    <x v="0"/>
    <x v="0"/>
    <x v="883"/>
    <x v="813"/>
    <x v="0"/>
    <x v="0"/>
  </r>
  <r>
    <x v="910"/>
    <x v="910"/>
    <x v="2"/>
    <x v="377"/>
    <x v="10"/>
    <x v="18"/>
    <x v="0"/>
    <x v="339"/>
    <x v="9"/>
    <x v="3"/>
    <x v="147"/>
    <x v="25"/>
    <x v="1"/>
    <x v="908"/>
    <x v="786"/>
    <x v="910"/>
    <x v="766"/>
    <x v="377"/>
    <x v="1"/>
    <x v="0"/>
    <x v="0"/>
    <x v="884"/>
    <x v="814"/>
    <x v="0"/>
    <x v="0"/>
  </r>
  <r>
    <x v="911"/>
    <x v="911"/>
    <x v="1"/>
    <x v="71"/>
    <x v="5"/>
    <x v="15"/>
    <x v="0"/>
    <x v="70"/>
    <x v="5"/>
    <x v="1"/>
    <x v="272"/>
    <x v="30"/>
    <x v="2"/>
    <x v="909"/>
    <x v="787"/>
    <x v="911"/>
    <x v="767"/>
    <x v="378"/>
    <x v="1"/>
    <x v="0"/>
    <x v="0"/>
    <x v="885"/>
    <x v="815"/>
    <x v="0"/>
    <x v="0"/>
  </r>
  <r>
    <x v="912"/>
    <x v="912"/>
    <x v="2"/>
    <x v="55"/>
    <x v="11"/>
    <x v="4"/>
    <x v="0"/>
    <x v="54"/>
    <x v="10"/>
    <x v="0"/>
    <x v="76"/>
    <x v="13"/>
    <x v="1"/>
    <x v="910"/>
    <x v="552"/>
    <x v="912"/>
    <x v="768"/>
    <x v="134"/>
    <x v="0"/>
    <x v="0"/>
    <x v="0"/>
    <x v="886"/>
    <x v="816"/>
    <x v="0"/>
    <x v="0"/>
  </r>
  <r>
    <x v="913"/>
    <x v="913"/>
    <x v="1"/>
    <x v="101"/>
    <x v="3"/>
    <x v="30"/>
    <x v="0"/>
    <x v="100"/>
    <x v="3"/>
    <x v="0"/>
    <x v="72"/>
    <x v="26"/>
    <x v="1"/>
    <x v="911"/>
    <x v="788"/>
    <x v="913"/>
    <x v="12"/>
    <x v="174"/>
    <x v="1"/>
    <x v="0"/>
    <x v="0"/>
    <x v="887"/>
    <x v="817"/>
    <x v="0"/>
    <x v="0"/>
  </r>
  <r>
    <x v="914"/>
    <x v="914"/>
    <x v="0"/>
    <x v="344"/>
    <x v="9"/>
    <x v="14"/>
    <x v="0"/>
    <x v="317"/>
    <x v="8"/>
    <x v="3"/>
    <x v="297"/>
    <x v="16"/>
    <x v="3"/>
    <x v="912"/>
    <x v="2"/>
    <x v="914"/>
    <x v="769"/>
    <x v="5"/>
    <x v="1"/>
    <x v="0"/>
    <x v="0"/>
    <x v="888"/>
    <x v="5"/>
    <x v="0"/>
    <x v="0"/>
  </r>
  <r>
    <x v="915"/>
    <x v="915"/>
    <x v="1"/>
    <x v="283"/>
    <x v="2"/>
    <x v="29"/>
    <x v="0"/>
    <x v="270"/>
    <x v="2"/>
    <x v="2"/>
    <x v="131"/>
    <x v="80"/>
    <x v="3"/>
    <x v="913"/>
    <x v="789"/>
    <x v="915"/>
    <x v="770"/>
    <x v="227"/>
    <x v="0"/>
    <x v="0"/>
    <x v="0"/>
    <x v="889"/>
    <x v="818"/>
    <x v="0"/>
    <x v="0"/>
  </r>
  <r>
    <x v="916"/>
    <x v="916"/>
    <x v="1"/>
    <x v="249"/>
    <x v="0"/>
    <x v="28"/>
    <x v="0"/>
    <x v="240"/>
    <x v="0"/>
    <x v="0"/>
    <x v="201"/>
    <x v="8"/>
    <x v="3"/>
    <x v="914"/>
    <x v="790"/>
    <x v="916"/>
    <x v="771"/>
    <x v="71"/>
    <x v="0"/>
    <x v="0"/>
    <x v="0"/>
    <x v="890"/>
    <x v="819"/>
    <x v="0"/>
    <x v="0"/>
  </r>
  <r>
    <x v="917"/>
    <x v="917"/>
    <x v="0"/>
    <x v="159"/>
    <x v="8"/>
    <x v="16"/>
    <x v="0"/>
    <x v="158"/>
    <x v="7"/>
    <x v="3"/>
    <x v="48"/>
    <x v="0"/>
    <x v="0"/>
    <x v="915"/>
    <x v="791"/>
    <x v="917"/>
    <x v="12"/>
    <x v="44"/>
    <x v="0"/>
    <x v="0"/>
    <x v="0"/>
    <x v="49"/>
    <x v="44"/>
    <x v="0"/>
    <x v="0"/>
  </r>
  <r>
    <x v="918"/>
    <x v="918"/>
    <x v="0"/>
    <x v="375"/>
    <x v="4"/>
    <x v="11"/>
    <x v="0"/>
    <x v="338"/>
    <x v="4"/>
    <x v="1"/>
    <x v="252"/>
    <x v="3"/>
    <x v="0"/>
    <x v="916"/>
    <x v="792"/>
    <x v="918"/>
    <x v="772"/>
    <x v="265"/>
    <x v="0"/>
    <x v="0"/>
    <x v="0"/>
    <x v="891"/>
    <x v="820"/>
    <x v="0"/>
    <x v="0"/>
  </r>
  <r>
    <x v="919"/>
    <x v="919"/>
    <x v="2"/>
    <x v="56"/>
    <x v="7"/>
    <x v="9"/>
    <x v="0"/>
    <x v="55"/>
    <x v="6"/>
    <x v="2"/>
    <x v="303"/>
    <x v="22"/>
    <x v="1"/>
    <x v="917"/>
    <x v="793"/>
    <x v="919"/>
    <x v="773"/>
    <x v="5"/>
    <x v="1"/>
    <x v="0"/>
    <x v="0"/>
    <x v="892"/>
    <x v="5"/>
    <x v="0"/>
    <x v="0"/>
  </r>
  <r>
    <x v="920"/>
    <x v="920"/>
    <x v="0"/>
    <x v="13"/>
    <x v="3"/>
    <x v="9"/>
    <x v="0"/>
    <x v="13"/>
    <x v="3"/>
    <x v="0"/>
    <x v="66"/>
    <x v="24"/>
    <x v="4"/>
    <x v="918"/>
    <x v="794"/>
    <x v="920"/>
    <x v="774"/>
    <x v="152"/>
    <x v="1"/>
    <x v="0"/>
    <x v="0"/>
    <x v="893"/>
    <x v="821"/>
    <x v="0"/>
    <x v="0"/>
  </r>
  <r>
    <x v="921"/>
    <x v="921"/>
    <x v="1"/>
    <x v="341"/>
    <x v="8"/>
    <x v="7"/>
    <x v="0"/>
    <x v="281"/>
    <x v="7"/>
    <x v="3"/>
    <x v="200"/>
    <x v="6"/>
    <x v="3"/>
    <x v="919"/>
    <x v="795"/>
    <x v="921"/>
    <x v="775"/>
    <x v="224"/>
    <x v="1"/>
    <x v="0"/>
    <x v="0"/>
    <x v="894"/>
    <x v="822"/>
    <x v="0"/>
    <x v="0"/>
  </r>
  <r>
    <x v="922"/>
    <x v="922"/>
    <x v="2"/>
    <x v="161"/>
    <x v="11"/>
    <x v="16"/>
    <x v="0"/>
    <x v="160"/>
    <x v="10"/>
    <x v="0"/>
    <x v="317"/>
    <x v="1"/>
    <x v="3"/>
    <x v="920"/>
    <x v="332"/>
    <x v="922"/>
    <x v="776"/>
    <x v="69"/>
    <x v="0"/>
    <x v="0"/>
    <x v="0"/>
    <x v="895"/>
    <x v="823"/>
    <x v="0"/>
    <x v="0"/>
  </r>
  <r>
    <x v="923"/>
    <x v="923"/>
    <x v="2"/>
    <x v="345"/>
    <x v="0"/>
    <x v="9"/>
    <x v="0"/>
    <x v="318"/>
    <x v="0"/>
    <x v="0"/>
    <x v="125"/>
    <x v="32"/>
    <x v="0"/>
    <x v="921"/>
    <x v="796"/>
    <x v="923"/>
    <x v="777"/>
    <x v="379"/>
    <x v="0"/>
    <x v="0"/>
    <x v="0"/>
    <x v="896"/>
    <x v="824"/>
    <x v="0"/>
    <x v="0"/>
  </r>
  <r>
    <x v="924"/>
    <x v="924"/>
    <x v="1"/>
    <x v="152"/>
    <x v="7"/>
    <x v="17"/>
    <x v="0"/>
    <x v="151"/>
    <x v="6"/>
    <x v="2"/>
    <x v="323"/>
    <x v="29"/>
    <x v="1"/>
    <x v="922"/>
    <x v="797"/>
    <x v="924"/>
    <x v="121"/>
    <x v="8"/>
    <x v="0"/>
    <x v="0"/>
    <x v="0"/>
    <x v="897"/>
    <x v="825"/>
    <x v="0"/>
    <x v="0"/>
  </r>
  <r>
    <x v="925"/>
    <x v="925"/>
    <x v="3"/>
    <x v="15"/>
    <x v="0"/>
    <x v="2"/>
    <x v="0"/>
    <x v="15"/>
    <x v="0"/>
    <x v="0"/>
    <x v="14"/>
    <x v="10"/>
    <x v="0"/>
    <x v="923"/>
    <x v="798"/>
    <x v="925"/>
    <x v="778"/>
    <x v="5"/>
    <x v="0"/>
    <x v="0"/>
    <x v="0"/>
    <x v="898"/>
    <x v="5"/>
    <x v="0"/>
    <x v="0"/>
  </r>
  <r>
    <x v="926"/>
    <x v="926"/>
    <x v="1"/>
    <x v="42"/>
    <x v="10"/>
    <x v="9"/>
    <x v="0"/>
    <x v="41"/>
    <x v="9"/>
    <x v="3"/>
    <x v="261"/>
    <x v="12"/>
    <x v="2"/>
    <x v="924"/>
    <x v="799"/>
    <x v="926"/>
    <x v="779"/>
    <x v="135"/>
    <x v="1"/>
    <x v="0"/>
    <x v="0"/>
    <x v="899"/>
    <x v="826"/>
    <x v="0"/>
    <x v="0"/>
  </r>
  <r>
    <x v="927"/>
    <x v="927"/>
    <x v="3"/>
    <x v="63"/>
    <x v="2"/>
    <x v="28"/>
    <x v="0"/>
    <x v="62"/>
    <x v="2"/>
    <x v="2"/>
    <x v="167"/>
    <x v="1"/>
    <x v="4"/>
    <x v="925"/>
    <x v="693"/>
    <x v="927"/>
    <x v="780"/>
    <x v="84"/>
    <x v="1"/>
    <x v="0"/>
    <x v="0"/>
    <x v="900"/>
    <x v="827"/>
    <x v="0"/>
    <x v="0"/>
  </r>
  <r>
    <x v="928"/>
    <x v="928"/>
    <x v="3"/>
    <x v="182"/>
    <x v="10"/>
    <x v="1"/>
    <x v="0"/>
    <x v="178"/>
    <x v="9"/>
    <x v="3"/>
    <x v="109"/>
    <x v="19"/>
    <x v="0"/>
    <x v="926"/>
    <x v="800"/>
    <x v="928"/>
    <x v="781"/>
    <x v="380"/>
    <x v="1"/>
    <x v="0"/>
    <x v="0"/>
    <x v="901"/>
    <x v="828"/>
    <x v="0"/>
    <x v="0"/>
  </r>
  <r>
    <x v="929"/>
    <x v="929"/>
    <x v="2"/>
    <x v="261"/>
    <x v="5"/>
    <x v="30"/>
    <x v="0"/>
    <x v="184"/>
    <x v="5"/>
    <x v="1"/>
    <x v="190"/>
    <x v="10"/>
    <x v="3"/>
    <x v="927"/>
    <x v="801"/>
    <x v="929"/>
    <x v="782"/>
    <x v="277"/>
    <x v="1"/>
    <x v="0"/>
    <x v="0"/>
    <x v="902"/>
    <x v="829"/>
    <x v="0"/>
    <x v="0"/>
  </r>
  <r>
    <x v="930"/>
    <x v="930"/>
    <x v="2"/>
    <x v="137"/>
    <x v="5"/>
    <x v="22"/>
    <x v="0"/>
    <x v="136"/>
    <x v="5"/>
    <x v="1"/>
    <x v="8"/>
    <x v="23"/>
    <x v="2"/>
    <x v="928"/>
    <x v="427"/>
    <x v="930"/>
    <x v="12"/>
    <x v="381"/>
    <x v="0"/>
    <x v="0"/>
    <x v="0"/>
    <x v="903"/>
    <x v="830"/>
    <x v="0"/>
    <x v="0"/>
  </r>
  <r>
    <x v="931"/>
    <x v="931"/>
    <x v="3"/>
    <x v="216"/>
    <x v="11"/>
    <x v="6"/>
    <x v="0"/>
    <x v="208"/>
    <x v="10"/>
    <x v="0"/>
    <x v="219"/>
    <x v="9"/>
    <x v="3"/>
    <x v="929"/>
    <x v="802"/>
    <x v="931"/>
    <x v="783"/>
    <x v="77"/>
    <x v="0"/>
    <x v="0"/>
    <x v="0"/>
    <x v="904"/>
    <x v="831"/>
    <x v="0"/>
    <x v="0"/>
  </r>
  <r>
    <x v="932"/>
    <x v="932"/>
    <x v="1"/>
    <x v="244"/>
    <x v="0"/>
    <x v="14"/>
    <x v="0"/>
    <x v="236"/>
    <x v="0"/>
    <x v="0"/>
    <x v="227"/>
    <x v="98"/>
    <x v="0"/>
    <x v="930"/>
    <x v="803"/>
    <x v="932"/>
    <x v="784"/>
    <x v="5"/>
    <x v="0"/>
    <x v="0"/>
    <x v="0"/>
    <x v="905"/>
    <x v="5"/>
    <x v="0"/>
    <x v="0"/>
  </r>
  <r>
    <x v="933"/>
    <x v="933"/>
    <x v="3"/>
    <x v="378"/>
    <x v="5"/>
    <x v="14"/>
    <x v="0"/>
    <x v="340"/>
    <x v="5"/>
    <x v="1"/>
    <x v="210"/>
    <x v="3"/>
    <x v="0"/>
    <x v="931"/>
    <x v="804"/>
    <x v="933"/>
    <x v="785"/>
    <x v="165"/>
    <x v="1"/>
    <x v="0"/>
    <x v="0"/>
    <x v="906"/>
    <x v="832"/>
    <x v="0"/>
    <x v="0"/>
  </r>
  <r>
    <x v="934"/>
    <x v="934"/>
    <x v="2"/>
    <x v="82"/>
    <x v="10"/>
    <x v="28"/>
    <x v="0"/>
    <x v="81"/>
    <x v="9"/>
    <x v="3"/>
    <x v="263"/>
    <x v="18"/>
    <x v="2"/>
    <x v="932"/>
    <x v="118"/>
    <x v="934"/>
    <x v="786"/>
    <x v="8"/>
    <x v="0"/>
    <x v="0"/>
    <x v="0"/>
    <x v="907"/>
    <x v="833"/>
    <x v="0"/>
    <x v="0"/>
  </r>
  <r>
    <x v="935"/>
    <x v="935"/>
    <x v="0"/>
    <x v="97"/>
    <x v="9"/>
    <x v="29"/>
    <x v="0"/>
    <x v="96"/>
    <x v="8"/>
    <x v="3"/>
    <x v="74"/>
    <x v="7"/>
    <x v="4"/>
    <x v="933"/>
    <x v="805"/>
    <x v="935"/>
    <x v="787"/>
    <x v="275"/>
    <x v="0"/>
    <x v="0"/>
    <x v="0"/>
    <x v="908"/>
    <x v="834"/>
    <x v="0"/>
    <x v="0"/>
  </r>
  <r>
    <x v="936"/>
    <x v="936"/>
    <x v="1"/>
    <x v="128"/>
    <x v="4"/>
    <x v="12"/>
    <x v="0"/>
    <x v="127"/>
    <x v="4"/>
    <x v="1"/>
    <x v="89"/>
    <x v="35"/>
    <x v="0"/>
    <x v="934"/>
    <x v="806"/>
    <x v="936"/>
    <x v="12"/>
    <x v="154"/>
    <x v="1"/>
    <x v="0"/>
    <x v="0"/>
    <x v="909"/>
    <x v="835"/>
    <x v="0"/>
    <x v="0"/>
  </r>
  <r>
    <x v="937"/>
    <x v="937"/>
    <x v="2"/>
    <x v="132"/>
    <x v="11"/>
    <x v="11"/>
    <x v="0"/>
    <x v="131"/>
    <x v="10"/>
    <x v="0"/>
    <x v="211"/>
    <x v="21"/>
    <x v="1"/>
    <x v="935"/>
    <x v="807"/>
    <x v="937"/>
    <x v="788"/>
    <x v="265"/>
    <x v="1"/>
    <x v="0"/>
    <x v="0"/>
    <x v="910"/>
    <x v="836"/>
    <x v="0"/>
    <x v="0"/>
  </r>
  <r>
    <x v="938"/>
    <x v="938"/>
    <x v="0"/>
    <x v="354"/>
    <x v="11"/>
    <x v="13"/>
    <x v="0"/>
    <x v="325"/>
    <x v="10"/>
    <x v="0"/>
    <x v="124"/>
    <x v="2"/>
    <x v="2"/>
    <x v="936"/>
    <x v="808"/>
    <x v="938"/>
    <x v="12"/>
    <x v="382"/>
    <x v="1"/>
    <x v="0"/>
    <x v="0"/>
    <x v="911"/>
    <x v="837"/>
    <x v="0"/>
    <x v="0"/>
  </r>
  <r>
    <x v="939"/>
    <x v="939"/>
    <x v="3"/>
    <x v="161"/>
    <x v="11"/>
    <x v="16"/>
    <x v="0"/>
    <x v="160"/>
    <x v="10"/>
    <x v="0"/>
    <x v="334"/>
    <x v="6"/>
    <x v="1"/>
    <x v="937"/>
    <x v="809"/>
    <x v="939"/>
    <x v="789"/>
    <x v="355"/>
    <x v="0"/>
    <x v="0"/>
    <x v="0"/>
    <x v="912"/>
    <x v="838"/>
    <x v="0"/>
    <x v="0"/>
  </r>
  <r>
    <x v="940"/>
    <x v="940"/>
    <x v="2"/>
    <x v="379"/>
    <x v="4"/>
    <x v="7"/>
    <x v="0"/>
    <x v="341"/>
    <x v="4"/>
    <x v="1"/>
    <x v="176"/>
    <x v="6"/>
    <x v="0"/>
    <x v="938"/>
    <x v="810"/>
    <x v="940"/>
    <x v="790"/>
    <x v="383"/>
    <x v="1"/>
    <x v="0"/>
    <x v="0"/>
    <x v="913"/>
    <x v="839"/>
    <x v="0"/>
    <x v="0"/>
  </r>
  <r>
    <x v="941"/>
    <x v="941"/>
    <x v="1"/>
    <x v="117"/>
    <x v="3"/>
    <x v="29"/>
    <x v="0"/>
    <x v="116"/>
    <x v="3"/>
    <x v="0"/>
    <x v="47"/>
    <x v="14"/>
    <x v="3"/>
    <x v="939"/>
    <x v="811"/>
    <x v="941"/>
    <x v="791"/>
    <x v="358"/>
    <x v="0"/>
    <x v="0"/>
    <x v="0"/>
    <x v="914"/>
    <x v="840"/>
    <x v="0"/>
    <x v="0"/>
  </r>
  <r>
    <x v="942"/>
    <x v="942"/>
    <x v="0"/>
    <x v="158"/>
    <x v="3"/>
    <x v="21"/>
    <x v="0"/>
    <x v="157"/>
    <x v="3"/>
    <x v="0"/>
    <x v="41"/>
    <x v="4"/>
    <x v="0"/>
    <x v="940"/>
    <x v="812"/>
    <x v="942"/>
    <x v="792"/>
    <x v="77"/>
    <x v="1"/>
    <x v="0"/>
    <x v="0"/>
    <x v="915"/>
    <x v="841"/>
    <x v="0"/>
    <x v="0"/>
  </r>
  <r>
    <x v="943"/>
    <x v="943"/>
    <x v="1"/>
    <x v="168"/>
    <x v="3"/>
    <x v="13"/>
    <x v="0"/>
    <x v="165"/>
    <x v="3"/>
    <x v="0"/>
    <x v="86"/>
    <x v="5"/>
    <x v="3"/>
    <x v="941"/>
    <x v="227"/>
    <x v="943"/>
    <x v="793"/>
    <x v="120"/>
    <x v="1"/>
    <x v="0"/>
    <x v="0"/>
    <x v="916"/>
    <x v="842"/>
    <x v="0"/>
    <x v="0"/>
  </r>
  <r>
    <x v="944"/>
    <x v="944"/>
    <x v="0"/>
    <x v="380"/>
    <x v="1"/>
    <x v="19"/>
    <x v="0"/>
    <x v="342"/>
    <x v="1"/>
    <x v="1"/>
    <x v="230"/>
    <x v="38"/>
    <x v="5"/>
    <x v="942"/>
    <x v="813"/>
    <x v="944"/>
    <x v="794"/>
    <x v="384"/>
    <x v="0"/>
    <x v="0"/>
    <x v="0"/>
    <x v="917"/>
    <x v="843"/>
    <x v="0"/>
    <x v="0"/>
  </r>
  <r>
    <x v="945"/>
    <x v="945"/>
    <x v="2"/>
    <x v="234"/>
    <x v="9"/>
    <x v="6"/>
    <x v="0"/>
    <x v="226"/>
    <x v="8"/>
    <x v="3"/>
    <x v="206"/>
    <x v="16"/>
    <x v="2"/>
    <x v="943"/>
    <x v="814"/>
    <x v="945"/>
    <x v="795"/>
    <x v="264"/>
    <x v="1"/>
    <x v="0"/>
    <x v="0"/>
    <x v="918"/>
    <x v="844"/>
    <x v="0"/>
    <x v="0"/>
  </r>
  <r>
    <x v="946"/>
    <x v="946"/>
    <x v="0"/>
    <x v="328"/>
    <x v="8"/>
    <x v="30"/>
    <x v="0"/>
    <x v="204"/>
    <x v="7"/>
    <x v="3"/>
    <x v="186"/>
    <x v="25"/>
    <x v="0"/>
    <x v="944"/>
    <x v="815"/>
    <x v="946"/>
    <x v="796"/>
    <x v="127"/>
    <x v="0"/>
    <x v="0"/>
    <x v="0"/>
    <x v="919"/>
    <x v="845"/>
    <x v="0"/>
    <x v="0"/>
  </r>
  <r>
    <x v="947"/>
    <x v="947"/>
    <x v="3"/>
    <x v="176"/>
    <x v="7"/>
    <x v="4"/>
    <x v="0"/>
    <x v="10"/>
    <x v="6"/>
    <x v="2"/>
    <x v="323"/>
    <x v="26"/>
    <x v="2"/>
    <x v="945"/>
    <x v="816"/>
    <x v="947"/>
    <x v="797"/>
    <x v="329"/>
    <x v="0"/>
    <x v="0"/>
    <x v="0"/>
    <x v="920"/>
    <x v="846"/>
    <x v="0"/>
    <x v="0"/>
  </r>
  <r>
    <x v="948"/>
    <x v="948"/>
    <x v="1"/>
    <x v="29"/>
    <x v="1"/>
    <x v="6"/>
    <x v="0"/>
    <x v="29"/>
    <x v="1"/>
    <x v="1"/>
    <x v="222"/>
    <x v="32"/>
    <x v="4"/>
    <x v="946"/>
    <x v="817"/>
    <x v="948"/>
    <x v="798"/>
    <x v="102"/>
    <x v="0"/>
    <x v="0"/>
    <x v="0"/>
    <x v="921"/>
    <x v="847"/>
    <x v="0"/>
    <x v="0"/>
  </r>
  <r>
    <x v="949"/>
    <x v="949"/>
    <x v="3"/>
    <x v="332"/>
    <x v="8"/>
    <x v="10"/>
    <x v="0"/>
    <x v="310"/>
    <x v="7"/>
    <x v="3"/>
    <x v="360"/>
    <x v="1"/>
    <x v="1"/>
    <x v="947"/>
    <x v="818"/>
    <x v="949"/>
    <x v="799"/>
    <x v="169"/>
    <x v="1"/>
    <x v="0"/>
    <x v="0"/>
    <x v="922"/>
    <x v="848"/>
    <x v="0"/>
    <x v="0"/>
  </r>
  <r>
    <x v="950"/>
    <x v="950"/>
    <x v="3"/>
    <x v="164"/>
    <x v="7"/>
    <x v="30"/>
    <x v="0"/>
    <x v="162"/>
    <x v="6"/>
    <x v="2"/>
    <x v="355"/>
    <x v="38"/>
    <x v="2"/>
    <x v="948"/>
    <x v="819"/>
    <x v="950"/>
    <x v="800"/>
    <x v="77"/>
    <x v="1"/>
    <x v="0"/>
    <x v="0"/>
    <x v="923"/>
    <x v="849"/>
    <x v="0"/>
    <x v="0"/>
  </r>
  <r>
    <x v="951"/>
    <x v="951"/>
    <x v="0"/>
    <x v="59"/>
    <x v="1"/>
    <x v="9"/>
    <x v="0"/>
    <x v="58"/>
    <x v="1"/>
    <x v="1"/>
    <x v="327"/>
    <x v="5"/>
    <x v="3"/>
    <x v="949"/>
    <x v="715"/>
    <x v="951"/>
    <x v="801"/>
    <x v="171"/>
    <x v="1"/>
    <x v="0"/>
    <x v="0"/>
    <x v="924"/>
    <x v="850"/>
    <x v="0"/>
    <x v="0"/>
  </r>
  <r>
    <x v="952"/>
    <x v="952"/>
    <x v="0"/>
    <x v="334"/>
    <x v="2"/>
    <x v="10"/>
    <x v="0"/>
    <x v="307"/>
    <x v="2"/>
    <x v="2"/>
    <x v="80"/>
    <x v="19"/>
    <x v="0"/>
    <x v="950"/>
    <x v="820"/>
    <x v="952"/>
    <x v="802"/>
    <x v="291"/>
    <x v="0"/>
    <x v="0"/>
    <x v="0"/>
    <x v="925"/>
    <x v="851"/>
    <x v="0"/>
    <x v="0"/>
  </r>
  <r>
    <x v="953"/>
    <x v="953"/>
    <x v="3"/>
    <x v="381"/>
    <x v="0"/>
    <x v="25"/>
    <x v="0"/>
    <x v="343"/>
    <x v="0"/>
    <x v="0"/>
    <x v="313"/>
    <x v="10"/>
    <x v="2"/>
    <x v="951"/>
    <x v="821"/>
    <x v="953"/>
    <x v="803"/>
    <x v="28"/>
    <x v="1"/>
    <x v="0"/>
    <x v="0"/>
    <x v="926"/>
    <x v="852"/>
    <x v="0"/>
    <x v="0"/>
  </r>
  <r>
    <x v="954"/>
    <x v="954"/>
    <x v="3"/>
    <x v="375"/>
    <x v="4"/>
    <x v="11"/>
    <x v="0"/>
    <x v="338"/>
    <x v="4"/>
    <x v="1"/>
    <x v="333"/>
    <x v="1"/>
    <x v="2"/>
    <x v="952"/>
    <x v="822"/>
    <x v="954"/>
    <x v="12"/>
    <x v="146"/>
    <x v="0"/>
    <x v="0"/>
    <x v="0"/>
    <x v="927"/>
    <x v="853"/>
    <x v="0"/>
    <x v="0"/>
  </r>
  <r>
    <x v="955"/>
    <x v="955"/>
    <x v="2"/>
    <x v="190"/>
    <x v="3"/>
    <x v="10"/>
    <x v="0"/>
    <x v="185"/>
    <x v="3"/>
    <x v="0"/>
    <x v="299"/>
    <x v="14"/>
    <x v="4"/>
    <x v="953"/>
    <x v="823"/>
    <x v="955"/>
    <x v="804"/>
    <x v="385"/>
    <x v="1"/>
    <x v="0"/>
    <x v="0"/>
    <x v="928"/>
    <x v="854"/>
    <x v="0"/>
    <x v="0"/>
  </r>
  <r>
    <x v="956"/>
    <x v="956"/>
    <x v="3"/>
    <x v="117"/>
    <x v="3"/>
    <x v="29"/>
    <x v="0"/>
    <x v="116"/>
    <x v="3"/>
    <x v="0"/>
    <x v="257"/>
    <x v="9"/>
    <x v="0"/>
    <x v="954"/>
    <x v="514"/>
    <x v="956"/>
    <x v="805"/>
    <x v="220"/>
    <x v="0"/>
    <x v="0"/>
    <x v="0"/>
    <x v="929"/>
    <x v="855"/>
    <x v="0"/>
    <x v="0"/>
  </r>
  <r>
    <x v="957"/>
    <x v="957"/>
    <x v="1"/>
    <x v="298"/>
    <x v="1"/>
    <x v="3"/>
    <x v="0"/>
    <x v="284"/>
    <x v="1"/>
    <x v="1"/>
    <x v="294"/>
    <x v="12"/>
    <x v="4"/>
    <x v="955"/>
    <x v="34"/>
    <x v="957"/>
    <x v="806"/>
    <x v="386"/>
    <x v="0"/>
    <x v="0"/>
    <x v="0"/>
    <x v="930"/>
    <x v="856"/>
    <x v="0"/>
    <x v="0"/>
  </r>
  <r>
    <x v="958"/>
    <x v="958"/>
    <x v="2"/>
    <x v="297"/>
    <x v="11"/>
    <x v="8"/>
    <x v="0"/>
    <x v="283"/>
    <x v="10"/>
    <x v="0"/>
    <x v="350"/>
    <x v="18"/>
    <x v="2"/>
    <x v="956"/>
    <x v="824"/>
    <x v="958"/>
    <x v="807"/>
    <x v="203"/>
    <x v="0"/>
    <x v="0"/>
    <x v="0"/>
    <x v="931"/>
    <x v="857"/>
    <x v="0"/>
    <x v="0"/>
  </r>
  <r>
    <x v="959"/>
    <x v="959"/>
    <x v="2"/>
    <x v="363"/>
    <x v="7"/>
    <x v="19"/>
    <x v="0"/>
    <x v="328"/>
    <x v="6"/>
    <x v="2"/>
    <x v="61"/>
    <x v="0"/>
    <x v="3"/>
    <x v="957"/>
    <x v="825"/>
    <x v="959"/>
    <x v="808"/>
    <x v="268"/>
    <x v="1"/>
    <x v="0"/>
    <x v="0"/>
    <x v="932"/>
    <x v="858"/>
    <x v="0"/>
    <x v="0"/>
  </r>
  <r>
    <x v="960"/>
    <x v="960"/>
    <x v="0"/>
    <x v="62"/>
    <x v="9"/>
    <x v="3"/>
    <x v="0"/>
    <x v="61"/>
    <x v="8"/>
    <x v="3"/>
    <x v="98"/>
    <x v="99"/>
    <x v="5"/>
    <x v="958"/>
    <x v="754"/>
    <x v="960"/>
    <x v="809"/>
    <x v="168"/>
    <x v="1"/>
    <x v="0"/>
    <x v="0"/>
    <x v="933"/>
    <x v="859"/>
    <x v="0"/>
    <x v="0"/>
  </r>
  <r>
    <x v="961"/>
    <x v="961"/>
    <x v="2"/>
    <x v="27"/>
    <x v="2"/>
    <x v="9"/>
    <x v="0"/>
    <x v="27"/>
    <x v="2"/>
    <x v="2"/>
    <x v="23"/>
    <x v="6"/>
    <x v="1"/>
    <x v="959"/>
    <x v="826"/>
    <x v="961"/>
    <x v="810"/>
    <x v="224"/>
    <x v="1"/>
    <x v="0"/>
    <x v="0"/>
    <x v="934"/>
    <x v="860"/>
    <x v="0"/>
    <x v="0"/>
  </r>
  <r>
    <x v="962"/>
    <x v="962"/>
    <x v="1"/>
    <x v="100"/>
    <x v="1"/>
    <x v="16"/>
    <x v="0"/>
    <x v="99"/>
    <x v="1"/>
    <x v="1"/>
    <x v="349"/>
    <x v="14"/>
    <x v="4"/>
    <x v="960"/>
    <x v="827"/>
    <x v="962"/>
    <x v="811"/>
    <x v="250"/>
    <x v="0"/>
    <x v="0"/>
    <x v="0"/>
    <x v="935"/>
    <x v="861"/>
    <x v="0"/>
    <x v="0"/>
  </r>
  <r>
    <x v="963"/>
    <x v="963"/>
    <x v="3"/>
    <x v="29"/>
    <x v="1"/>
    <x v="6"/>
    <x v="0"/>
    <x v="29"/>
    <x v="1"/>
    <x v="1"/>
    <x v="250"/>
    <x v="22"/>
    <x v="9"/>
    <x v="961"/>
    <x v="480"/>
    <x v="963"/>
    <x v="812"/>
    <x v="387"/>
    <x v="1"/>
    <x v="0"/>
    <x v="0"/>
    <x v="936"/>
    <x v="862"/>
    <x v="0"/>
    <x v="0"/>
  </r>
  <r>
    <x v="964"/>
    <x v="964"/>
    <x v="0"/>
    <x v="161"/>
    <x v="11"/>
    <x v="16"/>
    <x v="0"/>
    <x v="160"/>
    <x v="10"/>
    <x v="0"/>
    <x v="166"/>
    <x v="29"/>
    <x v="2"/>
    <x v="962"/>
    <x v="828"/>
    <x v="964"/>
    <x v="813"/>
    <x v="5"/>
    <x v="0"/>
    <x v="0"/>
    <x v="0"/>
    <x v="937"/>
    <x v="5"/>
    <x v="0"/>
    <x v="0"/>
  </r>
  <r>
    <x v="965"/>
    <x v="965"/>
    <x v="1"/>
    <x v="276"/>
    <x v="0"/>
    <x v="19"/>
    <x v="0"/>
    <x v="263"/>
    <x v="0"/>
    <x v="0"/>
    <x v="116"/>
    <x v="25"/>
    <x v="3"/>
    <x v="963"/>
    <x v="829"/>
    <x v="965"/>
    <x v="814"/>
    <x v="388"/>
    <x v="0"/>
    <x v="0"/>
    <x v="0"/>
    <x v="938"/>
    <x v="863"/>
    <x v="0"/>
    <x v="0"/>
  </r>
  <r>
    <x v="966"/>
    <x v="966"/>
    <x v="1"/>
    <x v="92"/>
    <x v="0"/>
    <x v="8"/>
    <x v="0"/>
    <x v="91"/>
    <x v="0"/>
    <x v="0"/>
    <x v="116"/>
    <x v="22"/>
    <x v="4"/>
    <x v="636"/>
    <x v="830"/>
    <x v="966"/>
    <x v="815"/>
    <x v="74"/>
    <x v="0"/>
    <x v="0"/>
    <x v="0"/>
    <x v="939"/>
    <x v="864"/>
    <x v="0"/>
    <x v="0"/>
  </r>
  <r>
    <x v="967"/>
    <x v="967"/>
    <x v="3"/>
    <x v="195"/>
    <x v="9"/>
    <x v="15"/>
    <x v="0"/>
    <x v="190"/>
    <x v="8"/>
    <x v="3"/>
    <x v="360"/>
    <x v="30"/>
    <x v="2"/>
    <x v="964"/>
    <x v="831"/>
    <x v="967"/>
    <x v="816"/>
    <x v="303"/>
    <x v="1"/>
    <x v="0"/>
    <x v="0"/>
    <x v="940"/>
    <x v="865"/>
    <x v="0"/>
    <x v="0"/>
  </r>
  <r>
    <x v="968"/>
    <x v="968"/>
    <x v="2"/>
    <x v="151"/>
    <x v="9"/>
    <x v="16"/>
    <x v="0"/>
    <x v="150"/>
    <x v="8"/>
    <x v="3"/>
    <x v="242"/>
    <x v="3"/>
    <x v="1"/>
    <x v="965"/>
    <x v="832"/>
    <x v="968"/>
    <x v="12"/>
    <x v="389"/>
    <x v="0"/>
    <x v="0"/>
    <x v="0"/>
    <x v="941"/>
    <x v="866"/>
    <x v="0"/>
    <x v="0"/>
  </r>
  <r>
    <x v="969"/>
    <x v="969"/>
    <x v="1"/>
    <x v="382"/>
    <x v="27"/>
    <x v="12"/>
    <x v="0"/>
    <x v="265"/>
    <x v="3"/>
    <x v="0"/>
    <x v="30"/>
    <x v="3"/>
    <x v="4"/>
    <x v="966"/>
    <x v="551"/>
    <x v="969"/>
    <x v="817"/>
    <x v="390"/>
    <x v="1"/>
    <x v="0"/>
    <x v="0"/>
    <x v="942"/>
    <x v="867"/>
    <x v="0"/>
    <x v="0"/>
  </r>
  <r>
    <x v="970"/>
    <x v="970"/>
    <x v="1"/>
    <x v="93"/>
    <x v="7"/>
    <x v="21"/>
    <x v="0"/>
    <x v="92"/>
    <x v="6"/>
    <x v="2"/>
    <x v="302"/>
    <x v="1"/>
    <x v="4"/>
    <x v="967"/>
    <x v="833"/>
    <x v="970"/>
    <x v="818"/>
    <x v="271"/>
    <x v="0"/>
    <x v="19"/>
    <x v="17"/>
    <x v="943"/>
    <x v="868"/>
    <x v="19"/>
    <x v="19"/>
  </r>
  <r>
    <x v="971"/>
    <x v="971"/>
    <x v="3"/>
    <x v="118"/>
    <x v="2"/>
    <x v="6"/>
    <x v="0"/>
    <x v="117"/>
    <x v="2"/>
    <x v="2"/>
    <x v="28"/>
    <x v="7"/>
    <x v="1"/>
    <x v="968"/>
    <x v="834"/>
    <x v="971"/>
    <x v="819"/>
    <x v="71"/>
    <x v="1"/>
    <x v="0"/>
    <x v="0"/>
    <x v="944"/>
    <x v="869"/>
    <x v="0"/>
    <x v="0"/>
  </r>
  <r>
    <x v="972"/>
    <x v="972"/>
    <x v="0"/>
    <x v="173"/>
    <x v="3"/>
    <x v="24"/>
    <x v="0"/>
    <x v="170"/>
    <x v="3"/>
    <x v="0"/>
    <x v="178"/>
    <x v="7"/>
    <x v="2"/>
    <x v="969"/>
    <x v="802"/>
    <x v="972"/>
    <x v="820"/>
    <x v="5"/>
    <x v="0"/>
    <x v="0"/>
    <x v="0"/>
    <x v="945"/>
    <x v="5"/>
    <x v="0"/>
    <x v="0"/>
  </r>
  <r>
    <x v="973"/>
    <x v="973"/>
    <x v="2"/>
    <x v="52"/>
    <x v="4"/>
    <x v="10"/>
    <x v="0"/>
    <x v="51"/>
    <x v="4"/>
    <x v="1"/>
    <x v="84"/>
    <x v="16"/>
    <x v="0"/>
    <x v="970"/>
    <x v="835"/>
    <x v="973"/>
    <x v="821"/>
    <x v="355"/>
    <x v="1"/>
    <x v="0"/>
    <x v="0"/>
    <x v="946"/>
    <x v="870"/>
    <x v="0"/>
    <x v="0"/>
  </r>
  <r>
    <x v="974"/>
    <x v="974"/>
    <x v="2"/>
    <x v="265"/>
    <x v="1"/>
    <x v="15"/>
    <x v="0"/>
    <x v="252"/>
    <x v="1"/>
    <x v="1"/>
    <x v="183"/>
    <x v="23"/>
    <x v="3"/>
    <x v="971"/>
    <x v="836"/>
    <x v="974"/>
    <x v="822"/>
    <x v="343"/>
    <x v="1"/>
    <x v="0"/>
    <x v="0"/>
    <x v="947"/>
    <x v="871"/>
    <x v="0"/>
    <x v="0"/>
  </r>
  <r>
    <x v="975"/>
    <x v="975"/>
    <x v="1"/>
    <x v="158"/>
    <x v="3"/>
    <x v="21"/>
    <x v="0"/>
    <x v="157"/>
    <x v="3"/>
    <x v="0"/>
    <x v="35"/>
    <x v="100"/>
    <x v="2"/>
    <x v="972"/>
    <x v="442"/>
    <x v="975"/>
    <x v="823"/>
    <x v="84"/>
    <x v="0"/>
    <x v="0"/>
    <x v="0"/>
    <x v="948"/>
    <x v="872"/>
    <x v="0"/>
    <x v="0"/>
  </r>
  <r>
    <x v="976"/>
    <x v="976"/>
    <x v="3"/>
    <x v="371"/>
    <x v="2"/>
    <x v="11"/>
    <x v="0"/>
    <x v="335"/>
    <x v="2"/>
    <x v="2"/>
    <x v="167"/>
    <x v="4"/>
    <x v="2"/>
    <x v="973"/>
    <x v="837"/>
    <x v="976"/>
    <x v="824"/>
    <x v="391"/>
    <x v="1"/>
    <x v="0"/>
    <x v="0"/>
    <x v="949"/>
    <x v="873"/>
    <x v="0"/>
    <x v="0"/>
  </r>
  <r>
    <x v="977"/>
    <x v="977"/>
    <x v="1"/>
    <x v="188"/>
    <x v="0"/>
    <x v="21"/>
    <x v="0"/>
    <x v="183"/>
    <x v="0"/>
    <x v="0"/>
    <x v="148"/>
    <x v="29"/>
    <x v="3"/>
    <x v="974"/>
    <x v="838"/>
    <x v="977"/>
    <x v="825"/>
    <x v="392"/>
    <x v="0"/>
    <x v="0"/>
    <x v="0"/>
    <x v="950"/>
    <x v="874"/>
    <x v="0"/>
    <x v="0"/>
  </r>
  <r>
    <x v="978"/>
    <x v="978"/>
    <x v="2"/>
    <x v="291"/>
    <x v="5"/>
    <x v="20"/>
    <x v="0"/>
    <x v="277"/>
    <x v="5"/>
    <x v="1"/>
    <x v="244"/>
    <x v="6"/>
    <x v="4"/>
    <x v="975"/>
    <x v="839"/>
    <x v="978"/>
    <x v="826"/>
    <x v="4"/>
    <x v="0"/>
    <x v="0"/>
    <x v="0"/>
    <x v="951"/>
    <x v="875"/>
    <x v="0"/>
    <x v="0"/>
  </r>
  <r>
    <x v="979"/>
    <x v="979"/>
    <x v="3"/>
    <x v="211"/>
    <x v="6"/>
    <x v="16"/>
    <x v="0"/>
    <x v="126"/>
    <x v="7"/>
    <x v="3"/>
    <x v="128"/>
    <x v="20"/>
    <x v="2"/>
    <x v="976"/>
    <x v="699"/>
    <x v="979"/>
    <x v="827"/>
    <x v="291"/>
    <x v="0"/>
    <x v="0"/>
    <x v="0"/>
    <x v="952"/>
    <x v="876"/>
    <x v="0"/>
    <x v="0"/>
  </r>
  <r>
    <x v="980"/>
    <x v="980"/>
    <x v="3"/>
    <x v="159"/>
    <x v="8"/>
    <x v="16"/>
    <x v="0"/>
    <x v="158"/>
    <x v="7"/>
    <x v="3"/>
    <x v="128"/>
    <x v="25"/>
    <x v="0"/>
    <x v="977"/>
    <x v="840"/>
    <x v="980"/>
    <x v="828"/>
    <x v="246"/>
    <x v="1"/>
    <x v="0"/>
    <x v="0"/>
    <x v="953"/>
    <x v="877"/>
    <x v="0"/>
    <x v="0"/>
  </r>
  <r>
    <x v="981"/>
    <x v="981"/>
    <x v="2"/>
    <x v="87"/>
    <x v="5"/>
    <x v="13"/>
    <x v="0"/>
    <x v="86"/>
    <x v="5"/>
    <x v="1"/>
    <x v="8"/>
    <x v="22"/>
    <x v="3"/>
    <x v="978"/>
    <x v="465"/>
    <x v="981"/>
    <x v="829"/>
    <x v="5"/>
    <x v="0"/>
    <x v="0"/>
    <x v="0"/>
    <x v="954"/>
    <x v="5"/>
    <x v="0"/>
    <x v="0"/>
  </r>
  <r>
    <x v="982"/>
    <x v="982"/>
    <x v="1"/>
    <x v="350"/>
    <x v="13"/>
    <x v="20"/>
    <x v="0"/>
    <x v="242"/>
    <x v="1"/>
    <x v="1"/>
    <x v="192"/>
    <x v="17"/>
    <x v="2"/>
    <x v="979"/>
    <x v="841"/>
    <x v="982"/>
    <x v="830"/>
    <x v="32"/>
    <x v="0"/>
    <x v="0"/>
    <x v="0"/>
    <x v="955"/>
    <x v="878"/>
    <x v="0"/>
    <x v="0"/>
  </r>
  <r>
    <x v="983"/>
    <x v="983"/>
    <x v="2"/>
    <x v="317"/>
    <x v="9"/>
    <x v="23"/>
    <x v="0"/>
    <x v="298"/>
    <x v="8"/>
    <x v="3"/>
    <x v="361"/>
    <x v="4"/>
    <x v="4"/>
    <x v="980"/>
    <x v="842"/>
    <x v="983"/>
    <x v="831"/>
    <x v="241"/>
    <x v="0"/>
    <x v="0"/>
    <x v="0"/>
    <x v="956"/>
    <x v="879"/>
    <x v="0"/>
    <x v="0"/>
  </r>
  <r>
    <x v="984"/>
    <x v="984"/>
    <x v="2"/>
    <x v="383"/>
    <x v="0"/>
    <x v="26"/>
    <x v="0"/>
    <x v="206"/>
    <x v="0"/>
    <x v="0"/>
    <x v="103"/>
    <x v="22"/>
    <x v="3"/>
    <x v="981"/>
    <x v="843"/>
    <x v="984"/>
    <x v="832"/>
    <x v="393"/>
    <x v="1"/>
    <x v="0"/>
    <x v="0"/>
    <x v="957"/>
    <x v="880"/>
    <x v="0"/>
    <x v="0"/>
  </r>
  <r>
    <x v="985"/>
    <x v="985"/>
    <x v="3"/>
    <x v="182"/>
    <x v="10"/>
    <x v="1"/>
    <x v="0"/>
    <x v="178"/>
    <x v="9"/>
    <x v="3"/>
    <x v="11"/>
    <x v="101"/>
    <x v="0"/>
    <x v="982"/>
    <x v="753"/>
    <x v="985"/>
    <x v="833"/>
    <x v="242"/>
    <x v="0"/>
    <x v="0"/>
    <x v="0"/>
    <x v="958"/>
    <x v="881"/>
    <x v="0"/>
    <x v="0"/>
  </r>
  <r>
    <x v="986"/>
    <x v="986"/>
    <x v="0"/>
    <x v="159"/>
    <x v="8"/>
    <x v="16"/>
    <x v="0"/>
    <x v="158"/>
    <x v="7"/>
    <x v="3"/>
    <x v="62"/>
    <x v="32"/>
    <x v="1"/>
    <x v="983"/>
    <x v="844"/>
    <x v="986"/>
    <x v="834"/>
    <x v="129"/>
    <x v="0"/>
    <x v="0"/>
    <x v="0"/>
    <x v="959"/>
    <x v="882"/>
    <x v="0"/>
    <x v="0"/>
  </r>
  <r>
    <x v="987"/>
    <x v="987"/>
    <x v="3"/>
    <x v="45"/>
    <x v="12"/>
    <x v="24"/>
    <x v="0"/>
    <x v="44"/>
    <x v="11"/>
    <x v="2"/>
    <x v="347"/>
    <x v="22"/>
    <x v="3"/>
    <x v="984"/>
    <x v="845"/>
    <x v="987"/>
    <x v="12"/>
    <x v="81"/>
    <x v="1"/>
    <x v="0"/>
    <x v="0"/>
    <x v="960"/>
    <x v="883"/>
    <x v="0"/>
    <x v="0"/>
  </r>
  <r>
    <x v="988"/>
    <x v="988"/>
    <x v="3"/>
    <x v="144"/>
    <x v="3"/>
    <x v="27"/>
    <x v="0"/>
    <x v="143"/>
    <x v="3"/>
    <x v="0"/>
    <x v="362"/>
    <x v="20"/>
    <x v="0"/>
    <x v="985"/>
    <x v="846"/>
    <x v="988"/>
    <x v="835"/>
    <x v="127"/>
    <x v="0"/>
    <x v="0"/>
    <x v="0"/>
    <x v="961"/>
    <x v="884"/>
    <x v="0"/>
    <x v="0"/>
  </r>
  <r>
    <x v="989"/>
    <x v="989"/>
    <x v="0"/>
    <x v="126"/>
    <x v="1"/>
    <x v="24"/>
    <x v="0"/>
    <x v="125"/>
    <x v="1"/>
    <x v="1"/>
    <x v="34"/>
    <x v="62"/>
    <x v="2"/>
    <x v="986"/>
    <x v="847"/>
    <x v="989"/>
    <x v="836"/>
    <x v="122"/>
    <x v="1"/>
    <x v="0"/>
    <x v="0"/>
    <x v="962"/>
    <x v="885"/>
    <x v="0"/>
    <x v="0"/>
  </r>
  <r>
    <x v="990"/>
    <x v="990"/>
    <x v="0"/>
    <x v="377"/>
    <x v="10"/>
    <x v="18"/>
    <x v="0"/>
    <x v="339"/>
    <x v="9"/>
    <x v="3"/>
    <x v="160"/>
    <x v="13"/>
    <x v="2"/>
    <x v="987"/>
    <x v="649"/>
    <x v="990"/>
    <x v="837"/>
    <x v="20"/>
    <x v="0"/>
    <x v="0"/>
    <x v="0"/>
    <x v="963"/>
    <x v="886"/>
    <x v="0"/>
    <x v="0"/>
  </r>
  <r>
    <x v="991"/>
    <x v="991"/>
    <x v="1"/>
    <x v="257"/>
    <x v="8"/>
    <x v="20"/>
    <x v="0"/>
    <x v="246"/>
    <x v="7"/>
    <x v="3"/>
    <x v="287"/>
    <x v="3"/>
    <x v="0"/>
    <x v="988"/>
    <x v="848"/>
    <x v="991"/>
    <x v="12"/>
    <x v="394"/>
    <x v="0"/>
    <x v="0"/>
    <x v="0"/>
    <x v="964"/>
    <x v="887"/>
    <x v="0"/>
    <x v="0"/>
  </r>
  <r>
    <x v="992"/>
    <x v="992"/>
    <x v="0"/>
    <x v="24"/>
    <x v="4"/>
    <x v="17"/>
    <x v="0"/>
    <x v="24"/>
    <x v="4"/>
    <x v="1"/>
    <x v="1"/>
    <x v="17"/>
    <x v="2"/>
    <x v="989"/>
    <x v="849"/>
    <x v="992"/>
    <x v="12"/>
    <x v="159"/>
    <x v="1"/>
    <x v="0"/>
    <x v="0"/>
    <x v="965"/>
    <x v="888"/>
    <x v="0"/>
    <x v="0"/>
  </r>
  <r>
    <x v="993"/>
    <x v="993"/>
    <x v="3"/>
    <x v="176"/>
    <x v="7"/>
    <x v="4"/>
    <x v="0"/>
    <x v="10"/>
    <x v="6"/>
    <x v="2"/>
    <x v="113"/>
    <x v="6"/>
    <x v="0"/>
    <x v="990"/>
    <x v="850"/>
    <x v="993"/>
    <x v="838"/>
    <x v="8"/>
    <x v="0"/>
    <x v="0"/>
    <x v="0"/>
    <x v="966"/>
    <x v="889"/>
    <x v="0"/>
    <x v="0"/>
  </r>
  <r>
    <x v="994"/>
    <x v="994"/>
    <x v="0"/>
    <x v="120"/>
    <x v="10"/>
    <x v="29"/>
    <x v="0"/>
    <x v="119"/>
    <x v="9"/>
    <x v="3"/>
    <x v="222"/>
    <x v="19"/>
    <x v="0"/>
    <x v="991"/>
    <x v="851"/>
    <x v="994"/>
    <x v="839"/>
    <x v="168"/>
    <x v="0"/>
    <x v="0"/>
    <x v="0"/>
    <x v="967"/>
    <x v="890"/>
    <x v="0"/>
    <x v="0"/>
  </r>
  <r>
    <x v="995"/>
    <x v="995"/>
    <x v="1"/>
    <x v="90"/>
    <x v="5"/>
    <x v="12"/>
    <x v="0"/>
    <x v="89"/>
    <x v="5"/>
    <x v="1"/>
    <x v="134"/>
    <x v="8"/>
    <x v="0"/>
    <x v="992"/>
    <x v="852"/>
    <x v="995"/>
    <x v="840"/>
    <x v="339"/>
    <x v="0"/>
    <x v="0"/>
    <x v="0"/>
    <x v="968"/>
    <x v="891"/>
    <x v="0"/>
    <x v="0"/>
  </r>
  <r>
    <x v="996"/>
    <x v="996"/>
    <x v="2"/>
    <x v="202"/>
    <x v="7"/>
    <x v="20"/>
    <x v="0"/>
    <x v="197"/>
    <x v="6"/>
    <x v="2"/>
    <x v="349"/>
    <x v="102"/>
    <x v="3"/>
    <x v="993"/>
    <x v="853"/>
    <x v="996"/>
    <x v="12"/>
    <x v="67"/>
    <x v="1"/>
    <x v="0"/>
    <x v="0"/>
    <x v="969"/>
    <x v="892"/>
    <x v="0"/>
    <x v="0"/>
  </r>
  <r>
    <x v="997"/>
    <x v="997"/>
    <x v="0"/>
    <x v="383"/>
    <x v="0"/>
    <x v="26"/>
    <x v="0"/>
    <x v="206"/>
    <x v="0"/>
    <x v="0"/>
    <x v="167"/>
    <x v="13"/>
    <x v="0"/>
    <x v="994"/>
    <x v="854"/>
    <x v="997"/>
    <x v="841"/>
    <x v="395"/>
    <x v="0"/>
    <x v="0"/>
    <x v="0"/>
    <x v="970"/>
    <x v="893"/>
    <x v="0"/>
    <x v="0"/>
  </r>
  <r>
    <x v="998"/>
    <x v="998"/>
    <x v="3"/>
    <x v="70"/>
    <x v="4"/>
    <x v="25"/>
    <x v="0"/>
    <x v="69"/>
    <x v="4"/>
    <x v="1"/>
    <x v="84"/>
    <x v="22"/>
    <x v="3"/>
    <x v="995"/>
    <x v="855"/>
    <x v="998"/>
    <x v="842"/>
    <x v="58"/>
    <x v="0"/>
    <x v="0"/>
    <x v="0"/>
    <x v="971"/>
    <x v="894"/>
    <x v="0"/>
    <x v="0"/>
  </r>
  <r>
    <x v="999"/>
    <x v="999"/>
    <x v="2"/>
    <x v="62"/>
    <x v="9"/>
    <x v="3"/>
    <x v="0"/>
    <x v="61"/>
    <x v="8"/>
    <x v="3"/>
    <x v="129"/>
    <x v="17"/>
    <x v="2"/>
    <x v="996"/>
    <x v="856"/>
    <x v="999"/>
    <x v="843"/>
    <x v="251"/>
    <x v="0"/>
    <x v="0"/>
    <x v="0"/>
    <x v="972"/>
    <x v="895"/>
    <x v="0"/>
    <x v="0"/>
  </r>
  <r>
    <x v="1000"/>
    <x v="1000"/>
    <x v="2"/>
    <x v="384"/>
    <x v="6"/>
    <x v="23"/>
    <x v="0"/>
    <x v="4"/>
    <x v="4"/>
    <x v="1"/>
    <x v="272"/>
    <x v="21"/>
    <x v="1"/>
    <x v="997"/>
    <x v="857"/>
    <x v="1000"/>
    <x v="844"/>
    <x v="221"/>
    <x v="1"/>
    <x v="0"/>
    <x v="0"/>
    <x v="973"/>
    <x v="896"/>
    <x v="0"/>
    <x v="0"/>
  </r>
  <r>
    <x v="1001"/>
    <x v="1001"/>
    <x v="1"/>
    <x v="385"/>
    <x v="7"/>
    <x v="8"/>
    <x v="0"/>
    <x v="344"/>
    <x v="6"/>
    <x v="2"/>
    <x v="305"/>
    <x v="21"/>
    <x v="0"/>
    <x v="998"/>
    <x v="292"/>
    <x v="1001"/>
    <x v="845"/>
    <x v="227"/>
    <x v="1"/>
    <x v="20"/>
    <x v="18"/>
    <x v="974"/>
    <x v="897"/>
    <x v="20"/>
    <x v="20"/>
  </r>
  <r>
    <x v="1002"/>
    <x v="1002"/>
    <x v="0"/>
    <x v="206"/>
    <x v="9"/>
    <x v="11"/>
    <x v="0"/>
    <x v="201"/>
    <x v="8"/>
    <x v="3"/>
    <x v="120"/>
    <x v="21"/>
    <x v="3"/>
    <x v="999"/>
    <x v="858"/>
    <x v="1002"/>
    <x v="12"/>
    <x v="396"/>
    <x v="0"/>
    <x v="0"/>
    <x v="0"/>
    <x v="975"/>
    <x v="898"/>
    <x v="0"/>
    <x v="0"/>
  </r>
  <r>
    <x v="1003"/>
    <x v="1003"/>
    <x v="0"/>
    <x v="316"/>
    <x v="5"/>
    <x v="2"/>
    <x v="0"/>
    <x v="233"/>
    <x v="5"/>
    <x v="1"/>
    <x v="185"/>
    <x v="8"/>
    <x v="4"/>
    <x v="1000"/>
    <x v="1"/>
    <x v="1003"/>
    <x v="846"/>
    <x v="358"/>
    <x v="1"/>
    <x v="0"/>
    <x v="0"/>
    <x v="976"/>
    <x v="899"/>
    <x v="0"/>
    <x v="0"/>
  </r>
  <r>
    <x v="1004"/>
    <x v="1004"/>
    <x v="0"/>
    <x v="100"/>
    <x v="1"/>
    <x v="16"/>
    <x v="0"/>
    <x v="99"/>
    <x v="1"/>
    <x v="1"/>
    <x v="99"/>
    <x v="32"/>
    <x v="1"/>
    <x v="1001"/>
    <x v="859"/>
    <x v="1004"/>
    <x v="12"/>
    <x v="397"/>
    <x v="0"/>
    <x v="0"/>
    <x v="0"/>
    <x v="977"/>
    <x v="900"/>
    <x v="0"/>
    <x v="0"/>
  </r>
  <r>
    <x v="1005"/>
    <x v="1005"/>
    <x v="2"/>
    <x v="22"/>
    <x v="0"/>
    <x v="16"/>
    <x v="0"/>
    <x v="22"/>
    <x v="0"/>
    <x v="0"/>
    <x v="313"/>
    <x v="18"/>
    <x v="0"/>
    <x v="1002"/>
    <x v="860"/>
    <x v="1005"/>
    <x v="847"/>
    <x v="201"/>
    <x v="0"/>
    <x v="0"/>
    <x v="0"/>
    <x v="978"/>
    <x v="901"/>
    <x v="0"/>
    <x v="0"/>
  </r>
  <r>
    <x v="1006"/>
    <x v="1006"/>
    <x v="3"/>
    <x v="292"/>
    <x v="12"/>
    <x v="30"/>
    <x v="0"/>
    <x v="278"/>
    <x v="11"/>
    <x v="2"/>
    <x v="34"/>
    <x v="20"/>
    <x v="4"/>
    <x v="1003"/>
    <x v="861"/>
    <x v="1006"/>
    <x v="848"/>
    <x v="230"/>
    <x v="0"/>
    <x v="21"/>
    <x v="19"/>
    <x v="979"/>
    <x v="902"/>
    <x v="21"/>
    <x v="21"/>
  </r>
  <r>
    <x v="1007"/>
    <x v="1007"/>
    <x v="2"/>
    <x v="229"/>
    <x v="10"/>
    <x v="23"/>
    <x v="0"/>
    <x v="221"/>
    <x v="9"/>
    <x v="3"/>
    <x v="79"/>
    <x v="6"/>
    <x v="1"/>
    <x v="1004"/>
    <x v="862"/>
    <x v="1007"/>
    <x v="849"/>
    <x v="143"/>
    <x v="0"/>
    <x v="0"/>
    <x v="0"/>
    <x v="980"/>
    <x v="903"/>
    <x v="0"/>
    <x v="0"/>
  </r>
  <r>
    <x v="1008"/>
    <x v="1008"/>
    <x v="0"/>
    <x v="205"/>
    <x v="4"/>
    <x v="6"/>
    <x v="0"/>
    <x v="200"/>
    <x v="4"/>
    <x v="1"/>
    <x v="252"/>
    <x v="5"/>
    <x v="1"/>
    <x v="1005"/>
    <x v="863"/>
    <x v="1008"/>
    <x v="850"/>
    <x v="5"/>
    <x v="0"/>
    <x v="0"/>
    <x v="0"/>
    <x v="981"/>
    <x v="5"/>
    <x v="0"/>
    <x v="0"/>
  </r>
  <r>
    <x v="1009"/>
    <x v="1009"/>
    <x v="1"/>
    <x v="174"/>
    <x v="12"/>
    <x v="17"/>
    <x v="0"/>
    <x v="171"/>
    <x v="11"/>
    <x v="2"/>
    <x v="187"/>
    <x v="24"/>
    <x v="4"/>
    <x v="1006"/>
    <x v="864"/>
    <x v="1009"/>
    <x v="851"/>
    <x v="146"/>
    <x v="1"/>
    <x v="0"/>
    <x v="0"/>
    <x v="982"/>
    <x v="904"/>
    <x v="0"/>
    <x v="0"/>
  </r>
  <r>
    <x v="1010"/>
    <x v="1010"/>
    <x v="0"/>
    <x v="184"/>
    <x v="1"/>
    <x v="29"/>
    <x v="0"/>
    <x v="179"/>
    <x v="1"/>
    <x v="1"/>
    <x v="235"/>
    <x v="30"/>
    <x v="7"/>
    <x v="1007"/>
    <x v="865"/>
    <x v="1010"/>
    <x v="852"/>
    <x v="227"/>
    <x v="1"/>
    <x v="0"/>
    <x v="0"/>
    <x v="983"/>
    <x v="905"/>
    <x v="0"/>
    <x v="0"/>
  </r>
  <r>
    <x v="1011"/>
    <x v="1011"/>
    <x v="2"/>
    <x v="296"/>
    <x v="11"/>
    <x v="2"/>
    <x v="0"/>
    <x v="282"/>
    <x v="10"/>
    <x v="0"/>
    <x v="202"/>
    <x v="14"/>
    <x v="3"/>
    <x v="1008"/>
    <x v="866"/>
    <x v="1011"/>
    <x v="12"/>
    <x v="235"/>
    <x v="0"/>
    <x v="0"/>
    <x v="0"/>
    <x v="385"/>
    <x v="347"/>
    <x v="0"/>
    <x v="0"/>
  </r>
  <r>
    <x v="1012"/>
    <x v="1012"/>
    <x v="0"/>
    <x v="386"/>
    <x v="12"/>
    <x v="6"/>
    <x v="0"/>
    <x v="345"/>
    <x v="11"/>
    <x v="2"/>
    <x v="53"/>
    <x v="30"/>
    <x v="2"/>
    <x v="1009"/>
    <x v="67"/>
    <x v="1012"/>
    <x v="853"/>
    <x v="320"/>
    <x v="1"/>
    <x v="0"/>
    <x v="0"/>
    <x v="984"/>
    <x v="906"/>
    <x v="0"/>
    <x v="0"/>
  </r>
  <r>
    <x v="1013"/>
    <x v="1013"/>
    <x v="1"/>
    <x v="87"/>
    <x v="5"/>
    <x v="13"/>
    <x v="0"/>
    <x v="86"/>
    <x v="5"/>
    <x v="1"/>
    <x v="262"/>
    <x v="30"/>
    <x v="4"/>
    <x v="1010"/>
    <x v="867"/>
    <x v="1013"/>
    <x v="854"/>
    <x v="37"/>
    <x v="0"/>
    <x v="0"/>
    <x v="0"/>
    <x v="985"/>
    <x v="907"/>
    <x v="0"/>
    <x v="0"/>
  </r>
  <r>
    <x v="1014"/>
    <x v="1014"/>
    <x v="3"/>
    <x v="146"/>
    <x v="8"/>
    <x v="23"/>
    <x v="0"/>
    <x v="145"/>
    <x v="7"/>
    <x v="3"/>
    <x v="290"/>
    <x v="43"/>
    <x v="3"/>
    <x v="1011"/>
    <x v="783"/>
    <x v="1014"/>
    <x v="855"/>
    <x v="329"/>
    <x v="1"/>
    <x v="0"/>
    <x v="0"/>
    <x v="986"/>
    <x v="908"/>
    <x v="0"/>
    <x v="0"/>
  </r>
  <r>
    <x v="1015"/>
    <x v="1015"/>
    <x v="1"/>
    <x v="293"/>
    <x v="8"/>
    <x v="3"/>
    <x v="0"/>
    <x v="279"/>
    <x v="7"/>
    <x v="3"/>
    <x v="228"/>
    <x v="7"/>
    <x v="7"/>
    <x v="1012"/>
    <x v="445"/>
    <x v="1015"/>
    <x v="856"/>
    <x v="171"/>
    <x v="0"/>
    <x v="0"/>
    <x v="0"/>
    <x v="987"/>
    <x v="909"/>
    <x v="0"/>
    <x v="0"/>
  </r>
  <r>
    <x v="1016"/>
    <x v="1016"/>
    <x v="0"/>
    <x v="302"/>
    <x v="12"/>
    <x v="13"/>
    <x v="0"/>
    <x v="287"/>
    <x v="11"/>
    <x v="2"/>
    <x v="284"/>
    <x v="103"/>
    <x v="2"/>
    <x v="1013"/>
    <x v="868"/>
    <x v="1016"/>
    <x v="857"/>
    <x v="5"/>
    <x v="0"/>
    <x v="0"/>
    <x v="0"/>
    <x v="988"/>
    <x v="5"/>
    <x v="0"/>
    <x v="0"/>
  </r>
  <r>
    <x v="1017"/>
    <x v="1017"/>
    <x v="3"/>
    <x v="387"/>
    <x v="13"/>
    <x v="23"/>
    <x v="0"/>
    <x v="280"/>
    <x v="4"/>
    <x v="1"/>
    <x v="333"/>
    <x v="4"/>
    <x v="1"/>
    <x v="1014"/>
    <x v="869"/>
    <x v="1017"/>
    <x v="858"/>
    <x v="286"/>
    <x v="1"/>
    <x v="0"/>
    <x v="0"/>
    <x v="989"/>
    <x v="910"/>
    <x v="0"/>
    <x v="0"/>
  </r>
  <r>
    <x v="1018"/>
    <x v="1018"/>
    <x v="0"/>
    <x v="388"/>
    <x v="12"/>
    <x v="27"/>
    <x v="0"/>
    <x v="346"/>
    <x v="11"/>
    <x v="2"/>
    <x v="53"/>
    <x v="1"/>
    <x v="5"/>
    <x v="1015"/>
    <x v="870"/>
    <x v="1018"/>
    <x v="859"/>
    <x v="20"/>
    <x v="0"/>
    <x v="0"/>
    <x v="0"/>
    <x v="990"/>
    <x v="911"/>
    <x v="0"/>
    <x v="0"/>
  </r>
  <r>
    <x v="1019"/>
    <x v="1019"/>
    <x v="1"/>
    <x v="72"/>
    <x v="1"/>
    <x v="14"/>
    <x v="0"/>
    <x v="71"/>
    <x v="1"/>
    <x v="1"/>
    <x v="250"/>
    <x v="21"/>
    <x v="0"/>
    <x v="1016"/>
    <x v="871"/>
    <x v="1019"/>
    <x v="860"/>
    <x v="28"/>
    <x v="1"/>
    <x v="0"/>
    <x v="0"/>
    <x v="991"/>
    <x v="912"/>
    <x v="0"/>
    <x v="0"/>
  </r>
  <r>
    <x v="1020"/>
    <x v="1020"/>
    <x v="1"/>
    <x v="203"/>
    <x v="8"/>
    <x v="24"/>
    <x v="0"/>
    <x v="198"/>
    <x v="7"/>
    <x v="3"/>
    <x v="297"/>
    <x v="0"/>
    <x v="0"/>
    <x v="1017"/>
    <x v="872"/>
    <x v="1020"/>
    <x v="861"/>
    <x v="5"/>
    <x v="0"/>
    <x v="0"/>
    <x v="0"/>
    <x v="992"/>
    <x v="5"/>
    <x v="0"/>
    <x v="0"/>
  </r>
  <r>
    <x v="1021"/>
    <x v="1021"/>
    <x v="0"/>
    <x v="0"/>
    <x v="0"/>
    <x v="0"/>
    <x v="0"/>
    <x v="0"/>
    <x v="0"/>
    <x v="0"/>
    <x v="270"/>
    <x v="104"/>
    <x v="2"/>
    <x v="1018"/>
    <x v="873"/>
    <x v="1021"/>
    <x v="862"/>
    <x v="269"/>
    <x v="0"/>
    <x v="0"/>
    <x v="0"/>
    <x v="993"/>
    <x v="913"/>
    <x v="0"/>
    <x v="0"/>
  </r>
  <r>
    <x v="1022"/>
    <x v="1022"/>
    <x v="2"/>
    <x v="389"/>
    <x v="15"/>
    <x v="20"/>
    <x v="0"/>
    <x v="7"/>
    <x v="1"/>
    <x v="1"/>
    <x v="265"/>
    <x v="18"/>
    <x v="3"/>
    <x v="1019"/>
    <x v="581"/>
    <x v="1022"/>
    <x v="863"/>
    <x v="266"/>
    <x v="0"/>
    <x v="0"/>
    <x v="0"/>
    <x v="994"/>
    <x v="914"/>
    <x v="0"/>
    <x v="0"/>
  </r>
  <r>
    <x v="1023"/>
    <x v="1023"/>
    <x v="2"/>
    <x v="14"/>
    <x v="7"/>
    <x v="12"/>
    <x v="0"/>
    <x v="14"/>
    <x v="6"/>
    <x v="2"/>
    <x v="197"/>
    <x v="2"/>
    <x v="0"/>
    <x v="1020"/>
    <x v="874"/>
    <x v="1023"/>
    <x v="864"/>
    <x v="230"/>
    <x v="0"/>
    <x v="0"/>
    <x v="0"/>
    <x v="995"/>
    <x v="915"/>
    <x v="0"/>
    <x v="0"/>
  </r>
  <r>
    <x v="1024"/>
    <x v="1024"/>
    <x v="0"/>
    <x v="9"/>
    <x v="5"/>
    <x v="8"/>
    <x v="0"/>
    <x v="9"/>
    <x v="5"/>
    <x v="1"/>
    <x v="87"/>
    <x v="29"/>
    <x v="0"/>
    <x v="1021"/>
    <x v="875"/>
    <x v="1024"/>
    <x v="865"/>
    <x v="1"/>
    <x v="1"/>
    <x v="0"/>
    <x v="0"/>
    <x v="996"/>
    <x v="916"/>
    <x v="0"/>
    <x v="0"/>
  </r>
  <r>
    <x v="1025"/>
    <x v="1025"/>
    <x v="0"/>
    <x v="92"/>
    <x v="0"/>
    <x v="8"/>
    <x v="0"/>
    <x v="91"/>
    <x v="0"/>
    <x v="0"/>
    <x v="0"/>
    <x v="18"/>
    <x v="4"/>
    <x v="1022"/>
    <x v="876"/>
    <x v="1025"/>
    <x v="866"/>
    <x v="274"/>
    <x v="1"/>
    <x v="0"/>
    <x v="0"/>
    <x v="997"/>
    <x v="917"/>
    <x v="0"/>
    <x v="0"/>
  </r>
  <r>
    <x v="1026"/>
    <x v="1026"/>
    <x v="3"/>
    <x v="390"/>
    <x v="28"/>
    <x v="28"/>
    <x v="0"/>
    <x v="28"/>
    <x v="0"/>
    <x v="0"/>
    <x v="116"/>
    <x v="13"/>
    <x v="2"/>
    <x v="1023"/>
    <x v="865"/>
    <x v="1026"/>
    <x v="867"/>
    <x v="281"/>
    <x v="0"/>
    <x v="0"/>
    <x v="0"/>
    <x v="998"/>
    <x v="918"/>
    <x v="0"/>
    <x v="0"/>
  </r>
  <r>
    <x v="1027"/>
    <x v="1027"/>
    <x v="0"/>
    <x v="358"/>
    <x v="2"/>
    <x v="0"/>
    <x v="0"/>
    <x v="327"/>
    <x v="2"/>
    <x v="2"/>
    <x v="237"/>
    <x v="20"/>
    <x v="0"/>
    <x v="1024"/>
    <x v="877"/>
    <x v="1027"/>
    <x v="868"/>
    <x v="398"/>
    <x v="0"/>
    <x v="0"/>
    <x v="0"/>
    <x v="999"/>
    <x v="919"/>
    <x v="0"/>
    <x v="0"/>
  </r>
  <r>
    <x v="1028"/>
    <x v="1028"/>
    <x v="3"/>
    <x v="291"/>
    <x v="5"/>
    <x v="20"/>
    <x v="0"/>
    <x v="277"/>
    <x v="5"/>
    <x v="1"/>
    <x v="43"/>
    <x v="105"/>
    <x v="0"/>
    <x v="1025"/>
    <x v="878"/>
    <x v="1028"/>
    <x v="869"/>
    <x v="5"/>
    <x v="0"/>
    <x v="0"/>
    <x v="0"/>
    <x v="1000"/>
    <x v="5"/>
    <x v="0"/>
    <x v="0"/>
  </r>
  <r>
    <x v="1029"/>
    <x v="1029"/>
    <x v="2"/>
    <x v="164"/>
    <x v="7"/>
    <x v="30"/>
    <x v="0"/>
    <x v="162"/>
    <x v="6"/>
    <x v="2"/>
    <x v="302"/>
    <x v="8"/>
    <x v="1"/>
    <x v="1026"/>
    <x v="552"/>
    <x v="1029"/>
    <x v="870"/>
    <x v="40"/>
    <x v="0"/>
    <x v="0"/>
    <x v="0"/>
    <x v="1001"/>
    <x v="920"/>
    <x v="0"/>
    <x v="0"/>
  </r>
  <r>
    <x v="1030"/>
    <x v="1030"/>
    <x v="0"/>
    <x v="391"/>
    <x v="0"/>
    <x v="12"/>
    <x v="0"/>
    <x v="347"/>
    <x v="0"/>
    <x v="0"/>
    <x v="149"/>
    <x v="6"/>
    <x v="0"/>
    <x v="1027"/>
    <x v="879"/>
    <x v="1030"/>
    <x v="871"/>
    <x v="252"/>
    <x v="1"/>
    <x v="0"/>
    <x v="0"/>
    <x v="1002"/>
    <x v="921"/>
    <x v="0"/>
    <x v="0"/>
  </r>
  <r>
    <x v="1031"/>
    <x v="1031"/>
    <x v="3"/>
    <x v="283"/>
    <x v="2"/>
    <x v="29"/>
    <x v="0"/>
    <x v="270"/>
    <x v="2"/>
    <x v="2"/>
    <x v="85"/>
    <x v="21"/>
    <x v="1"/>
    <x v="1028"/>
    <x v="349"/>
    <x v="1031"/>
    <x v="872"/>
    <x v="312"/>
    <x v="0"/>
    <x v="0"/>
    <x v="0"/>
    <x v="1003"/>
    <x v="922"/>
    <x v="0"/>
    <x v="0"/>
  </r>
  <r>
    <x v="1032"/>
    <x v="1032"/>
    <x v="3"/>
    <x v="57"/>
    <x v="2"/>
    <x v="26"/>
    <x v="0"/>
    <x v="56"/>
    <x v="2"/>
    <x v="2"/>
    <x v="363"/>
    <x v="25"/>
    <x v="1"/>
    <x v="1029"/>
    <x v="276"/>
    <x v="1032"/>
    <x v="12"/>
    <x v="399"/>
    <x v="1"/>
    <x v="0"/>
    <x v="0"/>
    <x v="1004"/>
    <x v="923"/>
    <x v="0"/>
    <x v="0"/>
  </r>
  <r>
    <x v="1033"/>
    <x v="1033"/>
    <x v="3"/>
    <x v="300"/>
    <x v="11"/>
    <x v="22"/>
    <x v="0"/>
    <x v="286"/>
    <x v="10"/>
    <x v="0"/>
    <x v="311"/>
    <x v="18"/>
    <x v="4"/>
    <x v="1030"/>
    <x v="785"/>
    <x v="1033"/>
    <x v="12"/>
    <x v="400"/>
    <x v="0"/>
    <x v="0"/>
    <x v="0"/>
    <x v="1005"/>
    <x v="924"/>
    <x v="0"/>
    <x v="0"/>
  </r>
  <r>
    <x v="1034"/>
    <x v="1034"/>
    <x v="2"/>
    <x v="167"/>
    <x v="1"/>
    <x v="2"/>
    <x v="0"/>
    <x v="164"/>
    <x v="1"/>
    <x v="1"/>
    <x v="100"/>
    <x v="1"/>
    <x v="1"/>
    <x v="1031"/>
    <x v="880"/>
    <x v="1034"/>
    <x v="873"/>
    <x v="232"/>
    <x v="1"/>
    <x v="22"/>
    <x v="20"/>
    <x v="1006"/>
    <x v="925"/>
    <x v="22"/>
    <x v="22"/>
  </r>
  <r>
    <x v="1035"/>
    <x v="1035"/>
    <x v="3"/>
    <x v="380"/>
    <x v="1"/>
    <x v="19"/>
    <x v="0"/>
    <x v="342"/>
    <x v="1"/>
    <x v="1"/>
    <x v="99"/>
    <x v="0"/>
    <x v="1"/>
    <x v="1032"/>
    <x v="566"/>
    <x v="1035"/>
    <x v="874"/>
    <x v="223"/>
    <x v="1"/>
    <x v="0"/>
    <x v="0"/>
    <x v="1007"/>
    <x v="926"/>
    <x v="0"/>
    <x v="0"/>
  </r>
  <r>
    <x v="1036"/>
    <x v="1036"/>
    <x v="2"/>
    <x v="149"/>
    <x v="12"/>
    <x v="11"/>
    <x v="0"/>
    <x v="148"/>
    <x v="11"/>
    <x v="2"/>
    <x v="335"/>
    <x v="17"/>
    <x v="2"/>
    <x v="1033"/>
    <x v="84"/>
    <x v="1036"/>
    <x v="875"/>
    <x v="249"/>
    <x v="0"/>
    <x v="0"/>
    <x v="0"/>
    <x v="1008"/>
    <x v="927"/>
    <x v="0"/>
    <x v="0"/>
  </r>
  <r>
    <x v="1037"/>
    <x v="1037"/>
    <x v="3"/>
    <x v="392"/>
    <x v="28"/>
    <x v="13"/>
    <x v="0"/>
    <x v="168"/>
    <x v="10"/>
    <x v="0"/>
    <x v="138"/>
    <x v="3"/>
    <x v="1"/>
    <x v="1034"/>
    <x v="881"/>
    <x v="1037"/>
    <x v="876"/>
    <x v="401"/>
    <x v="1"/>
    <x v="0"/>
    <x v="0"/>
    <x v="1009"/>
    <x v="928"/>
    <x v="0"/>
    <x v="0"/>
  </r>
  <r>
    <x v="1038"/>
    <x v="1038"/>
    <x v="3"/>
    <x v="253"/>
    <x v="2"/>
    <x v="27"/>
    <x v="0"/>
    <x v="243"/>
    <x v="2"/>
    <x v="2"/>
    <x v="300"/>
    <x v="13"/>
    <x v="2"/>
    <x v="1035"/>
    <x v="882"/>
    <x v="1038"/>
    <x v="12"/>
    <x v="402"/>
    <x v="0"/>
    <x v="0"/>
    <x v="0"/>
    <x v="1010"/>
    <x v="929"/>
    <x v="0"/>
    <x v="0"/>
  </r>
  <r>
    <x v="1039"/>
    <x v="1039"/>
    <x v="1"/>
    <x v="300"/>
    <x v="11"/>
    <x v="22"/>
    <x v="0"/>
    <x v="286"/>
    <x v="10"/>
    <x v="0"/>
    <x v="317"/>
    <x v="19"/>
    <x v="0"/>
    <x v="1036"/>
    <x v="883"/>
    <x v="1039"/>
    <x v="877"/>
    <x v="69"/>
    <x v="0"/>
    <x v="0"/>
    <x v="0"/>
    <x v="1011"/>
    <x v="930"/>
    <x v="0"/>
    <x v="0"/>
  </r>
  <r>
    <x v="1040"/>
    <x v="1040"/>
    <x v="3"/>
    <x v="296"/>
    <x v="11"/>
    <x v="2"/>
    <x v="0"/>
    <x v="282"/>
    <x v="10"/>
    <x v="0"/>
    <x v="202"/>
    <x v="14"/>
    <x v="1"/>
    <x v="1037"/>
    <x v="674"/>
    <x v="1040"/>
    <x v="878"/>
    <x v="329"/>
    <x v="0"/>
    <x v="0"/>
    <x v="0"/>
    <x v="1012"/>
    <x v="931"/>
    <x v="0"/>
    <x v="0"/>
  </r>
  <r>
    <x v="1041"/>
    <x v="1041"/>
    <x v="1"/>
    <x v="314"/>
    <x v="5"/>
    <x v="4"/>
    <x v="0"/>
    <x v="218"/>
    <x v="5"/>
    <x v="1"/>
    <x v="359"/>
    <x v="2"/>
    <x v="2"/>
    <x v="1038"/>
    <x v="884"/>
    <x v="1041"/>
    <x v="879"/>
    <x v="188"/>
    <x v="0"/>
    <x v="0"/>
    <x v="0"/>
    <x v="1013"/>
    <x v="932"/>
    <x v="0"/>
    <x v="0"/>
  </r>
  <r>
    <x v="1042"/>
    <x v="1042"/>
    <x v="0"/>
    <x v="259"/>
    <x v="3"/>
    <x v="8"/>
    <x v="0"/>
    <x v="248"/>
    <x v="3"/>
    <x v="0"/>
    <x v="144"/>
    <x v="7"/>
    <x v="5"/>
    <x v="1039"/>
    <x v="210"/>
    <x v="1042"/>
    <x v="880"/>
    <x v="129"/>
    <x v="0"/>
    <x v="0"/>
    <x v="0"/>
    <x v="1014"/>
    <x v="933"/>
    <x v="0"/>
    <x v="0"/>
  </r>
  <r>
    <x v="1043"/>
    <x v="1043"/>
    <x v="2"/>
    <x v="393"/>
    <x v="29"/>
    <x v="13"/>
    <x v="0"/>
    <x v="32"/>
    <x v="10"/>
    <x v="0"/>
    <x v="168"/>
    <x v="10"/>
    <x v="3"/>
    <x v="1040"/>
    <x v="176"/>
    <x v="1043"/>
    <x v="881"/>
    <x v="197"/>
    <x v="1"/>
    <x v="0"/>
    <x v="0"/>
    <x v="1015"/>
    <x v="934"/>
    <x v="0"/>
    <x v="0"/>
  </r>
  <r>
    <x v="1044"/>
    <x v="1044"/>
    <x v="1"/>
    <x v="386"/>
    <x v="12"/>
    <x v="6"/>
    <x v="0"/>
    <x v="345"/>
    <x v="11"/>
    <x v="2"/>
    <x v="346"/>
    <x v="7"/>
    <x v="2"/>
    <x v="1041"/>
    <x v="885"/>
    <x v="1044"/>
    <x v="12"/>
    <x v="403"/>
    <x v="0"/>
    <x v="0"/>
    <x v="0"/>
    <x v="1016"/>
    <x v="935"/>
    <x v="0"/>
    <x v="0"/>
  </r>
  <r>
    <x v="1045"/>
    <x v="1045"/>
    <x v="3"/>
    <x v="206"/>
    <x v="9"/>
    <x v="11"/>
    <x v="0"/>
    <x v="201"/>
    <x v="8"/>
    <x v="3"/>
    <x v="287"/>
    <x v="16"/>
    <x v="2"/>
    <x v="1042"/>
    <x v="886"/>
    <x v="1045"/>
    <x v="882"/>
    <x v="125"/>
    <x v="0"/>
    <x v="23"/>
    <x v="21"/>
    <x v="1017"/>
    <x v="936"/>
    <x v="23"/>
    <x v="23"/>
  </r>
  <r>
    <x v="1046"/>
    <x v="1046"/>
    <x v="3"/>
    <x v="208"/>
    <x v="12"/>
    <x v="10"/>
    <x v="0"/>
    <x v="202"/>
    <x v="11"/>
    <x v="2"/>
    <x v="92"/>
    <x v="22"/>
    <x v="0"/>
    <x v="1043"/>
    <x v="887"/>
    <x v="1046"/>
    <x v="883"/>
    <x v="355"/>
    <x v="1"/>
    <x v="0"/>
    <x v="0"/>
    <x v="1018"/>
    <x v="937"/>
    <x v="0"/>
    <x v="0"/>
  </r>
  <r>
    <x v="1047"/>
    <x v="1047"/>
    <x v="0"/>
    <x v="27"/>
    <x v="2"/>
    <x v="9"/>
    <x v="0"/>
    <x v="27"/>
    <x v="2"/>
    <x v="2"/>
    <x v="177"/>
    <x v="5"/>
    <x v="0"/>
    <x v="1044"/>
    <x v="289"/>
    <x v="1047"/>
    <x v="884"/>
    <x v="74"/>
    <x v="0"/>
    <x v="0"/>
    <x v="0"/>
    <x v="1019"/>
    <x v="938"/>
    <x v="0"/>
    <x v="0"/>
  </r>
  <r>
    <x v="1048"/>
    <x v="1048"/>
    <x v="3"/>
    <x v="326"/>
    <x v="8"/>
    <x v="9"/>
    <x v="0"/>
    <x v="306"/>
    <x v="7"/>
    <x v="3"/>
    <x v="342"/>
    <x v="4"/>
    <x v="1"/>
    <x v="1045"/>
    <x v="888"/>
    <x v="1048"/>
    <x v="885"/>
    <x v="117"/>
    <x v="0"/>
    <x v="0"/>
    <x v="0"/>
    <x v="1020"/>
    <x v="939"/>
    <x v="0"/>
    <x v="0"/>
  </r>
  <r>
    <x v="1049"/>
    <x v="1049"/>
    <x v="1"/>
    <x v="135"/>
    <x v="7"/>
    <x v="13"/>
    <x v="0"/>
    <x v="134"/>
    <x v="6"/>
    <x v="2"/>
    <x v="65"/>
    <x v="20"/>
    <x v="3"/>
    <x v="1046"/>
    <x v="889"/>
    <x v="1049"/>
    <x v="886"/>
    <x v="294"/>
    <x v="1"/>
    <x v="0"/>
    <x v="0"/>
    <x v="1021"/>
    <x v="940"/>
    <x v="0"/>
    <x v="0"/>
  </r>
  <r>
    <x v="1050"/>
    <x v="1050"/>
    <x v="0"/>
    <x v="63"/>
    <x v="2"/>
    <x v="28"/>
    <x v="0"/>
    <x v="62"/>
    <x v="2"/>
    <x v="2"/>
    <x v="0"/>
    <x v="19"/>
    <x v="2"/>
    <x v="1047"/>
    <x v="751"/>
    <x v="1050"/>
    <x v="887"/>
    <x v="185"/>
    <x v="0"/>
    <x v="0"/>
    <x v="0"/>
    <x v="1022"/>
    <x v="941"/>
    <x v="0"/>
    <x v="0"/>
  </r>
  <r>
    <x v="1051"/>
    <x v="1051"/>
    <x v="2"/>
    <x v="55"/>
    <x v="11"/>
    <x v="4"/>
    <x v="0"/>
    <x v="54"/>
    <x v="10"/>
    <x v="0"/>
    <x v="295"/>
    <x v="24"/>
    <x v="4"/>
    <x v="1048"/>
    <x v="890"/>
    <x v="1051"/>
    <x v="888"/>
    <x v="266"/>
    <x v="0"/>
    <x v="0"/>
    <x v="0"/>
    <x v="1023"/>
    <x v="942"/>
    <x v="0"/>
    <x v="0"/>
  </r>
  <r>
    <x v="1052"/>
    <x v="1052"/>
    <x v="2"/>
    <x v="202"/>
    <x v="7"/>
    <x v="20"/>
    <x v="0"/>
    <x v="197"/>
    <x v="6"/>
    <x v="2"/>
    <x v="344"/>
    <x v="25"/>
    <x v="1"/>
    <x v="1049"/>
    <x v="891"/>
    <x v="1052"/>
    <x v="889"/>
    <x v="30"/>
    <x v="1"/>
    <x v="0"/>
    <x v="0"/>
    <x v="1024"/>
    <x v="943"/>
    <x v="0"/>
    <x v="0"/>
  </r>
  <r>
    <x v="1053"/>
    <x v="1053"/>
    <x v="3"/>
    <x v="153"/>
    <x v="10"/>
    <x v="13"/>
    <x v="0"/>
    <x v="152"/>
    <x v="9"/>
    <x v="3"/>
    <x v="159"/>
    <x v="4"/>
    <x v="4"/>
    <x v="770"/>
    <x v="892"/>
    <x v="1053"/>
    <x v="890"/>
    <x v="287"/>
    <x v="0"/>
    <x v="0"/>
    <x v="0"/>
    <x v="1025"/>
    <x v="944"/>
    <x v="0"/>
    <x v="0"/>
  </r>
  <r>
    <x v="1054"/>
    <x v="1054"/>
    <x v="1"/>
    <x v="96"/>
    <x v="12"/>
    <x v="20"/>
    <x v="0"/>
    <x v="95"/>
    <x v="11"/>
    <x v="2"/>
    <x v="322"/>
    <x v="3"/>
    <x v="4"/>
    <x v="1050"/>
    <x v="893"/>
    <x v="1054"/>
    <x v="12"/>
    <x v="403"/>
    <x v="0"/>
    <x v="0"/>
    <x v="0"/>
    <x v="1016"/>
    <x v="935"/>
    <x v="0"/>
    <x v="0"/>
  </r>
  <r>
    <x v="1055"/>
    <x v="1055"/>
    <x v="3"/>
    <x v="322"/>
    <x v="10"/>
    <x v="20"/>
    <x v="0"/>
    <x v="302"/>
    <x v="9"/>
    <x v="3"/>
    <x v="356"/>
    <x v="24"/>
    <x v="3"/>
    <x v="1051"/>
    <x v="894"/>
    <x v="1055"/>
    <x v="891"/>
    <x v="14"/>
    <x v="1"/>
    <x v="0"/>
    <x v="0"/>
    <x v="1026"/>
    <x v="945"/>
    <x v="0"/>
    <x v="0"/>
  </r>
  <r>
    <x v="1056"/>
    <x v="1056"/>
    <x v="3"/>
    <x v="151"/>
    <x v="9"/>
    <x v="16"/>
    <x v="0"/>
    <x v="150"/>
    <x v="8"/>
    <x v="3"/>
    <x v="290"/>
    <x v="18"/>
    <x v="0"/>
    <x v="1052"/>
    <x v="895"/>
    <x v="1056"/>
    <x v="892"/>
    <x v="119"/>
    <x v="1"/>
    <x v="0"/>
    <x v="0"/>
    <x v="1027"/>
    <x v="946"/>
    <x v="0"/>
    <x v="0"/>
  </r>
  <r>
    <x v="1057"/>
    <x v="1057"/>
    <x v="2"/>
    <x v="353"/>
    <x v="4"/>
    <x v="28"/>
    <x v="0"/>
    <x v="324"/>
    <x v="4"/>
    <x v="1"/>
    <x v="252"/>
    <x v="8"/>
    <x v="1"/>
    <x v="1053"/>
    <x v="896"/>
    <x v="1057"/>
    <x v="893"/>
    <x v="355"/>
    <x v="0"/>
    <x v="0"/>
    <x v="0"/>
    <x v="1028"/>
    <x v="947"/>
    <x v="0"/>
    <x v="0"/>
  </r>
  <r>
    <x v="1058"/>
    <x v="1058"/>
    <x v="1"/>
    <x v="1"/>
    <x v="1"/>
    <x v="1"/>
    <x v="0"/>
    <x v="1"/>
    <x v="1"/>
    <x v="1"/>
    <x v="16"/>
    <x v="0"/>
    <x v="4"/>
    <x v="1054"/>
    <x v="897"/>
    <x v="1058"/>
    <x v="894"/>
    <x v="118"/>
    <x v="1"/>
    <x v="0"/>
    <x v="0"/>
    <x v="1029"/>
    <x v="948"/>
    <x v="0"/>
    <x v="0"/>
  </r>
  <r>
    <x v="1059"/>
    <x v="1059"/>
    <x v="3"/>
    <x v="239"/>
    <x v="12"/>
    <x v="2"/>
    <x v="0"/>
    <x v="231"/>
    <x v="11"/>
    <x v="2"/>
    <x v="335"/>
    <x v="24"/>
    <x v="1"/>
    <x v="1055"/>
    <x v="898"/>
    <x v="1059"/>
    <x v="895"/>
    <x v="300"/>
    <x v="0"/>
    <x v="0"/>
    <x v="0"/>
    <x v="1030"/>
    <x v="949"/>
    <x v="0"/>
    <x v="0"/>
  </r>
  <r>
    <x v="1060"/>
    <x v="1060"/>
    <x v="2"/>
    <x v="220"/>
    <x v="2"/>
    <x v="4"/>
    <x v="0"/>
    <x v="212"/>
    <x v="2"/>
    <x v="2"/>
    <x v="199"/>
    <x v="4"/>
    <x v="1"/>
    <x v="1056"/>
    <x v="254"/>
    <x v="1060"/>
    <x v="896"/>
    <x v="123"/>
    <x v="1"/>
    <x v="0"/>
    <x v="0"/>
    <x v="1031"/>
    <x v="950"/>
    <x v="0"/>
    <x v="0"/>
  </r>
  <r>
    <x v="1061"/>
    <x v="1061"/>
    <x v="3"/>
    <x v="45"/>
    <x v="12"/>
    <x v="24"/>
    <x v="0"/>
    <x v="44"/>
    <x v="11"/>
    <x v="2"/>
    <x v="184"/>
    <x v="10"/>
    <x v="0"/>
    <x v="1057"/>
    <x v="899"/>
    <x v="1061"/>
    <x v="897"/>
    <x v="48"/>
    <x v="0"/>
    <x v="0"/>
    <x v="0"/>
    <x v="1032"/>
    <x v="951"/>
    <x v="0"/>
    <x v="0"/>
  </r>
  <r>
    <x v="1062"/>
    <x v="1062"/>
    <x v="1"/>
    <x v="47"/>
    <x v="10"/>
    <x v="6"/>
    <x v="0"/>
    <x v="46"/>
    <x v="9"/>
    <x v="3"/>
    <x v="172"/>
    <x v="32"/>
    <x v="4"/>
    <x v="1058"/>
    <x v="900"/>
    <x v="1062"/>
    <x v="898"/>
    <x v="68"/>
    <x v="0"/>
    <x v="0"/>
    <x v="0"/>
    <x v="1033"/>
    <x v="952"/>
    <x v="0"/>
    <x v="0"/>
  </r>
  <r>
    <x v="1063"/>
    <x v="1063"/>
    <x v="0"/>
    <x v="59"/>
    <x v="1"/>
    <x v="9"/>
    <x v="0"/>
    <x v="58"/>
    <x v="1"/>
    <x v="1"/>
    <x v="7"/>
    <x v="25"/>
    <x v="1"/>
    <x v="1059"/>
    <x v="493"/>
    <x v="1063"/>
    <x v="899"/>
    <x v="12"/>
    <x v="0"/>
    <x v="0"/>
    <x v="0"/>
    <x v="1034"/>
    <x v="953"/>
    <x v="0"/>
    <x v="0"/>
  </r>
  <r>
    <x v="1064"/>
    <x v="1064"/>
    <x v="1"/>
    <x v="261"/>
    <x v="5"/>
    <x v="30"/>
    <x v="0"/>
    <x v="184"/>
    <x v="5"/>
    <x v="1"/>
    <x v="134"/>
    <x v="7"/>
    <x v="3"/>
    <x v="1060"/>
    <x v="901"/>
    <x v="1064"/>
    <x v="900"/>
    <x v="70"/>
    <x v="1"/>
    <x v="0"/>
    <x v="0"/>
    <x v="1035"/>
    <x v="954"/>
    <x v="0"/>
    <x v="0"/>
  </r>
  <r>
    <x v="1065"/>
    <x v="1065"/>
    <x v="1"/>
    <x v="394"/>
    <x v="4"/>
    <x v="26"/>
    <x v="0"/>
    <x v="326"/>
    <x v="4"/>
    <x v="1"/>
    <x v="232"/>
    <x v="9"/>
    <x v="2"/>
    <x v="1061"/>
    <x v="902"/>
    <x v="1065"/>
    <x v="901"/>
    <x v="207"/>
    <x v="1"/>
    <x v="0"/>
    <x v="0"/>
    <x v="1036"/>
    <x v="955"/>
    <x v="0"/>
    <x v="0"/>
  </r>
  <r>
    <x v="1066"/>
    <x v="1066"/>
    <x v="2"/>
    <x v="240"/>
    <x v="2"/>
    <x v="18"/>
    <x v="0"/>
    <x v="232"/>
    <x v="2"/>
    <x v="2"/>
    <x v="363"/>
    <x v="30"/>
    <x v="2"/>
    <x v="1062"/>
    <x v="903"/>
    <x v="1066"/>
    <x v="12"/>
    <x v="177"/>
    <x v="1"/>
    <x v="0"/>
    <x v="0"/>
    <x v="1037"/>
    <x v="956"/>
    <x v="0"/>
    <x v="0"/>
  </r>
  <r>
    <x v="1067"/>
    <x v="1067"/>
    <x v="3"/>
    <x v="374"/>
    <x v="7"/>
    <x v="2"/>
    <x v="0"/>
    <x v="245"/>
    <x v="6"/>
    <x v="2"/>
    <x v="65"/>
    <x v="14"/>
    <x v="0"/>
    <x v="1063"/>
    <x v="904"/>
    <x v="1067"/>
    <x v="12"/>
    <x v="404"/>
    <x v="1"/>
    <x v="0"/>
    <x v="0"/>
    <x v="1038"/>
    <x v="957"/>
    <x v="0"/>
    <x v="0"/>
  </r>
  <r>
    <x v="1068"/>
    <x v="1068"/>
    <x v="1"/>
    <x v="134"/>
    <x v="0"/>
    <x v="7"/>
    <x v="0"/>
    <x v="133"/>
    <x v="0"/>
    <x v="0"/>
    <x v="80"/>
    <x v="12"/>
    <x v="4"/>
    <x v="1064"/>
    <x v="790"/>
    <x v="1068"/>
    <x v="902"/>
    <x v="373"/>
    <x v="1"/>
    <x v="0"/>
    <x v="0"/>
    <x v="1039"/>
    <x v="958"/>
    <x v="0"/>
    <x v="0"/>
  </r>
  <r>
    <x v="1069"/>
    <x v="1069"/>
    <x v="3"/>
    <x v="395"/>
    <x v="29"/>
    <x v="12"/>
    <x v="0"/>
    <x v="26"/>
    <x v="3"/>
    <x v="0"/>
    <x v="3"/>
    <x v="6"/>
    <x v="0"/>
    <x v="1065"/>
    <x v="905"/>
    <x v="1069"/>
    <x v="903"/>
    <x v="254"/>
    <x v="0"/>
    <x v="0"/>
    <x v="0"/>
    <x v="1040"/>
    <x v="959"/>
    <x v="0"/>
    <x v="0"/>
  </r>
  <r>
    <x v="1070"/>
    <x v="1070"/>
    <x v="2"/>
    <x v="119"/>
    <x v="2"/>
    <x v="1"/>
    <x v="0"/>
    <x v="118"/>
    <x v="2"/>
    <x v="2"/>
    <x v="117"/>
    <x v="25"/>
    <x v="1"/>
    <x v="1066"/>
    <x v="906"/>
    <x v="1070"/>
    <x v="12"/>
    <x v="405"/>
    <x v="0"/>
    <x v="0"/>
    <x v="0"/>
    <x v="1041"/>
    <x v="960"/>
    <x v="0"/>
    <x v="0"/>
  </r>
  <r>
    <x v="1071"/>
    <x v="1071"/>
    <x v="1"/>
    <x v="396"/>
    <x v="1"/>
    <x v="30"/>
    <x v="0"/>
    <x v="348"/>
    <x v="1"/>
    <x v="1"/>
    <x v="285"/>
    <x v="2"/>
    <x v="0"/>
    <x v="1067"/>
    <x v="907"/>
    <x v="1071"/>
    <x v="904"/>
    <x v="2"/>
    <x v="0"/>
    <x v="0"/>
    <x v="0"/>
    <x v="1042"/>
    <x v="961"/>
    <x v="0"/>
    <x v="0"/>
  </r>
  <r>
    <x v="1072"/>
    <x v="1072"/>
    <x v="3"/>
    <x v="331"/>
    <x v="9"/>
    <x v="8"/>
    <x v="0"/>
    <x v="309"/>
    <x v="8"/>
    <x v="3"/>
    <x v="204"/>
    <x v="2"/>
    <x v="1"/>
    <x v="1068"/>
    <x v="43"/>
    <x v="1072"/>
    <x v="905"/>
    <x v="406"/>
    <x v="0"/>
    <x v="0"/>
    <x v="0"/>
    <x v="1043"/>
    <x v="962"/>
    <x v="0"/>
    <x v="0"/>
  </r>
  <r>
    <x v="1073"/>
    <x v="1073"/>
    <x v="0"/>
    <x v="320"/>
    <x v="10"/>
    <x v="22"/>
    <x v="0"/>
    <x v="300"/>
    <x v="9"/>
    <x v="3"/>
    <x v="112"/>
    <x v="18"/>
    <x v="5"/>
    <x v="1069"/>
    <x v="908"/>
    <x v="1073"/>
    <x v="12"/>
    <x v="407"/>
    <x v="0"/>
    <x v="0"/>
    <x v="0"/>
    <x v="1044"/>
    <x v="963"/>
    <x v="0"/>
    <x v="0"/>
  </r>
  <r>
    <x v="1074"/>
    <x v="1074"/>
    <x v="2"/>
    <x v="397"/>
    <x v="4"/>
    <x v="30"/>
    <x v="0"/>
    <x v="288"/>
    <x v="4"/>
    <x v="1"/>
    <x v="107"/>
    <x v="6"/>
    <x v="3"/>
    <x v="1070"/>
    <x v="909"/>
    <x v="1074"/>
    <x v="906"/>
    <x v="97"/>
    <x v="0"/>
    <x v="0"/>
    <x v="0"/>
    <x v="1045"/>
    <x v="964"/>
    <x v="0"/>
    <x v="0"/>
  </r>
  <r>
    <x v="1075"/>
    <x v="1075"/>
    <x v="2"/>
    <x v="65"/>
    <x v="7"/>
    <x v="18"/>
    <x v="0"/>
    <x v="64"/>
    <x v="6"/>
    <x v="2"/>
    <x v="193"/>
    <x v="6"/>
    <x v="3"/>
    <x v="1071"/>
    <x v="910"/>
    <x v="1075"/>
    <x v="907"/>
    <x v="358"/>
    <x v="0"/>
    <x v="0"/>
    <x v="0"/>
    <x v="1046"/>
    <x v="965"/>
    <x v="0"/>
    <x v="0"/>
  </r>
  <r>
    <x v="1076"/>
    <x v="1076"/>
    <x v="2"/>
    <x v="225"/>
    <x v="8"/>
    <x v="14"/>
    <x v="0"/>
    <x v="217"/>
    <x v="7"/>
    <x v="3"/>
    <x v="46"/>
    <x v="6"/>
    <x v="0"/>
    <x v="1072"/>
    <x v="911"/>
    <x v="1076"/>
    <x v="908"/>
    <x v="364"/>
    <x v="1"/>
    <x v="0"/>
    <x v="0"/>
    <x v="1047"/>
    <x v="966"/>
    <x v="0"/>
    <x v="0"/>
  </r>
  <r>
    <x v="1077"/>
    <x v="1077"/>
    <x v="0"/>
    <x v="97"/>
    <x v="9"/>
    <x v="29"/>
    <x v="0"/>
    <x v="96"/>
    <x v="8"/>
    <x v="3"/>
    <x v="106"/>
    <x v="2"/>
    <x v="2"/>
    <x v="1073"/>
    <x v="912"/>
    <x v="1077"/>
    <x v="909"/>
    <x v="53"/>
    <x v="0"/>
    <x v="0"/>
    <x v="0"/>
    <x v="1048"/>
    <x v="967"/>
    <x v="0"/>
    <x v="0"/>
  </r>
  <r>
    <x v="1078"/>
    <x v="1078"/>
    <x v="3"/>
    <x v="47"/>
    <x v="10"/>
    <x v="6"/>
    <x v="0"/>
    <x v="46"/>
    <x v="9"/>
    <x v="3"/>
    <x v="104"/>
    <x v="3"/>
    <x v="3"/>
    <x v="1074"/>
    <x v="913"/>
    <x v="1078"/>
    <x v="910"/>
    <x v="34"/>
    <x v="1"/>
    <x v="0"/>
    <x v="0"/>
    <x v="1049"/>
    <x v="968"/>
    <x v="0"/>
    <x v="0"/>
  </r>
  <r>
    <x v="1079"/>
    <x v="1079"/>
    <x v="3"/>
    <x v="262"/>
    <x v="7"/>
    <x v="11"/>
    <x v="0"/>
    <x v="249"/>
    <x v="6"/>
    <x v="2"/>
    <x v="364"/>
    <x v="1"/>
    <x v="3"/>
    <x v="1075"/>
    <x v="906"/>
    <x v="1079"/>
    <x v="12"/>
    <x v="408"/>
    <x v="1"/>
    <x v="0"/>
    <x v="0"/>
    <x v="1050"/>
    <x v="969"/>
    <x v="0"/>
    <x v="0"/>
  </r>
  <r>
    <x v="1080"/>
    <x v="1080"/>
    <x v="1"/>
    <x v="219"/>
    <x v="2"/>
    <x v="14"/>
    <x v="0"/>
    <x v="211"/>
    <x v="2"/>
    <x v="2"/>
    <x v="51"/>
    <x v="5"/>
    <x v="2"/>
    <x v="1076"/>
    <x v="914"/>
    <x v="1080"/>
    <x v="911"/>
    <x v="409"/>
    <x v="1"/>
    <x v="0"/>
    <x v="0"/>
    <x v="1051"/>
    <x v="970"/>
    <x v="0"/>
    <x v="0"/>
  </r>
  <r>
    <x v="1081"/>
    <x v="1081"/>
    <x v="1"/>
    <x v="121"/>
    <x v="10"/>
    <x v="21"/>
    <x v="0"/>
    <x v="120"/>
    <x v="9"/>
    <x v="3"/>
    <x v="361"/>
    <x v="13"/>
    <x v="2"/>
    <x v="1077"/>
    <x v="915"/>
    <x v="1081"/>
    <x v="912"/>
    <x v="5"/>
    <x v="0"/>
    <x v="0"/>
    <x v="0"/>
    <x v="1052"/>
    <x v="5"/>
    <x v="0"/>
    <x v="0"/>
  </r>
  <r>
    <x v="1082"/>
    <x v="1082"/>
    <x v="2"/>
    <x v="84"/>
    <x v="9"/>
    <x v="9"/>
    <x v="0"/>
    <x v="83"/>
    <x v="8"/>
    <x v="3"/>
    <x v="43"/>
    <x v="34"/>
    <x v="1"/>
    <x v="1078"/>
    <x v="916"/>
    <x v="1082"/>
    <x v="913"/>
    <x v="142"/>
    <x v="0"/>
    <x v="0"/>
    <x v="0"/>
    <x v="1053"/>
    <x v="971"/>
    <x v="0"/>
    <x v="0"/>
  </r>
  <r>
    <x v="1083"/>
    <x v="1083"/>
    <x v="2"/>
    <x v="120"/>
    <x v="10"/>
    <x v="29"/>
    <x v="0"/>
    <x v="119"/>
    <x v="9"/>
    <x v="3"/>
    <x v="102"/>
    <x v="26"/>
    <x v="2"/>
    <x v="1079"/>
    <x v="917"/>
    <x v="1083"/>
    <x v="914"/>
    <x v="88"/>
    <x v="1"/>
    <x v="0"/>
    <x v="0"/>
    <x v="1054"/>
    <x v="972"/>
    <x v="0"/>
    <x v="0"/>
  </r>
  <r>
    <x v="1084"/>
    <x v="1084"/>
    <x v="3"/>
    <x v="149"/>
    <x v="12"/>
    <x v="11"/>
    <x v="0"/>
    <x v="148"/>
    <x v="11"/>
    <x v="2"/>
    <x v="184"/>
    <x v="106"/>
    <x v="9"/>
    <x v="1080"/>
    <x v="724"/>
    <x v="1084"/>
    <x v="915"/>
    <x v="37"/>
    <x v="0"/>
    <x v="0"/>
    <x v="0"/>
    <x v="1055"/>
    <x v="973"/>
    <x v="0"/>
    <x v="0"/>
  </r>
  <r>
    <x v="1085"/>
    <x v="1085"/>
    <x v="2"/>
    <x v="73"/>
    <x v="3"/>
    <x v="22"/>
    <x v="0"/>
    <x v="72"/>
    <x v="3"/>
    <x v="0"/>
    <x v="78"/>
    <x v="12"/>
    <x v="0"/>
    <x v="1081"/>
    <x v="918"/>
    <x v="1085"/>
    <x v="916"/>
    <x v="122"/>
    <x v="0"/>
    <x v="0"/>
    <x v="0"/>
    <x v="1056"/>
    <x v="974"/>
    <x v="0"/>
    <x v="0"/>
  </r>
  <r>
    <x v="1086"/>
    <x v="1086"/>
    <x v="2"/>
    <x v="67"/>
    <x v="8"/>
    <x v="18"/>
    <x v="0"/>
    <x v="66"/>
    <x v="7"/>
    <x v="3"/>
    <x v="205"/>
    <x v="25"/>
    <x v="4"/>
    <x v="1082"/>
    <x v="919"/>
    <x v="1086"/>
    <x v="917"/>
    <x v="0"/>
    <x v="1"/>
    <x v="0"/>
    <x v="0"/>
    <x v="1057"/>
    <x v="975"/>
    <x v="0"/>
    <x v="0"/>
  </r>
  <r>
    <x v="1087"/>
    <x v="1087"/>
    <x v="0"/>
    <x v="398"/>
    <x v="4"/>
    <x v="29"/>
    <x v="0"/>
    <x v="349"/>
    <x v="4"/>
    <x v="1"/>
    <x v="245"/>
    <x v="107"/>
    <x v="0"/>
    <x v="1083"/>
    <x v="920"/>
    <x v="1087"/>
    <x v="918"/>
    <x v="43"/>
    <x v="1"/>
    <x v="0"/>
    <x v="0"/>
    <x v="1058"/>
    <x v="976"/>
    <x v="0"/>
    <x v="0"/>
  </r>
  <r>
    <x v="1088"/>
    <x v="1088"/>
    <x v="2"/>
    <x v="107"/>
    <x v="4"/>
    <x v="0"/>
    <x v="0"/>
    <x v="106"/>
    <x v="4"/>
    <x v="1"/>
    <x v="332"/>
    <x v="7"/>
    <x v="3"/>
    <x v="1084"/>
    <x v="921"/>
    <x v="1088"/>
    <x v="919"/>
    <x v="0"/>
    <x v="1"/>
    <x v="0"/>
    <x v="0"/>
    <x v="1059"/>
    <x v="977"/>
    <x v="0"/>
    <x v="0"/>
  </r>
  <r>
    <x v="1089"/>
    <x v="1089"/>
    <x v="0"/>
    <x v="238"/>
    <x v="9"/>
    <x v="12"/>
    <x v="0"/>
    <x v="230"/>
    <x v="8"/>
    <x v="3"/>
    <x v="174"/>
    <x v="18"/>
    <x v="2"/>
    <x v="1085"/>
    <x v="922"/>
    <x v="1089"/>
    <x v="920"/>
    <x v="219"/>
    <x v="1"/>
    <x v="0"/>
    <x v="0"/>
    <x v="1060"/>
    <x v="978"/>
    <x v="0"/>
    <x v="0"/>
  </r>
  <r>
    <x v="1090"/>
    <x v="1090"/>
    <x v="2"/>
    <x v="374"/>
    <x v="7"/>
    <x v="2"/>
    <x v="0"/>
    <x v="245"/>
    <x v="6"/>
    <x v="2"/>
    <x v="83"/>
    <x v="7"/>
    <x v="3"/>
    <x v="1086"/>
    <x v="923"/>
    <x v="1090"/>
    <x v="921"/>
    <x v="410"/>
    <x v="1"/>
    <x v="0"/>
    <x v="0"/>
    <x v="1061"/>
    <x v="979"/>
    <x v="0"/>
    <x v="0"/>
  </r>
  <r>
    <x v="1091"/>
    <x v="1091"/>
    <x v="0"/>
    <x v="326"/>
    <x v="8"/>
    <x v="9"/>
    <x v="0"/>
    <x v="306"/>
    <x v="7"/>
    <x v="3"/>
    <x v="140"/>
    <x v="76"/>
    <x v="2"/>
    <x v="1087"/>
    <x v="924"/>
    <x v="1091"/>
    <x v="922"/>
    <x v="236"/>
    <x v="0"/>
    <x v="0"/>
    <x v="0"/>
    <x v="1062"/>
    <x v="980"/>
    <x v="0"/>
    <x v="0"/>
  </r>
  <r>
    <x v="1092"/>
    <x v="1092"/>
    <x v="1"/>
    <x v="318"/>
    <x v="7"/>
    <x v="29"/>
    <x v="0"/>
    <x v="299"/>
    <x v="6"/>
    <x v="2"/>
    <x v="10"/>
    <x v="24"/>
    <x v="1"/>
    <x v="1088"/>
    <x v="925"/>
    <x v="1092"/>
    <x v="923"/>
    <x v="35"/>
    <x v="1"/>
    <x v="0"/>
    <x v="0"/>
    <x v="1063"/>
    <x v="981"/>
    <x v="0"/>
    <x v="0"/>
  </r>
  <r>
    <x v="1093"/>
    <x v="1093"/>
    <x v="1"/>
    <x v="97"/>
    <x v="9"/>
    <x v="29"/>
    <x v="0"/>
    <x v="96"/>
    <x v="8"/>
    <x v="3"/>
    <x v="91"/>
    <x v="36"/>
    <x v="1"/>
    <x v="1089"/>
    <x v="926"/>
    <x v="1093"/>
    <x v="12"/>
    <x v="386"/>
    <x v="1"/>
    <x v="0"/>
    <x v="0"/>
    <x v="1064"/>
    <x v="982"/>
    <x v="0"/>
    <x v="0"/>
  </r>
  <r>
    <x v="1094"/>
    <x v="1094"/>
    <x v="1"/>
    <x v="209"/>
    <x v="10"/>
    <x v="10"/>
    <x v="0"/>
    <x v="203"/>
    <x v="9"/>
    <x v="3"/>
    <x v="19"/>
    <x v="12"/>
    <x v="2"/>
    <x v="1090"/>
    <x v="927"/>
    <x v="1094"/>
    <x v="924"/>
    <x v="343"/>
    <x v="1"/>
    <x v="0"/>
    <x v="0"/>
    <x v="1065"/>
    <x v="983"/>
    <x v="0"/>
    <x v="0"/>
  </r>
  <r>
    <x v="1095"/>
    <x v="1095"/>
    <x v="0"/>
    <x v="338"/>
    <x v="12"/>
    <x v="15"/>
    <x v="0"/>
    <x v="313"/>
    <x v="11"/>
    <x v="2"/>
    <x v="10"/>
    <x v="38"/>
    <x v="0"/>
    <x v="1091"/>
    <x v="928"/>
    <x v="1095"/>
    <x v="925"/>
    <x v="5"/>
    <x v="1"/>
    <x v="0"/>
    <x v="0"/>
    <x v="1066"/>
    <x v="5"/>
    <x v="0"/>
    <x v="0"/>
  </r>
  <r>
    <x v="1096"/>
    <x v="1096"/>
    <x v="2"/>
    <x v="267"/>
    <x v="9"/>
    <x v="4"/>
    <x v="0"/>
    <x v="254"/>
    <x v="8"/>
    <x v="3"/>
    <x v="98"/>
    <x v="21"/>
    <x v="2"/>
    <x v="1092"/>
    <x v="828"/>
    <x v="1096"/>
    <x v="926"/>
    <x v="209"/>
    <x v="0"/>
    <x v="0"/>
    <x v="0"/>
    <x v="1067"/>
    <x v="984"/>
    <x v="0"/>
    <x v="0"/>
  </r>
  <r>
    <x v="1097"/>
    <x v="1097"/>
    <x v="2"/>
    <x v="309"/>
    <x v="8"/>
    <x v="6"/>
    <x v="0"/>
    <x v="294"/>
    <x v="7"/>
    <x v="3"/>
    <x v="94"/>
    <x v="6"/>
    <x v="4"/>
    <x v="1093"/>
    <x v="809"/>
    <x v="1097"/>
    <x v="927"/>
    <x v="5"/>
    <x v="1"/>
    <x v="0"/>
    <x v="0"/>
    <x v="1068"/>
    <x v="5"/>
    <x v="0"/>
    <x v="0"/>
  </r>
  <r>
    <x v="1098"/>
    <x v="1098"/>
    <x v="3"/>
    <x v="172"/>
    <x v="4"/>
    <x v="1"/>
    <x v="0"/>
    <x v="169"/>
    <x v="4"/>
    <x v="1"/>
    <x v="4"/>
    <x v="24"/>
    <x v="4"/>
    <x v="1094"/>
    <x v="890"/>
    <x v="1098"/>
    <x v="928"/>
    <x v="5"/>
    <x v="1"/>
    <x v="0"/>
    <x v="0"/>
    <x v="1069"/>
    <x v="5"/>
    <x v="0"/>
    <x v="0"/>
  </r>
  <r>
    <x v="1099"/>
    <x v="1099"/>
    <x v="1"/>
    <x v="399"/>
    <x v="29"/>
    <x v="29"/>
    <x v="0"/>
    <x v="271"/>
    <x v="5"/>
    <x v="1"/>
    <x v="244"/>
    <x v="21"/>
    <x v="0"/>
    <x v="1095"/>
    <x v="181"/>
    <x v="1099"/>
    <x v="929"/>
    <x v="236"/>
    <x v="0"/>
    <x v="24"/>
    <x v="22"/>
    <x v="1070"/>
    <x v="985"/>
    <x v="24"/>
    <x v="24"/>
  </r>
  <r>
    <x v="1100"/>
    <x v="1100"/>
    <x v="0"/>
    <x v="102"/>
    <x v="0"/>
    <x v="30"/>
    <x v="0"/>
    <x v="101"/>
    <x v="0"/>
    <x v="0"/>
    <x v="220"/>
    <x v="0"/>
    <x v="4"/>
    <x v="1096"/>
    <x v="929"/>
    <x v="1100"/>
    <x v="930"/>
    <x v="313"/>
    <x v="1"/>
    <x v="0"/>
    <x v="0"/>
    <x v="1071"/>
    <x v="986"/>
    <x v="0"/>
    <x v="0"/>
  </r>
  <r>
    <x v="1101"/>
    <x v="1101"/>
    <x v="1"/>
    <x v="296"/>
    <x v="11"/>
    <x v="2"/>
    <x v="0"/>
    <x v="282"/>
    <x v="10"/>
    <x v="0"/>
    <x v="211"/>
    <x v="1"/>
    <x v="0"/>
    <x v="1097"/>
    <x v="930"/>
    <x v="1101"/>
    <x v="931"/>
    <x v="5"/>
    <x v="1"/>
    <x v="0"/>
    <x v="0"/>
    <x v="1072"/>
    <x v="5"/>
    <x v="0"/>
    <x v="0"/>
  </r>
  <r>
    <x v="1102"/>
    <x v="1102"/>
    <x v="2"/>
    <x v="185"/>
    <x v="12"/>
    <x v="9"/>
    <x v="0"/>
    <x v="180"/>
    <x v="11"/>
    <x v="2"/>
    <x v="307"/>
    <x v="108"/>
    <x v="6"/>
    <x v="1098"/>
    <x v="931"/>
    <x v="1102"/>
    <x v="12"/>
    <x v="411"/>
    <x v="1"/>
    <x v="0"/>
    <x v="0"/>
    <x v="1073"/>
    <x v="987"/>
    <x v="0"/>
    <x v="0"/>
  </r>
  <r>
    <x v="1103"/>
    <x v="1103"/>
    <x v="2"/>
    <x v="206"/>
    <x v="9"/>
    <x v="11"/>
    <x v="0"/>
    <x v="201"/>
    <x v="8"/>
    <x v="3"/>
    <x v="221"/>
    <x v="26"/>
    <x v="3"/>
    <x v="1099"/>
    <x v="932"/>
    <x v="1103"/>
    <x v="932"/>
    <x v="5"/>
    <x v="0"/>
    <x v="0"/>
    <x v="0"/>
    <x v="1074"/>
    <x v="5"/>
    <x v="0"/>
    <x v="0"/>
  </r>
  <r>
    <x v="1104"/>
    <x v="1104"/>
    <x v="3"/>
    <x v="266"/>
    <x v="11"/>
    <x v="14"/>
    <x v="0"/>
    <x v="253"/>
    <x v="10"/>
    <x v="0"/>
    <x v="86"/>
    <x v="38"/>
    <x v="1"/>
    <x v="1100"/>
    <x v="933"/>
    <x v="1104"/>
    <x v="933"/>
    <x v="136"/>
    <x v="0"/>
    <x v="0"/>
    <x v="0"/>
    <x v="1075"/>
    <x v="988"/>
    <x v="0"/>
    <x v="0"/>
  </r>
  <r>
    <x v="1105"/>
    <x v="1105"/>
    <x v="0"/>
    <x v="76"/>
    <x v="3"/>
    <x v="1"/>
    <x v="0"/>
    <x v="75"/>
    <x v="3"/>
    <x v="0"/>
    <x v="215"/>
    <x v="17"/>
    <x v="1"/>
    <x v="1101"/>
    <x v="934"/>
    <x v="1105"/>
    <x v="12"/>
    <x v="123"/>
    <x v="0"/>
    <x v="0"/>
    <x v="0"/>
    <x v="1076"/>
    <x v="989"/>
    <x v="0"/>
    <x v="0"/>
  </r>
  <r>
    <x v="1106"/>
    <x v="1106"/>
    <x v="0"/>
    <x v="280"/>
    <x v="12"/>
    <x v="24"/>
    <x v="1"/>
    <x v="267"/>
    <x v="11"/>
    <x v="2"/>
    <x v="365"/>
    <x v="35"/>
    <x v="3"/>
    <x v="1102"/>
    <x v="935"/>
    <x v="1106"/>
    <x v="934"/>
    <x v="140"/>
    <x v="1"/>
    <x v="0"/>
    <x v="0"/>
    <x v="1077"/>
    <x v="990"/>
    <x v="0"/>
    <x v="0"/>
  </r>
  <r>
    <x v="1107"/>
    <x v="1107"/>
    <x v="2"/>
    <x v="48"/>
    <x v="11"/>
    <x v="1"/>
    <x v="0"/>
    <x v="47"/>
    <x v="10"/>
    <x v="0"/>
    <x v="137"/>
    <x v="26"/>
    <x v="0"/>
    <x v="1103"/>
    <x v="112"/>
    <x v="1107"/>
    <x v="935"/>
    <x v="123"/>
    <x v="0"/>
    <x v="0"/>
    <x v="0"/>
    <x v="1078"/>
    <x v="991"/>
    <x v="0"/>
    <x v="0"/>
  </r>
  <r>
    <x v="1108"/>
    <x v="1108"/>
    <x v="2"/>
    <x v="349"/>
    <x v="10"/>
    <x v="30"/>
    <x v="0"/>
    <x v="321"/>
    <x v="9"/>
    <x v="3"/>
    <x v="118"/>
    <x v="20"/>
    <x v="2"/>
    <x v="1104"/>
    <x v="884"/>
    <x v="1108"/>
    <x v="936"/>
    <x v="391"/>
    <x v="0"/>
    <x v="0"/>
    <x v="0"/>
    <x v="1079"/>
    <x v="992"/>
    <x v="0"/>
    <x v="0"/>
  </r>
  <r>
    <x v="1109"/>
    <x v="1109"/>
    <x v="2"/>
    <x v="313"/>
    <x v="10"/>
    <x v="2"/>
    <x v="0"/>
    <x v="296"/>
    <x v="9"/>
    <x v="3"/>
    <x v="109"/>
    <x v="109"/>
    <x v="1"/>
    <x v="1105"/>
    <x v="936"/>
    <x v="1109"/>
    <x v="937"/>
    <x v="241"/>
    <x v="0"/>
    <x v="0"/>
    <x v="0"/>
    <x v="1080"/>
    <x v="993"/>
    <x v="0"/>
    <x v="0"/>
  </r>
  <r>
    <x v="1110"/>
    <x v="1110"/>
    <x v="1"/>
    <x v="243"/>
    <x v="21"/>
    <x v="20"/>
    <x v="0"/>
    <x v="235"/>
    <x v="1"/>
    <x v="1"/>
    <x v="79"/>
    <x v="35"/>
    <x v="0"/>
    <x v="1106"/>
    <x v="937"/>
    <x v="1110"/>
    <x v="938"/>
    <x v="412"/>
    <x v="0"/>
    <x v="0"/>
    <x v="0"/>
    <x v="1081"/>
    <x v="994"/>
    <x v="0"/>
    <x v="0"/>
  </r>
  <r>
    <x v="1111"/>
    <x v="1111"/>
    <x v="3"/>
    <x v="293"/>
    <x v="8"/>
    <x v="3"/>
    <x v="0"/>
    <x v="279"/>
    <x v="7"/>
    <x v="3"/>
    <x v="200"/>
    <x v="8"/>
    <x v="4"/>
    <x v="1107"/>
    <x v="938"/>
    <x v="1111"/>
    <x v="939"/>
    <x v="285"/>
    <x v="1"/>
    <x v="25"/>
    <x v="23"/>
    <x v="1082"/>
    <x v="995"/>
    <x v="25"/>
    <x v="25"/>
  </r>
  <r>
    <x v="1112"/>
    <x v="1112"/>
    <x v="2"/>
    <x v="18"/>
    <x v="4"/>
    <x v="3"/>
    <x v="0"/>
    <x v="18"/>
    <x v="4"/>
    <x v="1"/>
    <x v="67"/>
    <x v="17"/>
    <x v="0"/>
    <x v="1108"/>
    <x v="939"/>
    <x v="1112"/>
    <x v="12"/>
    <x v="413"/>
    <x v="0"/>
    <x v="0"/>
    <x v="0"/>
    <x v="1083"/>
    <x v="996"/>
    <x v="0"/>
    <x v="0"/>
  </r>
  <r>
    <x v="1113"/>
    <x v="1113"/>
    <x v="2"/>
    <x v="283"/>
    <x v="2"/>
    <x v="29"/>
    <x v="0"/>
    <x v="270"/>
    <x v="2"/>
    <x v="2"/>
    <x v="127"/>
    <x v="19"/>
    <x v="4"/>
    <x v="1109"/>
    <x v="940"/>
    <x v="1113"/>
    <x v="940"/>
    <x v="224"/>
    <x v="1"/>
    <x v="0"/>
    <x v="0"/>
    <x v="1084"/>
    <x v="997"/>
    <x v="0"/>
    <x v="0"/>
  </r>
  <r>
    <x v="1114"/>
    <x v="1114"/>
    <x v="3"/>
    <x v="321"/>
    <x v="12"/>
    <x v="26"/>
    <x v="0"/>
    <x v="301"/>
    <x v="11"/>
    <x v="2"/>
    <x v="302"/>
    <x v="38"/>
    <x v="1"/>
    <x v="1110"/>
    <x v="526"/>
    <x v="1114"/>
    <x v="941"/>
    <x v="303"/>
    <x v="1"/>
    <x v="0"/>
    <x v="0"/>
    <x v="1085"/>
    <x v="998"/>
    <x v="0"/>
    <x v="0"/>
  </r>
  <r>
    <x v="1115"/>
    <x v="1115"/>
    <x v="1"/>
    <x v="140"/>
    <x v="3"/>
    <x v="4"/>
    <x v="0"/>
    <x v="139"/>
    <x v="3"/>
    <x v="0"/>
    <x v="238"/>
    <x v="17"/>
    <x v="4"/>
    <x v="1111"/>
    <x v="941"/>
    <x v="1115"/>
    <x v="942"/>
    <x v="5"/>
    <x v="0"/>
    <x v="0"/>
    <x v="0"/>
    <x v="1086"/>
    <x v="5"/>
    <x v="0"/>
    <x v="0"/>
  </r>
  <r>
    <x v="1116"/>
    <x v="1116"/>
    <x v="3"/>
    <x v="335"/>
    <x v="9"/>
    <x v="24"/>
    <x v="0"/>
    <x v="311"/>
    <x v="8"/>
    <x v="3"/>
    <x v="263"/>
    <x v="19"/>
    <x v="7"/>
    <x v="1112"/>
    <x v="942"/>
    <x v="1116"/>
    <x v="943"/>
    <x v="346"/>
    <x v="1"/>
    <x v="0"/>
    <x v="0"/>
    <x v="1087"/>
    <x v="999"/>
    <x v="0"/>
    <x v="0"/>
  </r>
  <r>
    <x v="1117"/>
    <x v="1117"/>
    <x v="2"/>
    <x v="400"/>
    <x v="5"/>
    <x v="3"/>
    <x v="0"/>
    <x v="350"/>
    <x v="5"/>
    <x v="1"/>
    <x v="267"/>
    <x v="12"/>
    <x v="1"/>
    <x v="1113"/>
    <x v="943"/>
    <x v="1117"/>
    <x v="12"/>
    <x v="414"/>
    <x v="0"/>
    <x v="0"/>
    <x v="0"/>
    <x v="1088"/>
    <x v="1000"/>
    <x v="0"/>
    <x v="0"/>
  </r>
  <r>
    <x v="1118"/>
    <x v="1118"/>
    <x v="1"/>
    <x v="358"/>
    <x v="2"/>
    <x v="0"/>
    <x v="0"/>
    <x v="327"/>
    <x v="2"/>
    <x v="2"/>
    <x v="115"/>
    <x v="9"/>
    <x v="4"/>
    <x v="1114"/>
    <x v="688"/>
    <x v="1118"/>
    <x v="944"/>
    <x v="114"/>
    <x v="1"/>
    <x v="0"/>
    <x v="0"/>
    <x v="1089"/>
    <x v="1001"/>
    <x v="0"/>
    <x v="0"/>
  </r>
  <r>
    <x v="1119"/>
    <x v="1119"/>
    <x v="1"/>
    <x v="219"/>
    <x v="2"/>
    <x v="14"/>
    <x v="0"/>
    <x v="211"/>
    <x v="2"/>
    <x v="2"/>
    <x v="366"/>
    <x v="38"/>
    <x v="2"/>
    <x v="1115"/>
    <x v="215"/>
    <x v="1119"/>
    <x v="945"/>
    <x v="94"/>
    <x v="0"/>
    <x v="0"/>
    <x v="0"/>
    <x v="1090"/>
    <x v="1002"/>
    <x v="0"/>
    <x v="0"/>
  </r>
  <r>
    <x v="1120"/>
    <x v="1120"/>
    <x v="3"/>
    <x v="346"/>
    <x v="3"/>
    <x v="11"/>
    <x v="0"/>
    <x v="319"/>
    <x v="3"/>
    <x v="0"/>
    <x v="30"/>
    <x v="5"/>
    <x v="3"/>
    <x v="1116"/>
    <x v="944"/>
    <x v="1120"/>
    <x v="946"/>
    <x v="117"/>
    <x v="0"/>
    <x v="0"/>
    <x v="0"/>
    <x v="1091"/>
    <x v="1003"/>
    <x v="0"/>
    <x v="0"/>
  </r>
  <r>
    <x v="1121"/>
    <x v="1121"/>
    <x v="1"/>
    <x v="369"/>
    <x v="11"/>
    <x v="12"/>
    <x v="0"/>
    <x v="333"/>
    <x v="10"/>
    <x v="0"/>
    <x v="181"/>
    <x v="4"/>
    <x v="0"/>
    <x v="1117"/>
    <x v="358"/>
    <x v="1121"/>
    <x v="947"/>
    <x v="136"/>
    <x v="1"/>
    <x v="0"/>
    <x v="0"/>
    <x v="1092"/>
    <x v="1004"/>
    <x v="0"/>
    <x v="0"/>
  </r>
  <r>
    <x v="1122"/>
    <x v="1122"/>
    <x v="2"/>
    <x v="401"/>
    <x v="14"/>
    <x v="24"/>
    <x v="0"/>
    <x v="112"/>
    <x v="11"/>
    <x v="2"/>
    <x v="60"/>
    <x v="2"/>
    <x v="1"/>
    <x v="1118"/>
    <x v="945"/>
    <x v="1122"/>
    <x v="948"/>
    <x v="190"/>
    <x v="0"/>
    <x v="0"/>
    <x v="0"/>
    <x v="1093"/>
    <x v="1005"/>
    <x v="0"/>
    <x v="0"/>
  </r>
  <r>
    <x v="1123"/>
    <x v="1123"/>
    <x v="2"/>
    <x v="18"/>
    <x v="4"/>
    <x v="3"/>
    <x v="0"/>
    <x v="18"/>
    <x v="4"/>
    <x v="1"/>
    <x v="126"/>
    <x v="18"/>
    <x v="2"/>
    <x v="1119"/>
    <x v="946"/>
    <x v="1123"/>
    <x v="12"/>
    <x v="44"/>
    <x v="0"/>
    <x v="0"/>
    <x v="0"/>
    <x v="49"/>
    <x v="44"/>
    <x v="0"/>
    <x v="0"/>
  </r>
  <r>
    <x v="1124"/>
    <x v="1124"/>
    <x v="1"/>
    <x v="135"/>
    <x v="7"/>
    <x v="13"/>
    <x v="0"/>
    <x v="134"/>
    <x v="6"/>
    <x v="2"/>
    <x v="273"/>
    <x v="110"/>
    <x v="3"/>
    <x v="1120"/>
    <x v="947"/>
    <x v="1124"/>
    <x v="949"/>
    <x v="72"/>
    <x v="1"/>
    <x v="0"/>
    <x v="0"/>
    <x v="1094"/>
    <x v="1006"/>
    <x v="0"/>
    <x v="0"/>
  </r>
  <r>
    <x v="1125"/>
    <x v="1125"/>
    <x v="1"/>
    <x v="249"/>
    <x v="0"/>
    <x v="28"/>
    <x v="0"/>
    <x v="240"/>
    <x v="0"/>
    <x v="0"/>
    <x v="82"/>
    <x v="30"/>
    <x v="0"/>
    <x v="1121"/>
    <x v="948"/>
    <x v="1125"/>
    <x v="950"/>
    <x v="88"/>
    <x v="0"/>
    <x v="0"/>
    <x v="0"/>
    <x v="1095"/>
    <x v="1007"/>
    <x v="0"/>
    <x v="0"/>
  </r>
  <r>
    <x v="1126"/>
    <x v="1126"/>
    <x v="1"/>
    <x v="103"/>
    <x v="4"/>
    <x v="24"/>
    <x v="0"/>
    <x v="102"/>
    <x v="4"/>
    <x v="1"/>
    <x v="246"/>
    <x v="20"/>
    <x v="4"/>
    <x v="1122"/>
    <x v="949"/>
    <x v="1126"/>
    <x v="951"/>
    <x v="159"/>
    <x v="0"/>
    <x v="0"/>
    <x v="0"/>
    <x v="1096"/>
    <x v="1008"/>
    <x v="0"/>
    <x v="0"/>
  </r>
  <r>
    <x v="1127"/>
    <x v="1127"/>
    <x v="3"/>
    <x v="402"/>
    <x v="30"/>
    <x v="1"/>
    <x v="0"/>
    <x v="187"/>
    <x v="9"/>
    <x v="3"/>
    <x v="39"/>
    <x v="5"/>
    <x v="0"/>
    <x v="1123"/>
    <x v="950"/>
    <x v="1127"/>
    <x v="12"/>
    <x v="219"/>
    <x v="1"/>
    <x v="0"/>
    <x v="0"/>
    <x v="1097"/>
    <x v="1009"/>
    <x v="0"/>
    <x v="0"/>
  </r>
  <r>
    <x v="1128"/>
    <x v="1128"/>
    <x v="3"/>
    <x v="403"/>
    <x v="5"/>
    <x v="21"/>
    <x v="0"/>
    <x v="241"/>
    <x v="5"/>
    <x v="1"/>
    <x v="8"/>
    <x v="29"/>
    <x v="3"/>
    <x v="1124"/>
    <x v="311"/>
    <x v="1128"/>
    <x v="952"/>
    <x v="45"/>
    <x v="0"/>
    <x v="0"/>
    <x v="0"/>
    <x v="1098"/>
    <x v="1010"/>
    <x v="0"/>
    <x v="0"/>
  </r>
  <r>
    <x v="1129"/>
    <x v="1129"/>
    <x v="1"/>
    <x v="33"/>
    <x v="7"/>
    <x v="15"/>
    <x v="0"/>
    <x v="33"/>
    <x v="6"/>
    <x v="2"/>
    <x v="309"/>
    <x v="23"/>
    <x v="2"/>
    <x v="1125"/>
    <x v="951"/>
    <x v="1129"/>
    <x v="12"/>
    <x v="287"/>
    <x v="1"/>
    <x v="0"/>
    <x v="0"/>
    <x v="527"/>
    <x v="476"/>
    <x v="0"/>
    <x v="0"/>
  </r>
  <r>
    <x v="1130"/>
    <x v="1130"/>
    <x v="1"/>
    <x v="86"/>
    <x v="7"/>
    <x v="6"/>
    <x v="0"/>
    <x v="85"/>
    <x v="6"/>
    <x v="2"/>
    <x v="77"/>
    <x v="35"/>
    <x v="2"/>
    <x v="1126"/>
    <x v="952"/>
    <x v="1130"/>
    <x v="953"/>
    <x v="145"/>
    <x v="0"/>
    <x v="0"/>
    <x v="0"/>
    <x v="1099"/>
    <x v="1011"/>
    <x v="0"/>
    <x v="0"/>
  </r>
  <r>
    <x v="1131"/>
    <x v="1131"/>
    <x v="3"/>
    <x v="267"/>
    <x v="9"/>
    <x v="4"/>
    <x v="0"/>
    <x v="254"/>
    <x v="8"/>
    <x v="3"/>
    <x v="223"/>
    <x v="12"/>
    <x v="1"/>
    <x v="1127"/>
    <x v="953"/>
    <x v="1131"/>
    <x v="12"/>
    <x v="415"/>
    <x v="0"/>
    <x v="0"/>
    <x v="0"/>
    <x v="1100"/>
    <x v="1012"/>
    <x v="0"/>
    <x v="0"/>
  </r>
  <r>
    <x v="1132"/>
    <x v="1132"/>
    <x v="2"/>
    <x v="192"/>
    <x v="10"/>
    <x v="5"/>
    <x v="0"/>
    <x v="187"/>
    <x v="9"/>
    <x v="3"/>
    <x v="288"/>
    <x v="14"/>
    <x v="1"/>
    <x v="1128"/>
    <x v="850"/>
    <x v="1132"/>
    <x v="954"/>
    <x v="234"/>
    <x v="0"/>
    <x v="0"/>
    <x v="0"/>
    <x v="1101"/>
    <x v="1013"/>
    <x v="0"/>
    <x v="0"/>
  </r>
  <r>
    <x v="1133"/>
    <x v="1133"/>
    <x v="1"/>
    <x v="274"/>
    <x v="8"/>
    <x v="22"/>
    <x v="0"/>
    <x v="261"/>
    <x v="7"/>
    <x v="3"/>
    <x v="284"/>
    <x v="16"/>
    <x v="2"/>
    <x v="1129"/>
    <x v="954"/>
    <x v="1133"/>
    <x v="955"/>
    <x v="416"/>
    <x v="0"/>
    <x v="0"/>
    <x v="0"/>
    <x v="1102"/>
    <x v="1014"/>
    <x v="0"/>
    <x v="0"/>
  </r>
  <r>
    <x v="1134"/>
    <x v="1134"/>
    <x v="2"/>
    <x v="383"/>
    <x v="0"/>
    <x v="26"/>
    <x v="0"/>
    <x v="206"/>
    <x v="0"/>
    <x v="0"/>
    <x v="110"/>
    <x v="30"/>
    <x v="2"/>
    <x v="1130"/>
    <x v="955"/>
    <x v="1134"/>
    <x v="956"/>
    <x v="215"/>
    <x v="0"/>
    <x v="0"/>
    <x v="0"/>
    <x v="1103"/>
    <x v="1015"/>
    <x v="0"/>
    <x v="0"/>
  </r>
  <r>
    <x v="1135"/>
    <x v="1135"/>
    <x v="3"/>
    <x v="5"/>
    <x v="3"/>
    <x v="5"/>
    <x v="0"/>
    <x v="5"/>
    <x v="3"/>
    <x v="0"/>
    <x v="215"/>
    <x v="7"/>
    <x v="4"/>
    <x v="1131"/>
    <x v="956"/>
    <x v="1135"/>
    <x v="957"/>
    <x v="375"/>
    <x v="0"/>
    <x v="0"/>
    <x v="0"/>
    <x v="1104"/>
    <x v="1016"/>
    <x v="0"/>
    <x v="0"/>
  </r>
  <r>
    <x v="1136"/>
    <x v="1136"/>
    <x v="2"/>
    <x v="84"/>
    <x v="9"/>
    <x v="9"/>
    <x v="0"/>
    <x v="83"/>
    <x v="8"/>
    <x v="3"/>
    <x v="152"/>
    <x v="6"/>
    <x v="1"/>
    <x v="1132"/>
    <x v="957"/>
    <x v="1136"/>
    <x v="12"/>
    <x v="417"/>
    <x v="1"/>
    <x v="0"/>
    <x v="0"/>
    <x v="1105"/>
    <x v="1017"/>
    <x v="0"/>
    <x v="0"/>
  </r>
  <r>
    <x v="1137"/>
    <x v="1137"/>
    <x v="1"/>
    <x v="193"/>
    <x v="5"/>
    <x v="27"/>
    <x v="0"/>
    <x v="188"/>
    <x v="5"/>
    <x v="1"/>
    <x v="252"/>
    <x v="23"/>
    <x v="2"/>
    <x v="1133"/>
    <x v="958"/>
    <x v="1137"/>
    <x v="12"/>
    <x v="418"/>
    <x v="0"/>
    <x v="0"/>
    <x v="0"/>
    <x v="1106"/>
    <x v="1018"/>
    <x v="0"/>
    <x v="0"/>
  </r>
  <r>
    <x v="1138"/>
    <x v="1138"/>
    <x v="1"/>
    <x v="307"/>
    <x v="1"/>
    <x v="27"/>
    <x v="0"/>
    <x v="292"/>
    <x v="1"/>
    <x v="1"/>
    <x v="118"/>
    <x v="25"/>
    <x v="2"/>
    <x v="1134"/>
    <x v="959"/>
    <x v="1138"/>
    <x v="958"/>
    <x v="5"/>
    <x v="1"/>
    <x v="0"/>
    <x v="0"/>
    <x v="1107"/>
    <x v="5"/>
    <x v="0"/>
    <x v="0"/>
  </r>
  <r>
    <x v="1139"/>
    <x v="1139"/>
    <x v="0"/>
    <x v="21"/>
    <x v="2"/>
    <x v="15"/>
    <x v="0"/>
    <x v="21"/>
    <x v="2"/>
    <x v="2"/>
    <x v="224"/>
    <x v="24"/>
    <x v="1"/>
    <x v="1135"/>
    <x v="960"/>
    <x v="1139"/>
    <x v="12"/>
    <x v="31"/>
    <x v="1"/>
    <x v="0"/>
    <x v="0"/>
    <x v="35"/>
    <x v="31"/>
    <x v="0"/>
    <x v="0"/>
  </r>
  <r>
    <x v="1140"/>
    <x v="1140"/>
    <x v="1"/>
    <x v="395"/>
    <x v="29"/>
    <x v="12"/>
    <x v="0"/>
    <x v="26"/>
    <x v="3"/>
    <x v="0"/>
    <x v="143"/>
    <x v="32"/>
    <x v="1"/>
    <x v="1136"/>
    <x v="961"/>
    <x v="1140"/>
    <x v="959"/>
    <x v="114"/>
    <x v="1"/>
    <x v="0"/>
    <x v="0"/>
    <x v="1108"/>
    <x v="1019"/>
    <x v="0"/>
    <x v="0"/>
  </r>
  <r>
    <x v="1141"/>
    <x v="1141"/>
    <x v="3"/>
    <x v="115"/>
    <x v="0"/>
    <x v="20"/>
    <x v="0"/>
    <x v="114"/>
    <x v="0"/>
    <x v="0"/>
    <x v="270"/>
    <x v="17"/>
    <x v="4"/>
    <x v="1137"/>
    <x v="238"/>
    <x v="1141"/>
    <x v="960"/>
    <x v="5"/>
    <x v="0"/>
    <x v="0"/>
    <x v="0"/>
    <x v="1109"/>
    <x v="5"/>
    <x v="0"/>
    <x v="0"/>
  </r>
  <r>
    <x v="1142"/>
    <x v="1142"/>
    <x v="3"/>
    <x v="391"/>
    <x v="0"/>
    <x v="12"/>
    <x v="0"/>
    <x v="347"/>
    <x v="0"/>
    <x v="0"/>
    <x v="125"/>
    <x v="26"/>
    <x v="5"/>
    <x v="1138"/>
    <x v="743"/>
    <x v="1142"/>
    <x v="961"/>
    <x v="107"/>
    <x v="0"/>
    <x v="0"/>
    <x v="0"/>
    <x v="1110"/>
    <x v="1020"/>
    <x v="0"/>
    <x v="0"/>
  </r>
  <r>
    <x v="1143"/>
    <x v="1143"/>
    <x v="1"/>
    <x v="300"/>
    <x v="11"/>
    <x v="22"/>
    <x v="0"/>
    <x v="286"/>
    <x v="10"/>
    <x v="0"/>
    <x v="76"/>
    <x v="12"/>
    <x v="2"/>
    <x v="1139"/>
    <x v="962"/>
    <x v="1143"/>
    <x v="12"/>
    <x v="419"/>
    <x v="0"/>
    <x v="0"/>
    <x v="0"/>
    <x v="1111"/>
    <x v="1021"/>
    <x v="0"/>
    <x v="0"/>
  </r>
  <r>
    <x v="1144"/>
    <x v="1144"/>
    <x v="3"/>
    <x v="59"/>
    <x v="1"/>
    <x v="9"/>
    <x v="0"/>
    <x v="58"/>
    <x v="1"/>
    <x v="1"/>
    <x v="316"/>
    <x v="38"/>
    <x v="4"/>
    <x v="1140"/>
    <x v="247"/>
    <x v="1144"/>
    <x v="962"/>
    <x v="420"/>
    <x v="0"/>
    <x v="0"/>
    <x v="0"/>
    <x v="1112"/>
    <x v="1022"/>
    <x v="0"/>
    <x v="0"/>
  </r>
  <r>
    <x v="1145"/>
    <x v="1145"/>
    <x v="3"/>
    <x v="162"/>
    <x v="0"/>
    <x v="4"/>
    <x v="0"/>
    <x v="161"/>
    <x v="0"/>
    <x v="0"/>
    <x v="0"/>
    <x v="26"/>
    <x v="1"/>
    <x v="1141"/>
    <x v="963"/>
    <x v="1145"/>
    <x v="963"/>
    <x v="288"/>
    <x v="0"/>
    <x v="0"/>
    <x v="0"/>
    <x v="1113"/>
    <x v="1023"/>
    <x v="0"/>
    <x v="0"/>
  </r>
  <r>
    <x v="1146"/>
    <x v="1146"/>
    <x v="3"/>
    <x v="57"/>
    <x v="2"/>
    <x v="26"/>
    <x v="0"/>
    <x v="56"/>
    <x v="2"/>
    <x v="2"/>
    <x v="115"/>
    <x v="1"/>
    <x v="9"/>
    <x v="1142"/>
    <x v="964"/>
    <x v="1146"/>
    <x v="12"/>
    <x v="334"/>
    <x v="0"/>
    <x v="0"/>
    <x v="0"/>
    <x v="1114"/>
    <x v="1024"/>
    <x v="0"/>
    <x v="0"/>
  </r>
  <r>
    <x v="1147"/>
    <x v="1147"/>
    <x v="1"/>
    <x v="136"/>
    <x v="10"/>
    <x v="8"/>
    <x v="0"/>
    <x v="135"/>
    <x v="9"/>
    <x v="3"/>
    <x v="36"/>
    <x v="14"/>
    <x v="0"/>
    <x v="1143"/>
    <x v="965"/>
    <x v="1147"/>
    <x v="964"/>
    <x v="7"/>
    <x v="1"/>
    <x v="0"/>
    <x v="0"/>
    <x v="1115"/>
    <x v="1025"/>
    <x v="0"/>
    <x v="0"/>
  </r>
  <r>
    <x v="1148"/>
    <x v="1148"/>
    <x v="1"/>
    <x v="100"/>
    <x v="1"/>
    <x v="16"/>
    <x v="0"/>
    <x v="99"/>
    <x v="1"/>
    <x v="1"/>
    <x v="7"/>
    <x v="23"/>
    <x v="6"/>
    <x v="1144"/>
    <x v="966"/>
    <x v="1148"/>
    <x v="965"/>
    <x v="149"/>
    <x v="0"/>
    <x v="0"/>
    <x v="0"/>
    <x v="1116"/>
    <x v="1026"/>
    <x v="0"/>
    <x v="0"/>
  </r>
  <r>
    <x v="1149"/>
    <x v="1149"/>
    <x v="3"/>
    <x v="65"/>
    <x v="7"/>
    <x v="18"/>
    <x v="0"/>
    <x v="64"/>
    <x v="6"/>
    <x v="2"/>
    <x v="131"/>
    <x v="24"/>
    <x v="3"/>
    <x v="1145"/>
    <x v="967"/>
    <x v="1149"/>
    <x v="12"/>
    <x v="53"/>
    <x v="1"/>
    <x v="0"/>
    <x v="0"/>
    <x v="1117"/>
    <x v="1027"/>
    <x v="0"/>
    <x v="0"/>
  </r>
  <r>
    <x v="1150"/>
    <x v="1150"/>
    <x v="0"/>
    <x v="198"/>
    <x v="8"/>
    <x v="2"/>
    <x v="0"/>
    <x v="193"/>
    <x v="7"/>
    <x v="3"/>
    <x v="94"/>
    <x v="10"/>
    <x v="2"/>
    <x v="1146"/>
    <x v="497"/>
    <x v="1150"/>
    <x v="966"/>
    <x v="5"/>
    <x v="0"/>
    <x v="0"/>
    <x v="0"/>
    <x v="1118"/>
    <x v="5"/>
    <x v="0"/>
    <x v="0"/>
  </r>
  <r>
    <x v="1151"/>
    <x v="1151"/>
    <x v="0"/>
    <x v="368"/>
    <x v="9"/>
    <x v="27"/>
    <x v="0"/>
    <x v="191"/>
    <x v="8"/>
    <x v="3"/>
    <x v="253"/>
    <x v="6"/>
    <x v="3"/>
    <x v="1147"/>
    <x v="968"/>
    <x v="1151"/>
    <x v="967"/>
    <x v="5"/>
    <x v="0"/>
    <x v="0"/>
    <x v="0"/>
    <x v="1119"/>
    <x v="5"/>
    <x v="0"/>
    <x v="0"/>
  </r>
  <r>
    <x v="1152"/>
    <x v="1152"/>
    <x v="2"/>
    <x v="6"/>
    <x v="3"/>
    <x v="6"/>
    <x v="0"/>
    <x v="6"/>
    <x v="3"/>
    <x v="0"/>
    <x v="88"/>
    <x v="38"/>
    <x v="0"/>
    <x v="1148"/>
    <x v="969"/>
    <x v="1152"/>
    <x v="968"/>
    <x v="42"/>
    <x v="0"/>
    <x v="0"/>
    <x v="0"/>
    <x v="1120"/>
    <x v="1028"/>
    <x v="0"/>
    <x v="0"/>
  </r>
  <r>
    <x v="1153"/>
    <x v="1153"/>
    <x v="0"/>
    <x v="258"/>
    <x v="3"/>
    <x v="7"/>
    <x v="0"/>
    <x v="247"/>
    <x v="3"/>
    <x v="0"/>
    <x v="144"/>
    <x v="21"/>
    <x v="3"/>
    <x v="1149"/>
    <x v="970"/>
    <x v="1153"/>
    <x v="969"/>
    <x v="163"/>
    <x v="1"/>
    <x v="26"/>
    <x v="24"/>
    <x v="1121"/>
    <x v="1029"/>
    <x v="26"/>
    <x v="26"/>
  </r>
  <r>
    <x v="1154"/>
    <x v="1154"/>
    <x v="2"/>
    <x v="286"/>
    <x v="5"/>
    <x v="18"/>
    <x v="0"/>
    <x v="273"/>
    <x v="5"/>
    <x v="1"/>
    <x v="262"/>
    <x v="17"/>
    <x v="4"/>
    <x v="1150"/>
    <x v="971"/>
    <x v="1154"/>
    <x v="970"/>
    <x v="221"/>
    <x v="0"/>
    <x v="0"/>
    <x v="0"/>
    <x v="1122"/>
    <x v="1030"/>
    <x v="0"/>
    <x v="0"/>
  </r>
  <r>
    <x v="1155"/>
    <x v="1155"/>
    <x v="1"/>
    <x v="404"/>
    <x v="12"/>
    <x v="19"/>
    <x v="0"/>
    <x v="351"/>
    <x v="11"/>
    <x v="2"/>
    <x v="275"/>
    <x v="23"/>
    <x v="8"/>
    <x v="1151"/>
    <x v="972"/>
    <x v="1155"/>
    <x v="971"/>
    <x v="421"/>
    <x v="1"/>
    <x v="0"/>
    <x v="0"/>
    <x v="1123"/>
    <x v="1031"/>
    <x v="0"/>
    <x v="0"/>
  </r>
  <r>
    <x v="1156"/>
    <x v="1156"/>
    <x v="3"/>
    <x v="405"/>
    <x v="15"/>
    <x v="9"/>
    <x v="0"/>
    <x v="352"/>
    <x v="6"/>
    <x v="2"/>
    <x v="305"/>
    <x v="4"/>
    <x v="0"/>
    <x v="1152"/>
    <x v="973"/>
    <x v="1156"/>
    <x v="972"/>
    <x v="112"/>
    <x v="0"/>
    <x v="0"/>
    <x v="0"/>
    <x v="1124"/>
    <x v="1032"/>
    <x v="0"/>
    <x v="0"/>
  </r>
  <r>
    <x v="1157"/>
    <x v="1157"/>
    <x v="1"/>
    <x v="222"/>
    <x v="5"/>
    <x v="26"/>
    <x v="0"/>
    <x v="214"/>
    <x v="5"/>
    <x v="1"/>
    <x v="292"/>
    <x v="17"/>
    <x v="2"/>
    <x v="1153"/>
    <x v="831"/>
    <x v="1157"/>
    <x v="973"/>
    <x v="5"/>
    <x v="1"/>
    <x v="0"/>
    <x v="0"/>
    <x v="1125"/>
    <x v="5"/>
    <x v="0"/>
    <x v="0"/>
  </r>
  <r>
    <x v="1158"/>
    <x v="1158"/>
    <x v="1"/>
    <x v="155"/>
    <x v="7"/>
    <x v="16"/>
    <x v="0"/>
    <x v="154"/>
    <x v="6"/>
    <x v="2"/>
    <x v="92"/>
    <x v="21"/>
    <x v="4"/>
    <x v="1154"/>
    <x v="974"/>
    <x v="1158"/>
    <x v="974"/>
    <x v="239"/>
    <x v="1"/>
    <x v="0"/>
    <x v="0"/>
    <x v="1126"/>
    <x v="1033"/>
    <x v="0"/>
    <x v="0"/>
  </r>
  <r>
    <x v="1159"/>
    <x v="1159"/>
    <x v="0"/>
    <x v="93"/>
    <x v="7"/>
    <x v="21"/>
    <x v="0"/>
    <x v="92"/>
    <x v="6"/>
    <x v="2"/>
    <x v="245"/>
    <x v="13"/>
    <x v="3"/>
    <x v="1155"/>
    <x v="975"/>
    <x v="1159"/>
    <x v="975"/>
    <x v="422"/>
    <x v="0"/>
    <x v="0"/>
    <x v="0"/>
    <x v="1127"/>
    <x v="1034"/>
    <x v="0"/>
    <x v="0"/>
  </r>
  <r>
    <x v="1160"/>
    <x v="1160"/>
    <x v="3"/>
    <x v="170"/>
    <x v="11"/>
    <x v="20"/>
    <x v="0"/>
    <x v="167"/>
    <x v="10"/>
    <x v="0"/>
    <x v="200"/>
    <x v="21"/>
    <x v="3"/>
    <x v="1156"/>
    <x v="976"/>
    <x v="1160"/>
    <x v="976"/>
    <x v="277"/>
    <x v="0"/>
    <x v="0"/>
    <x v="0"/>
    <x v="1128"/>
    <x v="1035"/>
    <x v="0"/>
    <x v="0"/>
  </r>
  <r>
    <x v="1161"/>
    <x v="1161"/>
    <x v="2"/>
    <x v="88"/>
    <x v="2"/>
    <x v="24"/>
    <x v="0"/>
    <x v="87"/>
    <x v="2"/>
    <x v="2"/>
    <x v="52"/>
    <x v="22"/>
    <x v="1"/>
    <x v="1157"/>
    <x v="544"/>
    <x v="1161"/>
    <x v="977"/>
    <x v="265"/>
    <x v="0"/>
    <x v="0"/>
    <x v="0"/>
    <x v="1129"/>
    <x v="1036"/>
    <x v="0"/>
    <x v="0"/>
  </r>
  <r>
    <x v="1162"/>
    <x v="1162"/>
    <x v="1"/>
    <x v="226"/>
    <x v="6"/>
    <x v="29"/>
    <x v="0"/>
    <x v="218"/>
    <x v="5"/>
    <x v="1"/>
    <x v="252"/>
    <x v="32"/>
    <x v="2"/>
    <x v="1158"/>
    <x v="977"/>
    <x v="1162"/>
    <x v="978"/>
    <x v="5"/>
    <x v="1"/>
    <x v="0"/>
    <x v="0"/>
    <x v="1130"/>
    <x v="5"/>
    <x v="0"/>
    <x v="0"/>
  </r>
  <r>
    <x v="1163"/>
    <x v="1163"/>
    <x v="3"/>
    <x v="209"/>
    <x v="10"/>
    <x v="10"/>
    <x v="0"/>
    <x v="203"/>
    <x v="9"/>
    <x v="3"/>
    <x v="314"/>
    <x v="38"/>
    <x v="1"/>
    <x v="1159"/>
    <x v="978"/>
    <x v="1163"/>
    <x v="12"/>
    <x v="423"/>
    <x v="1"/>
    <x v="0"/>
    <x v="0"/>
    <x v="1131"/>
    <x v="1037"/>
    <x v="0"/>
    <x v="0"/>
  </r>
  <r>
    <x v="1164"/>
    <x v="1164"/>
    <x v="1"/>
    <x v="131"/>
    <x v="2"/>
    <x v="7"/>
    <x v="0"/>
    <x v="130"/>
    <x v="2"/>
    <x v="2"/>
    <x v="132"/>
    <x v="7"/>
    <x v="2"/>
    <x v="1160"/>
    <x v="979"/>
    <x v="1164"/>
    <x v="979"/>
    <x v="152"/>
    <x v="0"/>
    <x v="0"/>
    <x v="0"/>
    <x v="1132"/>
    <x v="1038"/>
    <x v="0"/>
    <x v="0"/>
  </r>
  <r>
    <x v="1165"/>
    <x v="1165"/>
    <x v="0"/>
    <x v="44"/>
    <x v="3"/>
    <x v="23"/>
    <x v="0"/>
    <x v="43"/>
    <x v="3"/>
    <x v="0"/>
    <x v="30"/>
    <x v="38"/>
    <x v="1"/>
    <x v="1161"/>
    <x v="980"/>
    <x v="1165"/>
    <x v="980"/>
    <x v="234"/>
    <x v="1"/>
    <x v="0"/>
    <x v="0"/>
    <x v="1133"/>
    <x v="1039"/>
    <x v="0"/>
    <x v="0"/>
  </r>
  <r>
    <x v="1166"/>
    <x v="1166"/>
    <x v="3"/>
    <x v="202"/>
    <x v="7"/>
    <x v="20"/>
    <x v="0"/>
    <x v="197"/>
    <x v="6"/>
    <x v="2"/>
    <x v="70"/>
    <x v="111"/>
    <x v="2"/>
    <x v="1162"/>
    <x v="981"/>
    <x v="1166"/>
    <x v="981"/>
    <x v="126"/>
    <x v="1"/>
    <x v="0"/>
    <x v="0"/>
    <x v="1134"/>
    <x v="1040"/>
    <x v="0"/>
    <x v="0"/>
  </r>
  <r>
    <x v="1167"/>
    <x v="1167"/>
    <x v="1"/>
    <x v="331"/>
    <x v="9"/>
    <x v="8"/>
    <x v="0"/>
    <x v="309"/>
    <x v="8"/>
    <x v="3"/>
    <x v="298"/>
    <x v="19"/>
    <x v="1"/>
    <x v="1163"/>
    <x v="982"/>
    <x v="1167"/>
    <x v="982"/>
    <x v="424"/>
    <x v="0"/>
    <x v="0"/>
    <x v="0"/>
    <x v="1135"/>
    <x v="1041"/>
    <x v="0"/>
    <x v="0"/>
  </r>
  <r>
    <x v="1168"/>
    <x v="1168"/>
    <x v="2"/>
    <x v="406"/>
    <x v="14"/>
    <x v="29"/>
    <x v="0"/>
    <x v="137"/>
    <x v="5"/>
    <x v="1"/>
    <x v="8"/>
    <x v="20"/>
    <x v="0"/>
    <x v="1164"/>
    <x v="983"/>
    <x v="1168"/>
    <x v="983"/>
    <x v="112"/>
    <x v="0"/>
    <x v="0"/>
    <x v="0"/>
    <x v="1136"/>
    <x v="1042"/>
    <x v="0"/>
    <x v="0"/>
  </r>
  <r>
    <x v="1169"/>
    <x v="1169"/>
    <x v="3"/>
    <x v="185"/>
    <x v="12"/>
    <x v="9"/>
    <x v="0"/>
    <x v="180"/>
    <x v="11"/>
    <x v="2"/>
    <x v="184"/>
    <x v="8"/>
    <x v="1"/>
    <x v="1165"/>
    <x v="984"/>
    <x v="1169"/>
    <x v="12"/>
    <x v="233"/>
    <x v="0"/>
    <x v="0"/>
    <x v="0"/>
    <x v="1137"/>
    <x v="1043"/>
    <x v="0"/>
    <x v="0"/>
  </r>
  <r>
    <x v="1170"/>
    <x v="1170"/>
    <x v="0"/>
    <x v="308"/>
    <x v="2"/>
    <x v="20"/>
    <x v="0"/>
    <x v="293"/>
    <x v="2"/>
    <x v="2"/>
    <x v="23"/>
    <x v="5"/>
    <x v="1"/>
    <x v="1166"/>
    <x v="985"/>
    <x v="1170"/>
    <x v="984"/>
    <x v="41"/>
    <x v="1"/>
    <x v="0"/>
    <x v="0"/>
    <x v="1138"/>
    <x v="1044"/>
    <x v="0"/>
    <x v="0"/>
  </r>
  <r>
    <x v="1171"/>
    <x v="1171"/>
    <x v="1"/>
    <x v="330"/>
    <x v="25"/>
    <x v="9"/>
    <x v="0"/>
    <x v="11"/>
    <x v="6"/>
    <x v="2"/>
    <x v="43"/>
    <x v="8"/>
    <x v="0"/>
    <x v="1167"/>
    <x v="613"/>
    <x v="1171"/>
    <x v="985"/>
    <x v="39"/>
    <x v="0"/>
    <x v="0"/>
    <x v="0"/>
    <x v="1139"/>
    <x v="1045"/>
    <x v="0"/>
    <x v="0"/>
  </r>
  <r>
    <x v="1172"/>
    <x v="1172"/>
    <x v="1"/>
    <x v="222"/>
    <x v="5"/>
    <x v="26"/>
    <x v="0"/>
    <x v="214"/>
    <x v="5"/>
    <x v="1"/>
    <x v="246"/>
    <x v="29"/>
    <x v="2"/>
    <x v="1168"/>
    <x v="191"/>
    <x v="1172"/>
    <x v="986"/>
    <x v="32"/>
    <x v="1"/>
    <x v="0"/>
    <x v="0"/>
    <x v="1140"/>
    <x v="1046"/>
    <x v="0"/>
    <x v="0"/>
  </r>
  <r>
    <x v="1173"/>
    <x v="1173"/>
    <x v="2"/>
    <x v="61"/>
    <x v="8"/>
    <x v="27"/>
    <x v="0"/>
    <x v="60"/>
    <x v="7"/>
    <x v="3"/>
    <x v="202"/>
    <x v="26"/>
    <x v="1"/>
    <x v="1169"/>
    <x v="986"/>
    <x v="1173"/>
    <x v="987"/>
    <x v="109"/>
    <x v="0"/>
    <x v="0"/>
    <x v="0"/>
    <x v="1141"/>
    <x v="1047"/>
    <x v="0"/>
    <x v="0"/>
  </r>
  <r>
    <x v="1174"/>
    <x v="1174"/>
    <x v="0"/>
    <x v="340"/>
    <x v="9"/>
    <x v="7"/>
    <x v="0"/>
    <x v="315"/>
    <x v="8"/>
    <x v="3"/>
    <x v="64"/>
    <x v="25"/>
    <x v="1"/>
    <x v="1170"/>
    <x v="987"/>
    <x v="1174"/>
    <x v="988"/>
    <x v="425"/>
    <x v="0"/>
    <x v="0"/>
    <x v="0"/>
    <x v="1142"/>
    <x v="1048"/>
    <x v="0"/>
    <x v="0"/>
  </r>
  <r>
    <x v="1175"/>
    <x v="1175"/>
    <x v="2"/>
    <x v="248"/>
    <x v="22"/>
    <x v="20"/>
    <x v="0"/>
    <x v="12"/>
    <x v="1"/>
    <x v="1"/>
    <x v="183"/>
    <x v="30"/>
    <x v="4"/>
    <x v="1171"/>
    <x v="988"/>
    <x v="1175"/>
    <x v="989"/>
    <x v="39"/>
    <x v="1"/>
    <x v="0"/>
    <x v="0"/>
    <x v="1143"/>
    <x v="1049"/>
    <x v="0"/>
    <x v="0"/>
  </r>
  <r>
    <x v="1176"/>
    <x v="1176"/>
    <x v="3"/>
    <x v="76"/>
    <x v="3"/>
    <x v="1"/>
    <x v="0"/>
    <x v="75"/>
    <x v="3"/>
    <x v="0"/>
    <x v="278"/>
    <x v="9"/>
    <x v="0"/>
    <x v="1172"/>
    <x v="989"/>
    <x v="1176"/>
    <x v="12"/>
    <x v="426"/>
    <x v="1"/>
    <x v="0"/>
    <x v="0"/>
    <x v="1144"/>
    <x v="1050"/>
    <x v="0"/>
    <x v="0"/>
  </r>
  <r>
    <x v="1177"/>
    <x v="1177"/>
    <x v="1"/>
    <x v="35"/>
    <x v="9"/>
    <x v="5"/>
    <x v="0"/>
    <x v="35"/>
    <x v="8"/>
    <x v="3"/>
    <x v="98"/>
    <x v="10"/>
    <x v="0"/>
    <x v="1173"/>
    <x v="500"/>
    <x v="1177"/>
    <x v="990"/>
    <x v="41"/>
    <x v="1"/>
    <x v="0"/>
    <x v="0"/>
    <x v="1145"/>
    <x v="1051"/>
    <x v="0"/>
    <x v="0"/>
  </r>
  <r>
    <x v="1178"/>
    <x v="1178"/>
    <x v="0"/>
    <x v="40"/>
    <x v="1"/>
    <x v="5"/>
    <x v="0"/>
    <x v="39"/>
    <x v="1"/>
    <x v="1"/>
    <x v="104"/>
    <x v="35"/>
    <x v="2"/>
    <x v="1174"/>
    <x v="717"/>
    <x v="1178"/>
    <x v="991"/>
    <x v="8"/>
    <x v="0"/>
    <x v="0"/>
    <x v="0"/>
    <x v="1146"/>
    <x v="1052"/>
    <x v="0"/>
    <x v="0"/>
  </r>
  <r>
    <x v="1179"/>
    <x v="1179"/>
    <x v="2"/>
    <x v="380"/>
    <x v="1"/>
    <x v="19"/>
    <x v="0"/>
    <x v="342"/>
    <x v="1"/>
    <x v="1"/>
    <x v="222"/>
    <x v="13"/>
    <x v="2"/>
    <x v="1175"/>
    <x v="990"/>
    <x v="1179"/>
    <x v="992"/>
    <x v="319"/>
    <x v="0"/>
    <x v="0"/>
    <x v="0"/>
    <x v="1147"/>
    <x v="1053"/>
    <x v="0"/>
    <x v="0"/>
  </r>
  <r>
    <x v="1180"/>
    <x v="1180"/>
    <x v="3"/>
    <x v="131"/>
    <x v="2"/>
    <x v="7"/>
    <x v="0"/>
    <x v="130"/>
    <x v="2"/>
    <x v="2"/>
    <x v="224"/>
    <x v="23"/>
    <x v="0"/>
    <x v="1176"/>
    <x v="991"/>
    <x v="1180"/>
    <x v="993"/>
    <x v="427"/>
    <x v="0"/>
    <x v="0"/>
    <x v="0"/>
    <x v="1148"/>
    <x v="1054"/>
    <x v="0"/>
    <x v="0"/>
  </r>
  <r>
    <x v="1181"/>
    <x v="1181"/>
    <x v="3"/>
    <x v="227"/>
    <x v="10"/>
    <x v="15"/>
    <x v="0"/>
    <x v="219"/>
    <x v="9"/>
    <x v="3"/>
    <x v="320"/>
    <x v="9"/>
    <x v="0"/>
    <x v="1177"/>
    <x v="286"/>
    <x v="1181"/>
    <x v="994"/>
    <x v="300"/>
    <x v="1"/>
    <x v="0"/>
    <x v="0"/>
    <x v="1149"/>
    <x v="1055"/>
    <x v="0"/>
    <x v="0"/>
  </r>
  <r>
    <x v="1182"/>
    <x v="1182"/>
    <x v="2"/>
    <x v="373"/>
    <x v="3"/>
    <x v="26"/>
    <x v="0"/>
    <x v="337"/>
    <x v="3"/>
    <x v="0"/>
    <x v="213"/>
    <x v="30"/>
    <x v="2"/>
    <x v="1178"/>
    <x v="992"/>
    <x v="1182"/>
    <x v="995"/>
    <x v="213"/>
    <x v="0"/>
    <x v="27"/>
    <x v="25"/>
    <x v="1150"/>
    <x v="1056"/>
    <x v="27"/>
    <x v="27"/>
  </r>
  <r>
    <x v="1183"/>
    <x v="1183"/>
    <x v="0"/>
    <x v="242"/>
    <x v="9"/>
    <x v="19"/>
    <x v="0"/>
    <x v="234"/>
    <x v="8"/>
    <x v="3"/>
    <x v="204"/>
    <x v="10"/>
    <x v="1"/>
    <x v="1179"/>
    <x v="993"/>
    <x v="1183"/>
    <x v="996"/>
    <x v="5"/>
    <x v="1"/>
    <x v="0"/>
    <x v="0"/>
    <x v="1151"/>
    <x v="5"/>
    <x v="0"/>
    <x v="0"/>
  </r>
  <r>
    <x v="1184"/>
    <x v="1184"/>
    <x v="2"/>
    <x v="13"/>
    <x v="3"/>
    <x v="9"/>
    <x v="0"/>
    <x v="13"/>
    <x v="3"/>
    <x v="0"/>
    <x v="241"/>
    <x v="12"/>
    <x v="4"/>
    <x v="1180"/>
    <x v="994"/>
    <x v="1184"/>
    <x v="997"/>
    <x v="107"/>
    <x v="0"/>
    <x v="0"/>
    <x v="0"/>
    <x v="1152"/>
    <x v="1057"/>
    <x v="0"/>
    <x v="0"/>
  </r>
  <r>
    <x v="1185"/>
    <x v="1185"/>
    <x v="3"/>
    <x v="259"/>
    <x v="3"/>
    <x v="8"/>
    <x v="0"/>
    <x v="248"/>
    <x v="3"/>
    <x v="0"/>
    <x v="114"/>
    <x v="112"/>
    <x v="1"/>
    <x v="1181"/>
    <x v="995"/>
    <x v="1185"/>
    <x v="12"/>
    <x v="274"/>
    <x v="0"/>
    <x v="0"/>
    <x v="0"/>
    <x v="1153"/>
    <x v="1058"/>
    <x v="0"/>
    <x v="0"/>
  </r>
  <r>
    <x v="1186"/>
    <x v="1186"/>
    <x v="1"/>
    <x v="14"/>
    <x v="7"/>
    <x v="12"/>
    <x v="0"/>
    <x v="14"/>
    <x v="6"/>
    <x v="2"/>
    <x v="170"/>
    <x v="24"/>
    <x v="2"/>
    <x v="1182"/>
    <x v="996"/>
    <x v="1186"/>
    <x v="998"/>
    <x v="44"/>
    <x v="0"/>
    <x v="0"/>
    <x v="0"/>
    <x v="1154"/>
    <x v="1059"/>
    <x v="0"/>
    <x v="0"/>
  </r>
  <r>
    <x v="1187"/>
    <x v="1187"/>
    <x v="1"/>
    <x v="404"/>
    <x v="12"/>
    <x v="19"/>
    <x v="0"/>
    <x v="351"/>
    <x v="11"/>
    <x v="2"/>
    <x v="55"/>
    <x v="6"/>
    <x v="2"/>
    <x v="1183"/>
    <x v="997"/>
    <x v="1187"/>
    <x v="999"/>
    <x v="428"/>
    <x v="1"/>
    <x v="0"/>
    <x v="0"/>
    <x v="1155"/>
    <x v="1060"/>
    <x v="0"/>
    <x v="0"/>
  </r>
  <r>
    <x v="1188"/>
    <x v="1188"/>
    <x v="0"/>
    <x v="60"/>
    <x v="3"/>
    <x v="25"/>
    <x v="0"/>
    <x v="59"/>
    <x v="3"/>
    <x v="0"/>
    <x v="233"/>
    <x v="5"/>
    <x v="3"/>
    <x v="1184"/>
    <x v="998"/>
    <x v="1188"/>
    <x v="1000"/>
    <x v="87"/>
    <x v="1"/>
    <x v="0"/>
    <x v="0"/>
    <x v="1156"/>
    <x v="1061"/>
    <x v="0"/>
    <x v="0"/>
  </r>
  <r>
    <x v="1189"/>
    <x v="1189"/>
    <x v="3"/>
    <x v="80"/>
    <x v="5"/>
    <x v="29"/>
    <x v="0"/>
    <x v="79"/>
    <x v="5"/>
    <x v="1"/>
    <x v="93"/>
    <x v="38"/>
    <x v="5"/>
    <x v="1185"/>
    <x v="999"/>
    <x v="1189"/>
    <x v="1001"/>
    <x v="156"/>
    <x v="0"/>
    <x v="0"/>
    <x v="0"/>
    <x v="1157"/>
    <x v="1062"/>
    <x v="0"/>
    <x v="0"/>
  </r>
  <r>
    <x v="1190"/>
    <x v="1190"/>
    <x v="3"/>
    <x v="378"/>
    <x v="5"/>
    <x v="14"/>
    <x v="0"/>
    <x v="340"/>
    <x v="5"/>
    <x v="1"/>
    <x v="179"/>
    <x v="12"/>
    <x v="4"/>
    <x v="1186"/>
    <x v="1000"/>
    <x v="1190"/>
    <x v="1002"/>
    <x v="29"/>
    <x v="1"/>
    <x v="0"/>
    <x v="0"/>
    <x v="1158"/>
    <x v="1063"/>
    <x v="0"/>
    <x v="0"/>
  </r>
  <r>
    <x v="1191"/>
    <x v="1191"/>
    <x v="2"/>
    <x v="120"/>
    <x v="10"/>
    <x v="29"/>
    <x v="0"/>
    <x v="119"/>
    <x v="9"/>
    <x v="3"/>
    <x v="141"/>
    <x v="78"/>
    <x v="0"/>
    <x v="1187"/>
    <x v="1001"/>
    <x v="1191"/>
    <x v="12"/>
    <x v="429"/>
    <x v="0"/>
    <x v="0"/>
    <x v="0"/>
    <x v="1159"/>
    <x v="1064"/>
    <x v="0"/>
    <x v="0"/>
  </r>
  <r>
    <x v="1192"/>
    <x v="1192"/>
    <x v="1"/>
    <x v="14"/>
    <x v="7"/>
    <x v="12"/>
    <x v="0"/>
    <x v="14"/>
    <x v="6"/>
    <x v="2"/>
    <x v="158"/>
    <x v="22"/>
    <x v="0"/>
    <x v="1188"/>
    <x v="351"/>
    <x v="1192"/>
    <x v="1003"/>
    <x v="427"/>
    <x v="1"/>
    <x v="0"/>
    <x v="0"/>
    <x v="1160"/>
    <x v="1065"/>
    <x v="0"/>
    <x v="0"/>
  </r>
  <r>
    <x v="1193"/>
    <x v="1193"/>
    <x v="2"/>
    <x v="276"/>
    <x v="0"/>
    <x v="19"/>
    <x v="0"/>
    <x v="263"/>
    <x v="0"/>
    <x v="0"/>
    <x v="198"/>
    <x v="0"/>
    <x v="3"/>
    <x v="1189"/>
    <x v="1002"/>
    <x v="1193"/>
    <x v="12"/>
    <x v="5"/>
    <x v="0"/>
    <x v="0"/>
    <x v="0"/>
    <x v="127"/>
    <x v="5"/>
    <x v="0"/>
    <x v="0"/>
  </r>
  <r>
    <x v="1194"/>
    <x v="1194"/>
    <x v="3"/>
    <x v="313"/>
    <x v="10"/>
    <x v="2"/>
    <x v="0"/>
    <x v="296"/>
    <x v="9"/>
    <x v="3"/>
    <x v="172"/>
    <x v="22"/>
    <x v="1"/>
    <x v="1190"/>
    <x v="1003"/>
    <x v="1194"/>
    <x v="1004"/>
    <x v="430"/>
    <x v="0"/>
    <x v="0"/>
    <x v="0"/>
    <x v="1161"/>
    <x v="1066"/>
    <x v="0"/>
    <x v="0"/>
  </r>
  <r>
    <x v="1195"/>
    <x v="1195"/>
    <x v="0"/>
    <x v="112"/>
    <x v="4"/>
    <x v="9"/>
    <x v="0"/>
    <x v="111"/>
    <x v="4"/>
    <x v="1"/>
    <x v="364"/>
    <x v="90"/>
    <x v="2"/>
    <x v="1191"/>
    <x v="1004"/>
    <x v="1195"/>
    <x v="1005"/>
    <x v="302"/>
    <x v="0"/>
    <x v="0"/>
    <x v="0"/>
    <x v="1162"/>
    <x v="1067"/>
    <x v="0"/>
    <x v="0"/>
  </r>
  <r>
    <x v="1196"/>
    <x v="1196"/>
    <x v="1"/>
    <x v="73"/>
    <x v="3"/>
    <x v="22"/>
    <x v="0"/>
    <x v="72"/>
    <x v="3"/>
    <x v="0"/>
    <x v="315"/>
    <x v="30"/>
    <x v="4"/>
    <x v="1192"/>
    <x v="1005"/>
    <x v="1196"/>
    <x v="1006"/>
    <x v="431"/>
    <x v="0"/>
    <x v="0"/>
    <x v="0"/>
    <x v="1163"/>
    <x v="1068"/>
    <x v="0"/>
    <x v="0"/>
  </r>
  <r>
    <x v="1197"/>
    <x v="1197"/>
    <x v="0"/>
    <x v="370"/>
    <x v="1"/>
    <x v="4"/>
    <x v="0"/>
    <x v="334"/>
    <x v="1"/>
    <x v="1"/>
    <x v="146"/>
    <x v="18"/>
    <x v="2"/>
    <x v="1193"/>
    <x v="1006"/>
    <x v="1197"/>
    <x v="12"/>
    <x v="432"/>
    <x v="0"/>
    <x v="0"/>
    <x v="0"/>
    <x v="1164"/>
    <x v="1069"/>
    <x v="0"/>
    <x v="0"/>
  </r>
  <r>
    <x v="1198"/>
    <x v="1198"/>
    <x v="3"/>
    <x v="386"/>
    <x v="12"/>
    <x v="6"/>
    <x v="0"/>
    <x v="345"/>
    <x v="11"/>
    <x v="2"/>
    <x v="60"/>
    <x v="23"/>
    <x v="3"/>
    <x v="1194"/>
    <x v="1007"/>
    <x v="1198"/>
    <x v="1007"/>
    <x v="5"/>
    <x v="0"/>
    <x v="0"/>
    <x v="0"/>
    <x v="1165"/>
    <x v="5"/>
    <x v="0"/>
    <x v="0"/>
  </r>
  <r>
    <x v="1199"/>
    <x v="1199"/>
    <x v="3"/>
    <x v="181"/>
    <x v="11"/>
    <x v="18"/>
    <x v="0"/>
    <x v="177"/>
    <x v="10"/>
    <x v="0"/>
    <x v="12"/>
    <x v="23"/>
    <x v="2"/>
    <x v="1195"/>
    <x v="1008"/>
    <x v="1199"/>
    <x v="1008"/>
    <x v="386"/>
    <x v="1"/>
    <x v="0"/>
    <x v="0"/>
    <x v="1166"/>
    <x v="1070"/>
    <x v="0"/>
    <x v="0"/>
  </r>
  <r>
    <x v="1200"/>
    <x v="1200"/>
    <x v="1"/>
    <x v="284"/>
    <x v="5"/>
    <x v="19"/>
    <x v="0"/>
    <x v="271"/>
    <x v="5"/>
    <x v="1"/>
    <x v="251"/>
    <x v="18"/>
    <x v="4"/>
    <x v="1196"/>
    <x v="1009"/>
    <x v="1200"/>
    <x v="1009"/>
    <x v="196"/>
    <x v="1"/>
    <x v="0"/>
    <x v="0"/>
    <x v="1167"/>
    <x v="1071"/>
    <x v="0"/>
    <x v="0"/>
  </r>
  <r>
    <x v="1201"/>
    <x v="1201"/>
    <x v="0"/>
    <x v="385"/>
    <x v="7"/>
    <x v="8"/>
    <x v="0"/>
    <x v="344"/>
    <x v="6"/>
    <x v="2"/>
    <x v="134"/>
    <x v="25"/>
    <x v="2"/>
    <x v="872"/>
    <x v="888"/>
    <x v="1201"/>
    <x v="1010"/>
    <x v="354"/>
    <x v="1"/>
    <x v="0"/>
    <x v="0"/>
    <x v="1168"/>
    <x v="1072"/>
    <x v="0"/>
    <x v="0"/>
  </r>
  <r>
    <x v="1202"/>
    <x v="1202"/>
    <x v="2"/>
    <x v="385"/>
    <x v="7"/>
    <x v="8"/>
    <x v="0"/>
    <x v="344"/>
    <x v="6"/>
    <x v="2"/>
    <x v="91"/>
    <x v="0"/>
    <x v="3"/>
    <x v="1197"/>
    <x v="980"/>
    <x v="1202"/>
    <x v="1011"/>
    <x v="5"/>
    <x v="1"/>
    <x v="0"/>
    <x v="0"/>
    <x v="1169"/>
    <x v="5"/>
    <x v="0"/>
    <x v="0"/>
  </r>
  <r>
    <x v="1203"/>
    <x v="1203"/>
    <x v="1"/>
    <x v="227"/>
    <x v="10"/>
    <x v="15"/>
    <x v="0"/>
    <x v="219"/>
    <x v="9"/>
    <x v="3"/>
    <x v="337"/>
    <x v="7"/>
    <x v="2"/>
    <x v="1198"/>
    <x v="1010"/>
    <x v="1203"/>
    <x v="1012"/>
    <x v="223"/>
    <x v="1"/>
    <x v="0"/>
    <x v="0"/>
    <x v="1170"/>
    <x v="1073"/>
    <x v="0"/>
    <x v="0"/>
  </r>
  <r>
    <x v="1204"/>
    <x v="1204"/>
    <x v="0"/>
    <x v="27"/>
    <x v="2"/>
    <x v="9"/>
    <x v="0"/>
    <x v="27"/>
    <x v="2"/>
    <x v="2"/>
    <x v="23"/>
    <x v="6"/>
    <x v="2"/>
    <x v="1199"/>
    <x v="91"/>
    <x v="1204"/>
    <x v="1013"/>
    <x v="37"/>
    <x v="1"/>
    <x v="0"/>
    <x v="0"/>
    <x v="1171"/>
    <x v="1074"/>
    <x v="0"/>
    <x v="0"/>
  </r>
  <r>
    <x v="1205"/>
    <x v="1205"/>
    <x v="1"/>
    <x v="113"/>
    <x v="12"/>
    <x v="25"/>
    <x v="0"/>
    <x v="112"/>
    <x v="11"/>
    <x v="2"/>
    <x v="280"/>
    <x v="9"/>
    <x v="0"/>
    <x v="1200"/>
    <x v="1011"/>
    <x v="1205"/>
    <x v="1014"/>
    <x v="5"/>
    <x v="1"/>
    <x v="0"/>
    <x v="0"/>
    <x v="1172"/>
    <x v="5"/>
    <x v="0"/>
    <x v="0"/>
  </r>
  <r>
    <x v="1206"/>
    <x v="1206"/>
    <x v="1"/>
    <x v="15"/>
    <x v="0"/>
    <x v="2"/>
    <x v="0"/>
    <x v="15"/>
    <x v="0"/>
    <x v="0"/>
    <x v="143"/>
    <x v="21"/>
    <x v="3"/>
    <x v="1201"/>
    <x v="1012"/>
    <x v="1206"/>
    <x v="1015"/>
    <x v="305"/>
    <x v="0"/>
    <x v="0"/>
    <x v="0"/>
    <x v="1173"/>
    <x v="1075"/>
    <x v="0"/>
    <x v="0"/>
  </r>
  <r>
    <x v="1207"/>
    <x v="1207"/>
    <x v="1"/>
    <x v="113"/>
    <x v="12"/>
    <x v="25"/>
    <x v="0"/>
    <x v="112"/>
    <x v="11"/>
    <x v="2"/>
    <x v="340"/>
    <x v="22"/>
    <x v="3"/>
    <x v="1202"/>
    <x v="1013"/>
    <x v="1207"/>
    <x v="1016"/>
    <x v="433"/>
    <x v="0"/>
    <x v="0"/>
    <x v="0"/>
    <x v="1174"/>
    <x v="1076"/>
    <x v="0"/>
    <x v="0"/>
  </r>
  <r>
    <x v="1208"/>
    <x v="1208"/>
    <x v="0"/>
    <x v="53"/>
    <x v="2"/>
    <x v="25"/>
    <x v="0"/>
    <x v="52"/>
    <x v="2"/>
    <x v="2"/>
    <x v="237"/>
    <x v="6"/>
    <x v="4"/>
    <x v="1203"/>
    <x v="407"/>
    <x v="1208"/>
    <x v="1017"/>
    <x v="84"/>
    <x v="1"/>
    <x v="0"/>
    <x v="0"/>
    <x v="1175"/>
    <x v="1077"/>
    <x v="0"/>
    <x v="0"/>
  </r>
  <r>
    <x v="1209"/>
    <x v="1209"/>
    <x v="2"/>
    <x v="380"/>
    <x v="1"/>
    <x v="19"/>
    <x v="0"/>
    <x v="342"/>
    <x v="1"/>
    <x v="1"/>
    <x v="29"/>
    <x v="9"/>
    <x v="0"/>
    <x v="1204"/>
    <x v="777"/>
    <x v="1209"/>
    <x v="1018"/>
    <x v="36"/>
    <x v="1"/>
    <x v="0"/>
    <x v="0"/>
    <x v="1176"/>
    <x v="1078"/>
    <x v="0"/>
    <x v="0"/>
  </r>
  <r>
    <x v="1210"/>
    <x v="1210"/>
    <x v="0"/>
    <x v="322"/>
    <x v="10"/>
    <x v="20"/>
    <x v="0"/>
    <x v="302"/>
    <x v="9"/>
    <x v="3"/>
    <x v="288"/>
    <x v="13"/>
    <x v="0"/>
    <x v="1205"/>
    <x v="1014"/>
    <x v="1210"/>
    <x v="1019"/>
    <x v="10"/>
    <x v="1"/>
    <x v="0"/>
    <x v="0"/>
    <x v="1177"/>
    <x v="1079"/>
    <x v="0"/>
    <x v="0"/>
  </r>
  <r>
    <x v="1211"/>
    <x v="1211"/>
    <x v="2"/>
    <x v="131"/>
    <x v="2"/>
    <x v="7"/>
    <x v="0"/>
    <x v="130"/>
    <x v="2"/>
    <x v="2"/>
    <x v="51"/>
    <x v="24"/>
    <x v="4"/>
    <x v="1206"/>
    <x v="496"/>
    <x v="1211"/>
    <x v="1020"/>
    <x v="5"/>
    <x v="0"/>
    <x v="0"/>
    <x v="0"/>
    <x v="1178"/>
    <x v="5"/>
    <x v="0"/>
    <x v="0"/>
  </r>
  <r>
    <x v="1212"/>
    <x v="1212"/>
    <x v="1"/>
    <x v="17"/>
    <x v="4"/>
    <x v="14"/>
    <x v="0"/>
    <x v="17"/>
    <x v="4"/>
    <x v="1"/>
    <x v="90"/>
    <x v="23"/>
    <x v="2"/>
    <x v="1207"/>
    <x v="1015"/>
    <x v="1212"/>
    <x v="12"/>
    <x v="434"/>
    <x v="0"/>
    <x v="0"/>
    <x v="0"/>
    <x v="1179"/>
    <x v="1080"/>
    <x v="0"/>
    <x v="0"/>
  </r>
  <r>
    <x v="1213"/>
    <x v="1213"/>
    <x v="3"/>
    <x v="68"/>
    <x v="8"/>
    <x v="5"/>
    <x v="0"/>
    <x v="67"/>
    <x v="7"/>
    <x v="3"/>
    <x v="284"/>
    <x v="26"/>
    <x v="5"/>
    <x v="1208"/>
    <x v="1016"/>
    <x v="1213"/>
    <x v="1021"/>
    <x v="213"/>
    <x v="1"/>
    <x v="0"/>
    <x v="0"/>
    <x v="1180"/>
    <x v="1081"/>
    <x v="0"/>
    <x v="0"/>
  </r>
  <r>
    <x v="1214"/>
    <x v="1214"/>
    <x v="1"/>
    <x v="326"/>
    <x v="8"/>
    <x v="9"/>
    <x v="0"/>
    <x v="306"/>
    <x v="7"/>
    <x v="3"/>
    <x v="92"/>
    <x v="76"/>
    <x v="4"/>
    <x v="1209"/>
    <x v="498"/>
    <x v="1214"/>
    <x v="1022"/>
    <x v="164"/>
    <x v="0"/>
    <x v="0"/>
    <x v="0"/>
    <x v="1181"/>
    <x v="1082"/>
    <x v="0"/>
    <x v="0"/>
  </r>
  <r>
    <x v="1215"/>
    <x v="1215"/>
    <x v="3"/>
    <x v="68"/>
    <x v="8"/>
    <x v="5"/>
    <x v="0"/>
    <x v="67"/>
    <x v="7"/>
    <x v="3"/>
    <x v="259"/>
    <x v="8"/>
    <x v="0"/>
    <x v="1210"/>
    <x v="887"/>
    <x v="1215"/>
    <x v="1023"/>
    <x v="5"/>
    <x v="0"/>
    <x v="0"/>
    <x v="0"/>
    <x v="1182"/>
    <x v="5"/>
    <x v="0"/>
    <x v="0"/>
  </r>
  <r>
    <x v="1216"/>
    <x v="1216"/>
    <x v="0"/>
    <x v="48"/>
    <x v="11"/>
    <x v="1"/>
    <x v="0"/>
    <x v="47"/>
    <x v="10"/>
    <x v="0"/>
    <x v="137"/>
    <x v="26"/>
    <x v="1"/>
    <x v="1211"/>
    <x v="1017"/>
    <x v="1216"/>
    <x v="1024"/>
    <x v="302"/>
    <x v="0"/>
    <x v="0"/>
    <x v="0"/>
    <x v="1183"/>
    <x v="1083"/>
    <x v="0"/>
    <x v="0"/>
  </r>
  <r>
    <x v="1217"/>
    <x v="1217"/>
    <x v="1"/>
    <x v="321"/>
    <x v="12"/>
    <x v="26"/>
    <x v="0"/>
    <x v="301"/>
    <x v="11"/>
    <x v="2"/>
    <x v="275"/>
    <x v="8"/>
    <x v="1"/>
    <x v="1212"/>
    <x v="676"/>
    <x v="1217"/>
    <x v="1025"/>
    <x v="275"/>
    <x v="0"/>
    <x v="0"/>
    <x v="0"/>
    <x v="1184"/>
    <x v="1084"/>
    <x v="0"/>
    <x v="0"/>
  </r>
  <r>
    <x v="1218"/>
    <x v="1218"/>
    <x v="1"/>
    <x v="153"/>
    <x v="10"/>
    <x v="13"/>
    <x v="0"/>
    <x v="152"/>
    <x v="9"/>
    <x v="3"/>
    <x v="336"/>
    <x v="30"/>
    <x v="3"/>
    <x v="1213"/>
    <x v="116"/>
    <x v="1218"/>
    <x v="1026"/>
    <x v="146"/>
    <x v="1"/>
    <x v="0"/>
    <x v="0"/>
    <x v="1185"/>
    <x v="1085"/>
    <x v="0"/>
    <x v="0"/>
  </r>
  <r>
    <x v="1219"/>
    <x v="1219"/>
    <x v="1"/>
    <x v="171"/>
    <x v="11"/>
    <x v="15"/>
    <x v="0"/>
    <x v="168"/>
    <x v="10"/>
    <x v="0"/>
    <x v="330"/>
    <x v="8"/>
    <x v="3"/>
    <x v="1214"/>
    <x v="872"/>
    <x v="1219"/>
    <x v="1027"/>
    <x v="161"/>
    <x v="1"/>
    <x v="0"/>
    <x v="0"/>
    <x v="1186"/>
    <x v="1086"/>
    <x v="0"/>
    <x v="0"/>
  </r>
  <r>
    <x v="1220"/>
    <x v="1220"/>
    <x v="1"/>
    <x v="16"/>
    <x v="4"/>
    <x v="13"/>
    <x v="0"/>
    <x v="16"/>
    <x v="4"/>
    <x v="1"/>
    <x v="89"/>
    <x v="12"/>
    <x v="5"/>
    <x v="1215"/>
    <x v="907"/>
    <x v="1220"/>
    <x v="1028"/>
    <x v="276"/>
    <x v="0"/>
    <x v="0"/>
    <x v="0"/>
    <x v="1187"/>
    <x v="1087"/>
    <x v="0"/>
    <x v="0"/>
  </r>
  <r>
    <x v="1221"/>
    <x v="1221"/>
    <x v="2"/>
    <x v="277"/>
    <x v="12"/>
    <x v="3"/>
    <x v="0"/>
    <x v="264"/>
    <x v="11"/>
    <x v="2"/>
    <x v="307"/>
    <x v="10"/>
    <x v="0"/>
    <x v="1216"/>
    <x v="1018"/>
    <x v="1221"/>
    <x v="1029"/>
    <x v="193"/>
    <x v="0"/>
    <x v="0"/>
    <x v="0"/>
    <x v="1188"/>
    <x v="1088"/>
    <x v="0"/>
    <x v="0"/>
  </r>
  <r>
    <x v="1222"/>
    <x v="1222"/>
    <x v="3"/>
    <x v="317"/>
    <x v="9"/>
    <x v="23"/>
    <x v="0"/>
    <x v="298"/>
    <x v="8"/>
    <x v="3"/>
    <x v="367"/>
    <x v="23"/>
    <x v="3"/>
    <x v="1217"/>
    <x v="1019"/>
    <x v="1222"/>
    <x v="1030"/>
    <x v="349"/>
    <x v="0"/>
    <x v="0"/>
    <x v="0"/>
    <x v="1189"/>
    <x v="1089"/>
    <x v="0"/>
    <x v="0"/>
  </r>
  <r>
    <x v="1223"/>
    <x v="1223"/>
    <x v="3"/>
    <x v="165"/>
    <x v="8"/>
    <x v="15"/>
    <x v="0"/>
    <x v="163"/>
    <x v="7"/>
    <x v="3"/>
    <x v="46"/>
    <x v="24"/>
    <x v="1"/>
    <x v="1218"/>
    <x v="909"/>
    <x v="1223"/>
    <x v="1031"/>
    <x v="313"/>
    <x v="0"/>
    <x v="0"/>
    <x v="0"/>
    <x v="1190"/>
    <x v="1090"/>
    <x v="0"/>
    <x v="0"/>
  </r>
  <r>
    <x v="1224"/>
    <x v="1224"/>
    <x v="2"/>
    <x v="291"/>
    <x v="5"/>
    <x v="20"/>
    <x v="0"/>
    <x v="277"/>
    <x v="5"/>
    <x v="1"/>
    <x v="193"/>
    <x v="14"/>
    <x v="1"/>
    <x v="1219"/>
    <x v="1020"/>
    <x v="1224"/>
    <x v="1032"/>
    <x v="6"/>
    <x v="1"/>
    <x v="0"/>
    <x v="0"/>
    <x v="1191"/>
    <x v="1091"/>
    <x v="0"/>
    <x v="0"/>
  </r>
  <r>
    <x v="1225"/>
    <x v="1225"/>
    <x v="1"/>
    <x v="161"/>
    <x v="11"/>
    <x v="16"/>
    <x v="0"/>
    <x v="160"/>
    <x v="10"/>
    <x v="0"/>
    <x v="211"/>
    <x v="9"/>
    <x v="2"/>
    <x v="1220"/>
    <x v="492"/>
    <x v="1225"/>
    <x v="12"/>
    <x v="149"/>
    <x v="1"/>
    <x v="28"/>
    <x v="26"/>
    <x v="1192"/>
    <x v="1092"/>
    <x v="28"/>
    <x v="28"/>
  </r>
  <r>
    <x v="1226"/>
    <x v="1226"/>
    <x v="1"/>
    <x v="61"/>
    <x v="8"/>
    <x v="27"/>
    <x v="0"/>
    <x v="60"/>
    <x v="7"/>
    <x v="3"/>
    <x v="138"/>
    <x v="30"/>
    <x v="4"/>
    <x v="1221"/>
    <x v="1021"/>
    <x v="1226"/>
    <x v="1033"/>
    <x v="5"/>
    <x v="0"/>
    <x v="0"/>
    <x v="0"/>
    <x v="1193"/>
    <x v="5"/>
    <x v="0"/>
    <x v="0"/>
  </r>
  <r>
    <x v="1227"/>
    <x v="1227"/>
    <x v="2"/>
    <x v="286"/>
    <x v="5"/>
    <x v="18"/>
    <x v="0"/>
    <x v="273"/>
    <x v="5"/>
    <x v="1"/>
    <x v="4"/>
    <x v="32"/>
    <x v="2"/>
    <x v="1222"/>
    <x v="321"/>
    <x v="1227"/>
    <x v="1034"/>
    <x v="9"/>
    <x v="0"/>
    <x v="0"/>
    <x v="0"/>
    <x v="1194"/>
    <x v="1093"/>
    <x v="0"/>
    <x v="0"/>
  </r>
  <r>
    <x v="1228"/>
    <x v="1228"/>
    <x v="2"/>
    <x v="327"/>
    <x v="25"/>
    <x v="22"/>
    <x v="0"/>
    <x v="307"/>
    <x v="2"/>
    <x v="2"/>
    <x v="180"/>
    <x v="9"/>
    <x v="6"/>
    <x v="1223"/>
    <x v="1022"/>
    <x v="1228"/>
    <x v="1035"/>
    <x v="274"/>
    <x v="1"/>
    <x v="0"/>
    <x v="0"/>
    <x v="1195"/>
    <x v="1094"/>
    <x v="0"/>
    <x v="0"/>
  </r>
  <r>
    <x v="1229"/>
    <x v="1229"/>
    <x v="0"/>
    <x v="111"/>
    <x v="12"/>
    <x v="5"/>
    <x v="0"/>
    <x v="110"/>
    <x v="11"/>
    <x v="2"/>
    <x v="187"/>
    <x v="30"/>
    <x v="1"/>
    <x v="1224"/>
    <x v="1023"/>
    <x v="1229"/>
    <x v="12"/>
    <x v="435"/>
    <x v="0"/>
    <x v="0"/>
    <x v="0"/>
    <x v="1196"/>
    <x v="1095"/>
    <x v="0"/>
    <x v="0"/>
  </r>
  <r>
    <x v="1230"/>
    <x v="1230"/>
    <x v="0"/>
    <x v="60"/>
    <x v="3"/>
    <x v="25"/>
    <x v="0"/>
    <x v="59"/>
    <x v="3"/>
    <x v="0"/>
    <x v="5"/>
    <x v="14"/>
    <x v="5"/>
    <x v="1225"/>
    <x v="1024"/>
    <x v="1230"/>
    <x v="1036"/>
    <x v="138"/>
    <x v="1"/>
    <x v="0"/>
    <x v="0"/>
    <x v="1197"/>
    <x v="1096"/>
    <x v="0"/>
    <x v="0"/>
  </r>
  <r>
    <x v="1231"/>
    <x v="1231"/>
    <x v="2"/>
    <x v="107"/>
    <x v="4"/>
    <x v="0"/>
    <x v="0"/>
    <x v="106"/>
    <x v="4"/>
    <x v="1"/>
    <x v="84"/>
    <x v="0"/>
    <x v="4"/>
    <x v="1226"/>
    <x v="59"/>
    <x v="1231"/>
    <x v="1037"/>
    <x v="285"/>
    <x v="0"/>
    <x v="0"/>
    <x v="0"/>
    <x v="1198"/>
    <x v="1097"/>
    <x v="0"/>
    <x v="0"/>
  </r>
  <r>
    <x v="1232"/>
    <x v="1232"/>
    <x v="1"/>
    <x v="380"/>
    <x v="1"/>
    <x v="19"/>
    <x v="0"/>
    <x v="342"/>
    <x v="1"/>
    <x v="1"/>
    <x v="16"/>
    <x v="2"/>
    <x v="4"/>
    <x v="1227"/>
    <x v="430"/>
    <x v="1232"/>
    <x v="1038"/>
    <x v="276"/>
    <x v="0"/>
    <x v="0"/>
    <x v="0"/>
    <x v="1199"/>
    <x v="1098"/>
    <x v="0"/>
    <x v="0"/>
  </r>
  <r>
    <x v="1233"/>
    <x v="1233"/>
    <x v="3"/>
    <x v="407"/>
    <x v="22"/>
    <x v="22"/>
    <x v="0"/>
    <x v="335"/>
    <x v="2"/>
    <x v="2"/>
    <x v="132"/>
    <x v="20"/>
    <x v="3"/>
    <x v="1228"/>
    <x v="1025"/>
    <x v="1233"/>
    <x v="1039"/>
    <x v="436"/>
    <x v="0"/>
    <x v="0"/>
    <x v="0"/>
    <x v="1200"/>
    <x v="1099"/>
    <x v="0"/>
    <x v="0"/>
  </r>
  <r>
    <x v="1234"/>
    <x v="1234"/>
    <x v="1"/>
    <x v="87"/>
    <x v="5"/>
    <x v="13"/>
    <x v="0"/>
    <x v="86"/>
    <x v="5"/>
    <x v="1"/>
    <x v="134"/>
    <x v="10"/>
    <x v="1"/>
    <x v="1229"/>
    <x v="1026"/>
    <x v="1234"/>
    <x v="1040"/>
    <x v="306"/>
    <x v="1"/>
    <x v="0"/>
    <x v="0"/>
    <x v="1201"/>
    <x v="1100"/>
    <x v="0"/>
    <x v="0"/>
  </r>
  <r>
    <x v="1235"/>
    <x v="1235"/>
    <x v="2"/>
    <x v="96"/>
    <x v="12"/>
    <x v="20"/>
    <x v="0"/>
    <x v="95"/>
    <x v="11"/>
    <x v="2"/>
    <x v="346"/>
    <x v="2"/>
    <x v="4"/>
    <x v="1230"/>
    <x v="1027"/>
    <x v="1235"/>
    <x v="1041"/>
    <x v="110"/>
    <x v="0"/>
    <x v="0"/>
    <x v="0"/>
    <x v="1202"/>
    <x v="1101"/>
    <x v="0"/>
    <x v="0"/>
  </r>
  <r>
    <x v="1236"/>
    <x v="1236"/>
    <x v="3"/>
    <x v="182"/>
    <x v="10"/>
    <x v="1"/>
    <x v="0"/>
    <x v="178"/>
    <x v="9"/>
    <x v="3"/>
    <x v="263"/>
    <x v="35"/>
    <x v="1"/>
    <x v="1231"/>
    <x v="1028"/>
    <x v="1236"/>
    <x v="1042"/>
    <x v="232"/>
    <x v="1"/>
    <x v="0"/>
    <x v="0"/>
    <x v="1203"/>
    <x v="1102"/>
    <x v="0"/>
    <x v="0"/>
  </r>
  <r>
    <x v="1237"/>
    <x v="1237"/>
    <x v="2"/>
    <x v="252"/>
    <x v="1"/>
    <x v="8"/>
    <x v="0"/>
    <x v="242"/>
    <x v="1"/>
    <x v="1"/>
    <x v="11"/>
    <x v="9"/>
    <x v="3"/>
    <x v="1232"/>
    <x v="1029"/>
    <x v="1237"/>
    <x v="1043"/>
    <x v="77"/>
    <x v="0"/>
    <x v="0"/>
    <x v="0"/>
    <x v="1204"/>
    <x v="1103"/>
    <x v="0"/>
    <x v="0"/>
  </r>
  <r>
    <x v="1238"/>
    <x v="1238"/>
    <x v="2"/>
    <x v="336"/>
    <x v="10"/>
    <x v="17"/>
    <x v="0"/>
    <x v="312"/>
    <x v="9"/>
    <x v="3"/>
    <x v="157"/>
    <x v="24"/>
    <x v="1"/>
    <x v="1233"/>
    <x v="1030"/>
    <x v="1238"/>
    <x v="1044"/>
    <x v="36"/>
    <x v="1"/>
    <x v="0"/>
    <x v="0"/>
    <x v="1205"/>
    <x v="1104"/>
    <x v="0"/>
    <x v="0"/>
  </r>
  <r>
    <x v="1239"/>
    <x v="1239"/>
    <x v="2"/>
    <x v="229"/>
    <x v="10"/>
    <x v="23"/>
    <x v="0"/>
    <x v="221"/>
    <x v="9"/>
    <x v="3"/>
    <x v="118"/>
    <x v="18"/>
    <x v="3"/>
    <x v="1234"/>
    <x v="1031"/>
    <x v="1239"/>
    <x v="1045"/>
    <x v="361"/>
    <x v="1"/>
    <x v="0"/>
    <x v="0"/>
    <x v="1206"/>
    <x v="1105"/>
    <x v="0"/>
    <x v="0"/>
  </r>
  <r>
    <x v="1240"/>
    <x v="1240"/>
    <x v="0"/>
    <x v="340"/>
    <x v="9"/>
    <x v="7"/>
    <x v="0"/>
    <x v="315"/>
    <x v="8"/>
    <x v="3"/>
    <x v="221"/>
    <x v="17"/>
    <x v="3"/>
    <x v="1235"/>
    <x v="28"/>
    <x v="1240"/>
    <x v="1046"/>
    <x v="163"/>
    <x v="1"/>
    <x v="0"/>
    <x v="0"/>
    <x v="1207"/>
    <x v="1106"/>
    <x v="0"/>
    <x v="0"/>
  </r>
  <r>
    <x v="1241"/>
    <x v="1241"/>
    <x v="2"/>
    <x v="119"/>
    <x v="2"/>
    <x v="1"/>
    <x v="0"/>
    <x v="118"/>
    <x v="2"/>
    <x v="2"/>
    <x v="177"/>
    <x v="8"/>
    <x v="4"/>
    <x v="1236"/>
    <x v="921"/>
    <x v="1241"/>
    <x v="1047"/>
    <x v="0"/>
    <x v="1"/>
    <x v="0"/>
    <x v="0"/>
    <x v="1208"/>
    <x v="1107"/>
    <x v="0"/>
    <x v="0"/>
  </r>
  <r>
    <x v="1242"/>
    <x v="1242"/>
    <x v="1"/>
    <x v="5"/>
    <x v="3"/>
    <x v="5"/>
    <x v="0"/>
    <x v="5"/>
    <x v="3"/>
    <x v="0"/>
    <x v="266"/>
    <x v="8"/>
    <x v="2"/>
    <x v="1237"/>
    <x v="1032"/>
    <x v="1242"/>
    <x v="1048"/>
    <x v="310"/>
    <x v="0"/>
    <x v="0"/>
    <x v="0"/>
    <x v="1209"/>
    <x v="1108"/>
    <x v="0"/>
    <x v="0"/>
  </r>
  <r>
    <x v="1243"/>
    <x v="1243"/>
    <x v="1"/>
    <x v="42"/>
    <x v="10"/>
    <x v="9"/>
    <x v="0"/>
    <x v="41"/>
    <x v="9"/>
    <x v="3"/>
    <x v="356"/>
    <x v="23"/>
    <x v="2"/>
    <x v="1238"/>
    <x v="1033"/>
    <x v="1243"/>
    <x v="1049"/>
    <x v="59"/>
    <x v="0"/>
    <x v="0"/>
    <x v="0"/>
    <x v="1210"/>
    <x v="1109"/>
    <x v="0"/>
    <x v="0"/>
  </r>
  <r>
    <x v="1244"/>
    <x v="1244"/>
    <x v="2"/>
    <x v="143"/>
    <x v="10"/>
    <x v="4"/>
    <x v="0"/>
    <x v="142"/>
    <x v="9"/>
    <x v="3"/>
    <x v="172"/>
    <x v="17"/>
    <x v="1"/>
    <x v="1239"/>
    <x v="1034"/>
    <x v="1244"/>
    <x v="12"/>
    <x v="118"/>
    <x v="1"/>
    <x v="0"/>
    <x v="0"/>
    <x v="156"/>
    <x v="142"/>
    <x v="0"/>
    <x v="0"/>
  </r>
  <r>
    <x v="1245"/>
    <x v="1245"/>
    <x v="0"/>
    <x v="370"/>
    <x v="1"/>
    <x v="4"/>
    <x v="0"/>
    <x v="334"/>
    <x v="1"/>
    <x v="1"/>
    <x v="146"/>
    <x v="18"/>
    <x v="3"/>
    <x v="1240"/>
    <x v="1035"/>
    <x v="1245"/>
    <x v="1050"/>
    <x v="437"/>
    <x v="0"/>
    <x v="0"/>
    <x v="0"/>
    <x v="1211"/>
    <x v="1110"/>
    <x v="0"/>
    <x v="0"/>
  </r>
  <r>
    <x v="1246"/>
    <x v="1246"/>
    <x v="2"/>
    <x v="163"/>
    <x v="0"/>
    <x v="3"/>
    <x v="0"/>
    <x v="147"/>
    <x v="0"/>
    <x v="0"/>
    <x v="103"/>
    <x v="18"/>
    <x v="3"/>
    <x v="1241"/>
    <x v="1036"/>
    <x v="1246"/>
    <x v="1051"/>
    <x v="438"/>
    <x v="0"/>
    <x v="0"/>
    <x v="0"/>
    <x v="1212"/>
    <x v="1111"/>
    <x v="0"/>
    <x v="0"/>
  </r>
  <r>
    <x v="1247"/>
    <x v="1247"/>
    <x v="1"/>
    <x v="299"/>
    <x v="1"/>
    <x v="23"/>
    <x v="0"/>
    <x v="285"/>
    <x v="1"/>
    <x v="1"/>
    <x v="50"/>
    <x v="2"/>
    <x v="4"/>
    <x v="1242"/>
    <x v="1037"/>
    <x v="1247"/>
    <x v="1052"/>
    <x v="63"/>
    <x v="1"/>
    <x v="0"/>
    <x v="0"/>
    <x v="1213"/>
    <x v="1112"/>
    <x v="0"/>
    <x v="0"/>
  </r>
  <r>
    <x v="1248"/>
    <x v="1248"/>
    <x v="0"/>
    <x v="408"/>
    <x v="0"/>
    <x v="23"/>
    <x v="0"/>
    <x v="353"/>
    <x v="0"/>
    <x v="0"/>
    <x v="291"/>
    <x v="38"/>
    <x v="0"/>
    <x v="1243"/>
    <x v="1038"/>
    <x v="1248"/>
    <x v="1053"/>
    <x v="42"/>
    <x v="1"/>
    <x v="0"/>
    <x v="0"/>
    <x v="1214"/>
    <x v="1113"/>
    <x v="0"/>
    <x v="0"/>
  </r>
  <r>
    <x v="1249"/>
    <x v="1249"/>
    <x v="1"/>
    <x v="316"/>
    <x v="5"/>
    <x v="2"/>
    <x v="0"/>
    <x v="233"/>
    <x v="5"/>
    <x v="1"/>
    <x v="141"/>
    <x v="23"/>
    <x v="3"/>
    <x v="1244"/>
    <x v="1039"/>
    <x v="1249"/>
    <x v="1054"/>
    <x v="26"/>
    <x v="1"/>
    <x v="0"/>
    <x v="0"/>
    <x v="1215"/>
    <x v="1114"/>
    <x v="0"/>
    <x v="0"/>
  </r>
  <r>
    <x v="1250"/>
    <x v="1250"/>
    <x v="1"/>
    <x v="232"/>
    <x v="10"/>
    <x v="24"/>
    <x v="0"/>
    <x v="224"/>
    <x v="9"/>
    <x v="3"/>
    <x v="261"/>
    <x v="32"/>
    <x v="2"/>
    <x v="1245"/>
    <x v="1040"/>
    <x v="1250"/>
    <x v="1055"/>
    <x v="31"/>
    <x v="1"/>
    <x v="0"/>
    <x v="0"/>
    <x v="1216"/>
    <x v="1115"/>
    <x v="0"/>
    <x v="0"/>
  </r>
  <r>
    <x v="1251"/>
    <x v="1251"/>
    <x v="1"/>
    <x v="242"/>
    <x v="9"/>
    <x v="19"/>
    <x v="0"/>
    <x v="234"/>
    <x v="8"/>
    <x v="3"/>
    <x v="129"/>
    <x v="25"/>
    <x v="2"/>
    <x v="1246"/>
    <x v="1041"/>
    <x v="1251"/>
    <x v="1056"/>
    <x v="199"/>
    <x v="0"/>
    <x v="0"/>
    <x v="0"/>
    <x v="1217"/>
    <x v="1116"/>
    <x v="0"/>
    <x v="0"/>
  </r>
  <r>
    <x v="1252"/>
    <x v="1252"/>
    <x v="0"/>
    <x v="60"/>
    <x v="3"/>
    <x v="25"/>
    <x v="0"/>
    <x v="59"/>
    <x v="3"/>
    <x v="0"/>
    <x v="135"/>
    <x v="7"/>
    <x v="3"/>
    <x v="1247"/>
    <x v="735"/>
    <x v="1252"/>
    <x v="1057"/>
    <x v="43"/>
    <x v="0"/>
    <x v="0"/>
    <x v="0"/>
    <x v="1218"/>
    <x v="1117"/>
    <x v="0"/>
    <x v="0"/>
  </r>
  <r>
    <x v="1253"/>
    <x v="1253"/>
    <x v="1"/>
    <x v="280"/>
    <x v="12"/>
    <x v="24"/>
    <x v="1"/>
    <x v="267"/>
    <x v="11"/>
    <x v="2"/>
    <x v="368"/>
    <x v="25"/>
    <x v="1"/>
    <x v="1248"/>
    <x v="632"/>
    <x v="1253"/>
    <x v="1058"/>
    <x v="190"/>
    <x v="0"/>
    <x v="0"/>
    <x v="0"/>
    <x v="1219"/>
    <x v="1118"/>
    <x v="0"/>
    <x v="0"/>
  </r>
  <r>
    <x v="1254"/>
    <x v="1254"/>
    <x v="0"/>
    <x v="50"/>
    <x v="11"/>
    <x v="24"/>
    <x v="0"/>
    <x v="49"/>
    <x v="10"/>
    <x v="0"/>
    <x v="273"/>
    <x v="38"/>
    <x v="4"/>
    <x v="1249"/>
    <x v="401"/>
    <x v="1254"/>
    <x v="1059"/>
    <x v="367"/>
    <x v="1"/>
    <x v="0"/>
    <x v="0"/>
    <x v="1220"/>
    <x v="1119"/>
    <x v="0"/>
    <x v="0"/>
  </r>
  <r>
    <x v="1255"/>
    <x v="1255"/>
    <x v="1"/>
    <x v="41"/>
    <x v="11"/>
    <x v="21"/>
    <x v="0"/>
    <x v="40"/>
    <x v="10"/>
    <x v="0"/>
    <x v="76"/>
    <x v="22"/>
    <x v="2"/>
    <x v="1250"/>
    <x v="391"/>
    <x v="1255"/>
    <x v="1060"/>
    <x v="277"/>
    <x v="0"/>
    <x v="0"/>
    <x v="0"/>
    <x v="1221"/>
    <x v="1120"/>
    <x v="0"/>
    <x v="0"/>
  </r>
  <r>
    <x v="1256"/>
    <x v="1256"/>
    <x v="3"/>
    <x v="283"/>
    <x v="2"/>
    <x v="29"/>
    <x v="0"/>
    <x v="270"/>
    <x v="2"/>
    <x v="2"/>
    <x v="0"/>
    <x v="10"/>
    <x v="0"/>
    <x v="1251"/>
    <x v="1042"/>
    <x v="1256"/>
    <x v="1061"/>
    <x v="5"/>
    <x v="1"/>
    <x v="0"/>
    <x v="0"/>
    <x v="1222"/>
    <x v="5"/>
    <x v="0"/>
    <x v="0"/>
  </r>
  <r>
    <x v="1257"/>
    <x v="1257"/>
    <x v="1"/>
    <x v="11"/>
    <x v="7"/>
    <x v="10"/>
    <x v="0"/>
    <x v="11"/>
    <x v="6"/>
    <x v="2"/>
    <x v="81"/>
    <x v="2"/>
    <x v="1"/>
    <x v="1252"/>
    <x v="1043"/>
    <x v="1257"/>
    <x v="1062"/>
    <x v="227"/>
    <x v="1"/>
    <x v="0"/>
    <x v="0"/>
    <x v="1223"/>
    <x v="1121"/>
    <x v="0"/>
    <x v="0"/>
  </r>
  <r>
    <x v="1258"/>
    <x v="1258"/>
    <x v="0"/>
    <x v="101"/>
    <x v="3"/>
    <x v="30"/>
    <x v="0"/>
    <x v="100"/>
    <x v="3"/>
    <x v="0"/>
    <x v="238"/>
    <x v="18"/>
    <x v="2"/>
    <x v="1253"/>
    <x v="1044"/>
    <x v="1258"/>
    <x v="1063"/>
    <x v="270"/>
    <x v="0"/>
    <x v="0"/>
    <x v="0"/>
    <x v="1224"/>
    <x v="1122"/>
    <x v="0"/>
    <x v="0"/>
  </r>
  <r>
    <x v="1259"/>
    <x v="1259"/>
    <x v="2"/>
    <x v="34"/>
    <x v="2"/>
    <x v="5"/>
    <x v="0"/>
    <x v="34"/>
    <x v="2"/>
    <x v="2"/>
    <x v="343"/>
    <x v="18"/>
    <x v="2"/>
    <x v="1254"/>
    <x v="1045"/>
    <x v="1259"/>
    <x v="1064"/>
    <x v="200"/>
    <x v="0"/>
    <x v="0"/>
    <x v="0"/>
    <x v="1225"/>
    <x v="1123"/>
    <x v="0"/>
    <x v="0"/>
  </r>
  <r>
    <x v="1260"/>
    <x v="1260"/>
    <x v="0"/>
    <x v="107"/>
    <x v="4"/>
    <x v="0"/>
    <x v="0"/>
    <x v="106"/>
    <x v="4"/>
    <x v="1"/>
    <x v="283"/>
    <x v="20"/>
    <x v="2"/>
    <x v="1255"/>
    <x v="839"/>
    <x v="1260"/>
    <x v="1065"/>
    <x v="2"/>
    <x v="0"/>
    <x v="0"/>
    <x v="0"/>
    <x v="1226"/>
    <x v="1124"/>
    <x v="0"/>
    <x v="0"/>
  </r>
  <r>
    <x v="1261"/>
    <x v="1261"/>
    <x v="3"/>
    <x v="47"/>
    <x v="10"/>
    <x v="6"/>
    <x v="0"/>
    <x v="46"/>
    <x v="9"/>
    <x v="3"/>
    <x v="261"/>
    <x v="22"/>
    <x v="2"/>
    <x v="1256"/>
    <x v="1046"/>
    <x v="1261"/>
    <x v="1066"/>
    <x v="142"/>
    <x v="0"/>
    <x v="0"/>
    <x v="0"/>
    <x v="1227"/>
    <x v="1125"/>
    <x v="0"/>
    <x v="0"/>
  </r>
  <r>
    <x v="1262"/>
    <x v="1262"/>
    <x v="3"/>
    <x v="238"/>
    <x v="9"/>
    <x v="12"/>
    <x v="0"/>
    <x v="230"/>
    <x v="8"/>
    <x v="3"/>
    <x v="204"/>
    <x v="13"/>
    <x v="4"/>
    <x v="1257"/>
    <x v="1047"/>
    <x v="1262"/>
    <x v="1067"/>
    <x v="59"/>
    <x v="1"/>
    <x v="0"/>
    <x v="0"/>
    <x v="1228"/>
    <x v="1126"/>
    <x v="0"/>
    <x v="0"/>
  </r>
  <r>
    <x v="1263"/>
    <x v="1263"/>
    <x v="2"/>
    <x v="352"/>
    <x v="5"/>
    <x v="9"/>
    <x v="0"/>
    <x v="323"/>
    <x v="5"/>
    <x v="1"/>
    <x v="369"/>
    <x v="13"/>
    <x v="2"/>
    <x v="1258"/>
    <x v="126"/>
    <x v="1263"/>
    <x v="1068"/>
    <x v="320"/>
    <x v="0"/>
    <x v="0"/>
    <x v="0"/>
    <x v="1229"/>
    <x v="1127"/>
    <x v="0"/>
    <x v="0"/>
  </r>
  <r>
    <x v="1264"/>
    <x v="1264"/>
    <x v="2"/>
    <x v="223"/>
    <x v="3"/>
    <x v="15"/>
    <x v="0"/>
    <x v="215"/>
    <x v="3"/>
    <x v="0"/>
    <x v="370"/>
    <x v="9"/>
    <x v="0"/>
    <x v="1259"/>
    <x v="1048"/>
    <x v="1264"/>
    <x v="1069"/>
    <x v="5"/>
    <x v="0"/>
    <x v="0"/>
    <x v="0"/>
    <x v="1230"/>
    <x v="5"/>
    <x v="0"/>
    <x v="0"/>
  </r>
  <r>
    <x v="1265"/>
    <x v="1265"/>
    <x v="0"/>
    <x v="293"/>
    <x v="8"/>
    <x v="3"/>
    <x v="0"/>
    <x v="279"/>
    <x v="7"/>
    <x v="3"/>
    <x v="62"/>
    <x v="2"/>
    <x v="2"/>
    <x v="1260"/>
    <x v="1049"/>
    <x v="1265"/>
    <x v="1070"/>
    <x v="277"/>
    <x v="0"/>
    <x v="0"/>
    <x v="0"/>
    <x v="1231"/>
    <x v="1128"/>
    <x v="0"/>
    <x v="0"/>
  </r>
  <r>
    <x v="1266"/>
    <x v="1266"/>
    <x v="0"/>
    <x v="34"/>
    <x v="2"/>
    <x v="5"/>
    <x v="0"/>
    <x v="34"/>
    <x v="2"/>
    <x v="2"/>
    <x v="308"/>
    <x v="25"/>
    <x v="2"/>
    <x v="1261"/>
    <x v="1050"/>
    <x v="1266"/>
    <x v="1071"/>
    <x v="439"/>
    <x v="0"/>
    <x v="0"/>
    <x v="0"/>
    <x v="1232"/>
    <x v="1129"/>
    <x v="0"/>
    <x v="0"/>
  </r>
  <r>
    <x v="1267"/>
    <x v="1267"/>
    <x v="1"/>
    <x v="174"/>
    <x v="12"/>
    <x v="17"/>
    <x v="0"/>
    <x v="171"/>
    <x v="11"/>
    <x v="2"/>
    <x v="340"/>
    <x v="29"/>
    <x v="3"/>
    <x v="1262"/>
    <x v="1051"/>
    <x v="1267"/>
    <x v="1072"/>
    <x v="162"/>
    <x v="1"/>
    <x v="0"/>
    <x v="0"/>
    <x v="1233"/>
    <x v="1130"/>
    <x v="0"/>
    <x v="0"/>
  </r>
  <r>
    <x v="1268"/>
    <x v="1268"/>
    <x v="3"/>
    <x v="233"/>
    <x v="4"/>
    <x v="2"/>
    <x v="0"/>
    <x v="225"/>
    <x v="4"/>
    <x v="1"/>
    <x v="248"/>
    <x v="0"/>
    <x v="3"/>
    <x v="1263"/>
    <x v="1052"/>
    <x v="1268"/>
    <x v="1073"/>
    <x v="4"/>
    <x v="0"/>
    <x v="0"/>
    <x v="0"/>
    <x v="1234"/>
    <x v="1131"/>
    <x v="0"/>
    <x v="0"/>
  </r>
  <r>
    <x v="1269"/>
    <x v="1269"/>
    <x v="3"/>
    <x v="341"/>
    <x v="8"/>
    <x v="7"/>
    <x v="0"/>
    <x v="281"/>
    <x v="7"/>
    <x v="3"/>
    <x v="186"/>
    <x v="24"/>
    <x v="3"/>
    <x v="1264"/>
    <x v="1053"/>
    <x v="1269"/>
    <x v="1074"/>
    <x v="440"/>
    <x v="1"/>
    <x v="0"/>
    <x v="0"/>
    <x v="1235"/>
    <x v="1132"/>
    <x v="0"/>
    <x v="0"/>
  </r>
  <r>
    <x v="1270"/>
    <x v="1270"/>
    <x v="3"/>
    <x v="398"/>
    <x v="4"/>
    <x v="29"/>
    <x v="0"/>
    <x v="349"/>
    <x v="4"/>
    <x v="1"/>
    <x v="251"/>
    <x v="1"/>
    <x v="4"/>
    <x v="1265"/>
    <x v="1054"/>
    <x v="1270"/>
    <x v="1075"/>
    <x v="34"/>
    <x v="0"/>
    <x v="0"/>
    <x v="0"/>
    <x v="1236"/>
    <x v="1133"/>
    <x v="0"/>
    <x v="0"/>
  </r>
  <r>
    <x v="1271"/>
    <x v="1271"/>
    <x v="3"/>
    <x v="381"/>
    <x v="0"/>
    <x v="25"/>
    <x v="0"/>
    <x v="343"/>
    <x v="0"/>
    <x v="0"/>
    <x v="21"/>
    <x v="3"/>
    <x v="0"/>
    <x v="1266"/>
    <x v="1055"/>
    <x v="1271"/>
    <x v="1076"/>
    <x v="349"/>
    <x v="0"/>
    <x v="0"/>
    <x v="0"/>
    <x v="1237"/>
    <x v="1134"/>
    <x v="0"/>
    <x v="0"/>
  </r>
  <r>
    <x v="1272"/>
    <x v="1272"/>
    <x v="0"/>
    <x v="409"/>
    <x v="16"/>
    <x v="24"/>
    <x v="0"/>
    <x v="264"/>
    <x v="11"/>
    <x v="2"/>
    <x v="302"/>
    <x v="16"/>
    <x v="4"/>
    <x v="1267"/>
    <x v="1056"/>
    <x v="1272"/>
    <x v="12"/>
    <x v="441"/>
    <x v="0"/>
    <x v="0"/>
    <x v="0"/>
    <x v="1238"/>
    <x v="1135"/>
    <x v="0"/>
    <x v="0"/>
  </r>
  <r>
    <x v="1273"/>
    <x v="1273"/>
    <x v="2"/>
    <x v="252"/>
    <x v="1"/>
    <x v="8"/>
    <x v="0"/>
    <x v="242"/>
    <x v="1"/>
    <x v="1"/>
    <x v="265"/>
    <x v="16"/>
    <x v="1"/>
    <x v="1268"/>
    <x v="1057"/>
    <x v="1273"/>
    <x v="1077"/>
    <x v="42"/>
    <x v="0"/>
    <x v="0"/>
    <x v="0"/>
    <x v="1239"/>
    <x v="1136"/>
    <x v="0"/>
    <x v="0"/>
  </r>
  <r>
    <x v="1274"/>
    <x v="1274"/>
    <x v="0"/>
    <x v="258"/>
    <x v="3"/>
    <x v="7"/>
    <x v="0"/>
    <x v="247"/>
    <x v="3"/>
    <x v="0"/>
    <x v="169"/>
    <x v="32"/>
    <x v="1"/>
    <x v="1269"/>
    <x v="1058"/>
    <x v="1274"/>
    <x v="1078"/>
    <x v="313"/>
    <x v="1"/>
    <x v="0"/>
    <x v="0"/>
    <x v="1240"/>
    <x v="1137"/>
    <x v="0"/>
    <x v="0"/>
  </r>
  <r>
    <x v="1275"/>
    <x v="1275"/>
    <x v="3"/>
    <x v="273"/>
    <x v="7"/>
    <x v="5"/>
    <x v="0"/>
    <x v="260"/>
    <x v="6"/>
    <x v="2"/>
    <x v="303"/>
    <x v="10"/>
    <x v="2"/>
    <x v="1270"/>
    <x v="1059"/>
    <x v="1275"/>
    <x v="1079"/>
    <x v="156"/>
    <x v="0"/>
    <x v="0"/>
    <x v="0"/>
    <x v="1241"/>
    <x v="1138"/>
    <x v="0"/>
    <x v="0"/>
  </r>
  <r>
    <x v="1276"/>
    <x v="1276"/>
    <x v="3"/>
    <x v="159"/>
    <x v="8"/>
    <x v="16"/>
    <x v="0"/>
    <x v="158"/>
    <x v="7"/>
    <x v="3"/>
    <x v="37"/>
    <x v="26"/>
    <x v="2"/>
    <x v="1271"/>
    <x v="757"/>
    <x v="1276"/>
    <x v="1080"/>
    <x v="219"/>
    <x v="0"/>
    <x v="0"/>
    <x v="0"/>
    <x v="1242"/>
    <x v="1139"/>
    <x v="0"/>
    <x v="0"/>
  </r>
  <r>
    <x v="1277"/>
    <x v="1277"/>
    <x v="2"/>
    <x v="410"/>
    <x v="22"/>
    <x v="6"/>
    <x v="0"/>
    <x v="201"/>
    <x v="8"/>
    <x v="3"/>
    <x v="367"/>
    <x v="14"/>
    <x v="2"/>
    <x v="1272"/>
    <x v="984"/>
    <x v="1277"/>
    <x v="12"/>
    <x v="442"/>
    <x v="0"/>
    <x v="0"/>
    <x v="0"/>
    <x v="1243"/>
    <x v="1140"/>
    <x v="0"/>
    <x v="0"/>
  </r>
  <r>
    <x v="1278"/>
    <x v="1278"/>
    <x v="1"/>
    <x v="173"/>
    <x v="3"/>
    <x v="24"/>
    <x v="0"/>
    <x v="170"/>
    <x v="3"/>
    <x v="0"/>
    <x v="49"/>
    <x v="2"/>
    <x v="0"/>
    <x v="1273"/>
    <x v="1060"/>
    <x v="1278"/>
    <x v="1081"/>
    <x v="0"/>
    <x v="1"/>
    <x v="0"/>
    <x v="0"/>
    <x v="1244"/>
    <x v="1141"/>
    <x v="0"/>
    <x v="0"/>
  </r>
  <r>
    <x v="1279"/>
    <x v="1279"/>
    <x v="3"/>
    <x v="199"/>
    <x v="12"/>
    <x v="16"/>
    <x v="0"/>
    <x v="194"/>
    <x v="11"/>
    <x v="2"/>
    <x v="371"/>
    <x v="23"/>
    <x v="0"/>
    <x v="1274"/>
    <x v="921"/>
    <x v="1279"/>
    <x v="1082"/>
    <x v="94"/>
    <x v="0"/>
    <x v="0"/>
    <x v="0"/>
    <x v="1245"/>
    <x v="1142"/>
    <x v="0"/>
    <x v="0"/>
  </r>
  <r>
    <x v="1280"/>
    <x v="1280"/>
    <x v="2"/>
    <x v="77"/>
    <x v="11"/>
    <x v="26"/>
    <x v="0"/>
    <x v="76"/>
    <x v="10"/>
    <x v="0"/>
    <x v="135"/>
    <x v="25"/>
    <x v="0"/>
    <x v="1275"/>
    <x v="1061"/>
    <x v="1280"/>
    <x v="12"/>
    <x v="443"/>
    <x v="1"/>
    <x v="0"/>
    <x v="0"/>
    <x v="1246"/>
    <x v="1143"/>
    <x v="0"/>
    <x v="0"/>
  </r>
  <r>
    <x v="1281"/>
    <x v="1281"/>
    <x v="3"/>
    <x v="188"/>
    <x v="0"/>
    <x v="21"/>
    <x v="0"/>
    <x v="183"/>
    <x v="0"/>
    <x v="0"/>
    <x v="27"/>
    <x v="26"/>
    <x v="7"/>
    <x v="1276"/>
    <x v="119"/>
    <x v="1281"/>
    <x v="1083"/>
    <x v="9"/>
    <x v="1"/>
    <x v="0"/>
    <x v="0"/>
    <x v="1247"/>
    <x v="1144"/>
    <x v="0"/>
    <x v="0"/>
  </r>
  <r>
    <x v="1282"/>
    <x v="1282"/>
    <x v="3"/>
    <x v="227"/>
    <x v="10"/>
    <x v="15"/>
    <x v="0"/>
    <x v="219"/>
    <x v="9"/>
    <x v="3"/>
    <x v="298"/>
    <x v="35"/>
    <x v="0"/>
    <x v="1277"/>
    <x v="649"/>
    <x v="1282"/>
    <x v="12"/>
    <x v="20"/>
    <x v="0"/>
    <x v="0"/>
    <x v="0"/>
    <x v="1248"/>
    <x v="1145"/>
    <x v="0"/>
    <x v="0"/>
  </r>
  <r>
    <x v="1283"/>
    <x v="1283"/>
    <x v="0"/>
    <x v="290"/>
    <x v="11"/>
    <x v="5"/>
    <x v="0"/>
    <x v="276"/>
    <x v="10"/>
    <x v="0"/>
    <x v="273"/>
    <x v="9"/>
    <x v="1"/>
    <x v="1278"/>
    <x v="1062"/>
    <x v="1283"/>
    <x v="1084"/>
    <x v="157"/>
    <x v="0"/>
    <x v="0"/>
    <x v="0"/>
    <x v="1249"/>
    <x v="1146"/>
    <x v="0"/>
    <x v="0"/>
  </r>
  <r>
    <x v="1284"/>
    <x v="1284"/>
    <x v="3"/>
    <x v="325"/>
    <x v="12"/>
    <x v="0"/>
    <x v="0"/>
    <x v="305"/>
    <x v="11"/>
    <x v="2"/>
    <x v="335"/>
    <x v="1"/>
    <x v="1"/>
    <x v="1279"/>
    <x v="1063"/>
    <x v="1284"/>
    <x v="12"/>
    <x v="348"/>
    <x v="0"/>
    <x v="0"/>
    <x v="0"/>
    <x v="1250"/>
    <x v="1147"/>
    <x v="0"/>
    <x v="0"/>
  </r>
  <r>
    <x v="1285"/>
    <x v="1285"/>
    <x v="0"/>
    <x v="411"/>
    <x v="11"/>
    <x v="0"/>
    <x v="0"/>
    <x v="354"/>
    <x v="10"/>
    <x v="0"/>
    <x v="6"/>
    <x v="32"/>
    <x v="2"/>
    <x v="1280"/>
    <x v="1064"/>
    <x v="1285"/>
    <x v="1085"/>
    <x v="108"/>
    <x v="1"/>
    <x v="0"/>
    <x v="0"/>
    <x v="1251"/>
    <x v="1148"/>
    <x v="0"/>
    <x v="0"/>
  </r>
  <r>
    <x v="1286"/>
    <x v="1286"/>
    <x v="3"/>
    <x v="230"/>
    <x v="2"/>
    <x v="19"/>
    <x v="0"/>
    <x v="222"/>
    <x v="2"/>
    <x v="2"/>
    <x v="59"/>
    <x v="26"/>
    <x v="1"/>
    <x v="1281"/>
    <x v="1065"/>
    <x v="1286"/>
    <x v="1086"/>
    <x v="444"/>
    <x v="1"/>
    <x v="0"/>
    <x v="0"/>
    <x v="1252"/>
    <x v="1149"/>
    <x v="0"/>
    <x v="0"/>
  </r>
  <r>
    <x v="1287"/>
    <x v="1287"/>
    <x v="1"/>
    <x v="161"/>
    <x v="11"/>
    <x v="16"/>
    <x v="0"/>
    <x v="160"/>
    <x v="10"/>
    <x v="0"/>
    <x v="311"/>
    <x v="25"/>
    <x v="3"/>
    <x v="1282"/>
    <x v="1066"/>
    <x v="1287"/>
    <x v="12"/>
    <x v="445"/>
    <x v="0"/>
    <x v="0"/>
    <x v="0"/>
    <x v="1253"/>
    <x v="1150"/>
    <x v="0"/>
    <x v="0"/>
  </r>
  <r>
    <x v="1288"/>
    <x v="1288"/>
    <x v="3"/>
    <x v="412"/>
    <x v="28"/>
    <x v="6"/>
    <x v="0"/>
    <x v="190"/>
    <x v="8"/>
    <x v="3"/>
    <x v="164"/>
    <x v="6"/>
    <x v="1"/>
    <x v="1283"/>
    <x v="899"/>
    <x v="1288"/>
    <x v="1087"/>
    <x v="277"/>
    <x v="0"/>
    <x v="0"/>
    <x v="0"/>
    <x v="1254"/>
    <x v="1151"/>
    <x v="0"/>
    <x v="0"/>
  </r>
  <r>
    <x v="1289"/>
    <x v="1289"/>
    <x v="3"/>
    <x v="315"/>
    <x v="4"/>
    <x v="18"/>
    <x v="0"/>
    <x v="297"/>
    <x v="4"/>
    <x v="1"/>
    <x v="89"/>
    <x v="20"/>
    <x v="2"/>
    <x v="1284"/>
    <x v="640"/>
    <x v="1289"/>
    <x v="1088"/>
    <x v="7"/>
    <x v="0"/>
    <x v="0"/>
    <x v="0"/>
    <x v="1255"/>
    <x v="1152"/>
    <x v="0"/>
    <x v="0"/>
  </r>
  <r>
    <x v="1290"/>
    <x v="1290"/>
    <x v="1"/>
    <x v="413"/>
    <x v="12"/>
    <x v="22"/>
    <x v="0"/>
    <x v="355"/>
    <x v="11"/>
    <x v="2"/>
    <x v="243"/>
    <x v="14"/>
    <x v="3"/>
    <x v="1285"/>
    <x v="1067"/>
    <x v="1290"/>
    <x v="12"/>
    <x v="193"/>
    <x v="0"/>
    <x v="0"/>
    <x v="0"/>
    <x v="1256"/>
    <x v="1153"/>
    <x v="0"/>
    <x v="0"/>
  </r>
  <r>
    <x v="1291"/>
    <x v="1291"/>
    <x v="2"/>
    <x v="234"/>
    <x v="9"/>
    <x v="6"/>
    <x v="0"/>
    <x v="226"/>
    <x v="8"/>
    <x v="3"/>
    <x v="105"/>
    <x v="5"/>
    <x v="4"/>
    <x v="1286"/>
    <x v="1068"/>
    <x v="1291"/>
    <x v="1089"/>
    <x v="161"/>
    <x v="1"/>
    <x v="0"/>
    <x v="0"/>
    <x v="1257"/>
    <x v="1154"/>
    <x v="0"/>
    <x v="0"/>
  </r>
  <r>
    <x v="1292"/>
    <x v="1292"/>
    <x v="2"/>
    <x v="154"/>
    <x v="9"/>
    <x v="22"/>
    <x v="0"/>
    <x v="153"/>
    <x v="8"/>
    <x v="3"/>
    <x v="204"/>
    <x v="6"/>
    <x v="4"/>
    <x v="1287"/>
    <x v="949"/>
    <x v="1292"/>
    <x v="12"/>
    <x v="216"/>
    <x v="0"/>
    <x v="0"/>
    <x v="0"/>
    <x v="338"/>
    <x v="305"/>
    <x v="0"/>
    <x v="0"/>
  </r>
  <r>
    <x v="1293"/>
    <x v="1293"/>
    <x v="1"/>
    <x v="173"/>
    <x v="3"/>
    <x v="24"/>
    <x v="0"/>
    <x v="170"/>
    <x v="3"/>
    <x v="0"/>
    <x v="266"/>
    <x v="22"/>
    <x v="2"/>
    <x v="1288"/>
    <x v="980"/>
    <x v="1293"/>
    <x v="1090"/>
    <x v="446"/>
    <x v="1"/>
    <x v="0"/>
    <x v="0"/>
    <x v="1258"/>
    <x v="1155"/>
    <x v="0"/>
    <x v="0"/>
  </r>
  <r>
    <x v="1294"/>
    <x v="1294"/>
    <x v="0"/>
    <x v="304"/>
    <x v="12"/>
    <x v="18"/>
    <x v="0"/>
    <x v="289"/>
    <x v="11"/>
    <x v="2"/>
    <x v="55"/>
    <x v="8"/>
    <x v="2"/>
    <x v="1289"/>
    <x v="569"/>
    <x v="1294"/>
    <x v="1091"/>
    <x v="346"/>
    <x v="0"/>
    <x v="0"/>
    <x v="0"/>
    <x v="1259"/>
    <x v="1156"/>
    <x v="0"/>
    <x v="0"/>
  </r>
  <r>
    <x v="1295"/>
    <x v="1295"/>
    <x v="2"/>
    <x v="245"/>
    <x v="0"/>
    <x v="24"/>
    <x v="0"/>
    <x v="237"/>
    <x v="0"/>
    <x v="0"/>
    <x v="269"/>
    <x v="63"/>
    <x v="1"/>
    <x v="1290"/>
    <x v="501"/>
    <x v="1295"/>
    <x v="1092"/>
    <x v="5"/>
    <x v="0"/>
    <x v="0"/>
    <x v="0"/>
    <x v="1260"/>
    <x v="5"/>
    <x v="0"/>
    <x v="0"/>
  </r>
  <r>
    <x v="1296"/>
    <x v="1296"/>
    <x v="2"/>
    <x v="114"/>
    <x v="5"/>
    <x v="24"/>
    <x v="0"/>
    <x v="113"/>
    <x v="5"/>
    <x v="1"/>
    <x v="369"/>
    <x v="0"/>
    <x v="4"/>
    <x v="1291"/>
    <x v="1069"/>
    <x v="1296"/>
    <x v="1093"/>
    <x v="447"/>
    <x v="0"/>
    <x v="0"/>
    <x v="0"/>
    <x v="1261"/>
    <x v="1157"/>
    <x v="0"/>
    <x v="0"/>
  </r>
  <r>
    <x v="1297"/>
    <x v="1297"/>
    <x v="2"/>
    <x v="414"/>
    <x v="3"/>
    <x v="16"/>
    <x v="0"/>
    <x v="356"/>
    <x v="3"/>
    <x v="0"/>
    <x v="6"/>
    <x v="29"/>
    <x v="0"/>
    <x v="1292"/>
    <x v="581"/>
    <x v="1297"/>
    <x v="1094"/>
    <x v="134"/>
    <x v="1"/>
    <x v="0"/>
    <x v="0"/>
    <x v="1262"/>
    <x v="1158"/>
    <x v="0"/>
    <x v="0"/>
  </r>
  <r>
    <x v="1298"/>
    <x v="1298"/>
    <x v="0"/>
    <x v="375"/>
    <x v="4"/>
    <x v="11"/>
    <x v="0"/>
    <x v="338"/>
    <x v="4"/>
    <x v="1"/>
    <x v="68"/>
    <x v="13"/>
    <x v="2"/>
    <x v="1293"/>
    <x v="1070"/>
    <x v="1298"/>
    <x v="1095"/>
    <x v="266"/>
    <x v="1"/>
    <x v="0"/>
    <x v="0"/>
    <x v="1263"/>
    <x v="1159"/>
    <x v="0"/>
    <x v="0"/>
  </r>
  <r>
    <x v="1299"/>
    <x v="1299"/>
    <x v="3"/>
    <x v="229"/>
    <x v="10"/>
    <x v="23"/>
    <x v="0"/>
    <x v="221"/>
    <x v="9"/>
    <x v="3"/>
    <x v="183"/>
    <x v="9"/>
    <x v="1"/>
    <x v="1294"/>
    <x v="178"/>
    <x v="1299"/>
    <x v="1096"/>
    <x v="309"/>
    <x v="1"/>
    <x v="0"/>
    <x v="0"/>
    <x v="1264"/>
    <x v="1160"/>
    <x v="0"/>
    <x v="0"/>
  </r>
  <r>
    <x v="1300"/>
    <x v="1300"/>
    <x v="1"/>
    <x v="411"/>
    <x v="11"/>
    <x v="0"/>
    <x v="0"/>
    <x v="354"/>
    <x v="10"/>
    <x v="0"/>
    <x v="348"/>
    <x v="7"/>
    <x v="2"/>
    <x v="1295"/>
    <x v="1071"/>
    <x v="1300"/>
    <x v="1097"/>
    <x v="376"/>
    <x v="0"/>
    <x v="0"/>
    <x v="0"/>
    <x v="1265"/>
    <x v="1161"/>
    <x v="0"/>
    <x v="0"/>
  </r>
  <r>
    <x v="1301"/>
    <x v="1301"/>
    <x v="2"/>
    <x v="137"/>
    <x v="5"/>
    <x v="22"/>
    <x v="0"/>
    <x v="136"/>
    <x v="5"/>
    <x v="1"/>
    <x v="244"/>
    <x v="8"/>
    <x v="3"/>
    <x v="1296"/>
    <x v="1072"/>
    <x v="1301"/>
    <x v="1098"/>
    <x v="116"/>
    <x v="1"/>
    <x v="0"/>
    <x v="0"/>
    <x v="1266"/>
    <x v="1162"/>
    <x v="0"/>
    <x v="0"/>
  </r>
  <r>
    <x v="1302"/>
    <x v="1302"/>
    <x v="3"/>
    <x v="275"/>
    <x v="11"/>
    <x v="10"/>
    <x v="0"/>
    <x v="262"/>
    <x v="10"/>
    <x v="0"/>
    <x v="295"/>
    <x v="23"/>
    <x v="3"/>
    <x v="1297"/>
    <x v="1073"/>
    <x v="1302"/>
    <x v="1099"/>
    <x v="448"/>
    <x v="0"/>
    <x v="0"/>
    <x v="0"/>
    <x v="1267"/>
    <x v="1163"/>
    <x v="0"/>
    <x v="0"/>
  </r>
  <r>
    <x v="1303"/>
    <x v="1303"/>
    <x v="1"/>
    <x v="152"/>
    <x v="7"/>
    <x v="17"/>
    <x v="0"/>
    <x v="151"/>
    <x v="6"/>
    <x v="2"/>
    <x v="344"/>
    <x v="21"/>
    <x v="3"/>
    <x v="1298"/>
    <x v="1074"/>
    <x v="1303"/>
    <x v="1100"/>
    <x v="286"/>
    <x v="1"/>
    <x v="0"/>
    <x v="0"/>
    <x v="1268"/>
    <x v="1164"/>
    <x v="0"/>
    <x v="0"/>
  </r>
  <r>
    <x v="1304"/>
    <x v="1304"/>
    <x v="3"/>
    <x v="22"/>
    <x v="0"/>
    <x v="16"/>
    <x v="0"/>
    <x v="22"/>
    <x v="0"/>
    <x v="0"/>
    <x v="254"/>
    <x v="8"/>
    <x v="2"/>
    <x v="1299"/>
    <x v="1000"/>
    <x v="1304"/>
    <x v="1101"/>
    <x v="161"/>
    <x v="1"/>
    <x v="0"/>
    <x v="0"/>
    <x v="1269"/>
    <x v="1165"/>
    <x v="0"/>
    <x v="0"/>
  </r>
  <r>
    <x v="1305"/>
    <x v="1305"/>
    <x v="3"/>
    <x v="181"/>
    <x v="11"/>
    <x v="18"/>
    <x v="0"/>
    <x v="177"/>
    <x v="10"/>
    <x v="0"/>
    <x v="348"/>
    <x v="3"/>
    <x v="2"/>
    <x v="1300"/>
    <x v="1075"/>
    <x v="1305"/>
    <x v="1102"/>
    <x v="114"/>
    <x v="0"/>
    <x v="0"/>
    <x v="0"/>
    <x v="1270"/>
    <x v="1166"/>
    <x v="0"/>
    <x v="0"/>
  </r>
  <r>
    <x v="1306"/>
    <x v="1306"/>
    <x v="0"/>
    <x v="372"/>
    <x v="9"/>
    <x v="26"/>
    <x v="0"/>
    <x v="336"/>
    <x v="8"/>
    <x v="3"/>
    <x v="164"/>
    <x v="5"/>
    <x v="0"/>
    <x v="1301"/>
    <x v="1076"/>
    <x v="1306"/>
    <x v="12"/>
    <x v="18"/>
    <x v="1"/>
    <x v="0"/>
    <x v="0"/>
    <x v="22"/>
    <x v="18"/>
    <x v="0"/>
    <x v="0"/>
  </r>
  <r>
    <x v="1307"/>
    <x v="1307"/>
    <x v="2"/>
    <x v="300"/>
    <x v="11"/>
    <x v="22"/>
    <x v="0"/>
    <x v="286"/>
    <x v="10"/>
    <x v="0"/>
    <x v="295"/>
    <x v="35"/>
    <x v="1"/>
    <x v="1302"/>
    <x v="499"/>
    <x v="1307"/>
    <x v="1103"/>
    <x v="20"/>
    <x v="1"/>
    <x v="0"/>
    <x v="0"/>
    <x v="1271"/>
    <x v="1167"/>
    <x v="0"/>
    <x v="0"/>
  </r>
  <r>
    <x v="1308"/>
    <x v="1308"/>
    <x v="3"/>
    <x v="235"/>
    <x v="11"/>
    <x v="23"/>
    <x v="0"/>
    <x v="227"/>
    <x v="10"/>
    <x v="0"/>
    <x v="267"/>
    <x v="113"/>
    <x v="3"/>
    <x v="1303"/>
    <x v="489"/>
    <x v="1308"/>
    <x v="1104"/>
    <x v="175"/>
    <x v="0"/>
    <x v="0"/>
    <x v="0"/>
    <x v="1272"/>
    <x v="1168"/>
    <x v="0"/>
    <x v="0"/>
  </r>
  <r>
    <x v="1309"/>
    <x v="1309"/>
    <x v="2"/>
    <x v="73"/>
    <x v="3"/>
    <x v="22"/>
    <x v="0"/>
    <x v="72"/>
    <x v="3"/>
    <x v="0"/>
    <x v="199"/>
    <x v="114"/>
    <x v="0"/>
    <x v="1304"/>
    <x v="1017"/>
    <x v="1309"/>
    <x v="1105"/>
    <x v="335"/>
    <x v="1"/>
    <x v="0"/>
    <x v="0"/>
    <x v="1273"/>
    <x v="1169"/>
    <x v="0"/>
    <x v="0"/>
  </r>
  <r>
    <x v="1310"/>
    <x v="1310"/>
    <x v="1"/>
    <x v="33"/>
    <x v="7"/>
    <x v="15"/>
    <x v="0"/>
    <x v="33"/>
    <x v="6"/>
    <x v="2"/>
    <x v="170"/>
    <x v="4"/>
    <x v="0"/>
    <x v="1305"/>
    <x v="1077"/>
    <x v="1310"/>
    <x v="1106"/>
    <x v="52"/>
    <x v="1"/>
    <x v="0"/>
    <x v="0"/>
    <x v="1274"/>
    <x v="1170"/>
    <x v="0"/>
    <x v="0"/>
  </r>
  <r>
    <x v="1311"/>
    <x v="1311"/>
    <x v="0"/>
    <x v="284"/>
    <x v="5"/>
    <x v="19"/>
    <x v="0"/>
    <x v="271"/>
    <x v="5"/>
    <x v="1"/>
    <x v="244"/>
    <x v="21"/>
    <x v="1"/>
    <x v="1306"/>
    <x v="1078"/>
    <x v="1311"/>
    <x v="12"/>
    <x v="449"/>
    <x v="1"/>
    <x v="0"/>
    <x v="0"/>
    <x v="1275"/>
    <x v="1171"/>
    <x v="0"/>
    <x v="0"/>
  </r>
  <r>
    <x v="1312"/>
    <x v="1312"/>
    <x v="3"/>
    <x v="155"/>
    <x v="7"/>
    <x v="16"/>
    <x v="0"/>
    <x v="154"/>
    <x v="6"/>
    <x v="2"/>
    <x v="318"/>
    <x v="2"/>
    <x v="2"/>
    <x v="1307"/>
    <x v="149"/>
    <x v="1312"/>
    <x v="1107"/>
    <x v="124"/>
    <x v="0"/>
    <x v="0"/>
    <x v="0"/>
    <x v="1276"/>
    <x v="1172"/>
    <x v="0"/>
    <x v="0"/>
  </r>
  <r>
    <x v="1313"/>
    <x v="1313"/>
    <x v="2"/>
    <x v="415"/>
    <x v="1"/>
    <x v="22"/>
    <x v="0"/>
    <x v="357"/>
    <x v="1"/>
    <x v="1"/>
    <x v="71"/>
    <x v="25"/>
    <x v="4"/>
    <x v="1308"/>
    <x v="1079"/>
    <x v="1313"/>
    <x v="12"/>
    <x v="330"/>
    <x v="1"/>
    <x v="0"/>
    <x v="0"/>
    <x v="653"/>
    <x v="595"/>
    <x v="0"/>
    <x v="0"/>
  </r>
  <r>
    <x v="1314"/>
    <x v="1314"/>
    <x v="2"/>
    <x v="232"/>
    <x v="10"/>
    <x v="24"/>
    <x v="0"/>
    <x v="224"/>
    <x v="9"/>
    <x v="3"/>
    <x v="217"/>
    <x v="97"/>
    <x v="1"/>
    <x v="1309"/>
    <x v="1080"/>
    <x v="1314"/>
    <x v="1108"/>
    <x v="116"/>
    <x v="1"/>
    <x v="0"/>
    <x v="0"/>
    <x v="1277"/>
    <x v="1173"/>
    <x v="0"/>
    <x v="0"/>
  </r>
  <r>
    <x v="1315"/>
    <x v="1315"/>
    <x v="0"/>
    <x v="193"/>
    <x v="5"/>
    <x v="27"/>
    <x v="0"/>
    <x v="188"/>
    <x v="5"/>
    <x v="1"/>
    <x v="251"/>
    <x v="8"/>
    <x v="4"/>
    <x v="1310"/>
    <x v="1081"/>
    <x v="1315"/>
    <x v="1109"/>
    <x v="136"/>
    <x v="1"/>
    <x v="0"/>
    <x v="0"/>
    <x v="1278"/>
    <x v="1174"/>
    <x v="0"/>
    <x v="0"/>
  </r>
  <r>
    <x v="1316"/>
    <x v="1316"/>
    <x v="2"/>
    <x v="317"/>
    <x v="9"/>
    <x v="23"/>
    <x v="0"/>
    <x v="298"/>
    <x v="8"/>
    <x v="3"/>
    <x v="342"/>
    <x v="30"/>
    <x v="5"/>
    <x v="1311"/>
    <x v="333"/>
    <x v="1316"/>
    <x v="1110"/>
    <x v="200"/>
    <x v="1"/>
    <x v="0"/>
    <x v="0"/>
    <x v="1279"/>
    <x v="1175"/>
    <x v="0"/>
    <x v="0"/>
  </r>
  <r>
    <x v="1317"/>
    <x v="1317"/>
    <x v="1"/>
    <x v="129"/>
    <x v="12"/>
    <x v="29"/>
    <x v="0"/>
    <x v="128"/>
    <x v="11"/>
    <x v="2"/>
    <x v="57"/>
    <x v="115"/>
    <x v="0"/>
    <x v="1312"/>
    <x v="1082"/>
    <x v="1317"/>
    <x v="121"/>
    <x v="125"/>
    <x v="0"/>
    <x v="0"/>
    <x v="0"/>
    <x v="1280"/>
    <x v="1176"/>
    <x v="0"/>
    <x v="0"/>
  </r>
  <r>
    <x v="1318"/>
    <x v="1318"/>
    <x v="0"/>
    <x v="416"/>
    <x v="21"/>
    <x v="24"/>
    <x v="0"/>
    <x v="305"/>
    <x v="11"/>
    <x v="2"/>
    <x v="214"/>
    <x v="29"/>
    <x v="2"/>
    <x v="1313"/>
    <x v="1083"/>
    <x v="1318"/>
    <x v="1111"/>
    <x v="308"/>
    <x v="0"/>
    <x v="0"/>
    <x v="0"/>
    <x v="1281"/>
    <x v="1177"/>
    <x v="0"/>
    <x v="0"/>
  </r>
  <r>
    <x v="1319"/>
    <x v="1319"/>
    <x v="3"/>
    <x v="137"/>
    <x v="5"/>
    <x v="22"/>
    <x v="0"/>
    <x v="136"/>
    <x v="5"/>
    <x v="1"/>
    <x v="279"/>
    <x v="30"/>
    <x v="2"/>
    <x v="1314"/>
    <x v="1084"/>
    <x v="1319"/>
    <x v="12"/>
    <x v="33"/>
    <x v="1"/>
    <x v="0"/>
    <x v="0"/>
    <x v="1282"/>
    <x v="1178"/>
    <x v="0"/>
    <x v="0"/>
  </r>
  <r>
    <x v="1320"/>
    <x v="1320"/>
    <x v="2"/>
    <x v="97"/>
    <x v="9"/>
    <x v="29"/>
    <x v="0"/>
    <x v="96"/>
    <x v="8"/>
    <x v="3"/>
    <x v="147"/>
    <x v="13"/>
    <x v="1"/>
    <x v="1315"/>
    <x v="815"/>
    <x v="1320"/>
    <x v="1112"/>
    <x v="146"/>
    <x v="0"/>
    <x v="0"/>
    <x v="0"/>
    <x v="1283"/>
    <x v="1179"/>
    <x v="0"/>
    <x v="0"/>
  </r>
  <r>
    <x v="1321"/>
    <x v="1321"/>
    <x v="0"/>
    <x v="380"/>
    <x v="1"/>
    <x v="19"/>
    <x v="0"/>
    <x v="342"/>
    <x v="1"/>
    <x v="1"/>
    <x v="99"/>
    <x v="0"/>
    <x v="3"/>
    <x v="1316"/>
    <x v="355"/>
    <x v="1321"/>
    <x v="1113"/>
    <x v="164"/>
    <x v="0"/>
    <x v="0"/>
    <x v="0"/>
    <x v="1284"/>
    <x v="1180"/>
    <x v="0"/>
    <x v="0"/>
  </r>
  <r>
    <x v="1322"/>
    <x v="1322"/>
    <x v="0"/>
    <x v="377"/>
    <x v="10"/>
    <x v="18"/>
    <x v="0"/>
    <x v="339"/>
    <x v="9"/>
    <x v="3"/>
    <x v="151"/>
    <x v="35"/>
    <x v="4"/>
    <x v="1317"/>
    <x v="1085"/>
    <x v="1322"/>
    <x v="12"/>
    <x v="251"/>
    <x v="0"/>
    <x v="0"/>
    <x v="0"/>
    <x v="1285"/>
    <x v="1181"/>
    <x v="0"/>
    <x v="0"/>
  </r>
  <r>
    <x v="1323"/>
    <x v="1323"/>
    <x v="2"/>
    <x v="127"/>
    <x v="8"/>
    <x v="4"/>
    <x v="0"/>
    <x v="126"/>
    <x v="7"/>
    <x v="3"/>
    <x v="136"/>
    <x v="8"/>
    <x v="2"/>
    <x v="1318"/>
    <x v="107"/>
    <x v="1323"/>
    <x v="12"/>
    <x v="442"/>
    <x v="0"/>
    <x v="0"/>
    <x v="0"/>
    <x v="1243"/>
    <x v="1140"/>
    <x v="0"/>
    <x v="0"/>
  </r>
  <r>
    <x v="1324"/>
    <x v="1324"/>
    <x v="2"/>
    <x v="339"/>
    <x v="11"/>
    <x v="9"/>
    <x v="0"/>
    <x v="314"/>
    <x v="10"/>
    <x v="0"/>
    <x v="211"/>
    <x v="24"/>
    <x v="2"/>
    <x v="1319"/>
    <x v="1086"/>
    <x v="1324"/>
    <x v="1114"/>
    <x v="169"/>
    <x v="1"/>
    <x v="0"/>
    <x v="0"/>
    <x v="1286"/>
    <x v="1182"/>
    <x v="0"/>
    <x v="0"/>
  </r>
  <r>
    <x v="1325"/>
    <x v="1325"/>
    <x v="3"/>
    <x v="378"/>
    <x v="5"/>
    <x v="14"/>
    <x v="0"/>
    <x v="340"/>
    <x v="5"/>
    <x v="1"/>
    <x v="182"/>
    <x v="0"/>
    <x v="0"/>
    <x v="1320"/>
    <x v="13"/>
    <x v="1325"/>
    <x v="1115"/>
    <x v="7"/>
    <x v="0"/>
    <x v="0"/>
    <x v="0"/>
    <x v="1287"/>
    <x v="1183"/>
    <x v="0"/>
    <x v="0"/>
  </r>
  <r>
    <x v="1326"/>
    <x v="1326"/>
    <x v="1"/>
    <x v="388"/>
    <x v="12"/>
    <x v="27"/>
    <x v="0"/>
    <x v="346"/>
    <x v="11"/>
    <x v="2"/>
    <x v="187"/>
    <x v="17"/>
    <x v="0"/>
    <x v="1321"/>
    <x v="1087"/>
    <x v="1326"/>
    <x v="1116"/>
    <x v="91"/>
    <x v="0"/>
    <x v="0"/>
    <x v="0"/>
    <x v="1288"/>
    <x v="1184"/>
    <x v="0"/>
    <x v="0"/>
  </r>
  <r>
    <x v="1327"/>
    <x v="1327"/>
    <x v="1"/>
    <x v="417"/>
    <x v="7"/>
    <x v="7"/>
    <x v="0"/>
    <x v="352"/>
    <x v="6"/>
    <x v="2"/>
    <x v="236"/>
    <x v="2"/>
    <x v="0"/>
    <x v="1322"/>
    <x v="1088"/>
    <x v="1327"/>
    <x v="12"/>
    <x v="369"/>
    <x v="0"/>
    <x v="0"/>
    <x v="0"/>
    <x v="854"/>
    <x v="785"/>
    <x v="0"/>
    <x v="0"/>
  </r>
  <r>
    <x v="1328"/>
    <x v="1328"/>
    <x v="1"/>
    <x v="190"/>
    <x v="3"/>
    <x v="10"/>
    <x v="0"/>
    <x v="185"/>
    <x v="3"/>
    <x v="0"/>
    <x v="5"/>
    <x v="8"/>
    <x v="1"/>
    <x v="1323"/>
    <x v="554"/>
    <x v="1328"/>
    <x v="1117"/>
    <x v="5"/>
    <x v="0"/>
    <x v="0"/>
    <x v="0"/>
    <x v="1289"/>
    <x v="5"/>
    <x v="0"/>
    <x v="0"/>
  </r>
  <r>
    <x v="1329"/>
    <x v="1329"/>
    <x v="3"/>
    <x v="123"/>
    <x v="9"/>
    <x v="30"/>
    <x v="0"/>
    <x v="122"/>
    <x v="8"/>
    <x v="3"/>
    <x v="218"/>
    <x v="19"/>
    <x v="0"/>
    <x v="1324"/>
    <x v="367"/>
    <x v="1329"/>
    <x v="12"/>
    <x v="5"/>
    <x v="0"/>
    <x v="0"/>
    <x v="0"/>
    <x v="127"/>
    <x v="5"/>
    <x v="0"/>
    <x v="0"/>
  </r>
  <r>
    <x v="1330"/>
    <x v="1330"/>
    <x v="3"/>
    <x v="157"/>
    <x v="2"/>
    <x v="21"/>
    <x v="0"/>
    <x v="156"/>
    <x v="2"/>
    <x v="2"/>
    <x v="255"/>
    <x v="17"/>
    <x v="4"/>
    <x v="589"/>
    <x v="1089"/>
    <x v="1330"/>
    <x v="1118"/>
    <x v="164"/>
    <x v="1"/>
    <x v="0"/>
    <x v="0"/>
    <x v="1290"/>
    <x v="1185"/>
    <x v="0"/>
    <x v="0"/>
  </r>
  <r>
    <x v="1331"/>
    <x v="1331"/>
    <x v="2"/>
    <x v="95"/>
    <x v="5"/>
    <x v="16"/>
    <x v="0"/>
    <x v="94"/>
    <x v="5"/>
    <x v="1"/>
    <x v="359"/>
    <x v="26"/>
    <x v="1"/>
    <x v="1325"/>
    <x v="1090"/>
    <x v="1331"/>
    <x v="12"/>
    <x v="450"/>
    <x v="1"/>
    <x v="0"/>
    <x v="0"/>
    <x v="1291"/>
    <x v="1186"/>
    <x v="0"/>
    <x v="0"/>
  </r>
  <r>
    <x v="1332"/>
    <x v="1332"/>
    <x v="1"/>
    <x v="62"/>
    <x v="9"/>
    <x v="3"/>
    <x v="0"/>
    <x v="61"/>
    <x v="8"/>
    <x v="3"/>
    <x v="203"/>
    <x v="6"/>
    <x v="9"/>
    <x v="1326"/>
    <x v="1091"/>
    <x v="1332"/>
    <x v="1119"/>
    <x v="254"/>
    <x v="1"/>
    <x v="0"/>
    <x v="0"/>
    <x v="1292"/>
    <x v="1187"/>
    <x v="0"/>
    <x v="0"/>
  </r>
  <r>
    <x v="1333"/>
    <x v="1333"/>
    <x v="3"/>
    <x v="27"/>
    <x v="2"/>
    <x v="9"/>
    <x v="0"/>
    <x v="27"/>
    <x v="2"/>
    <x v="2"/>
    <x v="103"/>
    <x v="23"/>
    <x v="2"/>
    <x v="1327"/>
    <x v="1092"/>
    <x v="1333"/>
    <x v="1120"/>
    <x v="451"/>
    <x v="1"/>
    <x v="0"/>
    <x v="0"/>
    <x v="1293"/>
    <x v="1188"/>
    <x v="0"/>
    <x v="0"/>
  </r>
  <r>
    <x v="1334"/>
    <x v="1334"/>
    <x v="2"/>
    <x v="110"/>
    <x v="2"/>
    <x v="30"/>
    <x v="0"/>
    <x v="109"/>
    <x v="2"/>
    <x v="2"/>
    <x v="23"/>
    <x v="3"/>
    <x v="3"/>
    <x v="1328"/>
    <x v="1093"/>
    <x v="1334"/>
    <x v="12"/>
    <x v="181"/>
    <x v="0"/>
    <x v="0"/>
    <x v="0"/>
    <x v="1294"/>
    <x v="1189"/>
    <x v="0"/>
    <x v="0"/>
  </r>
  <r>
    <x v="1335"/>
    <x v="1335"/>
    <x v="3"/>
    <x v="158"/>
    <x v="3"/>
    <x v="21"/>
    <x v="0"/>
    <x v="157"/>
    <x v="3"/>
    <x v="0"/>
    <x v="233"/>
    <x v="6"/>
    <x v="0"/>
    <x v="1329"/>
    <x v="1094"/>
    <x v="1335"/>
    <x v="12"/>
    <x v="452"/>
    <x v="1"/>
    <x v="0"/>
    <x v="0"/>
    <x v="1295"/>
    <x v="1190"/>
    <x v="0"/>
    <x v="0"/>
  </r>
  <r>
    <x v="1336"/>
    <x v="1336"/>
    <x v="1"/>
    <x v="236"/>
    <x v="10"/>
    <x v="7"/>
    <x v="0"/>
    <x v="228"/>
    <x v="9"/>
    <x v="3"/>
    <x v="320"/>
    <x v="17"/>
    <x v="3"/>
    <x v="1330"/>
    <x v="302"/>
    <x v="1336"/>
    <x v="1121"/>
    <x v="5"/>
    <x v="1"/>
    <x v="0"/>
    <x v="0"/>
    <x v="1296"/>
    <x v="5"/>
    <x v="0"/>
    <x v="0"/>
  </r>
  <r>
    <x v="1337"/>
    <x v="1337"/>
    <x v="2"/>
    <x v="418"/>
    <x v="20"/>
    <x v="28"/>
    <x v="0"/>
    <x v="15"/>
    <x v="0"/>
    <x v="0"/>
    <x v="149"/>
    <x v="5"/>
    <x v="2"/>
    <x v="1331"/>
    <x v="1095"/>
    <x v="1337"/>
    <x v="1122"/>
    <x v="173"/>
    <x v="0"/>
    <x v="0"/>
    <x v="0"/>
    <x v="1297"/>
    <x v="1191"/>
    <x v="0"/>
    <x v="0"/>
  </r>
  <r>
    <x v="1338"/>
    <x v="1338"/>
    <x v="0"/>
    <x v="308"/>
    <x v="2"/>
    <x v="20"/>
    <x v="0"/>
    <x v="293"/>
    <x v="2"/>
    <x v="2"/>
    <x v="276"/>
    <x v="9"/>
    <x v="1"/>
    <x v="1332"/>
    <x v="1096"/>
    <x v="1338"/>
    <x v="12"/>
    <x v="453"/>
    <x v="0"/>
    <x v="0"/>
    <x v="0"/>
    <x v="1298"/>
    <x v="1192"/>
    <x v="0"/>
    <x v="0"/>
  </r>
  <r>
    <x v="1339"/>
    <x v="1339"/>
    <x v="1"/>
    <x v="119"/>
    <x v="2"/>
    <x v="1"/>
    <x v="0"/>
    <x v="118"/>
    <x v="2"/>
    <x v="2"/>
    <x v="125"/>
    <x v="41"/>
    <x v="1"/>
    <x v="1333"/>
    <x v="897"/>
    <x v="1339"/>
    <x v="1123"/>
    <x v="327"/>
    <x v="1"/>
    <x v="0"/>
    <x v="0"/>
    <x v="1299"/>
    <x v="1193"/>
    <x v="0"/>
    <x v="0"/>
  </r>
  <r>
    <x v="1340"/>
    <x v="1340"/>
    <x v="2"/>
    <x v="237"/>
    <x v="3"/>
    <x v="2"/>
    <x v="0"/>
    <x v="229"/>
    <x v="3"/>
    <x v="0"/>
    <x v="41"/>
    <x v="7"/>
    <x v="0"/>
    <x v="1334"/>
    <x v="1097"/>
    <x v="1340"/>
    <x v="1124"/>
    <x v="28"/>
    <x v="0"/>
    <x v="0"/>
    <x v="0"/>
    <x v="1300"/>
    <x v="1194"/>
    <x v="0"/>
    <x v="0"/>
  </r>
  <r>
    <x v="1341"/>
    <x v="1341"/>
    <x v="0"/>
    <x v="37"/>
    <x v="12"/>
    <x v="1"/>
    <x v="0"/>
    <x v="37"/>
    <x v="11"/>
    <x v="2"/>
    <x v="346"/>
    <x v="1"/>
    <x v="1"/>
    <x v="1335"/>
    <x v="1098"/>
    <x v="1341"/>
    <x v="12"/>
    <x v="18"/>
    <x v="1"/>
    <x v="0"/>
    <x v="0"/>
    <x v="22"/>
    <x v="18"/>
    <x v="0"/>
    <x v="0"/>
  </r>
  <r>
    <x v="1342"/>
    <x v="1342"/>
    <x v="3"/>
    <x v="177"/>
    <x v="8"/>
    <x v="26"/>
    <x v="0"/>
    <x v="173"/>
    <x v="7"/>
    <x v="3"/>
    <x v="372"/>
    <x v="3"/>
    <x v="0"/>
    <x v="1336"/>
    <x v="835"/>
    <x v="1342"/>
    <x v="1125"/>
    <x v="379"/>
    <x v="1"/>
    <x v="0"/>
    <x v="0"/>
    <x v="1301"/>
    <x v="1195"/>
    <x v="0"/>
    <x v="0"/>
  </r>
  <r>
    <x v="1343"/>
    <x v="1343"/>
    <x v="1"/>
    <x v="155"/>
    <x v="7"/>
    <x v="16"/>
    <x v="0"/>
    <x v="154"/>
    <x v="6"/>
    <x v="2"/>
    <x v="10"/>
    <x v="20"/>
    <x v="1"/>
    <x v="1337"/>
    <x v="1099"/>
    <x v="1343"/>
    <x v="1126"/>
    <x v="171"/>
    <x v="0"/>
    <x v="0"/>
    <x v="0"/>
    <x v="1302"/>
    <x v="1196"/>
    <x v="0"/>
    <x v="0"/>
  </r>
  <r>
    <x v="1344"/>
    <x v="1344"/>
    <x v="2"/>
    <x v="209"/>
    <x v="10"/>
    <x v="10"/>
    <x v="0"/>
    <x v="203"/>
    <x v="9"/>
    <x v="3"/>
    <x v="314"/>
    <x v="38"/>
    <x v="3"/>
    <x v="1338"/>
    <x v="1059"/>
    <x v="1344"/>
    <x v="1127"/>
    <x v="232"/>
    <x v="0"/>
    <x v="0"/>
    <x v="0"/>
    <x v="1303"/>
    <x v="1197"/>
    <x v="0"/>
    <x v="0"/>
  </r>
  <r>
    <x v="1345"/>
    <x v="1345"/>
    <x v="0"/>
    <x v="315"/>
    <x v="4"/>
    <x v="18"/>
    <x v="0"/>
    <x v="297"/>
    <x v="4"/>
    <x v="1"/>
    <x v="285"/>
    <x v="25"/>
    <x v="3"/>
    <x v="1339"/>
    <x v="1100"/>
    <x v="1345"/>
    <x v="1128"/>
    <x v="58"/>
    <x v="0"/>
    <x v="0"/>
    <x v="0"/>
    <x v="1304"/>
    <x v="1198"/>
    <x v="0"/>
    <x v="0"/>
  </r>
  <r>
    <x v="1346"/>
    <x v="1346"/>
    <x v="2"/>
    <x v="96"/>
    <x v="12"/>
    <x v="20"/>
    <x v="0"/>
    <x v="95"/>
    <x v="11"/>
    <x v="2"/>
    <x v="373"/>
    <x v="116"/>
    <x v="0"/>
    <x v="1340"/>
    <x v="331"/>
    <x v="1346"/>
    <x v="1129"/>
    <x v="335"/>
    <x v="0"/>
    <x v="0"/>
    <x v="0"/>
    <x v="1305"/>
    <x v="1199"/>
    <x v="0"/>
    <x v="0"/>
  </r>
  <r>
    <x v="1347"/>
    <x v="1347"/>
    <x v="3"/>
    <x v="289"/>
    <x v="8"/>
    <x v="11"/>
    <x v="0"/>
    <x v="275"/>
    <x v="7"/>
    <x v="3"/>
    <x v="64"/>
    <x v="19"/>
    <x v="2"/>
    <x v="1341"/>
    <x v="1101"/>
    <x v="1347"/>
    <x v="1130"/>
    <x v="237"/>
    <x v="1"/>
    <x v="0"/>
    <x v="0"/>
    <x v="1306"/>
    <x v="1200"/>
    <x v="0"/>
    <x v="0"/>
  </r>
  <r>
    <x v="1348"/>
    <x v="1348"/>
    <x v="1"/>
    <x v="296"/>
    <x v="11"/>
    <x v="2"/>
    <x v="0"/>
    <x v="282"/>
    <x v="10"/>
    <x v="0"/>
    <x v="47"/>
    <x v="12"/>
    <x v="2"/>
    <x v="1342"/>
    <x v="1102"/>
    <x v="1348"/>
    <x v="1131"/>
    <x v="249"/>
    <x v="0"/>
    <x v="0"/>
    <x v="0"/>
    <x v="1307"/>
    <x v="1201"/>
    <x v="0"/>
    <x v="0"/>
  </r>
  <r>
    <x v="1349"/>
    <x v="1349"/>
    <x v="3"/>
    <x v="300"/>
    <x v="11"/>
    <x v="22"/>
    <x v="0"/>
    <x v="286"/>
    <x v="10"/>
    <x v="0"/>
    <x v="28"/>
    <x v="117"/>
    <x v="0"/>
    <x v="1343"/>
    <x v="1103"/>
    <x v="1349"/>
    <x v="1132"/>
    <x v="454"/>
    <x v="0"/>
    <x v="0"/>
    <x v="0"/>
    <x v="1308"/>
    <x v="1202"/>
    <x v="0"/>
    <x v="0"/>
  </r>
  <r>
    <x v="1350"/>
    <x v="1350"/>
    <x v="2"/>
    <x v="195"/>
    <x v="9"/>
    <x v="15"/>
    <x v="0"/>
    <x v="190"/>
    <x v="8"/>
    <x v="3"/>
    <x v="207"/>
    <x v="8"/>
    <x v="1"/>
    <x v="1344"/>
    <x v="1104"/>
    <x v="1350"/>
    <x v="1133"/>
    <x v="5"/>
    <x v="1"/>
    <x v="0"/>
    <x v="0"/>
    <x v="1309"/>
    <x v="5"/>
    <x v="0"/>
    <x v="0"/>
  </r>
  <r>
    <x v="1351"/>
    <x v="1351"/>
    <x v="2"/>
    <x v="45"/>
    <x v="12"/>
    <x v="24"/>
    <x v="0"/>
    <x v="44"/>
    <x v="11"/>
    <x v="2"/>
    <x v="374"/>
    <x v="3"/>
    <x v="0"/>
    <x v="1345"/>
    <x v="54"/>
    <x v="1351"/>
    <x v="1134"/>
    <x v="190"/>
    <x v="1"/>
    <x v="0"/>
    <x v="0"/>
    <x v="1310"/>
    <x v="1203"/>
    <x v="0"/>
    <x v="0"/>
  </r>
  <r>
    <x v="1352"/>
    <x v="1352"/>
    <x v="1"/>
    <x v="15"/>
    <x v="0"/>
    <x v="2"/>
    <x v="0"/>
    <x v="15"/>
    <x v="0"/>
    <x v="0"/>
    <x v="125"/>
    <x v="13"/>
    <x v="0"/>
    <x v="1346"/>
    <x v="664"/>
    <x v="1352"/>
    <x v="1135"/>
    <x v="271"/>
    <x v="0"/>
    <x v="0"/>
    <x v="0"/>
    <x v="1311"/>
    <x v="1204"/>
    <x v="0"/>
    <x v="0"/>
  </r>
  <r>
    <x v="1353"/>
    <x v="1353"/>
    <x v="2"/>
    <x v="5"/>
    <x v="3"/>
    <x v="5"/>
    <x v="0"/>
    <x v="5"/>
    <x v="3"/>
    <x v="0"/>
    <x v="233"/>
    <x v="13"/>
    <x v="3"/>
    <x v="1347"/>
    <x v="1105"/>
    <x v="1353"/>
    <x v="1136"/>
    <x v="455"/>
    <x v="0"/>
    <x v="0"/>
    <x v="0"/>
    <x v="1312"/>
    <x v="1205"/>
    <x v="0"/>
    <x v="0"/>
  </r>
  <r>
    <x v="1354"/>
    <x v="1354"/>
    <x v="3"/>
    <x v="38"/>
    <x v="10"/>
    <x v="0"/>
    <x v="0"/>
    <x v="38"/>
    <x v="9"/>
    <x v="3"/>
    <x v="263"/>
    <x v="8"/>
    <x v="2"/>
    <x v="1348"/>
    <x v="345"/>
    <x v="1354"/>
    <x v="1137"/>
    <x v="68"/>
    <x v="0"/>
    <x v="0"/>
    <x v="0"/>
    <x v="1313"/>
    <x v="1206"/>
    <x v="0"/>
    <x v="0"/>
  </r>
  <r>
    <x v="1355"/>
    <x v="1355"/>
    <x v="1"/>
    <x v="315"/>
    <x v="4"/>
    <x v="18"/>
    <x v="0"/>
    <x v="297"/>
    <x v="4"/>
    <x v="1"/>
    <x v="107"/>
    <x v="7"/>
    <x v="0"/>
    <x v="1349"/>
    <x v="1106"/>
    <x v="1355"/>
    <x v="1138"/>
    <x v="5"/>
    <x v="1"/>
    <x v="0"/>
    <x v="0"/>
    <x v="1314"/>
    <x v="5"/>
    <x v="0"/>
    <x v="0"/>
  </r>
  <r>
    <x v="1356"/>
    <x v="1356"/>
    <x v="2"/>
    <x v="102"/>
    <x v="0"/>
    <x v="30"/>
    <x v="0"/>
    <x v="101"/>
    <x v="0"/>
    <x v="0"/>
    <x v="165"/>
    <x v="25"/>
    <x v="1"/>
    <x v="1350"/>
    <x v="864"/>
    <x v="1356"/>
    <x v="1139"/>
    <x v="5"/>
    <x v="1"/>
    <x v="0"/>
    <x v="0"/>
    <x v="1315"/>
    <x v="5"/>
    <x v="0"/>
    <x v="0"/>
  </r>
  <r>
    <x v="1357"/>
    <x v="1357"/>
    <x v="1"/>
    <x v="98"/>
    <x v="9"/>
    <x v="1"/>
    <x v="0"/>
    <x v="97"/>
    <x v="8"/>
    <x v="3"/>
    <x v="106"/>
    <x v="3"/>
    <x v="4"/>
    <x v="1351"/>
    <x v="1107"/>
    <x v="1357"/>
    <x v="12"/>
    <x v="456"/>
    <x v="0"/>
    <x v="0"/>
    <x v="0"/>
    <x v="1316"/>
    <x v="1207"/>
    <x v="0"/>
    <x v="0"/>
  </r>
  <r>
    <x v="1358"/>
    <x v="1358"/>
    <x v="3"/>
    <x v="204"/>
    <x v="2"/>
    <x v="23"/>
    <x v="0"/>
    <x v="199"/>
    <x v="2"/>
    <x v="2"/>
    <x v="54"/>
    <x v="30"/>
    <x v="0"/>
    <x v="1352"/>
    <x v="1108"/>
    <x v="1358"/>
    <x v="12"/>
    <x v="5"/>
    <x v="1"/>
    <x v="0"/>
    <x v="0"/>
    <x v="127"/>
    <x v="5"/>
    <x v="0"/>
    <x v="0"/>
  </r>
  <r>
    <x v="1359"/>
    <x v="1359"/>
    <x v="3"/>
    <x v="92"/>
    <x v="0"/>
    <x v="8"/>
    <x v="0"/>
    <x v="91"/>
    <x v="0"/>
    <x v="0"/>
    <x v="177"/>
    <x v="16"/>
    <x v="4"/>
    <x v="1353"/>
    <x v="1109"/>
    <x v="1359"/>
    <x v="1140"/>
    <x v="77"/>
    <x v="0"/>
    <x v="0"/>
    <x v="0"/>
    <x v="1317"/>
    <x v="1208"/>
    <x v="0"/>
    <x v="0"/>
  </r>
  <r>
    <x v="1360"/>
    <x v="1360"/>
    <x v="3"/>
    <x v="181"/>
    <x v="11"/>
    <x v="18"/>
    <x v="0"/>
    <x v="177"/>
    <x v="10"/>
    <x v="0"/>
    <x v="205"/>
    <x v="118"/>
    <x v="3"/>
    <x v="1354"/>
    <x v="1110"/>
    <x v="1360"/>
    <x v="1141"/>
    <x v="98"/>
    <x v="0"/>
    <x v="0"/>
    <x v="0"/>
    <x v="1318"/>
    <x v="1209"/>
    <x v="0"/>
    <x v="0"/>
  </r>
  <r>
    <x v="1361"/>
    <x v="1361"/>
    <x v="1"/>
    <x v="71"/>
    <x v="5"/>
    <x v="15"/>
    <x v="0"/>
    <x v="70"/>
    <x v="5"/>
    <x v="1"/>
    <x v="251"/>
    <x v="17"/>
    <x v="5"/>
    <x v="1355"/>
    <x v="1111"/>
    <x v="1361"/>
    <x v="1142"/>
    <x v="98"/>
    <x v="0"/>
    <x v="0"/>
    <x v="0"/>
    <x v="1319"/>
    <x v="1210"/>
    <x v="0"/>
    <x v="0"/>
  </r>
  <r>
    <x v="1362"/>
    <x v="1362"/>
    <x v="1"/>
    <x v="372"/>
    <x v="9"/>
    <x v="26"/>
    <x v="0"/>
    <x v="336"/>
    <x v="8"/>
    <x v="3"/>
    <x v="226"/>
    <x v="2"/>
    <x v="0"/>
    <x v="1356"/>
    <x v="1112"/>
    <x v="1362"/>
    <x v="1143"/>
    <x v="28"/>
    <x v="0"/>
    <x v="0"/>
    <x v="0"/>
    <x v="1320"/>
    <x v="1211"/>
    <x v="0"/>
    <x v="0"/>
  </r>
  <r>
    <x v="1363"/>
    <x v="1363"/>
    <x v="1"/>
    <x v="205"/>
    <x v="4"/>
    <x v="6"/>
    <x v="0"/>
    <x v="200"/>
    <x v="4"/>
    <x v="1"/>
    <x v="251"/>
    <x v="19"/>
    <x v="3"/>
    <x v="1357"/>
    <x v="1113"/>
    <x v="1363"/>
    <x v="1144"/>
    <x v="168"/>
    <x v="1"/>
    <x v="0"/>
    <x v="0"/>
    <x v="1321"/>
    <x v="1212"/>
    <x v="0"/>
    <x v="0"/>
  </r>
  <r>
    <x v="1364"/>
    <x v="1364"/>
    <x v="1"/>
    <x v="294"/>
    <x v="4"/>
    <x v="8"/>
    <x v="0"/>
    <x v="280"/>
    <x v="4"/>
    <x v="1"/>
    <x v="375"/>
    <x v="32"/>
    <x v="1"/>
    <x v="1358"/>
    <x v="1114"/>
    <x v="1364"/>
    <x v="1145"/>
    <x v="364"/>
    <x v="1"/>
    <x v="0"/>
    <x v="0"/>
    <x v="1322"/>
    <x v="1213"/>
    <x v="0"/>
    <x v="0"/>
  </r>
  <r>
    <x v="1365"/>
    <x v="1365"/>
    <x v="1"/>
    <x v="236"/>
    <x v="10"/>
    <x v="7"/>
    <x v="0"/>
    <x v="228"/>
    <x v="9"/>
    <x v="3"/>
    <x v="157"/>
    <x v="18"/>
    <x v="1"/>
    <x v="1359"/>
    <x v="959"/>
    <x v="1365"/>
    <x v="1146"/>
    <x v="25"/>
    <x v="0"/>
    <x v="0"/>
    <x v="0"/>
    <x v="1323"/>
    <x v="1214"/>
    <x v="0"/>
    <x v="0"/>
  </r>
  <r>
    <x v="1366"/>
    <x v="1366"/>
    <x v="2"/>
    <x v="92"/>
    <x v="0"/>
    <x v="8"/>
    <x v="0"/>
    <x v="91"/>
    <x v="0"/>
    <x v="0"/>
    <x v="165"/>
    <x v="0"/>
    <x v="5"/>
    <x v="1360"/>
    <x v="1115"/>
    <x v="1366"/>
    <x v="1147"/>
    <x v="59"/>
    <x v="0"/>
    <x v="0"/>
    <x v="0"/>
    <x v="1324"/>
    <x v="1215"/>
    <x v="0"/>
    <x v="0"/>
  </r>
  <r>
    <x v="1367"/>
    <x v="1367"/>
    <x v="3"/>
    <x v="332"/>
    <x v="8"/>
    <x v="10"/>
    <x v="0"/>
    <x v="310"/>
    <x v="7"/>
    <x v="3"/>
    <x v="171"/>
    <x v="19"/>
    <x v="2"/>
    <x v="1361"/>
    <x v="1116"/>
    <x v="1367"/>
    <x v="1148"/>
    <x v="170"/>
    <x v="1"/>
    <x v="0"/>
    <x v="0"/>
    <x v="1325"/>
    <x v="1216"/>
    <x v="0"/>
    <x v="0"/>
  </r>
  <r>
    <x v="1368"/>
    <x v="1368"/>
    <x v="2"/>
    <x v="132"/>
    <x v="11"/>
    <x v="11"/>
    <x v="0"/>
    <x v="131"/>
    <x v="10"/>
    <x v="0"/>
    <x v="289"/>
    <x v="4"/>
    <x v="1"/>
    <x v="1362"/>
    <x v="248"/>
    <x v="1368"/>
    <x v="1149"/>
    <x v="48"/>
    <x v="0"/>
    <x v="0"/>
    <x v="0"/>
    <x v="1326"/>
    <x v="1217"/>
    <x v="0"/>
    <x v="0"/>
  </r>
  <r>
    <x v="1369"/>
    <x v="1369"/>
    <x v="3"/>
    <x v="77"/>
    <x v="11"/>
    <x v="26"/>
    <x v="0"/>
    <x v="76"/>
    <x v="10"/>
    <x v="0"/>
    <x v="38"/>
    <x v="3"/>
    <x v="3"/>
    <x v="1363"/>
    <x v="1117"/>
    <x v="1369"/>
    <x v="1150"/>
    <x v="46"/>
    <x v="1"/>
    <x v="0"/>
    <x v="0"/>
    <x v="1327"/>
    <x v="1218"/>
    <x v="0"/>
    <x v="0"/>
  </r>
  <r>
    <x v="1370"/>
    <x v="1370"/>
    <x v="3"/>
    <x v="419"/>
    <x v="8"/>
    <x v="12"/>
    <x v="0"/>
    <x v="358"/>
    <x v="7"/>
    <x v="3"/>
    <x v="171"/>
    <x v="9"/>
    <x v="0"/>
    <x v="1364"/>
    <x v="485"/>
    <x v="1370"/>
    <x v="1151"/>
    <x v="129"/>
    <x v="1"/>
    <x v="0"/>
    <x v="0"/>
    <x v="1328"/>
    <x v="1219"/>
    <x v="0"/>
    <x v="0"/>
  </r>
  <r>
    <x v="1371"/>
    <x v="1371"/>
    <x v="3"/>
    <x v="32"/>
    <x v="11"/>
    <x v="19"/>
    <x v="0"/>
    <x v="32"/>
    <x v="10"/>
    <x v="0"/>
    <x v="49"/>
    <x v="23"/>
    <x v="2"/>
    <x v="1365"/>
    <x v="1118"/>
    <x v="1371"/>
    <x v="1152"/>
    <x v="32"/>
    <x v="0"/>
    <x v="0"/>
    <x v="0"/>
    <x v="1329"/>
    <x v="1220"/>
    <x v="0"/>
    <x v="0"/>
  </r>
  <r>
    <x v="1372"/>
    <x v="1372"/>
    <x v="1"/>
    <x v="306"/>
    <x v="2"/>
    <x v="8"/>
    <x v="0"/>
    <x v="291"/>
    <x v="2"/>
    <x v="2"/>
    <x v="326"/>
    <x v="16"/>
    <x v="4"/>
    <x v="1366"/>
    <x v="700"/>
    <x v="1372"/>
    <x v="1153"/>
    <x v="277"/>
    <x v="1"/>
    <x v="0"/>
    <x v="0"/>
    <x v="1330"/>
    <x v="1221"/>
    <x v="0"/>
    <x v="0"/>
  </r>
  <r>
    <x v="1373"/>
    <x v="1373"/>
    <x v="2"/>
    <x v="122"/>
    <x v="5"/>
    <x v="6"/>
    <x v="0"/>
    <x v="121"/>
    <x v="5"/>
    <x v="1"/>
    <x v="188"/>
    <x v="8"/>
    <x v="1"/>
    <x v="1367"/>
    <x v="1119"/>
    <x v="1373"/>
    <x v="1154"/>
    <x v="184"/>
    <x v="1"/>
    <x v="0"/>
    <x v="0"/>
    <x v="1331"/>
    <x v="1222"/>
    <x v="0"/>
    <x v="0"/>
  </r>
  <r>
    <x v="1374"/>
    <x v="1374"/>
    <x v="1"/>
    <x v="180"/>
    <x v="0"/>
    <x v="6"/>
    <x v="0"/>
    <x v="176"/>
    <x v="0"/>
    <x v="0"/>
    <x v="254"/>
    <x v="10"/>
    <x v="4"/>
    <x v="1368"/>
    <x v="1120"/>
    <x v="1374"/>
    <x v="12"/>
    <x v="194"/>
    <x v="1"/>
    <x v="0"/>
    <x v="0"/>
    <x v="427"/>
    <x v="385"/>
    <x v="0"/>
    <x v="0"/>
  </r>
  <r>
    <x v="1375"/>
    <x v="1375"/>
    <x v="0"/>
    <x v="206"/>
    <x v="9"/>
    <x v="11"/>
    <x v="0"/>
    <x v="201"/>
    <x v="8"/>
    <x v="3"/>
    <x v="290"/>
    <x v="17"/>
    <x v="3"/>
    <x v="1369"/>
    <x v="635"/>
    <x v="1375"/>
    <x v="1155"/>
    <x v="117"/>
    <x v="1"/>
    <x v="0"/>
    <x v="0"/>
    <x v="1332"/>
    <x v="1223"/>
    <x v="0"/>
    <x v="0"/>
  </r>
  <r>
    <x v="1376"/>
    <x v="1376"/>
    <x v="2"/>
    <x v="306"/>
    <x v="2"/>
    <x v="8"/>
    <x v="0"/>
    <x v="291"/>
    <x v="2"/>
    <x v="2"/>
    <x v="110"/>
    <x v="14"/>
    <x v="2"/>
    <x v="1370"/>
    <x v="1121"/>
    <x v="1376"/>
    <x v="1156"/>
    <x v="215"/>
    <x v="0"/>
    <x v="0"/>
    <x v="0"/>
    <x v="1333"/>
    <x v="1224"/>
    <x v="0"/>
    <x v="0"/>
  </r>
  <r>
    <x v="1377"/>
    <x v="1377"/>
    <x v="3"/>
    <x v="377"/>
    <x v="10"/>
    <x v="18"/>
    <x v="0"/>
    <x v="339"/>
    <x v="9"/>
    <x v="3"/>
    <x v="263"/>
    <x v="14"/>
    <x v="1"/>
    <x v="1371"/>
    <x v="1122"/>
    <x v="1377"/>
    <x v="1157"/>
    <x v="5"/>
    <x v="1"/>
    <x v="0"/>
    <x v="0"/>
    <x v="1334"/>
    <x v="5"/>
    <x v="0"/>
    <x v="0"/>
  </r>
  <r>
    <x v="1378"/>
    <x v="1378"/>
    <x v="1"/>
    <x v="90"/>
    <x v="5"/>
    <x v="12"/>
    <x v="0"/>
    <x v="89"/>
    <x v="5"/>
    <x v="1"/>
    <x v="309"/>
    <x v="14"/>
    <x v="0"/>
    <x v="1372"/>
    <x v="1123"/>
    <x v="1378"/>
    <x v="1158"/>
    <x v="265"/>
    <x v="0"/>
    <x v="0"/>
    <x v="0"/>
    <x v="1335"/>
    <x v="1225"/>
    <x v="0"/>
    <x v="0"/>
  </r>
  <r>
    <x v="1379"/>
    <x v="1379"/>
    <x v="1"/>
    <x v="264"/>
    <x v="11"/>
    <x v="25"/>
    <x v="0"/>
    <x v="251"/>
    <x v="10"/>
    <x v="0"/>
    <x v="76"/>
    <x v="23"/>
    <x v="0"/>
    <x v="1373"/>
    <x v="1124"/>
    <x v="1379"/>
    <x v="1159"/>
    <x v="93"/>
    <x v="1"/>
    <x v="0"/>
    <x v="0"/>
    <x v="1336"/>
    <x v="1226"/>
    <x v="0"/>
    <x v="0"/>
  </r>
  <r>
    <x v="1380"/>
    <x v="1380"/>
    <x v="2"/>
    <x v="83"/>
    <x v="10"/>
    <x v="12"/>
    <x v="0"/>
    <x v="82"/>
    <x v="9"/>
    <x v="3"/>
    <x v="261"/>
    <x v="23"/>
    <x v="7"/>
    <x v="1374"/>
    <x v="1125"/>
    <x v="1380"/>
    <x v="1160"/>
    <x v="131"/>
    <x v="1"/>
    <x v="29"/>
    <x v="27"/>
    <x v="1337"/>
    <x v="1227"/>
    <x v="29"/>
    <x v="29"/>
  </r>
  <r>
    <x v="1381"/>
    <x v="1381"/>
    <x v="1"/>
    <x v="381"/>
    <x v="0"/>
    <x v="25"/>
    <x v="0"/>
    <x v="343"/>
    <x v="0"/>
    <x v="0"/>
    <x v="274"/>
    <x v="0"/>
    <x v="4"/>
    <x v="1375"/>
    <x v="645"/>
    <x v="1381"/>
    <x v="1161"/>
    <x v="129"/>
    <x v="0"/>
    <x v="0"/>
    <x v="0"/>
    <x v="1338"/>
    <x v="1228"/>
    <x v="0"/>
    <x v="0"/>
  </r>
  <r>
    <x v="1382"/>
    <x v="1382"/>
    <x v="0"/>
    <x v="280"/>
    <x v="12"/>
    <x v="24"/>
    <x v="1"/>
    <x v="267"/>
    <x v="11"/>
    <x v="2"/>
    <x v="376"/>
    <x v="38"/>
    <x v="3"/>
    <x v="1376"/>
    <x v="1126"/>
    <x v="1382"/>
    <x v="1162"/>
    <x v="41"/>
    <x v="0"/>
    <x v="0"/>
    <x v="0"/>
    <x v="1339"/>
    <x v="1229"/>
    <x v="0"/>
    <x v="0"/>
  </r>
  <r>
    <x v="1383"/>
    <x v="1383"/>
    <x v="3"/>
    <x v="63"/>
    <x v="2"/>
    <x v="28"/>
    <x v="0"/>
    <x v="62"/>
    <x v="2"/>
    <x v="2"/>
    <x v="2"/>
    <x v="8"/>
    <x v="0"/>
    <x v="1377"/>
    <x v="680"/>
    <x v="1383"/>
    <x v="1163"/>
    <x v="146"/>
    <x v="1"/>
    <x v="0"/>
    <x v="0"/>
    <x v="1340"/>
    <x v="1230"/>
    <x v="0"/>
    <x v="0"/>
  </r>
  <r>
    <x v="1384"/>
    <x v="1384"/>
    <x v="3"/>
    <x v="112"/>
    <x v="4"/>
    <x v="9"/>
    <x v="0"/>
    <x v="111"/>
    <x v="4"/>
    <x v="1"/>
    <x v="248"/>
    <x v="30"/>
    <x v="1"/>
    <x v="1378"/>
    <x v="1127"/>
    <x v="1384"/>
    <x v="1164"/>
    <x v="141"/>
    <x v="1"/>
    <x v="0"/>
    <x v="0"/>
    <x v="1341"/>
    <x v="1231"/>
    <x v="0"/>
    <x v="0"/>
  </r>
  <r>
    <x v="1385"/>
    <x v="1385"/>
    <x v="3"/>
    <x v="192"/>
    <x v="10"/>
    <x v="5"/>
    <x v="0"/>
    <x v="187"/>
    <x v="9"/>
    <x v="3"/>
    <x v="263"/>
    <x v="13"/>
    <x v="3"/>
    <x v="1379"/>
    <x v="1128"/>
    <x v="1385"/>
    <x v="12"/>
    <x v="45"/>
    <x v="0"/>
    <x v="0"/>
    <x v="0"/>
    <x v="1342"/>
    <x v="1232"/>
    <x v="0"/>
    <x v="0"/>
  </r>
  <r>
    <x v="1386"/>
    <x v="1386"/>
    <x v="1"/>
    <x v="5"/>
    <x v="3"/>
    <x v="5"/>
    <x v="0"/>
    <x v="5"/>
    <x v="3"/>
    <x v="0"/>
    <x v="299"/>
    <x v="20"/>
    <x v="0"/>
    <x v="1380"/>
    <x v="1124"/>
    <x v="1386"/>
    <x v="1165"/>
    <x v="190"/>
    <x v="0"/>
    <x v="0"/>
    <x v="0"/>
    <x v="1343"/>
    <x v="1233"/>
    <x v="0"/>
    <x v="0"/>
  </r>
  <r>
    <x v="1387"/>
    <x v="1387"/>
    <x v="0"/>
    <x v="116"/>
    <x v="2"/>
    <x v="16"/>
    <x v="0"/>
    <x v="115"/>
    <x v="2"/>
    <x v="2"/>
    <x v="115"/>
    <x v="35"/>
    <x v="5"/>
    <x v="1381"/>
    <x v="849"/>
    <x v="1387"/>
    <x v="1166"/>
    <x v="457"/>
    <x v="0"/>
    <x v="0"/>
    <x v="0"/>
    <x v="1344"/>
    <x v="1234"/>
    <x v="0"/>
    <x v="0"/>
  </r>
  <r>
    <x v="1388"/>
    <x v="1388"/>
    <x v="1"/>
    <x v="173"/>
    <x v="3"/>
    <x v="24"/>
    <x v="0"/>
    <x v="170"/>
    <x v="3"/>
    <x v="0"/>
    <x v="295"/>
    <x v="14"/>
    <x v="3"/>
    <x v="1382"/>
    <x v="1129"/>
    <x v="1388"/>
    <x v="1167"/>
    <x v="90"/>
    <x v="1"/>
    <x v="0"/>
    <x v="0"/>
    <x v="1345"/>
    <x v="1235"/>
    <x v="0"/>
    <x v="0"/>
  </r>
  <r>
    <x v="1389"/>
    <x v="1389"/>
    <x v="2"/>
    <x v="386"/>
    <x v="12"/>
    <x v="6"/>
    <x v="0"/>
    <x v="345"/>
    <x v="11"/>
    <x v="2"/>
    <x v="172"/>
    <x v="119"/>
    <x v="2"/>
    <x v="1383"/>
    <x v="654"/>
    <x v="1389"/>
    <x v="12"/>
    <x v="111"/>
    <x v="0"/>
    <x v="0"/>
    <x v="0"/>
    <x v="146"/>
    <x v="133"/>
    <x v="0"/>
    <x v="0"/>
  </r>
  <r>
    <x v="1390"/>
    <x v="1390"/>
    <x v="2"/>
    <x v="420"/>
    <x v="22"/>
    <x v="29"/>
    <x v="0"/>
    <x v="238"/>
    <x v="5"/>
    <x v="1"/>
    <x v="57"/>
    <x v="4"/>
    <x v="4"/>
    <x v="1384"/>
    <x v="1130"/>
    <x v="1390"/>
    <x v="1168"/>
    <x v="105"/>
    <x v="1"/>
    <x v="0"/>
    <x v="0"/>
    <x v="1346"/>
    <x v="1236"/>
    <x v="0"/>
    <x v="0"/>
  </r>
  <r>
    <x v="1391"/>
    <x v="1391"/>
    <x v="1"/>
    <x v="321"/>
    <x v="12"/>
    <x v="26"/>
    <x v="0"/>
    <x v="301"/>
    <x v="11"/>
    <x v="2"/>
    <x v="13"/>
    <x v="13"/>
    <x v="0"/>
    <x v="1385"/>
    <x v="317"/>
    <x v="1391"/>
    <x v="1169"/>
    <x v="5"/>
    <x v="1"/>
    <x v="0"/>
    <x v="0"/>
    <x v="1347"/>
    <x v="5"/>
    <x v="0"/>
    <x v="0"/>
  </r>
  <r>
    <x v="1392"/>
    <x v="1392"/>
    <x v="3"/>
    <x v="421"/>
    <x v="5"/>
    <x v="0"/>
    <x v="0"/>
    <x v="359"/>
    <x v="5"/>
    <x v="1"/>
    <x v="292"/>
    <x v="0"/>
    <x v="1"/>
    <x v="1386"/>
    <x v="1131"/>
    <x v="1392"/>
    <x v="1170"/>
    <x v="399"/>
    <x v="0"/>
    <x v="0"/>
    <x v="0"/>
    <x v="1348"/>
    <x v="1237"/>
    <x v="0"/>
    <x v="0"/>
  </r>
  <r>
    <x v="1393"/>
    <x v="1393"/>
    <x v="3"/>
    <x v="246"/>
    <x v="5"/>
    <x v="11"/>
    <x v="0"/>
    <x v="238"/>
    <x v="5"/>
    <x v="1"/>
    <x v="142"/>
    <x v="9"/>
    <x v="3"/>
    <x v="1387"/>
    <x v="719"/>
    <x v="1393"/>
    <x v="12"/>
    <x v="458"/>
    <x v="0"/>
    <x v="0"/>
    <x v="0"/>
    <x v="1349"/>
    <x v="1238"/>
    <x v="0"/>
    <x v="0"/>
  </r>
  <r>
    <x v="1394"/>
    <x v="1394"/>
    <x v="2"/>
    <x v="232"/>
    <x v="10"/>
    <x v="24"/>
    <x v="0"/>
    <x v="224"/>
    <x v="9"/>
    <x v="3"/>
    <x v="118"/>
    <x v="38"/>
    <x v="3"/>
    <x v="1388"/>
    <x v="833"/>
    <x v="1394"/>
    <x v="1171"/>
    <x v="33"/>
    <x v="0"/>
    <x v="0"/>
    <x v="0"/>
    <x v="1350"/>
    <x v="1239"/>
    <x v="0"/>
    <x v="0"/>
  </r>
  <r>
    <x v="1395"/>
    <x v="1395"/>
    <x v="3"/>
    <x v="97"/>
    <x v="9"/>
    <x v="29"/>
    <x v="0"/>
    <x v="96"/>
    <x v="8"/>
    <x v="3"/>
    <x v="231"/>
    <x v="14"/>
    <x v="1"/>
    <x v="1389"/>
    <x v="1132"/>
    <x v="1395"/>
    <x v="1172"/>
    <x v="5"/>
    <x v="1"/>
    <x v="0"/>
    <x v="0"/>
    <x v="1351"/>
    <x v="5"/>
    <x v="0"/>
    <x v="0"/>
  </r>
  <r>
    <x v="1396"/>
    <x v="1396"/>
    <x v="1"/>
    <x v="263"/>
    <x v="2"/>
    <x v="22"/>
    <x v="0"/>
    <x v="250"/>
    <x v="2"/>
    <x v="2"/>
    <x v="23"/>
    <x v="1"/>
    <x v="2"/>
    <x v="1390"/>
    <x v="663"/>
    <x v="1396"/>
    <x v="1173"/>
    <x v="200"/>
    <x v="0"/>
    <x v="0"/>
    <x v="0"/>
    <x v="1352"/>
    <x v="1240"/>
    <x v="0"/>
    <x v="0"/>
  </r>
  <r>
    <x v="1397"/>
    <x v="1397"/>
    <x v="2"/>
    <x v="160"/>
    <x v="0"/>
    <x v="17"/>
    <x v="0"/>
    <x v="159"/>
    <x v="0"/>
    <x v="0"/>
    <x v="52"/>
    <x v="25"/>
    <x v="1"/>
    <x v="1391"/>
    <x v="1133"/>
    <x v="1397"/>
    <x v="12"/>
    <x v="5"/>
    <x v="0"/>
    <x v="0"/>
    <x v="0"/>
    <x v="127"/>
    <x v="5"/>
    <x v="0"/>
    <x v="0"/>
  </r>
  <r>
    <x v="1398"/>
    <x v="1398"/>
    <x v="1"/>
    <x v="131"/>
    <x v="2"/>
    <x v="7"/>
    <x v="0"/>
    <x v="130"/>
    <x v="2"/>
    <x v="2"/>
    <x v="175"/>
    <x v="35"/>
    <x v="2"/>
    <x v="1392"/>
    <x v="1134"/>
    <x v="1398"/>
    <x v="1174"/>
    <x v="119"/>
    <x v="0"/>
    <x v="0"/>
    <x v="0"/>
    <x v="1353"/>
    <x v="1241"/>
    <x v="0"/>
    <x v="0"/>
  </r>
  <r>
    <x v="1399"/>
    <x v="1399"/>
    <x v="1"/>
    <x v="35"/>
    <x v="9"/>
    <x v="5"/>
    <x v="0"/>
    <x v="35"/>
    <x v="8"/>
    <x v="3"/>
    <x v="204"/>
    <x v="5"/>
    <x v="1"/>
    <x v="1393"/>
    <x v="342"/>
    <x v="1399"/>
    <x v="1175"/>
    <x v="259"/>
    <x v="1"/>
    <x v="0"/>
    <x v="0"/>
    <x v="1354"/>
    <x v="1242"/>
    <x v="0"/>
    <x v="0"/>
  </r>
  <r>
    <x v="1400"/>
    <x v="1400"/>
    <x v="3"/>
    <x v="157"/>
    <x v="2"/>
    <x v="21"/>
    <x v="0"/>
    <x v="156"/>
    <x v="2"/>
    <x v="2"/>
    <x v="52"/>
    <x v="2"/>
    <x v="4"/>
    <x v="1394"/>
    <x v="53"/>
    <x v="1400"/>
    <x v="1176"/>
    <x v="459"/>
    <x v="1"/>
    <x v="0"/>
    <x v="0"/>
    <x v="1355"/>
    <x v="1243"/>
    <x v="0"/>
    <x v="0"/>
  </r>
  <r>
    <x v="1401"/>
    <x v="1401"/>
    <x v="3"/>
    <x v="386"/>
    <x v="12"/>
    <x v="6"/>
    <x v="0"/>
    <x v="345"/>
    <x v="11"/>
    <x v="2"/>
    <x v="377"/>
    <x v="13"/>
    <x v="2"/>
    <x v="1395"/>
    <x v="298"/>
    <x v="1401"/>
    <x v="1177"/>
    <x v="40"/>
    <x v="0"/>
    <x v="0"/>
    <x v="0"/>
    <x v="1356"/>
    <x v="1244"/>
    <x v="0"/>
    <x v="0"/>
  </r>
  <r>
    <x v="1402"/>
    <x v="1402"/>
    <x v="0"/>
    <x v="68"/>
    <x v="8"/>
    <x v="5"/>
    <x v="0"/>
    <x v="67"/>
    <x v="7"/>
    <x v="3"/>
    <x v="228"/>
    <x v="23"/>
    <x v="0"/>
    <x v="1396"/>
    <x v="1135"/>
    <x v="1402"/>
    <x v="1178"/>
    <x v="88"/>
    <x v="0"/>
    <x v="0"/>
    <x v="0"/>
    <x v="1357"/>
    <x v="1245"/>
    <x v="0"/>
    <x v="0"/>
  </r>
  <r>
    <x v="1403"/>
    <x v="1403"/>
    <x v="0"/>
    <x v="219"/>
    <x v="2"/>
    <x v="14"/>
    <x v="0"/>
    <x v="211"/>
    <x v="2"/>
    <x v="2"/>
    <x v="132"/>
    <x v="4"/>
    <x v="3"/>
    <x v="1397"/>
    <x v="1136"/>
    <x v="1403"/>
    <x v="1179"/>
    <x v="184"/>
    <x v="1"/>
    <x v="0"/>
    <x v="0"/>
    <x v="1358"/>
    <x v="1246"/>
    <x v="0"/>
    <x v="0"/>
  </r>
  <r>
    <x v="1404"/>
    <x v="1404"/>
    <x v="1"/>
    <x v="373"/>
    <x v="3"/>
    <x v="26"/>
    <x v="0"/>
    <x v="337"/>
    <x v="3"/>
    <x v="0"/>
    <x v="72"/>
    <x v="1"/>
    <x v="3"/>
    <x v="1398"/>
    <x v="1137"/>
    <x v="1404"/>
    <x v="12"/>
    <x v="5"/>
    <x v="0"/>
    <x v="0"/>
    <x v="0"/>
    <x v="127"/>
    <x v="5"/>
    <x v="0"/>
    <x v="0"/>
  </r>
  <r>
    <x v="1405"/>
    <x v="1405"/>
    <x v="1"/>
    <x v="128"/>
    <x v="4"/>
    <x v="12"/>
    <x v="0"/>
    <x v="127"/>
    <x v="4"/>
    <x v="1"/>
    <x v="246"/>
    <x v="21"/>
    <x v="1"/>
    <x v="1399"/>
    <x v="1138"/>
    <x v="1405"/>
    <x v="1180"/>
    <x v="192"/>
    <x v="0"/>
    <x v="0"/>
    <x v="0"/>
    <x v="1359"/>
    <x v="1247"/>
    <x v="0"/>
    <x v="0"/>
  </r>
  <r>
    <x v="1406"/>
    <x v="1406"/>
    <x v="0"/>
    <x v="407"/>
    <x v="22"/>
    <x v="22"/>
    <x v="0"/>
    <x v="335"/>
    <x v="2"/>
    <x v="2"/>
    <x v="115"/>
    <x v="0"/>
    <x v="1"/>
    <x v="1400"/>
    <x v="1139"/>
    <x v="1406"/>
    <x v="1181"/>
    <x v="84"/>
    <x v="0"/>
    <x v="0"/>
    <x v="0"/>
    <x v="1360"/>
    <x v="1248"/>
    <x v="0"/>
    <x v="0"/>
  </r>
  <r>
    <x v="1407"/>
    <x v="1407"/>
    <x v="0"/>
    <x v="400"/>
    <x v="5"/>
    <x v="3"/>
    <x v="0"/>
    <x v="350"/>
    <x v="5"/>
    <x v="1"/>
    <x v="4"/>
    <x v="16"/>
    <x v="3"/>
    <x v="1401"/>
    <x v="1140"/>
    <x v="1407"/>
    <x v="1182"/>
    <x v="460"/>
    <x v="0"/>
    <x v="0"/>
    <x v="0"/>
    <x v="1361"/>
    <x v="1249"/>
    <x v="0"/>
    <x v="0"/>
  </r>
  <r>
    <x v="1408"/>
    <x v="1408"/>
    <x v="0"/>
    <x v="99"/>
    <x v="12"/>
    <x v="8"/>
    <x v="0"/>
    <x v="98"/>
    <x v="11"/>
    <x v="2"/>
    <x v="269"/>
    <x v="23"/>
    <x v="1"/>
    <x v="1402"/>
    <x v="1141"/>
    <x v="1408"/>
    <x v="1183"/>
    <x v="373"/>
    <x v="1"/>
    <x v="0"/>
    <x v="0"/>
    <x v="1362"/>
    <x v="1250"/>
    <x v="0"/>
    <x v="0"/>
  </r>
  <r>
    <x v="1409"/>
    <x v="1409"/>
    <x v="1"/>
    <x v="95"/>
    <x v="5"/>
    <x v="16"/>
    <x v="0"/>
    <x v="94"/>
    <x v="5"/>
    <x v="1"/>
    <x v="57"/>
    <x v="8"/>
    <x v="1"/>
    <x v="1403"/>
    <x v="1142"/>
    <x v="1409"/>
    <x v="121"/>
    <x v="39"/>
    <x v="0"/>
    <x v="0"/>
    <x v="0"/>
    <x v="1363"/>
    <x v="1251"/>
    <x v="0"/>
    <x v="0"/>
  </r>
  <r>
    <x v="1410"/>
    <x v="1410"/>
    <x v="3"/>
    <x v="129"/>
    <x v="12"/>
    <x v="29"/>
    <x v="0"/>
    <x v="128"/>
    <x v="11"/>
    <x v="2"/>
    <x v="121"/>
    <x v="25"/>
    <x v="3"/>
    <x v="1404"/>
    <x v="1143"/>
    <x v="1410"/>
    <x v="1184"/>
    <x v="461"/>
    <x v="0"/>
    <x v="0"/>
    <x v="0"/>
    <x v="1364"/>
    <x v="1252"/>
    <x v="0"/>
    <x v="0"/>
  </r>
  <r>
    <x v="1411"/>
    <x v="1411"/>
    <x v="0"/>
    <x v="213"/>
    <x v="13"/>
    <x v="29"/>
    <x v="0"/>
    <x v="9"/>
    <x v="5"/>
    <x v="1"/>
    <x v="328"/>
    <x v="6"/>
    <x v="1"/>
    <x v="1405"/>
    <x v="1144"/>
    <x v="1411"/>
    <x v="1185"/>
    <x v="261"/>
    <x v="1"/>
    <x v="0"/>
    <x v="0"/>
    <x v="1365"/>
    <x v="1253"/>
    <x v="0"/>
    <x v="0"/>
  </r>
  <r>
    <x v="1412"/>
    <x v="1412"/>
    <x v="0"/>
    <x v="192"/>
    <x v="10"/>
    <x v="5"/>
    <x v="0"/>
    <x v="187"/>
    <x v="9"/>
    <x v="3"/>
    <x v="304"/>
    <x v="3"/>
    <x v="1"/>
    <x v="1406"/>
    <x v="1145"/>
    <x v="1412"/>
    <x v="1186"/>
    <x v="264"/>
    <x v="1"/>
    <x v="0"/>
    <x v="0"/>
    <x v="1366"/>
    <x v="1254"/>
    <x v="0"/>
    <x v="0"/>
  </r>
  <r>
    <x v="1413"/>
    <x v="1413"/>
    <x v="0"/>
    <x v="188"/>
    <x v="0"/>
    <x v="21"/>
    <x v="0"/>
    <x v="183"/>
    <x v="0"/>
    <x v="0"/>
    <x v="169"/>
    <x v="3"/>
    <x v="4"/>
    <x v="1407"/>
    <x v="1146"/>
    <x v="1413"/>
    <x v="12"/>
    <x v="360"/>
    <x v="0"/>
    <x v="0"/>
    <x v="0"/>
    <x v="1367"/>
    <x v="1255"/>
    <x v="0"/>
    <x v="0"/>
  </r>
  <r>
    <x v="1414"/>
    <x v="1414"/>
    <x v="2"/>
    <x v="354"/>
    <x v="11"/>
    <x v="13"/>
    <x v="0"/>
    <x v="325"/>
    <x v="10"/>
    <x v="0"/>
    <x v="289"/>
    <x v="14"/>
    <x v="3"/>
    <x v="1408"/>
    <x v="1147"/>
    <x v="1414"/>
    <x v="1187"/>
    <x v="234"/>
    <x v="1"/>
    <x v="0"/>
    <x v="0"/>
    <x v="1368"/>
    <x v="1256"/>
    <x v="0"/>
    <x v="0"/>
  </r>
  <r>
    <x v="1415"/>
    <x v="1415"/>
    <x v="1"/>
    <x v="86"/>
    <x v="7"/>
    <x v="6"/>
    <x v="0"/>
    <x v="85"/>
    <x v="6"/>
    <x v="2"/>
    <x v="245"/>
    <x v="12"/>
    <x v="2"/>
    <x v="1409"/>
    <x v="357"/>
    <x v="1415"/>
    <x v="1188"/>
    <x v="134"/>
    <x v="0"/>
    <x v="0"/>
    <x v="0"/>
    <x v="1369"/>
    <x v="1257"/>
    <x v="0"/>
    <x v="0"/>
  </r>
  <r>
    <x v="1416"/>
    <x v="1416"/>
    <x v="1"/>
    <x v="379"/>
    <x v="4"/>
    <x v="7"/>
    <x v="0"/>
    <x v="341"/>
    <x v="4"/>
    <x v="1"/>
    <x v="89"/>
    <x v="17"/>
    <x v="0"/>
    <x v="1410"/>
    <x v="1148"/>
    <x v="1416"/>
    <x v="1189"/>
    <x v="462"/>
    <x v="0"/>
    <x v="0"/>
    <x v="0"/>
    <x v="1370"/>
    <x v="1258"/>
    <x v="0"/>
    <x v="0"/>
  </r>
  <r>
    <x v="1417"/>
    <x v="1417"/>
    <x v="2"/>
    <x v="132"/>
    <x v="11"/>
    <x v="11"/>
    <x v="0"/>
    <x v="131"/>
    <x v="10"/>
    <x v="0"/>
    <x v="334"/>
    <x v="14"/>
    <x v="3"/>
    <x v="1411"/>
    <x v="1149"/>
    <x v="1417"/>
    <x v="1190"/>
    <x v="165"/>
    <x v="1"/>
    <x v="0"/>
    <x v="0"/>
    <x v="1371"/>
    <x v="1259"/>
    <x v="0"/>
    <x v="0"/>
  </r>
  <r>
    <x v="1418"/>
    <x v="1418"/>
    <x v="0"/>
    <x v="412"/>
    <x v="28"/>
    <x v="6"/>
    <x v="0"/>
    <x v="190"/>
    <x v="8"/>
    <x v="3"/>
    <x v="342"/>
    <x v="14"/>
    <x v="4"/>
    <x v="1412"/>
    <x v="1150"/>
    <x v="1418"/>
    <x v="121"/>
    <x v="246"/>
    <x v="0"/>
    <x v="0"/>
    <x v="0"/>
    <x v="1372"/>
    <x v="1260"/>
    <x v="0"/>
    <x v="0"/>
  </r>
  <r>
    <x v="1419"/>
    <x v="1419"/>
    <x v="3"/>
    <x v="107"/>
    <x v="4"/>
    <x v="0"/>
    <x v="0"/>
    <x v="106"/>
    <x v="4"/>
    <x v="1"/>
    <x v="176"/>
    <x v="29"/>
    <x v="0"/>
    <x v="1413"/>
    <x v="1151"/>
    <x v="1419"/>
    <x v="12"/>
    <x v="463"/>
    <x v="0"/>
    <x v="0"/>
    <x v="0"/>
    <x v="1373"/>
    <x v="1261"/>
    <x v="0"/>
    <x v="0"/>
  </r>
  <r>
    <x v="1420"/>
    <x v="1420"/>
    <x v="1"/>
    <x v="209"/>
    <x v="10"/>
    <x v="10"/>
    <x v="0"/>
    <x v="203"/>
    <x v="9"/>
    <x v="3"/>
    <x v="336"/>
    <x v="23"/>
    <x v="1"/>
    <x v="1414"/>
    <x v="193"/>
    <x v="1420"/>
    <x v="1191"/>
    <x v="426"/>
    <x v="0"/>
    <x v="0"/>
    <x v="0"/>
    <x v="1374"/>
    <x v="1262"/>
    <x v="0"/>
    <x v="0"/>
  </r>
  <r>
    <x v="1421"/>
    <x v="1421"/>
    <x v="1"/>
    <x v="15"/>
    <x v="0"/>
    <x v="2"/>
    <x v="0"/>
    <x v="15"/>
    <x v="0"/>
    <x v="0"/>
    <x v="270"/>
    <x v="1"/>
    <x v="0"/>
    <x v="1415"/>
    <x v="1152"/>
    <x v="1421"/>
    <x v="1192"/>
    <x v="464"/>
    <x v="0"/>
    <x v="0"/>
    <x v="0"/>
    <x v="1375"/>
    <x v="1263"/>
    <x v="0"/>
    <x v="0"/>
  </r>
  <r>
    <x v="1422"/>
    <x v="1422"/>
    <x v="0"/>
    <x v="214"/>
    <x v="19"/>
    <x v="28"/>
    <x v="0"/>
    <x v="206"/>
    <x v="0"/>
    <x v="0"/>
    <x v="132"/>
    <x v="32"/>
    <x v="4"/>
    <x v="1416"/>
    <x v="215"/>
    <x v="1422"/>
    <x v="1193"/>
    <x v="74"/>
    <x v="0"/>
    <x v="0"/>
    <x v="0"/>
    <x v="1376"/>
    <x v="1264"/>
    <x v="0"/>
    <x v="0"/>
  </r>
  <r>
    <x v="1423"/>
    <x v="1423"/>
    <x v="0"/>
    <x v="105"/>
    <x v="2"/>
    <x v="13"/>
    <x v="0"/>
    <x v="104"/>
    <x v="2"/>
    <x v="2"/>
    <x v="177"/>
    <x v="1"/>
    <x v="6"/>
    <x v="1417"/>
    <x v="1153"/>
    <x v="1423"/>
    <x v="1194"/>
    <x v="465"/>
    <x v="0"/>
    <x v="0"/>
    <x v="0"/>
    <x v="1377"/>
    <x v="1265"/>
    <x v="0"/>
    <x v="0"/>
  </r>
  <r>
    <x v="1424"/>
    <x v="1424"/>
    <x v="2"/>
    <x v="324"/>
    <x v="0"/>
    <x v="18"/>
    <x v="0"/>
    <x v="304"/>
    <x v="0"/>
    <x v="0"/>
    <x v="321"/>
    <x v="30"/>
    <x v="3"/>
    <x v="1418"/>
    <x v="1154"/>
    <x v="1424"/>
    <x v="12"/>
    <x v="5"/>
    <x v="1"/>
    <x v="0"/>
    <x v="0"/>
    <x v="127"/>
    <x v="5"/>
    <x v="0"/>
    <x v="0"/>
  </r>
  <r>
    <x v="1425"/>
    <x v="1425"/>
    <x v="1"/>
    <x v="99"/>
    <x v="12"/>
    <x v="8"/>
    <x v="0"/>
    <x v="98"/>
    <x v="11"/>
    <x v="2"/>
    <x v="121"/>
    <x v="14"/>
    <x v="2"/>
    <x v="1419"/>
    <x v="1155"/>
    <x v="1425"/>
    <x v="1195"/>
    <x v="327"/>
    <x v="0"/>
    <x v="0"/>
    <x v="0"/>
    <x v="1378"/>
    <x v="1266"/>
    <x v="0"/>
    <x v="0"/>
  </r>
  <r>
    <x v="1426"/>
    <x v="1426"/>
    <x v="3"/>
    <x v="152"/>
    <x v="7"/>
    <x v="17"/>
    <x v="0"/>
    <x v="151"/>
    <x v="6"/>
    <x v="2"/>
    <x v="61"/>
    <x v="8"/>
    <x v="1"/>
    <x v="1420"/>
    <x v="1156"/>
    <x v="1426"/>
    <x v="1196"/>
    <x v="341"/>
    <x v="1"/>
    <x v="0"/>
    <x v="0"/>
    <x v="1379"/>
    <x v="1267"/>
    <x v="0"/>
    <x v="0"/>
  </r>
  <r>
    <x v="1427"/>
    <x v="1427"/>
    <x v="3"/>
    <x v="422"/>
    <x v="27"/>
    <x v="20"/>
    <x v="0"/>
    <x v="269"/>
    <x v="1"/>
    <x v="1"/>
    <x v="29"/>
    <x v="3"/>
    <x v="2"/>
    <x v="1421"/>
    <x v="1157"/>
    <x v="1427"/>
    <x v="12"/>
    <x v="170"/>
    <x v="1"/>
    <x v="0"/>
    <x v="0"/>
    <x v="1380"/>
    <x v="1268"/>
    <x v="0"/>
    <x v="0"/>
  </r>
  <r>
    <x v="1428"/>
    <x v="1428"/>
    <x v="2"/>
    <x v="55"/>
    <x v="11"/>
    <x v="4"/>
    <x v="0"/>
    <x v="54"/>
    <x v="10"/>
    <x v="0"/>
    <x v="166"/>
    <x v="4"/>
    <x v="1"/>
    <x v="1422"/>
    <x v="368"/>
    <x v="1428"/>
    <x v="1197"/>
    <x v="5"/>
    <x v="0"/>
    <x v="0"/>
    <x v="0"/>
    <x v="1381"/>
    <x v="5"/>
    <x v="0"/>
    <x v="0"/>
  </r>
  <r>
    <x v="1429"/>
    <x v="1429"/>
    <x v="2"/>
    <x v="32"/>
    <x v="11"/>
    <x v="19"/>
    <x v="0"/>
    <x v="32"/>
    <x v="10"/>
    <x v="0"/>
    <x v="273"/>
    <x v="14"/>
    <x v="0"/>
    <x v="1423"/>
    <x v="1158"/>
    <x v="1429"/>
    <x v="1198"/>
    <x v="157"/>
    <x v="1"/>
    <x v="0"/>
    <x v="0"/>
    <x v="1382"/>
    <x v="1269"/>
    <x v="0"/>
    <x v="0"/>
  </r>
  <r>
    <x v="1430"/>
    <x v="1430"/>
    <x v="2"/>
    <x v="163"/>
    <x v="0"/>
    <x v="3"/>
    <x v="0"/>
    <x v="147"/>
    <x v="0"/>
    <x v="0"/>
    <x v="103"/>
    <x v="18"/>
    <x v="3"/>
    <x v="1424"/>
    <x v="150"/>
    <x v="1430"/>
    <x v="1199"/>
    <x v="59"/>
    <x v="0"/>
    <x v="0"/>
    <x v="0"/>
    <x v="1383"/>
    <x v="1270"/>
    <x v="0"/>
    <x v="0"/>
  </r>
  <r>
    <x v="1431"/>
    <x v="1431"/>
    <x v="3"/>
    <x v="11"/>
    <x v="7"/>
    <x v="10"/>
    <x v="0"/>
    <x v="11"/>
    <x v="6"/>
    <x v="2"/>
    <x v="9"/>
    <x v="10"/>
    <x v="4"/>
    <x v="1425"/>
    <x v="842"/>
    <x v="1431"/>
    <x v="1200"/>
    <x v="5"/>
    <x v="0"/>
    <x v="0"/>
    <x v="0"/>
    <x v="1384"/>
    <x v="5"/>
    <x v="0"/>
    <x v="0"/>
  </r>
  <r>
    <x v="1432"/>
    <x v="1432"/>
    <x v="0"/>
    <x v="117"/>
    <x v="3"/>
    <x v="29"/>
    <x v="0"/>
    <x v="116"/>
    <x v="3"/>
    <x v="0"/>
    <x v="278"/>
    <x v="17"/>
    <x v="5"/>
    <x v="1426"/>
    <x v="1159"/>
    <x v="1432"/>
    <x v="1201"/>
    <x v="265"/>
    <x v="1"/>
    <x v="0"/>
    <x v="0"/>
    <x v="1385"/>
    <x v="1271"/>
    <x v="0"/>
    <x v="0"/>
  </r>
  <r>
    <x v="1433"/>
    <x v="1433"/>
    <x v="0"/>
    <x v="91"/>
    <x v="4"/>
    <x v="19"/>
    <x v="0"/>
    <x v="90"/>
    <x v="4"/>
    <x v="1"/>
    <x v="89"/>
    <x v="0"/>
    <x v="1"/>
    <x v="1427"/>
    <x v="1160"/>
    <x v="1433"/>
    <x v="1202"/>
    <x v="466"/>
    <x v="1"/>
    <x v="0"/>
    <x v="0"/>
    <x v="1386"/>
    <x v="1272"/>
    <x v="0"/>
    <x v="0"/>
  </r>
  <r>
    <x v="1434"/>
    <x v="1434"/>
    <x v="3"/>
    <x v="157"/>
    <x v="2"/>
    <x v="21"/>
    <x v="0"/>
    <x v="156"/>
    <x v="2"/>
    <x v="2"/>
    <x v="326"/>
    <x v="12"/>
    <x v="2"/>
    <x v="1428"/>
    <x v="1161"/>
    <x v="1434"/>
    <x v="1203"/>
    <x v="59"/>
    <x v="1"/>
    <x v="0"/>
    <x v="0"/>
    <x v="1387"/>
    <x v="1273"/>
    <x v="0"/>
    <x v="0"/>
  </r>
  <r>
    <x v="1435"/>
    <x v="1435"/>
    <x v="3"/>
    <x v="117"/>
    <x v="3"/>
    <x v="29"/>
    <x v="0"/>
    <x v="116"/>
    <x v="3"/>
    <x v="0"/>
    <x v="6"/>
    <x v="23"/>
    <x v="2"/>
    <x v="1429"/>
    <x v="1162"/>
    <x v="1435"/>
    <x v="1204"/>
    <x v="219"/>
    <x v="0"/>
    <x v="0"/>
    <x v="0"/>
    <x v="1388"/>
    <x v="1274"/>
    <x v="0"/>
    <x v="0"/>
  </r>
  <r>
    <x v="1436"/>
    <x v="1436"/>
    <x v="2"/>
    <x v="218"/>
    <x v="8"/>
    <x v="28"/>
    <x v="0"/>
    <x v="210"/>
    <x v="7"/>
    <x v="3"/>
    <x v="200"/>
    <x v="12"/>
    <x v="3"/>
    <x v="1430"/>
    <x v="1163"/>
    <x v="1436"/>
    <x v="1205"/>
    <x v="409"/>
    <x v="0"/>
    <x v="0"/>
    <x v="0"/>
    <x v="1389"/>
    <x v="1275"/>
    <x v="0"/>
    <x v="0"/>
  </r>
  <r>
    <x v="1437"/>
    <x v="1437"/>
    <x v="2"/>
    <x v="230"/>
    <x v="2"/>
    <x v="19"/>
    <x v="0"/>
    <x v="222"/>
    <x v="2"/>
    <x v="2"/>
    <x v="255"/>
    <x v="5"/>
    <x v="1"/>
    <x v="1431"/>
    <x v="1164"/>
    <x v="1437"/>
    <x v="1206"/>
    <x v="123"/>
    <x v="1"/>
    <x v="0"/>
    <x v="0"/>
    <x v="1390"/>
    <x v="1276"/>
    <x v="0"/>
    <x v="0"/>
  </r>
  <r>
    <x v="1438"/>
    <x v="1438"/>
    <x v="2"/>
    <x v="423"/>
    <x v="25"/>
    <x v="1"/>
    <x v="0"/>
    <x v="203"/>
    <x v="9"/>
    <x v="3"/>
    <x v="112"/>
    <x v="29"/>
    <x v="2"/>
    <x v="1432"/>
    <x v="1165"/>
    <x v="1438"/>
    <x v="12"/>
    <x v="467"/>
    <x v="1"/>
    <x v="0"/>
    <x v="0"/>
    <x v="1391"/>
    <x v="1277"/>
    <x v="0"/>
    <x v="0"/>
  </r>
  <r>
    <x v="1439"/>
    <x v="1439"/>
    <x v="3"/>
    <x v="84"/>
    <x v="9"/>
    <x v="9"/>
    <x v="0"/>
    <x v="83"/>
    <x v="8"/>
    <x v="3"/>
    <x v="187"/>
    <x v="34"/>
    <x v="1"/>
    <x v="1433"/>
    <x v="1166"/>
    <x v="1439"/>
    <x v="1207"/>
    <x v="27"/>
    <x v="1"/>
    <x v="0"/>
    <x v="0"/>
    <x v="1392"/>
    <x v="1278"/>
    <x v="0"/>
    <x v="0"/>
  </r>
  <r>
    <x v="1440"/>
    <x v="1440"/>
    <x v="2"/>
    <x v="36"/>
    <x v="1"/>
    <x v="13"/>
    <x v="0"/>
    <x v="36"/>
    <x v="1"/>
    <x v="1"/>
    <x v="90"/>
    <x v="14"/>
    <x v="0"/>
    <x v="1434"/>
    <x v="1167"/>
    <x v="1440"/>
    <x v="12"/>
    <x v="50"/>
    <x v="0"/>
    <x v="0"/>
    <x v="0"/>
    <x v="57"/>
    <x v="51"/>
    <x v="0"/>
    <x v="0"/>
  </r>
  <r>
    <x v="1441"/>
    <x v="1441"/>
    <x v="0"/>
    <x v="17"/>
    <x v="4"/>
    <x v="14"/>
    <x v="0"/>
    <x v="17"/>
    <x v="4"/>
    <x v="1"/>
    <x v="22"/>
    <x v="3"/>
    <x v="2"/>
    <x v="1435"/>
    <x v="1168"/>
    <x v="1441"/>
    <x v="1208"/>
    <x v="39"/>
    <x v="0"/>
    <x v="0"/>
    <x v="0"/>
    <x v="1393"/>
    <x v="1279"/>
    <x v="0"/>
    <x v="0"/>
  </r>
  <r>
    <x v="1442"/>
    <x v="1442"/>
    <x v="1"/>
    <x v="332"/>
    <x v="8"/>
    <x v="10"/>
    <x v="0"/>
    <x v="310"/>
    <x v="7"/>
    <x v="3"/>
    <x v="124"/>
    <x v="12"/>
    <x v="3"/>
    <x v="1436"/>
    <x v="1169"/>
    <x v="1442"/>
    <x v="1209"/>
    <x v="185"/>
    <x v="1"/>
    <x v="0"/>
    <x v="0"/>
    <x v="1394"/>
    <x v="1280"/>
    <x v="0"/>
    <x v="0"/>
  </r>
  <r>
    <x v="1443"/>
    <x v="1443"/>
    <x v="1"/>
    <x v="302"/>
    <x v="12"/>
    <x v="13"/>
    <x v="0"/>
    <x v="287"/>
    <x v="11"/>
    <x v="2"/>
    <x v="346"/>
    <x v="21"/>
    <x v="4"/>
    <x v="1437"/>
    <x v="1170"/>
    <x v="1443"/>
    <x v="12"/>
    <x v="468"/>
    <x v="1"/>
    <x v="0"/>
    <x v="0"/>
    <x v="1395"/>
    <x v="1281"/>
    <x v="0"/>
    <x v="0"/>
  </r>
  <r>
    <x v="1444"/>
    <x v="1444"/>
    <x v="1"/>
    <x v="342"/>
    <x v="12"/>
    <x v="23"/>
    <x v="0"/>
    <x v="316"/>
    <x v="11"/>
    <x v="2"/>
    <x v="209"/>
    <x v="17"/>
    <x v="0"/>
    <x v="1438"/>
    <x v="1171"/>
    <x v="865"/>
    <x v="730"/>
    <x v="140"/>
    <x v="0"/>
    <x v="0"/>
    <x v="0"/>
    <x v="1396"/>
    <x v="1282"/>
    <x v="0"/>
    <x v="0"/>
  </r>
  <r>
    <x v="1445"/>
    <x v="1445"/>
    <x v="1"/>
    <x v="424"/>
    <x v="26"/>
    <x v="12"/>
    <x v="0"/>
    <x v="30"/>
    <x v="3"/>
    <x v="0"/>
    <x v="270"/>
    <x v="22"/>
    <x v="1"/>
    <x v="1439"/>
    <x v="594"/>
    <x v="1444"/>
    <x v="1210"/>
    <x v="469"/>
    <x v="0"/>
    <x v="0"/>
    <x v="0"/>
    <x v="1397"/>
    <x v="1283"/>
    <x v="0"/>
    <x v="0"/>
  </r>
  <r>
    <x v="1446"/>
    <x v="1446"/>
    <x v="1"/>
    <x v="86"/>
    <x v="7"/>
    <x v="6"/>
    <x v="0"/>
    <x v="85"/>
    <x v="6"/>
    <x v="2"/>
    <x v="364"/>
    <x v="29"/>
    <x v="2"/>
    <x v="1440"/>
    <x v="1172"/>
    <x v="1445"/>
    <x v="1211"/>
    <x v="93"/>
    <x v="0"/>
    <x v="0"/>
    <x v="0"/>
    <x v="1398"/>
    <x v="1284"/>
    <x v="0"/>
    <x v="0"/>
  </r>
  <r>
    <x v="1447"/>
    <x v="1447"/>
    <x v="1"/>
    <x v="271"/>
    <x v="1"/>
    <x v="26"/>
    <x v="0"/>
    <x v="258"/>
    <x v="1"/>
    <x v="1"/>
    <x v="146"/>
    <x v="29"/>
    <x v="0"/>
    <x v="1441"/>
    <x v="1173"/>
    <x v="1446"/>
    <x v="1212"/>
    <x v="157"/>
    <x v="1"/>
    <x v="0"/>
    <x v="0"/>
    <x v="1399"/>
    <x v="1285"/>
    <x v="0"/>
    <x v="0"/>
  </r>
  <r>
    <x v="1448"/>
    <x v="1448"/>
    <x v="2"/>
    <x v="164"/>
    <x v="7"/>
    <x v="30"/>
    <x v="0"/>
    <x v="162"/>
    <x v="6"/>
    <x v="2"/>
    <x v="189"/>
    <x v="7"/>
    <x v="4"/>
    <x v="1442"/>
    <x v="115"/>
    <x v="1447"/>
    <x v="1213"/>
    <x v="25"/>
    <x v="0"/>
    <x v="0"/>
    <x v="0"/>
    <x v="1400"/>
    <x v="1286"/>
    <x v="0"/>
    <x v="0"/>
  </r>
  <r>
    <x v="1449"/>
    <x v="1449"/>
    <x v="0"/>
    <x v="35"/>
    <x v="9"/>
    <x v="5"/>
    <x v="0"/>
    <x v="35"/>
    <x v="8"/>
    <x v="3"/>
    <x v="25"/>
    <x v="16"/>
    <x v="4"/>
    <x v="1443"/>
    <x v="1174"/>
    <x v="1448"/>
    <x v="12"/>
    <x v="334"/>
    <x v="0"/>
    <x v="0"/>
    <x v="0"/>
    <x v="1114"/>
    <x v="1024"/>
    <x v="0"/>
    <x v="0"/>
  </r>
  <r>
    <x v="1450"/>
    <x v="1450"/>
    <x v="2"/>
    <x v="61"/>
    <x v="8"/>
    <x v="27"/>
    <x v="0"/>
    <x v="60"/>
    <x v="7"/>
    <x v="3"/>
    <x v="348"/>
    <x v="32"/>
    <x v="1"/>
    <x v="1444"/>
    <x v="1175"/>
    <x v="1449"/>
    <x v="1214"/>
    <x v="470"/>
    <x v="0"/>
    <x v="0"/>
    <x v="0"/>
    <x v="1401"/>
    <x v="1287"/>
    <x v="0"/>
    <x v="0"/>
  </r>
  <r>
    <x v="1451"/>
    <x v="1451"/>
    <x v="2"/>
    <x v="425"/>
    <x v="9"/>
    <x v="25"/>
    <x v="0"/>
    <x v="360"/>
    <x v="8"/>
    <x v="3"/>
    <x v="345"/>
    <x v="5"/>
    <x v="0"/>
    <x v="1445"/>
    <x v="1176"/>
    <x v="1450"/>
    <x v="1215"/>
    <x v="71"/>
    <x v="0"/>
    <x v="0"/>
    <x v="0"/>
    <x v="1402"/>
    <x v="1288"/>
    <x v="0"/>
    <x v="0"/>
  </r>
  <r>
    <x v="1452"/>
    <x v="1452"/>
    <x v="0"/>
    <x v="232"/>
    <x v="10"/>
    <x v="24"/>
    <x v="0"/>
    <x v="224"/>
    <x v="9"/>
    <x v="3"/>
    <x v="36"/>
    <x v="12"/>
    <x v="4"/>
    <x v="1446"/>
    <x v="1177"/>
    <x v="1451"/>
    <x v="1216"/>
    <x v="105"/>
    <x v="0"/>
    <x v="0"/>
    <x v="0"/>
    <x v="1403"/>
    <x v="1289"/>
    <x v="0"/>
    <x v="0"/>
  </r>
  <r>
    <x v="1453"/>
    <x v="1453"/>
    <x v="3"/>
    <x v="2"/>
    <x v="2"/>
    <x v="2"/>
    <x v="0"/>
    <x v="2"/>
    <x v="2"/>
    <x v="2"/>
    <x v="20"/>
    <x v="23"/>
    <x v="3"/>
    <x v="1447"/>
    <x v="1178"/>
    <x v="1452"/>
    <x v="1217"/>
    <x v="152"/>
    <x v="0"/>
    <x v="0"/>
    <x v="0"/>
    <x v="1404"/>
    <x v="1290"/>
    <x v="0"/>
    <x v="0"/>
  </r>
  <r>
    <x v="1454"/>
    <x v="1454"/>
    <x v="1"/>
    <x v="160"/>
    <x v="0"/>
    <x v="17"/>
    <x v="0"/>
    <x v="159"/>
    <x v="0"/>
    <x v="0"/>
    <x v="199"/>
    <x v="38"/>
    <x v="4"/>
    <x v="1448"/>
    <x v="1179"/>
    <x v="1453"/>
    <x v="1218"/>
    <x v="410"/>
    <x v="1"/>
    <x v="0"/>
    <x v="0"/>
    <x v="1405"/>
    <x v="1291"/>
    <x v="0"/>
    <x v="0"/>
  </r>
  <r>
    <x v="1455"/>
    <x v="1455"/>
    <x v="2"/>
    <x v="89"/>
    <x v="3"/>
    <x v="28"/>
    <x v="0"/>
    <x v="88"/>
    <x v="3"/>
    <x v="0"/>
    <x v="266"/>
    <x v="5"/>
    <x v="3"/>
    <x v="1449"/>
    <x v="609"/>
    <x v="1454"/>
    <x v="1219"/>
    <x v="227"/>
    <x v="1"/>
    <x v="0"/>
    <x v="0"/>
    <x v="1406"/>
    <x v="1292"/>
    <x v="0"/>
    <x v="0"/>
  </r>
  <r>
    <x v="1456"/>
    <x v="1456"/>
    <x v="3"/>
    <x v="426"/>
    <x v="6"/>
    <x v="24"/>
    <x v="0"/>
    <x v="257"/>
    <x v="11"/>
    <x v="2"/>
    <x v="256"/>
    <x v="4"/>
    <x v="3"/>
    <x v="1450"/>
    <x v="1180"/>
    <x v="1455"/>
    <x v="1220"/>
    <x v="5"/>
    <x v="0"/>
    <x v="0"/>
    <x v="0"/>
    <x v="1407"/>
    <x v="5"/>
    <x v="0"/>
    <x v="0"/>
  </r>
  <r>
    <x v="1457"/>
    <x v="1457"/>
    <x v="3"/>
    <x v="345"/>
    <x v="0"/>
    <x v="9"/>
    <x v="0"/>
    <x v="318"/>
    <x v="0"/>
    <x v="0"/>
    <x v="201"/>
    <x v="13"/>
    <x v="3"/>
    <x v="1451"/>
    <x v="1181"/>
    <x v="1456"/>
    <x v="121"/>
    <x v="119"/>
    <x v="1"/>
    <x v="0"/>
    <x v="0"/>
    <x v="1408"/>
    <x v="1293"/>
    <x v="0"/>
    <x v="0"/>
  </r>
  <r>
    <x v="1458"/>
    <x v="1458"/>
    <x v="1"/>
    <x v="374"/>
    <x v="7"/>
    <x v="2"/>
    <x v="0"/>
    <x v="245"/>
    <x v="6"/>
    <x v="2"/>
    <x v="113"/>
    <x v="38"/>
    <x v="0"/>
    <x v="1452"/>
    <x v="1182"/>
    <x v="1457"/>
    <x v="1221"/>
    <x v="129"/>
    <x v="0"/>
    <x v="0"/>
    <x v="0"/>
    <x v="1409"/>
    <x v="1294"/>
    <x v="0"/>
    <x v="0"/>
  </r>
  <r>
    <x v="1459"/>
    <x v="1459"/>
    <x v="0"/>
    <x v="227"/>
    <x v="10"/>
    <x v="15"/>
    <x v="0"/>
    <x v="219"/>
    <x v="9"/>
    <x v="3"/>
    <x v="361"/>
    <x v="8"/>
    <x v="3"/>
    <x v="1453"/>
    <x v="1183"/>
    <x v="1458"/>
    <x v="1222"/>
    <x v="5"/>
    <x v="1"/>
    <x v="30"/>
    <x v="0"/>
    <x v="1410"/>
    <x v="5"/>
    <x v="30"/>
    <x v="30"/>
  </r>
  <r>
    <x v="1460"/>
    <x v="1460"/>
    <x v="1"/>
    <x v="264"/>
    <x v="11"/>
    <x v="25"/>
    <x v="0"/>
    <x v="251"/>
    <x v="10"/>
    <x v="0"/>
    <x v="137"/>
    <x v="2"/>
    <x v="1"/>
    <x v="1454"/>
    <x v="1184"/>
    <x v="789"/>
    <x v="12"/>
    <x v="175"/>
    <x v="0"/>
    <x v="0"/>
    <x v="0"/>
    <x v="1411"/>
    <x v="1295"/>
    <x v="0"/>
    <x v="0"/>
  </r>
  <r>
    <x v="1461"/>
    <x v="1461"/>
    <x v="0"/>
    <x v="124"/>
    <x v="0"/>
    <x v="22"/>
    <x v="0"/>
    <x v="123"/>
    <x v="0"/>
    <x v="0"/>
    <x v="82"/>
    <x v="32"/>
    <x v="0"/>
    <x v="1455"/>
    <x v="216"/>
    <x v="1459"/>
    <x v="1223"/>
    <x v="5"/>
    <x v="0"/>
    <x v="0"/>
    <x v="0"/>
    <x v="1412"/>
    <x v="5"/>
    <x v="0"/>
    <x v="0"/>
  </r>
  <r>
    <x v="1462"/>
    <x v="1462"/>
    <x v="3"/>
    <x v="398"/>
    <x v="4"/>
    <x v="29"/>
    <x v="0"/>
    <x v="349"/>
    <x v="4"/>
    <x v="1"/>
    <x v="359"/>
    <x v="107"/>
    <x v="3"/>
    <x v="1456"/>
    <x v="1185"/>
    <x v="1460"/>
    <x v="12"/>
    <x v="5"/>
    <x v="0"/>
    <x v="0"/>
    <x v="0"/>
    <x v="127"/>
    <x v="5"/>
    <x v="0"/>
    <x v="0"/>
  </r>
  <r>
    <x v="1463"/>
    <x v="1463"/>
    <x v="0"/>
    <x v="174"/>
    <x v="12"/>
    <x v="17"/>
    <x v="0"/>
    <x v="171"/>
    <x v="11"/>
    <x v="2"/>
    <x v="155"/>
    <x v="6"/>
    <x v="3"/>
    <x v="1457"/>
    <x v="1016"/>
    <x v="1461"/>
    <x v="1224"/>
    <x v="131"/>
    <x v="1"/>
    <x v="0"/>
    <x v="0"/>
    <x v="1413"/>
    <x v="1296"/>
    <x v="0"/>
    <x v="0"/>
  </r>
  <r>
    <x v="1464"/>
    <x v="1464"/>
    <x v="3"/>
    <x v="168"/>
    <x v="3"/>
    <x v="13"/>
    <x v="0"/>
    <x v="165"/>
    <x v="3"/>
    <x v="0"/>
    <x v="6"/>
    <x v="17"/>
    <x v="3"/>
    <x v="1458"/>
    <x v="1186"/>
    <x v="1462"/>
    <x v="1225"/>
    <x v="358"/>
    <x v="0"/>
    <x v="0"/>
    <x v="0"/>
    <x v="1414"/>
    <x v="1297"/>
    <x v="0"/>
    <x v="0"/>
  </r>
  <r>
    <x v="1465"/>
    <x v="1465"/>
    <x v="0"/>
    <x v="271"/>
    <x v="1"/>
    <x v="26"/>
    <x v="0"/>
    <x v="258"/>
    <x v="1"/>
    <x v="1"/>
    <x v="102"/>
    <x v="25"/>
    <x v="2"/>
    <x v="1459"/>
    <x v="10"/>
    <x v="1463"/>
    <x v="1226"/>
    <x v="140"/>
    <x v="1"/>
    <x v="0"/>
    <x v="0"/>
    <x v="1415"/>
    <x v="1298"/>
    <x v="0"/>
    <x v="0"/>
  </r>
  <r>
    <x v="1466"/>
    <x v="1466"/>
    <x v="1"/>
    <x v="43"/>
    <x v="4"/>
    <x v="22"/>
    <x v="0"/>
    <x v="42"/>
    <x v="4"/>
    <x v="1"/>
    <x v="50"/>
    <x v="32"/>
    <x v="3"/>
    <x v="1460"/>
    <x v="214"/>
    <x v="1464"/>
    <x v="1227"/>
    <x v="191"/>
    <x v="0"/>
    <x v="0"/>
    <x v="0"/>
    <x v="1416"/>
    <x v="1299"/>
    <x v="0"/>
    <x v="0"/>
  </r>
  <r>
    <x v="1467"/>
    <x v="1467"/>
    <x v="3"/>
    <x v="209"/>
    <x v="10"/>
    <x v="10"/>
    <x v="0"/>
    <x v="203"/>
    <x v="9"/>
    <x v="3"/>
    <x v="172"/>
    <x v="24"/>
    <x v="1"/>
    <x v="1461"/>
    <x v="1058"/>
    <x v="1465"/>
    <x v="1228"/>
    <x v="54"/>
    <x v="0"/>
    <x v="0"/>
    <x v="0"/>
    <x v="1417"/>
    <x v="1300"/>
    <x v="0"/>
    <x v="0"/>
  </r>
  <r>
    <x v="1468"/>
    <x v="1468"/>
    <x v="0"/>
    <x v="126"/>
    <x v="1"/>
    <x v="24"/>
    <x v="0"/>
    <x v="125"/>
    <x v="1"/>
    <x v="1"/>
    <x v="1"/>
    <x v="9"/>
    <x v="5"/>
    <x v="1462"/>
    <x v="757"/>
    <x v="1466"/>
    <x v="1229"/>
    <x v="21"/>
    <x v="0"/>
    <x v="0"/>
    <x v="0"/>
    <x v="1418"/>
    <x v="1301"/>
    <x v="0"/>
    <x v="0"/>
  </r>
  <r>
    <x v="1469"/>
    <x v="1469"/>
    <x v="2"/>
    <x v="128"/>
    <x v="4"/>
    <x v="12"/>
    <x v="0"/>
    <x v="127"/>
    <x v="4"/>
    <x v="1"/>
    <x v="153"/>
    <x v="9"/>
    <x v="3"/>
    <x v="1463"/>
    <x v="1187"/>
    <x v="1467"/>
    <x v="1230"/>
    <x v="77"/>
    <x v="1"/>
    <x v="0"/>
    <x v="0"/>
    <x v="1419"/>
    <x v="1302"/>
    <x v="0"/>
    <x v="0"/>
  </r>
  <r>
    <x v="1470"/>
    <x v="1470"/>
    <x v="0"/>
    <x v="124"/>
    <x v="0"/>
    <x v="22"/>
    <x v="0"/>
    <x v="123"/>
    <x v="0"/>
    <x v="0"/>
    <x v="56"/>
    <x v="4"/>
    <x v="5"/>
    <x v="1464"/>
    <x v="1188"/>
    <x v="1468"/>
    <x v="1231"/>
    <x v="5"/>
    <x v="1"/>
    <x v="0"/>
    <x v="0"/>
    <x v="1420"/>
    <x v="5"/>
    <x v="0"/>
    <x v="0"/>
  </r>
  <r>
    <x v="1471"/>
    <x v="1471"/>
    <x v="2"/>
    <x v="138"/>
    <x v="5"/>
    <x v="25"/>
    <x v="0"/>
    <x v="137"/>
    <x v="5"/>
    <x v="1"/>
    <x v="87"/>
    <x v="6"/>
    <x v="4"/>
    <x v="1465"/>
    <x v="170"/>
    <x v="1469"/>
    <x v="1232"/>
    <x v="147"/>
    <x v="1"/>
    <x v="0"/>
    <x v="0"/>
    <x v="1421"/>
    <x v="1303"/>
    <x v="0"/>
    <x v="0"/>
  </r>
  <r>
    <x v="1472"/>
    <x v="1472"/>
    <x v="1"/>
    <x v="82"/>
    <x v="10"/>
    <x v="28"/>
    <x v="0"/>
    <x v="81"/>
    <x v="9"/>
    <x v="3"/>
    <x v="39"/>
    <x v="24"/>
    <x v="0"/>
    <x v="1466"/>
    <x v="1189"/>
    <x v="1470"/>
    <x v="1233"/>
    <x v="318"/>
    <x v="1"/>
    <x v="0"/>
    <x v="0"/>
    <x v="1422"/>
    <x v="1304"/>
    <x v="0"/>
    <x v="0"/>
  </r>
  <r>
    <x v="1473"/>
    <x v="1473"/>
    <x v="0"/>
    <x v="83"/>
    <x v="10"/>
    <x v="12"/>
    <x v="0"/>
    <x v="82"/>
    <x v="9"/>
    <x v="3"/>
    <x v="261"/>
    <x v="23"/>
    <x v="3"/>
    <x v="1467"/>
    <x v="920"/>
    <x v="1471"/>
    <x v="1234"/>
    <x v="251"/>
    <x v="1"/>
    <x v="0"/>
    <x v="0"/>
    <x v="1423"/>
    <x v="1305"/>
    <x v="0"/>
    <x v="0"/>
  </r>
  <r>
    <x v="1474"/>
    <x v="1474"/>
    <x v="3"/>
    <x v="324"/>
    <x v="0"/>
    <x v="18"/>
    <x v="0"/>
    <x v="304"/>
    <x v="0"/>
    <x v="0"/>
    <x v="27"/>
    <x v="5"/>
    <x v="5"/>
    <x v="1468"/>
    <x v="1190"/>
    <x v="1472"/>
    <x v="1235"/>
    <x v="303"/>
    <x v="1"/>
    <x v="0"/>
    <x v="0"/>
    <x v="1424"/>
    <x v="1306"/>
    <x v="0"/>
    <x v="0"/>
  </r>
  <r>
    <x v="1475"/>
    <x v="1475"/>
    <x v="1"/>
    <x v="90"/>
    <x v="5"/>
    <x v="12"/>
    <x v="0"/>
    <x v="89"/>
    <x v="5"/>
    <x v="1"/>
    <x v="328"/>
    <x v="35"/>
    <x v="4"/>
    <x v="1469"/>
    <x v="109"/>
    <x v="1473"/>
    <x v="1236"/>
    <x v="329"/>
    <x v="0"/>
    <x v="0"/>
    <x v="0"/>
    <x v="1425"/>
    <x v="1307"/>
    <x v="0"/>
    <x v="0"/>
  </r>
  <r>
    <x v="1476"/>
    <x v="1476"/>
    <x v="1"/>
    <x v="247"/>
    <x v="11"/>
    <x v="29"/>
    <x v="0"/>
    <x v="239"/>
    <x v="10"/>
    <x v="0"/>
    <x v="219"/>
    <x v="29"/>
    <x v="3"/>
    <x v="1470"/>
    <x v="1191"/>
    <x v="1474"/>
    <x v="12"/>
    <x v="471"/>
    <x v="1"/>
    <x v="0"/>
    <x v="0"/>
    <x v="1426"/>
    <x v="1308"/>
    <x v="0"/>
    <x v="0"/>
  </r>
  <r>
    <x v="1477"/>
    <x v="1477"/>
    <x v="2"/>
    <x v="182"/>
    <x v="10"/>
    <x v="1"/>
    <x v="0"/>
    <x v="178"/>
    <x v="9"/>
    <x v="3"/>
    <x v="118"/>
    <x v="23"/>
    <x v="0"/>
    <x v="1471"/>
    <x v="1192"/>
    <x v="1475"/>
    <x v="1237"/>
    <x v="5"/>
    <x v="0"/>
    <x v="0"/>
    <x v="0"/>
    <x v="1427"/>
    <x v="5"/>
    <x v="0"/>
    <x v="0"/>
  </r>
  <r>
    <x v="1478"/>
    <x v="1478"/>
    <x v="2"/>
    <x v="244"/>
    <x v="0"/>
    <x v="14"/>
    <x v="0"/>
    <x v="236"/>
    <x v="0"/>
    <x v="0"/>
    <x v="319"/>
    <x v="2"/>
    <x v="0"/>
    <x v="1472"/>
    <x v="1193"/>
    <x v="1476"/>
    <x v="1238"/>
    <x v="5"/>
    <x v="0"/>
    <x v="0"/>
    <x v="0"/>
    <x v="1428"/>
    <x v="5"/>
    <x v="0"/>
    <x v="0"/>
  </r>
  <r>
    <x v="1479"/>
    <x v="1479"/>
    <x v="0"/>
    <x v="316"/>
    <x v="5"/>
    <x v="2"/>
    <x v="0"/>
    <x v="233"/>
    <x v="5"/>
    <x v="1"/>
    <x v="329"/>
    <x v="20"/>
    <x v="7"/>
    <x v="1473"/>
    <x v="1194"/>
    <x v="1477"/>
    <x v="12"/>
    <x v="429"/>
    <x v="0"/>
    <x v="0"/>
    <x v="0"/>
    <x v="1159"/>
    <x v="1064"/>
    <x v="0"/>
    <x v="0"/>
  </r>
  <r>
    <x v="1480"/>
    <x v="1480"/>
    <x v="0"/>
    <x v="427"/>
    <x v="23"/>
    <x v="28"/>
    <x v="0"/>
    <x v="183"/>
    <x v="0"/>
    <x v="0"/>
    <x v="227"/>
    <x v="7"/>
    <x v="0"/>
    <x v="1474"/>
    <x v="1195"/>
    <x v="1478"/>
    <x v="12"/>
    <x v="212"/>
    <x v="0"/>
    <x v="0"/>
    <x v="0"/>
    <x v="331"/>
    <x v="298"/>
    <x v="0"/>
    <x v="0"/>
  </r>
  <r>
    <x v="1481"/>
    <x v="1481"/>
    <x v="2"/>
    <x v="155"/>
    <x v="7"/>
    <x v="16"/>
    <x v="0"/>
    <x v="154"/>
    <x v="6"/>
    <x v="2"/>
    <x v="344"/>
    <x v="22"/>
    <x v="1"/>
    <x v="1475"/>
    <x v="1196"/>
    <x v="1479"/>
    <x v="1239"/>
    <x v="108"/>
    <x v="0"/>
    <x v="0"/>
    <x v="0"/>
    <x v="1429"/>
    <x v="1309"/>
    <x v="0"/>
    <x v="0"/>
  </r>
  <r>
    <x v="1482"/>
    <x v="1482"/>
    <x v="1"/>
    <x v="428"/>
    <x v="14"/>
    <x v="28"/>
    <x v="0"/>
    <x v="343"/>
    <x v="0"/>
    <x v="0"/>
    <x v="14"/>
    <x v="21"/>
    <x v="4"/>
    <x v="1476"/>
    <x v="566"/>
    <x v="1480"/>
    <x v="1240"/>
    <x v="232"/>
    <x v="0"/>
    <x v="0"/>
    <x v="0"/>
    <x v="1430"/>
    <x v="1310"/>
    <x v="0"/>
    <x v="0"/>
  </r>
  <r>
    <x v="1483"/>
    <x v="1483"/>
    <x v="3"/>
    <x v="278"/>
    <x v="3"/>
    <x v="18"/>
    <x v="0"/>
    <x v="265"/>
    <x v="3"/>
    <x v="0"/>
    <x v="378"/>
    <x v="23"/>
    <x v="3"/>
    <x v="1477"/>
    <x v="1197"/>
    <x v="1481"/>
    <x v="1241"/>
    <x v="108"/>
    <x v="1"/>
    <x v="0"/>
    <x v="0"/>
    <x v="1431"/>
    <x v="1311"/>
    <x v="0"/>
    <x v="0"/>
  </r>
  <r>
    <x v="1484"/>
    <x v="1484"/>
    <x v="0"/>
    <x v="52"/>
    <x v="4"/>
    <x v="10"/>
    <x v="0"/>
    <x v="51"/>
    <x v="4"/>
    <x v="1"/>
    <x v="349"/>
    <x v="35"/>
    <x v="3"/>
    <x v="1478"/>
    <x v="1198"/>
    <x v="1482"/>
    <x v="1242"/>
    <x v="108"/>
    <x v="1"/>
    <x v="0"/>
    <x v="0"/>
    <x v="1432"/>
    <x v="1312"/>
    <x v="0"/>
    <x v="0"/>
  </r>
  <r>
    <x v="1485"/>
    <x v="1485"/>
    <x v="3"/>
    <x v="76"/>
    <x v="3"/>
    <x v="1"/>
    <x v="0"/>
    <x v="75"/>
    <x v="3"/>
    <x v="0"/>
    <x v="30"/>
    <x v="22"/>
    <x v="0"/>
    <x v="1479"/>
    <x v="264"/>
    <x v="1483"/>
    <x v="1243"/>
    <x v="472"/>
    <x v="0"/>
    <x v="0"/>
    <x v="0"/>
    <x v="1433"/>
    <x v="1313"/>
    <x v="0"/>
    <x v="0"/>
  </r>
  <r>
    <x v="1486"/>
    <x v="1486"/>
    <x v="1"/>
    <x v="88"/>
    <x v="2"/>
    <x v="24"/>
    <x v="0"/>
    <x v="87"/>
    <x v="2"/>
    <x v="2"/>
    <x v="199"/>
    <x v="18"/>
    <x v="4"/>
    <x v="1480"/>
    <x v="1199"/>
    <x v="1484"/>
    <x v="12"/>
    <x v="61"/>
    <x v="1"/>
    <x v="0"/>
    <x v="0"/>
    <x v="70"/>
    <x v="63"/>
    <x v="0"/>
    <x v="0"/>
  </r>
  <r>
    <x v="1487"/>
    <x v="1487"/>
    <x v="2"/>
    <x v="315"/>
    <x v="4"/>
    <x v="18"/>
    <x v="0"/>
    <x v="297"/>
    <x v="4"/>
    <x v="1"/>
    <x v="301"/>
    <x v="5"/>
    <x v="2"/>
    <x v="1481"/>
    <x v="968"/>
    <x v="1485"/>
    <x v="12"/>
    <x v="174"/>
    <x v="1"/>
    <x v="0"/>
    <x v="0"/>
    <x v="887"/>
    <x v="817"/>
    <x v="0"/>
    <x v="0"/>
  </r>
  <r>
    <x v="1488"/>
    <x v="1488"/>
    <x v="0"/>
    <x v="271"/>
    <x v="1"/>
    <x v="26"/>
    <x v="0"/>
    <x v="258"/>
    <x v="1"/>
    <x v="1"/>
    <x v="192"/>
    <x v="1"/>
    <x v="5"/>
    <x v="1482"/>
    <x v="596"/>
    <x v="1486"/>
    <x v="1244"/>
    <x v="266"/>
    <x v="0"/>
    <x v="0"/>
    <x v="0"/>
    <x v="384"/>
    <x v="1314"/>
    <x v="0"/>
    <x v="0"/>
  </r>
  <r>
    <x v="1489"/>
    <x v="1489"/>
    <x v="2"/>
    <x v="262"/>
    <x v="7"/>
    <x v="11"/>
    <x v="0"/>
    <x v="249"/>
    <x v="6"/>
    <x v="2"/>
    <x v="131"/>
    <x v="25"/>
    <x v="0"/>
    <x v="1483"/>
    <x v="415"/>
    <x v="1487"/>
    <x v="1245"/>
    <x v="5"/>
    <x v="0"/>
    <x v="0"/>
    <x v="0"/>
    <x v="1434"/>
    <x v="5"/>
    <x v="0"/>
    <x v="0"/>
  </r>
  <r>
    <x v="1490"/>
    <x v="1490"/>
    <x v="0"/>
    <x v="119"/>
    <x v="2"/>
    <x v="1"/>
    <x v="0"/>
    <x v="118"/>
    <x v="2"/>
    <x v="2"/>
    <x v="282"/>
    <x v="5"/>
    <x v="9"/>
    <x v="1484"/>
    <x v="644"/>
    <x v="1488"/>
    <x v="1246"/>
    <x v="271"/>
    <x v="1"/>
    <x v="0"/>
    <x v="0"/>
    <x v="1435"/>
    <x v="1315"/>
    <x v="0"/>
    <x v="0"/>
  </r>
  <r>
    <x v="1491"/>
    <x v="1491"/>
    <x v="3"/>
    <x v="249"/>
    <x v="0"/>
    <x v="28"/>
    <x v="0"/>
    <x v="240"/>
    <x v="0"/>
    <x v="0"/>
    <x v="122"/>
    <x v="2"/>
    <x v="2"/>
    <x v="1485"/>
    <x v="1200"/>
    <x v="1489"/>
    <x v="1247"/>
    <x v="473"/>
    <x v="0"/>
    <x v="0"/>
    <x v="0"/>
    <x v="1436"/>
    <x v="1316"/>
    <x v="0"/>
    <x v="0"/>
  </r>
  <r>
    <x v="1492"/>
    <x v="1492"/>
    <x v="0"/>
    <x v="316"/>
    <x v="5"/>
    <x v="2"/>
    <x v="0"/>
    <x v="233"/>
    <x v="5"/>
    <x v="1"/>
    <x v="369"/>
    <x v="2"/>
    <x v="4"/>
    <x v="1486"/>
    <x v="1201"/>
    <x v="1490"/>
    <x v="1248"/>
    <x v="409"/>
    <x v="0"/>
    <x v="0"/>
    <x v="0"/>
    <x v="1437"/>
    <x v="1317"/>
    <x v="0"/>
    <x v="0"/>
  </r>
  <r>
    <x v="1493"/>
    <x v="1493"/>
    <x v="0"/>
    <x v="158"/>
    <x v="3"/>
    <x v="21"/>
    <x v="0"/>
    <x v="157"/>
    <x v="3"/>
    <x v="0"/>
    <x v="5"/>
    <x v="9"/>
    <x v="0"/>
    <x v="1487"/>
    <x v="1202"/>
    <x v="1491"/>
    <x v="12"/>
    <x v="258"/>
    <x v="0"/>
    <x v="0"/>
    <x v="0"/>
    <x v="442"/>
    <x v="399"/>
    <x v="0"/>
    <x v="0"/>
  </r>
  <r>
    <x v="1494"/>
    <x v="1494"/>
    <x v="1"/>
    <x v="170"/>
    <x v="11"/>
    <x v="20"/>
    <x v="0"/>
    <x v="167"/>
    <x v="10"/>
    <x v="0"/>
    <x v="285"/>
    <x v="69"/>
    <x v="4"/>
    <x v="1488"/>
    <x v="1203"/>
    <x v="1492"/>
    <x v="1249"/>
    <x v="222"/>
    <x v="0"/>
    <x v="0"/>
    <x v="0"/>
    <x v="1438"/>
    <x v="1318"/>
    <x v="0"/>
    <x v="0"/>
  </r>
  <r>
    <x v="1495"/>
    <x v="1495"/>
    <x v="1"/>
    <x v="216"/>
    <x v="11"/>
    <x v="6"/>
    <x v="0"/>
    <x v="208"/>
    <x v="10"/>
    <x v="0"/>
    <x v="205"/>
    <x v="5"/>
    <x v="4"/>
    <x v="1489"/>
    <x v="1204"/>
    <x v="1493"/>
    <x v="1250"/>
    <x v="5"/>
    <x v="0"/>
    <x v="0"/>
    <x v="0"/>
    <x v="1439"/>
    <x v="5"/>
    <x v="0"/>
    <x v="0"/>
  </r>
  <r>
    <x v="1496"/>
    <x v="1496"/>
    <x v="2"/>
    <x v="429"/>
    <x v="16"/>
    <x v="23"/>
    <x v="0"/>
    <x v="18"/>
    <x v="4"/>
    <x v="1"/>
    <x v="176"/>
    <x v="8"/>
    <x v="2"/>
    <x v="1490"/>
    <x v="703"/>
    <x v="1494"/>
    <x v="1251"/>
    <x v="358"/>
    <x v="0"/>
    <x v="0"/>
    <x v="0"/>
    <x v="1440"/>
    <x v="1319"/>
    <x v="0"/>
    <x v="0"/>
  </r>
  <r>
    <x v="1497"/>
    <x v="1497"/>
    <x v="3"/>
    <x v="375"/>
    <x v="4"/>
    <x v="11"/>
    <x v="0"/>
    <x v="338"/>
    <x v="4"/>
    <x v="1"/>
    <x v="279"/>
    <x v="120"/>
    <x v="1"/>
    <x v="1491"/>
    <x v="1205"/>
    <x v="1495"/>
    <x v="1252"/>
    <x v="265"/>
    <x v="1"/>
    <x v="0"/>
    <x v="0"/>
    <x v="1441"/>
    <x v="1320"/>
    <x v="0"/>
    <x v="0"/>
  </r>
  <r>
    <x v="1498"/>
    <x v="1498"/>
    <x v="1"/>
    <x v="242"/>
    <x v="9"/>
    <x v="19"/>
    <x v="0"/>
    <x v="234"/>
    <x v="8"/>
    <x v="3"/>
    <x v="108"/>
    <x v="22"/>
    <x v="1"/>
    <x v="1492"/>
    <x v="1206"/>
    <x v="1496"/>
    <x v="12"/>
    <x v="403"/>
    <x v="1"/>
    <x v="0"/>
    <x v="0"/>
    <x v="1016"/>
    <x v="935"/>
    <x v="0"/>
    <x v="0"/>
  </r>
  <r>
    <x v="1499"/>
    <x v="1499"/>
    <x v="2"/>
    <x v="416"/>
    <x v="21"/>
    <x v="24"/>
    <x v="0"/>
    <x v="305"/>
    <x v="11"/>
    <x v="2"/>
    <x v="55"/>
    <x v="10"/>
    <x v="2"/>
    <x v="1493"/>
    <x v="1207"/>
    <x v="1497"/>
    <x v="1253"/>
    <x v="5"/>
    <x v="0"/>
    <x v="0"/>
    <x v="0"/>
    <x v="1442"/>
    <x v="5"/>
    <x v="0"/>
    <x v="0"/>
  </r>
  <r>
    <x v="1500"/>
    <x v="1500"/>
    <x v="3"/>
    <x v="383"/>
    <x v="0"/>
    <x v="26"/>
    <x v="0"/>
    <x v="206"/>
    <x v="0"/>
    <x v="0"/>
    <x v="132"/>
    <x v="32"/>
    <x v="0"/>
    <x v="1494"/>
    <x v="1208"/>
    <x v="1498"/>
    <x v="1254"/>
    <x v="49"/>
    <x v="0"/>
    <x v="0"/>
    <x v="0"/>
    <x v="1443"/>
    <x v="1321"/>
    <x v="0"/>
    <x v="0"/>
  </r>
  <r>
    <x v="1501"/>
    <x v="1501"/>
    <x v="1"/>
    <x v="411"/>
    <x v="11"/>
    <x v="0"/>
    <x v="0"/>
    <x v="354"/>
    <x v="10"/>
    <x v="0"/>
    <x v="277"/>
    <x v="14"/>
    <x v="5"/>
    <x v="1495"/>
    <x v="583"/>
    <x v="1499"/>
    <x v="1255"/>
    <x v="291"/>
    <x v="0"/>
    <x v="0"/>
    <x v="0"/>
    <x v="1444"/>
    <x v="1322"/>
    <x v="0"/>
    <x v="0"/>
  </r>
  <r>
    <x v="1502"/>
    <x v="1502"/>
    <x v="2"/>
    <x v="40"/>
    <x v="1"/>
    <x v="5"/>
    <x v="0"/>
    <x v="39"/>
    <x v="1"/>
    <x v="1"/>
    <x v="7"/>
    <x v="5"/>
    <x v="0"/>
    <x v="1496"/>
    <x v="1209"/>
    <x v="1500"/>
    <x v="1256"/>
    <x v="474"/>
    <x v="0"/>
    <x v="0"/>
    <x v="0"/>
    <x v="1445"/>
    <x v="1323"/>
    <x v="0"/>
    <x v="0"/>
  </r>
  <r>
    <x v="1503"/>
    <x v="1503"/>
    <x v="2"/>
    <x v="154"/>
    <x v="9"/>
    <x v="22"/>
    <x v="0"/>
    <x v="153"/>
    <x v="8"/>
    <x v="3"/>
    <x v="174"/>
    <x v="23"/>
    <x v="4"/>
    <x v="1497"/>
    <x v="86"/>
    <x v="1501"/>
    <x v="1257"/>
    <x v="42"/>
    <x v="0"/>
    <x v="0"/>
    <x v="0"/>
    <x v="1446"/>
    <x v="1324"/>
    <x v="0"/>
    <x v="0"/>
  </r>
  <r>
    <x v="1504"/>
    <x v="1504"/>
    <x v="2"/>
    <x v="88"/>
    <x v="2"/>
    <x v="24"/>
    <x v="0"/>
    <x v="87"/>
    <x v="2"/>
    <x v="2"/>
    <x v="269"/>
    <x v="121"/>
    <x v="0"/>
    <x v="1498"/>
    <x v="693"/>
    <x v="998"/>
    <x v="842"/>
    <x v="379"/>
    <x v="1"/>
    <x v="0"/>
    <x v="0"/>
    <x v="1447"/>
    <x v="1325"/>
    <x v="0"/>
    <x v="0"/>
  </r>
  <r>
    <x v="1505"/>
    <x v="1505"/>
    <x v="0"/>
    <x v="36"/>
    <x v="1"/>
    <x v="13"/>
    <x v="0"/>
    <x v="36"/>
    <x v="1"/>
    <x v="1"/>
    <x v="16"/>
    <x v="6"/>
    <x v="3"/>
    <x v="1499"/>
    <x v="1193"/>
    <x v="1502"/>
    <x v="1258"/>
    <x v="354"/>
    <x v="0"/>
    <x v="0"/>
    <x v="0"/>
    <x v="1448"/>
    <x v="1326"/>
    <x v="0"/>
    <x v="0"/>
  </r>
  <r>
    <x v="1506"/>
    <x v="1506"/>
    <x v="1"/>
    <x v="55"/>
    <x v="11"/>
    <x v="4"/>
    <x v="0"/>
    <x v="54"/>
    <x v="10"/>
    <x v="0"/>
    <x v="166"/>
    <x v="4"/>
    <x v="1"/>
    <x v="1500"/>
    <x v="1210"/>
    <x v="1503"/>
    <x v="12"/>
    <x v="475"/>
    <x v="0"/>
    <x v="0"/>
    <x v="0"/>
    <x v="1449"/>
    <x v="1327"/>
    <x v="0"/>
    <x v="0"/>
  </r>
  <r>
    <x v="1507"/>
    <x v="1507"/>
    <x v="0"/>
    <x v="227"/>
    <x v="10"/>
    <x v="15"/>
    <x v="0"/>
    <x v="219"/>
    <x v="9"/>
    <x v="3"/>
    <x v="152"/>
    <x v="18"/>
    <x v="4"/>
    <x v="186"/>
    <x v="1211"/>
    <x v="1504"/>
    <x v="12"/>
    <x v="176"/>
    <x v="1"/>
    <x v="0"/>
    <x v="0"/>
    <x v="1450"/>
    <x v="1328"/>
    <x v="0"/>
    <x v="0"/>
  </r>
  <r>
    <x v="1508"/>
    <x v="1508"/>
    <x v="2"/>
    <x v="82"/>
    <x v="10"/>
    <x v="28"/>
    <x v="0"/>
    <x v="81"/>
    <x v="9"/>
    <x v="3"/>
    <x v="85"/>
    <x v="122"/>
    <x v="1"/>
    <x v="1501"/>
    <x v="1212"/>
    <x v="1505"/>
    <x v="1259"/>
    <x v="45"/>
    <x v="0"/>
    <x v="0"/>
    <x v="0"/>
    <x v="1451"/>
    <x v="1329"/>
    <x v="0"/>
    <x v="0"/>
  </r>
  <r>
    <x v="1509"/>
    <x v="1509"/>
    <x v="2"/>
    <x v="316"/>
    <x v="5"/>
    <x v="2"/>
    <x v="0"/>
    <x v="233"/>
    <x v="5"/>
    <x v="1"/>
    <x v="8"/>
    <x v="0"/>
    <x v="5"/>
    <x v="1502"/>
    <x v="552"/>
    <x v="1506"/>
    <x v="1260"/>
    <x v="218"/>
    <x v="0"/>
    <x v="0"/>
    <x v="0"/>
    <x v="1452"/>
    <x v="1330"/>
    <x v="0"/>
    <x v="0"/>
  </r>
  <r>
    <x v="1510"/>
    <x v="1510"/>
    <x v="3"/>
    <x v="297"/>
    <x v="11"/>
    <x v="8"/>
    <x v="0"/>
    <x v="283"/>
    <x v="10"/>
    <x v="0"/>
    <x v="348"/>
    <x v="14"/>
    <x v="5"/>
    <x v="1503"/>
    <x v="203"/>
    <x v="1507"/>
    <x v="1261"/>
    <x v="234"/>
    <x v="0"/>
    <x v="0"/>
    <x v="0"/>
    <x v="1453"/>
    <x v="1331"/>
    <x v="0"/>
    <x v="0"/>
  </r>
  <r>
    <x v="1511"/>
    <x v="1511"/>
    <x v="3"/>
    <x v="172"/>
    <x v="4"/>
    <x v="1"/>
    <x v="0"/>
    <x v="169"/>
    <x v="4"/>
    <x v="1"/>
    <x v="267"/>
    <x v="26"/>
    <x v="3"/>
    <x v="1504"/>
    <x v="1213"/>
    <x v="1508"/>
    <x v="1262"/>
    <x v="476"/>
    <x v="1"/>
    <x v="0"/>
    <x v="0"/>
    <x v="1454"/>
    <x v="1332"/>
    <x v="0"/>
    <x v="0"/>
  </r>
  <r>
    <x v="1512"/>
    <x v="1512"/>
    <x v="3"/>
    <x v="352"/>
    <x v="5"/>
    <x v="9"/>
    <x v="0"/>
    <x v="323"/>
    <x v="5"/>
    <x v="1"/>
    <x v="329"/>
    <x v="22"/>
    <x v="2"/>
    <x v="1505"/>
    <x v="246"/>
    <x v="1509"/>
    <x v="1263"/>
    <x v="108"/>
    <x v="0"/>
    <x v="0"/>
    <x v="0"/>
    <x v="1455"/>
    <x v="1333"/>
    <x v="0"/>
    <x v="0"/>
  </r>
  <r>
    <x v="1513"/>
    <x v="1513"/>
    <x v="3"/>
    <x v="209"/>
    <x v="10"/>
    <x v="10"/>
    <x v="0"/>
    <x v="203"/>
    <x v="9"/>
    <x v="3"/>
    <x v="356"/>
    <x v="21"/>
    <x v="9"/>
    <x v="1506"/>
    <x v="206"/>
    <x v="1510"/>
    <x v="1264"/>
    <x v="255"/>
    <x v="1"/>
    <x v="0"/>
    <x v="0"/>
    <x v="1456"/>
    <x v="1334"/>
    <x v="0"/>
    <x v="0"/>
  </r>
  <r>
    <x v="1514"/>
    <x v="1514"/>
    <x v="0"/>
    <x v="247"/>
    <x v="11"/>
    <x v="29"/>
    <x v="0"/>
    <x v="239"/>
    <x v="10"/>
    <x v="0"/>
    <x v="219"/>
    <x v="29"/>
    <x v="1"/>
    <x v="1507"/>
    <x v="1214"/>
    <x v="1511"/>
    <x v="1265"/>
    <x v="303"/>
    <x v="1"/>
    <x v="0"/>
    <x v="0"/>
    <x v="1457"/>
    <x v="1335"/>
    <x v="0"/>
    <x v="0"/>
  </r>
  <r>
    <x v="1515"/>
    <x v="1515"/>
    <x v="0"/>
    <x v="160"/>
    <x v="0"/>
    <x v="17"/>
    <x v="0"/>
    <x v="159"/>
    <x v="0"/>
    <x v="0"/>
    <x v="80"/>
    <x v="22"/>
    <x v="0"/>
    <x v="1508"/>
    <x v="1215"/>
    <x v="1512"/>
    <x v="1266"/>
    <x v="200"/>
    <x v="0"/>
    <x v="0"/>
    <x v="0"/>
    <x v="1458"/>
    <x v="1336"/>
    <x v="0"/>
    <x v="0"/>
  </r>
  <r>
    <x v="1516"/>
    <x v="1516"/>
    <x v="2"/>
    <x v="207"/>
    <x v="12"/>
    <x v="7"/>
    <x v="0"/>
    <x v="93"/>
    <x v="11"/>
    <x v="2"/>
    <x v="83"/>
    <x v="25"/>
    <x v="2"/>
    <x v="1509"/>
    <x v="1216"/>
    <x v="1513"/>
    <x v="1267"/>
    <x v="332"/>
    <x v="1"/>
    <x v="0"/>
    <x v="0"/>
    <x v="1459"/>
    <x v="1337"/>
    <x v="0"/>
    <x v="0"/>
  </r>
  <r>
    <x v="1517"/>
    <x v="1517"/>
    <x v="2"/>
    <x v="90"/>
    <x v="5"/>
    <x v="12"/>
    <x v="0"/>
    <x v="89"/>
    <x v="5"/>
    <x v="1"/>
    <x v="311"/>
    <x v="123"/>
    <x v="1"/>
    <x v="1510"/>
    <x v="1217"/>
    <x v="1514"/>
    <x v="1268"/>
    <x v="477"/>
    <x v="0"/>
    <x v="0"/>
    <x v="0"/>
    <x v="1460"/>
    <x v="1338"/>
    <x v="0"/>
    <x v="0"/>
  </r>
  <r>
    <x v="1518"/>
    <x v="1518"/>
    <x v="2"/>
    <x v="259"/>
    <x v="3"/>
    <x v="8"/>
    <x v="0"/>
    <x v="248"/>
    <x v="3"/>
    <x v="0"/>
    <x v="3"/>
    <x v="5"/>
    <x v="5"/>
    <x v="1511"/>
    <x v="1218"/>
    <x v="1515"/>
    <x v="1269"/>
    <x v="101"/>
    <x v="1"/>
    <x v="0"/>
    <x v="0"/>
    <x v="1461"/>
    <x v="1339"/>
    <x v="0"/>
    <x v="0"/>
  </r>
  <r>
    <x v="1519"/>
    <x v="1519"/>
    <x v="1"/>
    <x v="398"/>
    <x v="4"/>
    <x v="29"/>
    <x v="0"/>
    <x v="349"/>
    <x v="4"/>
    <x v="1"/>
    <x v="333"/>
    <x v="0"/>
    <x v="3"/>
    <x v="1512"/>
    <x v="1219"/>
    <x v="1516"/>
    <x v="1270"/>
    <x v="57"/>
    <x v="0"/>
    <x v="0"/>
    <x v="0"/>
    <x v="1462"/>
    <x v="1340"/>
    <x v="0"/>
    <x v="0"/>
  </r>
  <r>
    <x v="1520"/>
    <x v="1520"/>
    <x v="0"/>
    <x v="346"/>
    <x v="3"/>
    <x v="11"/>
    <x v="0"/>
    <x v="319"/>
    <x v="3"/>
    <x v="0"/>
    <x v="5"/>
    <x v="20"/>
    <x v="4"/>
    <x v="1513"/>
    <x v="1220"/>
    <x v="1517"/>
    <x v="1271"/>
    <x v="21"/>
    <x v="1"/>
    <x v="0"/>
    <x v="0"/>
    <x v="1463"/>
    <x v="1341"/>
    <x v="0"/>
    <x v="0"/>
  </r>
  <r>
    <x v="1521"/>
    <x v="1521"/>
    <x v="1"/>
    <x v="308"/>
    <x v="2"/>
    <x v="20"/>
    <x v="0"/>
    <x v="293"/>
    <x v="2"/>
    <x v="2"/>
    <x v="167"/>
    <x v="20"/>
    <x v="2"/>
    <x v="1514"/>
    <x v="976"/>
    <x v="1518"/>
    <x v="1272"/>
    <x v="128"/>
    <x v="1"/>
    <x v="0"/>
    <x v="0"/>
    <x v="1464"/>
    <x v="1342"/>
    <x v="0"/>
    <x v="0"/>
  </r>
  <r>
    <x v="1522"/>
    <x v="1522"/>
    <x v="2"/>
    <x v="294"/>
    <x v="4"/>
    <x v="8"/>
    <x v="0"/>
    <x v="280"/>
    <x v="4"/>
    <x v="1"/>
    <x v="68"/>
    <x v="5"/>
    <x v="0"/>
    <x v="1515"/>
    <x v="1221"/>
    <x v="1519"/>
    <x v="12"/>
    <x v="104"/>
    <x v="1"/>
    <x v="0"/>
    <x v="0"/>
    <x v="1465"/>
    <x v="1343"/>
    <x v="0"/>
    <x v="0"/>
  </r>
  <r>
    <x v="1523"/>
    <x v="1523"/>
    <x v="1"/>
    <x v="235"/>
    <x v="11"/>
    <x v="23"/>
    <x v="0"/>
    <x v="227"/>
    <x v="10"/>
    <x v="0"/>
    <x v="284"/>
    <x v="4"/>
    <x v="0"/>
    <x v="1516"/>
    <x v="1154"/>
    <x v="1520"/>
    <x v="12"/>
    <x v="235"/>
    <x v="0"/>
    <x v="0"/>
    <x v="0"/>
    <x v="385"/>
    <x v="347"/>
    <x v="0"/>
    <x v="0"/>
  </r>
  <r>
    <x v="1524"/>
    <x v="1524"/>
    <x v="1"/>
    <x v="408"/>
    <x v="0"/>
    <x v="23"/>
    <x v="0"/>
    <x v="353"/>
    <x v="0"/>
    <x v="0"/>
    <x v="201"/>
    <x v="6"/>
    <x v="1"/>
    <x v="1517"/>
    <x v="1222"/>
    <x v="1521"/>
    <x v="1273"/>
    <x v="324"/>
    <x v="1"/>
    <x v="0"/>
    <x v="0"/>
    <x v="1466"/>
    <x v="1344"/>
    <x v="0"/>
    <x v="0"/>
  </r>
  <r>
    <x v="1525"/>
    <x v="1525"/>
    <x v="1"/>
    <x v="145"/>
    <x v="4"/>
    <x v="23"/>
    <x v="0"/>
    <x v="144"/>
    <x v="4"/>
    <x v="1"/>
    <x v="379"/>
    <x v="17"/>
    <x v="2"/>
    <x v="1518"/>
    <x v="1223"/>
    <x v="1522"/>
    <x v="1274"/>
    <x v="167"/>
    <x v="0"/>
    <x v="0"/>
    <x v="0"/>
    <x v="1467"/>
    <x v="1345"/>
    <x v="0"/>
    <x v="0"/>
  </r>
  <r>
    <x v="1526"/>
    <x v="1526"/>
    <x v="3"/>
    <x v="378"/>
    <x v="5"/>
    <x v="14"/>
    <x v="0"/>
    <x v="340"/>
    <x v="5"/>
    <x v="1"/>
    <x v="252"/>
    <x v="16"/>
    <x v="4"/>
    <x v="1519"/>
    <x v="282"/>
    <x v="1523"/>
    <x v="1275"/>
    <x v="84"/>
    <x v="0"/>
    <x v="0"/>
    <x v="0"/>
    <x v="1468"/>
    <x v="1346"/>
    <x v="0"/>
    <x v="0"/>
  </r>
  <r>
    <x v="1527"/>
    <x v="1527"/>
    <x v="3"/>
    <x v="19"/>
    <x v="8"/>
    <x v="8"/>
    <x v="0"/>
    <x v="19"/>
    <x v="7"/>
    <x v="3"/>
    <x v="284"/>
    <x v="29"/>
    <x v="4"/>
    <x v="1520"/>
    <x v="111"/>
    <x v="1524"/>
    <x v="1276"/>
    <x v="197"/>
    <x v="0"/>
    <x v="0"/>
    <x v="0"/>
    <x v="1469"/>
    <x v="1347"/>
    <x v="0"/>
    <x v="0"/>
  </r>
  <r>
    <x v="1528"/>
    <x v="1528"/>
    <x v="3"/>
    <x v="351"/>
    <x v="9"/>
    <x v="2"/>
    <x v="0"/>
    <x v="322"/>
    <x v="8"/>
    <x v="3"/>
    <x v="352"/>
    <x v="30"/>
    <x v="0"/>
    <x v="1521"/>
    <x v="1224"/>
    <x v="1525"/>
    <x v="1277"/>
    <x v="318"/>
    <x v="1"/>
    <x v="0"/>
    <x v="0"/>
    <x v="1470"/>
    <x v="1348"/>
    <x v="0"/>
    <x v="0"/>
  </r>
  <r>
    <x v="1529"/>
    <x v="1529"/>
    <x v="1"/>
    <x v="397"/>
    <x v="4"/>
    <x v="30"/>
    <x v="0"/>
    <x v="288"/>
    <x v="4"/>
    <x v="1"/>
    <x v="216"/>
    <x v="17"/>
    <x v="1"/>
    <x v="1522"/>
    <x v="1225"/>
    <x v="1526"/>
    <x v="1278"/>
    <x v="169"/>
    <x v="0"/>
    <x v="0"/>
    <x v="0"/>
    <x v="1471"/>
    <x v="1349"/>
    <x v="0"/>
    <x v="0"/>
  </r>
  <r>
    <x v="1530"/>
    <x v="1530"/>
    <x v="0"/>
    <x v="157"/>
    <x v="2"/>
    <x v="21"/>
    <x v="0"/>
    <x v="156"/>
    <x v="2"/>
    <x v="2"/>
    <x v="2"/>
    <x v="21"/>
    <x v="7"/>
    <x v="1523"/>
    <x v="684"/>
    <x v="1527"/>
    <x v="12"/>
    <x v="478"/>
    <x v="0"/>
    <x v="0"/>
    <x v="0"/>
    <x v="1472"/>
    <x v="1350"/>
    <x v="0"/>
    <x v="0"/>
  </r>
  <r>
    <x v="1531"/>
    <x v="1531"/>
    <x v="3"/>
    <x v="11"/>
    <x v="7"/>
    <x v="10"/>
    <x v="0"/>
    <x v="11"/>
    <x v="6"/>
    <x v="2"/>
    <x v="158"/>
    <x v="17"/>
    <x v="1"/>
    <x v="1524"/>
    <x v="1226"/>
    <x v="1528"/>
    <x v="1279"/>
    <x v="219"/>
    <x v="0"/>
    <x v="0"/>
    <x v="0"/>
    <x v="1473"/>
    <x v="1351"/>
    <x v="0"/>
    <x v="0"/>
  </r>
  <r>
    <x v="1532"/>
    <x v="1532"/>
    <x v="3"/>
    <x v="353"/>
    <x v="4"/>
    <x v="28"/>
    <x v="0"/>
    <x v="324"/>
    <x v="4"/>
    <x v="1"/>
    <x v="56"/>
    <x v="124"/>
    <x v="0"/>
    <x v="1525"/>
    <x v="1227"/>
    <x v="1529"/>
    <x v="12"/>
    <x v="272"/>
    <x v="1"/>
    <x v="0"/>
    <x v="0"/>
    <x v="1474"/>
    <x v="1352"/>
    <x v="0"/>
    <x v="0"/>
  </r>
  <r>
    <x v="1533"/>
    <x v="1533"/>
    <x v="0"/>
    <x v="49"/>
    <x v="11"/>
    <x v="3"/>
    <x v="0"/>
    <x v="48"/>
    <x v="10"/>
    <x v="0"/>
    <x v="35"/>
    <x v="20"/>
    <x v="4"/>
    <x v="1526"/>
    <x v="1228"/>
    <x v="1530"/>
    <x v="1280"/>
    <x v="337"/>
    <x v="0"/>
    <x v="31"/>
    <x v="28"/>
    <x v="1475"/>
    <x v="1353"/>
    <x v="31"/>
    <x v="31"/>
  </r>
  <r>
    <x v="1534"/>
    <x v="1534"/>
    <x v="0"/>
    <x v="235"/>
    <x v="11"/>
    <x v="23"/>
    <x v="0"/>
    <x v="227"/>
    <x v="10"/>
    <x v="0"/>
    <x v="46"/>
    <x v="14"/>
    <x v="3"/>
    <x v="1527"/>
    <x v="1229"/>
    <x v="1531"/>
    <x v="12"/>
    <x v="438"/>
    <x v="0"/>
    <x v="0"/>
    <x v="0"/>
    <x v="1476"/>
    <x v="1354"/>
    <x v="0"/>
    <x v="0"/>
  </r>
  <r>
    <x v="1535"/>
    <x v="1535"/>
    <x v="1"/>
    <x v="44"/>
    <x v="3"/>
    <x v="23"/>
    <x v="0"/>
    <x v="43"/>
    <x v="3"/>
    <x v="0"/>
    <x v="350"/>
    <x v="8"/>
    <x v="3"/>
    <x v="1528"/>
    <x v="1230"/>
    <x v="1532"/>
    <x v="1281"/>
    <x v="88"/>
    <x v="1"/>
    <x v="0"/>
    <x v="0"/>
    <x v="1477"/>
    <x v="1355"/>
    <x v="0"/>
    <x v="0"/>
  </r>
  <r>
    <x v="1536"/>
    <x v="1536"/>
    <x v="0"/>
    <x v="110"/>
    <x v="2"/>
    <x v="30"/>
    <x v="0"/>
    <x v="109"/>
    <x v="2"/>
    <x v="2"/>
    <x v="32"/>
    <x v="20"/>
    <x v="3"/>
    <x v="1529"/>
    <x v="1231"/>
    <x v="1533"/>
    <x v="1282"/>
    <x v="40"/>
    <x v="0"/>
    <x v="0"/>
    <x v="0"/>
    <x v="1478"/>
    <x v="1356"/>
    <x v="0"/>
    <x v="0"/>
  </r>
  <r>
    <x v="1537"/>
    <x v="1537"/>
    <x v="2"/>
    <x v="20"/>
    <x v="9"/>
    <x v="13"/>
    <x v="0"/>
    <x v="20"/>
    <x v="8"/>
    <x v="3"/>
    <x v="25"/>
    <x v="30"/>
    <x v="2"/>
    <x v="1530"/>
    <x v="1232"/>
    <x v="1534"/>
    <x v="1283"/>
    <x v="461"/>
    <x v="1"/>
    <x v="0"/>
    <x v="0"/>
    <x v="1479"/>
    <x v="1357"/>
    <x v="0"/>
    <x v="0"/>
  </r>
  <r>
    <x v="1538"/>
    <x v="1538"/>
    <x v="3"/>
    <x v="159"/>
    <x v="8"/>
    <x v="16"/>
    <x v="0"/>
    <x v="158"/>
    <x v="7"/>
    <x v="3"/>
    <x v="123"/>
    <x v="8"/>
    <x v="0"/>
    <x v="1531"/>
    <x v="1233"/>
    <x v="1535"/>
    <x v="1284"/>
    <x v="310"/>
    <x v="1"/>
    <x v="0"/>
    <x v="0"/>
    <x v="1480"/>
    <x v="1358"/>
    <x v="0"/>
    <x v="0"/>
  </r>
  <r>
    <x v="1539"/>
    <x v="1539"/>
    <x v="1"/>
    <x v="35"/>
    <x v="9"/>
    <x v="5"/>
    <x v="0"/>
    <x v="35"/>
    <x v="8"/>
    <x v="3"/>
    <x v="206"/>
    <x v="6"/>
    <x v="3"/>
    <x v="1532"/>
    <x v="1234"/>
    <x v="1536"/>
    <x v="1285"/>
    <x v="327"/>
    <x v="0"/>
    <x v="0"/>
    <x v="0"/>
    <x v="1481"/>
    <x v="1359"/>
    <x v="0"/>
    <x v="0"/>
  </r>
  <r>
    <x v="1540"/>
    <x v="1540"/>
    <x v="2"/>
    <x v="131"/>
    <x v="2"/>
    <x v="7"/>
    <x v="0"/>
    <x v="130"/>
    <x v="2"/>
    <x v="2"/>
    <x v="110"/>
    <x v="1"/>
    <x v="1"/>
    <x v="1533"/>
    <x v="1235"/>
    <x v="1537"/>
    <x v="1286"/>
    <x v="94"/>
    <x v="0"/>
    <x v="0"/>
    <x v="0"/>
    <x v="1482"/>
    <x v="1360"/>
    <x v="0"/>
    <x v="0"/>
  </r>
  <r>
    <x v="1541"/>
    <x v="1541"/>
    <x v="2"/>
    <x v="224"/>
    <x v="1"/>
    <x v="28"/>
    <x v="0"/>
    <x v="216"/>
    <x v="1"/>
    <x v="1"/>
    <x v="90"/>
    <x v="1"/>
    <x v="3"/>
    <x v="1534"/>
    <x v="269"/>
    <x v="1538"/>
    <x v="1287"/>
    <x v="227"/>
    <x v="1"/>
    <x v="0"/>
    <x v="0"/>
    <x v="1483"/>
    <x v="1361"/>
    <x v="0"/>
    <x v="0"/>
  </r>
  <r>
    <x v="1542"/>
    <x v="1542"/>
    <x v="2"/>
    <x v="367"/>
    <x v="7"/>
    <x v="22"/>
    <x v="0"/>
    <x v="332"/>
    <x v="6"/>
    <x v="2"/>
    <x v="10"/>
    <x v="14"/>
    <x v="0"/>
    <x v="1535"/>
    <x v="1236"/>
    <x v="1539"/>
    <x v="1288"/>
    <x v="249"/>
    <x v="0"/>
    <x v="0"/>
    <x v="0"/>
    <x v="1484"/>
    <x v="1362"/>
    <x v="0"/>
    <x v="0"/>
  </r>
  <r>
    <x v="1543"/>
    <x v="1543"/>
    <x v="2"/>
    <x v="372"/>
    <x v="9"/>
    <x v="26"/>
    <x v="0"/>
    <x v="336"/>
    <x v="8"/>
    <x v="3"/>
    <x v="325"/>
    <x v="12"/>
    <x v="2"/>
    <x v="1536"/>
    <x v="1237"/>
    <x v="1540"/>
    <x v="1289"/>
    <x v="479"/>
    <x v="1"/>
    <x v="0"/>
    <x v="0"/>
    <x v="1485"/>
    <x v="1363"/>
    <x v="0"/>
    <x v="0"/>
  </r>
  <r>
    <x v="1544"/>
    <x v="1544"/>
    <x v="2"/>
    <x v="342"/>
    <x v="12"/>
    <x v="23"/>
    <x v="0"/>
    <x v="316"/>
    <x v="11"/>
    <x v="2"/>
    <x v="256"/>
    <x v="0"/>
    <x v="3"/>
    <x v="1537"/>
    <x v="1238"/>
    <x v="1541"/>
    <x v="12"/>
    <x v="5"/>
    <x v="1"/>
    <x v="0"/>
    <x v="0"/>
    <x v="127"/>
    <x v="5"/>
    <x v="0"/>
    <x v="0"/>
  </r>
  <r>
    <x v="1545"/>
    <x v="1545"/>
    <x v="3"/>
    <x v="342"/>
    <x v="12"/>
    <x v="23"/>
    <x v="0"/>
    <x v="316"/>
    <x v="11"/>
    <x v="2"/>
    <x v="377"/>
    <x v="26"/>
    <x v="1"/>
    <x v="1538"/>
    <x v="749"/>
    <x v="1542"/>
    <x v="12"/>
    <x v="480"/>
    <x v="1"/>
    <x v="0"/>
    <x v="0"/>
    <x v="1486"/>
    <x v="1364"/>
    <x v="0"/>
    <x v="0"/>
  </r>
  <r>
    <x v="1546"/>
    <x v="1546"/>
    <x v="2"/>
    <x v="82"/>
    <x v="10"/>
    <x v="28"/>
    <x v="0"/>
    <x v="81"/>
    <x v="9"/>
    <x v="3"/>
    <x v="39"/>
    <x v="24"/>
    <x v="5"/>
    <x v="1539"/>
    <x v="1239"/>
    <x v="1543"/>
    <x v="12"/>
    <x v="308"/>
    <x v="0"/>
    <x v="0"/>
    <x v="0"/>
    <x v="1487"/>
    <x v="1365"/>
    <x v="0"/>
    <x v="0"/>
  </r>
  <r>
    <x v="1547"/>
    <x v="1547"/>
    <x v="2"/>
    <x v="309"/>
    <x v="8"/>
    <x v="6"/>
    <x v="0"/>
    <x v="294"/>
    <x v="7"/>
    <x v="3"/>
    <x v="48"/>
    <x v="23"/>
    <x v="1"/>
    <x v="1540"/>
    <x v="224"/>
    <x v="1544"/>
    <x v="12"/>
    <x v="424"/>
    <x v="1"/>
    <x v="0"/>
    <x v="0"/>
    <x v="1488"/>
    <x v="1366"/>
    <x v="0"/>
    <x v="0"/>
  </r>
  <r>
    <x v="1548"/>
    <x v="1548"/>
    <x v="2"/>
    <x v="13"/>
    <x v="3"/>
    <x v="9"/>
    <x v="0"/>
    <x v="13"/>
    <x v="3"/>
    <x v="0"/>
    <x v="66"/>
    <x v="24"/>
    <x v="0"/>
    <x v="1541"/>
    <x v="1240"/>
    <x v="1545"/>
    <x v="1290"/>
    <x v="237"/>
    <x v="0"/>
    <x v="0"/>
    <x v="0"/>
    <x v="1489"/>
    <x v="1367"/>
    <x v="0"/>
    <x v="0"/>
  </r>
  <r>
    <x v="1549"/>
    <x v="1549"/>
    <x v="2"/>
    <x v="370"/>
    <x v="1"/>
    <x v="4"/>
    <x v="0"/>
    <x v="334"/>
    <x v="1"/>
    <x v="1"/>
    <x v="44"/>
    <x v="25"/>
    <x v="8"/>
    <x v="1542"/>
    <x v="1241"/>
    <x v="1546"/>
    <x v="1291"/>
    <x v="473"/>
    <x v="0"/>
    <x v="0"/>
    <x v="0"/>
    <x v="1490"/>
    <x v="1368"/>
    <x v="0"/>
    <x v="0"/>
  </r>
  <r>
    <x v="1550"/>
    <x v="1550"/>
    <x v="2"/>
    <x v="268"/>
    <x v="4"/>
    <x v="5"/>
    <x v="0"/>
    <x v="255"/>
    <x v="4"/>
    <x v="1"/>
    <x v="333"/>
    <x v="2"/>
    <x v="4"/>
    <x v="1543"/>
    <x v="1242"/>
    <x v="1547"/>
    <x v="1292"/>
    <x v="240"/>
    <x v="0"/>
    <x v="0"/>
    <x v="0"/>
    <x v="1491"/>
    <x v="1369"/>
    <x v="0"/>
    <x v="0"/>
  </r>
  <r>
    <x v="1551"/>
    <x v="1551"/>
    <x v="0"/>
    <x v="170"/>
    <x v="11"/>
    <x v="20"/>
    <x v="0"/>
    <x v="167"/>
    <x v="10"/>
    <x v="0"/>
    <x v="38"/>
    <x v="12"/>
    <x v="1"/>
    <x v="1544"/>
    <x v="1243"/>
    <x v="1548"/>
    <x v="1293"/>
    <x v="47"/>
    <x v="0"/>
    <x v="0"/>
    <x v="0"/>
    <x v="1492"/>
    <x v="1370"/>
    <x v="0"/>
    <x v="0"/>
  </r>
  <r>
    <x v="1552"/>
    <x v="1552"/>
    <x v="3"/>
    <x v="170"/>
    <x v="11"/>
    <x v="20"/>
    <x v="0"/>
    <x v="167"/>
    <x v="10"/>
    <x v="0"/>
    <x v="293"/>
    <x v="19"/>
    <x v="1"/>
    <x v="1545"/>
    <x v="1244"/>
    <x v="1549"/>
    <x v="1294"/>
    <x v="157"/>
    <x v="0"/>
    <x v="0"/>
    <x v="0"/>
    <x v="1493"/>
    <x v="1371"/>
    <x v="0"/>
    <x v="0"/>
  </r>
  <r>
    <x v="1553"/>
    <x v="1553"/>
    <x v="1"/>
    <x v="227"/>
    <x v="10"/>
    <x v="15"/>
    <x v="0"/>
    <x v="219"/>
    <x v="9"/>
    <x v="3"/>
    <x v="336"/>
    <x v="5"/>
    <x v="2"/>
    <x v="1546"/>
    <x v="1245"/>
    <x v="1550"/>
    <x v="1295"/>
    <x v="230"/>
    <x v="0"/>
    <x v="0"/>
    <x v="0"/>
    <x v="1494"/>
    <x v="1372"/>
    <x v="0"/>
    <x v="0"/>
  </r>
  <r>
    <x v="1554"/>
    <x v="1554"/>
    <x v="1"/>
    <x v="137"/>
    <x v="5"/>
    <x v="22"/>
    <x v="0"/>
    <x v="136"/>
    <x v="5"/>
    <x v="1"/>
    <x v="190"/>
    <x v="20"/>
    <x v="0"/>
    <x v="1547"/>
    <x v="1126"/>
    <x v="1551"/>
    <x v="1296"/>
    <x v="58"/>
    <x v="1"/>
    <x v="0"/>
    <x v="0"/>
    <x v="1495"/>
    <x v="1373"/>
    <x v="0"/>
    <x v="0"/>
  </r>
  <r>
    <x v="1555"/>
    <x v="1555"/>
    <x v="2"/>
    <x v="24"/>
    <x v="4"/>
    <x v="17"/>
    <x v="0"/>
    <x v="24"/>
    <x v="4"/>
    <x v="1"/>
    <x v="107"/>
    <x v="19"/>
    <x v="4"/>
    <x v="1548"/>
    <x v="1246"/>
    <x v="1552"/>
    <x v="1297"/>
    <x v="474"/>
    <x v="0"/>
    <x v="0"/>
    <x v="0"/>
    <x v="1496"/>
    <x v="1374"/>
    <x v="0"/>
    <x v="0"/>
  </r>
  <r>
    <x v="1556"/>
    <x v="1556"/>
    <x v="0"/>
    <x v="421"/>
    <x v="5"/>
    <x v="0"/>
    <x v="0"/>
    <x v="359"/>
    <x v="5"/>
    <x v="1"/>
    <x v="379"/>
    <x v="38"/>
    <x v="0"/>
    <x v="1549"/>
    <x v="260"/>
    <x v="1553"/>
    <x v="1298"/>
    <x v="94"/>
    <x v="1"/>
    <x v="0"/>
    <x v="0"/>
    <x v="1497"/>
    <x v="1375"/>
    <x v="0"/>
    <x v="0"/>
  </r>
  <r>
    <x v="1557"/>
    <x v="1557"/>
    <x v="3"/>
    <x v="236"/>
    <x v="10"/>
    <x v="7"/>
    <x v="0"/>
    <x v="228"/>
    <x v="9"/>
    <x v="3"/>
    <x v="337"/>
    <x v="14"/>
    <x v="2"/>
    <x v="1550"/>
    <x v="1247"/>
    <x v="1554"/>
    <x v="1299"/>
    <x v="5"/>
    <x v="1"/>
    <x v="0"/>
    <x v="0"/>
    <x v="1498"/>
    <x v="5"/>
    <x v="0"/>
    <x v="0"/>
  </r>
  <r>
    <x v="1558"/>
    <x v="1558"/>
    <x v="2"/>
    <x v="157"/>
    <x v="2"/>
    <x v="21"/>
    <x v="0"/>
    <x v="156"/>
    <x v="2"/>
    <x v="2"/>
    <x v="2"/>
    <x v="21"/>
    <x v="4"/>
    <x v="1551"/>
    <x v="1248"/>
    <x v="1555"/>
    <x v="1300"/>
    <x v="108"/>
    <x v="0"/>
    <x v="0"/>
    <x v="0"/>
    <x v="1499"/>
    <x v="1376"/>
    <x v="0"/>
    <x v="0"/>
  </r>
  <r>
    <x v="1559"/>
    <x v="1559"/>
    <x v="0"/>
    <x v="430"/>
    <x v="6"/>
    <x v="28"/>
    <x v="0"/>
    <x v="161"/>
    <x v="0"/>
    <x v="0"/>
    <x v="177"/>
    <x v="22"/>
    <x v="4"/>
    <x v="1552"/>
    <x v="1070"/>
    <x v="1556"/>
    <x v="121"/>
    <x v="241"/>
    <x v="0"/>
    <x v="0"/>
    <x v="0"/>
    <x v="1500"/>
    <x v="1377"/>
    <x v="0"/>
    <x v="0"/>
  </r>
  <r>
    <x v="1560"/>
    <x v="1560"/>
    <x v="2"/>
    <x v="262"/>
    <x v="7"/>
    <x v="11"/>
    <x v="0"/>
    <x v="249"/>
    <x v="6"/>
    <x v="2"/>
    <x v="309"/>
    <x v="30"/>
    <x v="3"/>
    <x v="1553"/>
    <x v="1249"/>
    <x v="1557"/>
    <x v="1301"/>
    <x v="481"/>
    <x v="1"/>
    <x v="0"/>
    <x v="0"/>
    <x v="1501"/>
    <x v="1378"/>
    <x v="0"/>
    <x v="0"/>
  </r>
  <r>
    <x v="1561"/>
    <x v="1561"/>
    <x v="1"/>
    <x v="408"/>
    <x v="0"/>
    <x v="23"/>
    <x v="0"/>
    <x v="353"/>
    <x v="0"/>
    <x v="0"/>
    <x v="264"/>
    <x v="125"/>
    <x v="0"/>
    <x v="1554"/>
    <x v="1250"/>
    <x v="1558"/>
    <x v="1302"/>
    <x v="201"/>
    <x v="0"/>
    <x v="0"/>
    <x v="0"/>
    <x v="1502"/>
    <x v="1379"/>
    <x v="0"/>
    <x v="0"/>
  </r>
  <r>
    <x v="1562"/>
    <x v="1562"/>
    <x v="2"/>
    <x v="107"/>
    <x v="4"/>
    <x v="0"/>
    <x v="0"/>
    <x v="106"/>
    <x v="4"/>
    <x v="1"/>
    <x v="267"/>
    <x v="21"/>
    <x v="1"/>
    <x v="1555"/>
    <x v="1251"/>
    <x v="1559"/>
    <x v="1303"/>
    <x v="288"/>
    <x v="1"/>
    <x v="0"/>
    <x v="0"/>
    <x v="1503"/>
    <x v="1380"/>
    <x v="0"/>
    <x v="0"/>
  </r>
  <r>
    <x v="1563"/>
    <x v="1563"/>
    <x v="2"/>
    <x v="206"/>
    <x v="9"/>
    <x v="11"/>
    <x v="0"/>
    <x v="201"/>
    <x v="8"/>
    <x v="3"/>
    <x v="226"/>
    <x v="23"/>
    <x v="4"/>
    <x v="1556"/>
    <x v="1252"/>
    <x v="1560"/>
    <x v="1304"/>
    <x v="143"/>
    <x v="0"/>
    <x v="0"/>
    <x v="0"/>
    <x v="1504"/>
    <x v="1381"/>
    <x v="0"/>
    <x v="0"/>
  </r>
  <r>
    <x v="1564"/>
    <x v="1564"/>
    <x v="1"/>
    <x v="27"/>
    <x v="2"/>
    <x v="9"/>
    <x v="0"/>
    <x v="27"/>
    <x v="2"/>
    <x v="2"/>
    <x v="321"/>
    <x v="22"/>
    <x v="1"/>
    <x v="1557"/>
    <x v="70"/>
    <x v="1561"/>
    <x v="1305"/>
    <x v="239"/>
    <x v="1"/>
    <x v="0"/>
    <x v="0"/>
    <x v="1505"/>
    <x v="1382"/>
    <x v="0"/>
    <x v="0"/>
  </r>
  <r>
    <x v="1565"/>
    <x v="1565"/>
    <x v="2"/>
    <x v="78"/>
    <x v="7"/>
    <x v="28"/>
    <x v="0"/>
    <x v="77"/>
    <x v="6"/>
    <x v="2"/>
    <x v="201"/>
    <x v="126"/>
    <x v="0"/>
    <x v="1558"/>
    <x v="590"/>
    <x v="1562"/>
    <x v="1306"/>
    <x v="126"/>
    <x v="1"/>
    <x v="0"/>
    <x v="0"/>
    <x v="1506"/>
    <x v="1383"/>
    <x v="0"/>
    <x v="0"/>
  </r>
  <r>
    <x v="1566"/>
    <x v="1566"/>
    <x v="0"/>
    <x v="193"/>
    <x v="5"/>
    <x v="27"/>
    <x v="0"/>
    <x v="188"/>
    <x v="5"/>
    <x v="1"/>
    <x v="141"/>
    <x v="19"/>
    <x v="9"/>
    <x v="1559"/>
    <x v="927"/>
    <x v="1563"/>
    <x v="1307"/>
    <x v="291"/>
    <x v="1"/>
    <x v="0"/>
    <x v="0"/>
    <x v="1507"/>
    <x v="1384"/>
    <x v="0"/>
    <x v="0"/>
  </r>
  <r>
    <x v="1567"/>
    <x v="1567"/>
    <x v="3"/>
    <x v="397"/>
    <x v="4"/>
    <x v="30"/>
    <x v="0"/>
    <x v="288"/>
    <x v="4"/>
    <x v="1"/>
    <x v="4"/>
    <x v="8"/>
    <x v="1"/>
    <x v="1560"/>
    <x v="1253"/>
    <x v="1564"/>
    <x v="1308"/>
    <x v="185"/>
    <x v="0"/>
    <x v="0"/>
    <x v="0"/>
    <x v="1508"/>
    <x v="1385"/>
    <x v="0"/>
    <x v="0"/>
  </r>
  <r>
    <x v="1568"/>
    <x v="1568"/>
    <x v="1"/>
    <x v="197"/>
    <x v="11"/>
    <x v="7"/>
    <x v="0"/>
    <x v="192"/>
    <x v="10"/>
    <x v="0"/>
    <x v="273"/>
    <x v="21"/>
    <x v="4"/>
    <x v="1561"/>
    <x v="640"/>
    <x v="1565"/>
    <x v="1309"/>
    <x v="236"/>
    <x v="0"/>
    <x v="0"/>
    <x v="0"/>
    <x v="1509"/>
    <x v="1386"/>
    <x v="0"/>
    <x v="0"/>
  </r>
  <r>
    <x v="1569"/>
    <x v="1569"/>
    <x v="2"/>
    <x v="201"/>
    <x v="0"/>
    <x v="29"/>
    <x v="0"/>
    <x v="196"/>
    <x v="0"/>
    <x v="0"/>
    <x v="201"/>
    <x v="24"/>
    <x v="3"/>
    <x v="1562"/>
    <x v="353"/>
    <x v="1566"/>
    <x v="1310"/>
    <x v="424"/>
    <x v="1"/>
    <x v="0"/>
    <x v="0"/>
    <x v="1510"/>
    <x v="1387"/>
    <x v="0"/>
    <x v="0"/>
  </r>
  <r>
    <x v="1570"/>
    <x v="1570"/>
    <x v="1"/>
    <x v="249"/>
    <x v="0"/>
    <x v="28"/>
    <x v="0"/>
    <x v="240"/>
    <x v="0"/>
    <x v="0"/>
    <x v="82"/>
    <x v="30"/>
    <x v="2"/>
    <x v="1563"/>
    <x v="1254"/>
    <x v="1567"/>
    <x v="1311"/>
    <x v="5"/>
    <x v="0"/>
    <x v="0"/>
    <x v="0"/>
    <x v="1511"/>
    <x v="5"/>
    <x v="0"/>
    <x v="0"/>
  </r>
  <r>
    <x v="1571"/>
    <x v="1571"/>
    <x v="3"/>
    <x v="184"/>
    <x v="1"/>
    <x v="29"/>
    <x v="0"/>
    <x v="179"/>
    <x v="1"/>
    <x v="1"/>
    <x v="1"/>
    <x v="8"/>
    <x v="0"/>
    <x v="1564"/>
    <x v="1255"/>
    <x v="1568"/>
    <x v="12"/>
    <x v="5"/>
    <x v="1"/>
    <x v="0"/>
    <x v="0"/>
    <x v="127"/>
    <x v="5"/>
    <x v="0"/>
    <x v="0"/>
  </r>
  <r>
    <x v="1572"/>
    <x v="1572"/>
    <x v="0"/>
    <x v="164"/>
    <x v="7"/>
    <x v="30"/>
    <x v="0"/>
    <x v="162"/>
    <x v="6"/>
    <x v="2"/>
    <x v="9"/>
    <x v="29"/>
    <x v="9"/>
    <x v="1565"/>
    <x v="1256"/>
    <x v="1569"/>
    <x v="1312"/>
    <x v="357"/>
    <x v="0"/>
    <x v="32"/>
    <x v="29"/>
    <x v="1512"/>
    <x v="1388"/>
    <x v="32"/>
    <x v="32"/>
  </r>
  <r>
    <x v="1573"/>
    <x v="1573"/>
    <x v="3"/>
    <x v="141"/>
    <x v="10"/>
    <x v="3"/>
    <x v="0"/>
    <x v="140"/>
    <x v="9"/>
    <x v="3"/>
    <x v="361"/>
    <x v="7"/>
    <x v="6"/>
    <x v="1566"/>
    <x v="1257"/>
    <x v="1570"/>
    <x v="1313"/>
    <x v="5"/>
    <x v="0"/>
    <x v="0"/>
    <x v="0"/>
    <x v="1513"/>
    <x v="5"/>
    <x v="0"/>
    <x v="0"/>
  </r>
  <r>
    <x v="1574"/>
    <x v="1574"/>
    <x v="1"/>
    <x v="233"/>
    <x v="4"/>
    <x v="2"/>
    <x v="0"/>
    <x v="225"/>
    <x v="4"/>
    <x v="1"/>
    <x v="4"/>
    <x v="10"/>
    <x v="4"/>
    <x v="1567"/>
    <x v="1258"/>
    <x v="1571"/>
    <x v="12"/>
    <x v="482"/>
    <x v="1"/>
    <x v="0"/>
    <x v="0"/>
    <x v="1514"/>
    <x v="1389"/>
    <x v="0"/>
    <x v="0"/>
  </r>
  <r>
    <x v="1575"/>
    <x v="1575"/>
    <x v="1"/>
    <x v="202"/>
    <x v="7"/>
    <x v="20"/>
    <x v="0"/>
    <x v="197"/>
    <x v="6"/>
    <x v="2"/>
    <x v="269"/>
    <x v="7"/>
    <x v="4"/>
    <x v="1568"/>
    <x v="828"/>
    <x v="1572"/>
    <x v="1314"/>
    <x v="156"/>
    <x v="0"/>
    <x v="0"/>
    <x v="0"/>
    <x v="1515"/>
    <x v="1390"/>
    <x v="0"/>
    <x v="0"/>
  </r>
  <r>
    <x v="1576"/>
    <x v="1576"/>
    <x v="0"/>
    <x v="101"/>
    <x v="3"/>
    <x v="30"/>
    <x v="0"/>
    <x v="100"/>
    <x v="3"/>
    <x v="0"/>
    <x v="315"/>
    <x v="12"/>
    <x v="3"/>
    <x v="1569"/>
    <x v="1259"/>
    <x v="1573"/>
    <x v="1315"/>
    <x v="176"/>
    <x v="0"/>
    <x v="0"/>
    <x v="0"/>
    <x v="1516"/>
    <x v="1391"/>
    <x v="0"/>
    <x v="0"/>
  </r>
  <r>
    <x v="1577"/>
    <x v="1577"/>
    <x v="2"/>
    <x v="370"/>
    <x v="1"/>
    <x v="4"/>
    <x v="0"/>
    <x v="334"/>
    <x v="1"/>
    <x v="1"/>
    <x v="222"/>
    <x v="17"/>
    <x v="0"/>
    <x v="1570"/>
    <x v="1260"/>
    <x v="1574"/>
    <x v="1316"/>
    <x v="373"/>
    <x v="1"/>
    <x v="0"/>
    <x v="0"/>
    <x v="1517"/>
    <x v="1392"/>
    <x v="0"/>
    <x v="0"/>
  </r>
  <r>
    <x v="1578"/>
    <x v="1578"/>
    <x v="3"/>
    <x v="19"/>
    <x v="8"/>
    <x v="8"/>
    <x v="0"/>
    <x v="19"/>
    <x v="7"/>
    <x v="3"/>
    <x v="18"/>
    <x v="8"/>
    <x v="1"/>
    <x v="1571"/>
    <x v="409"/>
    <x v="1575"/>
    <x v="1317"/>
    <x v="245"/>
    <x v="1"/>
    <x v="0"/>
    <x v="0"/>
    <x v="1518"/>
    <x v="1393"/>
    <x v="0"/>
    <x v="0"/>
  </r>
  <r>
    <x v="1579"/>
    <x v="1579"/>
    <x v="0"/>
    <x v="396"/>
    <x v="1"/>
    <x v="30"/>
    <x v="0"/>
    <x v="348"/>
    <x v="1"/>
    <x v="1"/>
    <x v="104"/>
    <x v="12"/>
    <x v="0"/>
    <x v="1572"/>
    <x v="1261"/>
    <x v="1576"/>
    <x v="1318"/>
    <x v="5"/>
    <x v="0"/>
    <x v="0"/>
    <x v="0"/>
    <x v="1519"/>
    <x v="5"/>
    <x v="0"/>
    <x v="0"/>
  </r>
  <r>
    <x v="1580"/>
    <x v="1580"/>
    <x v="3"/>
    <x v="431"/>
    <x v="17"/>
    <x v="12"/>
    <x v="0"/>
    <x v="100"/>
    <x v="3"/>
    <x v="0"/>
    <x v="56"/>
    <x v="30"/>
    <x v="1"/>
    <x v="1573"/>
    <x v="802"/>
    <x v="1577"/>
    <x v="1319"/>
    <x v="243"/>
    <x v="1"/>
    <x v="0"/>
    <x v="0"/>
    <x v="1520"/>
    <x v="1394"/>
    <x v="0"/>
    <x v="0"/>
  </r>
  <r>
    <x v="1581"/>
    <x v="1581"/>
    <x v="1"/>
    <x v="307"/>
    <x v="1"/>
    <x v="27"/>
    <x v="0"/>
    <x v="292"/>
    <x v="1"/>
    <x v="1"/>
    <x v="99"/>
    <x v="1"/>
    <x v="4"/>
    <x v="1574"/>
    <x v="1262"/>
    <x v="1578"/>
    <x v="1320"/>
    <x v="172"/>
    <x v="0"/>
    <x v="0"/>
    <x v="0"/>
    <x v="1521"/>
    <x v="1395"/>
    <x v="0"/>
    <x v="0"/>
  </r>
  <r>
    <x v="1582"/>
    <x v="1582"/>
    <x v="2"/>
    <x v="264"/>
    <x v="11"/>
    <x v="25"/>
    <x v="0"/>
    <x v="251"/>
    <x v="10"/>
    <x v="0"/>
    <x v="168"/>
    <x v="14"/>
    <x v="3"/>
    <x v="1575"/>
    <x v="1263"/>
    <x v="1579"/>
    <x v="12"/>
    <x v="132"/>
    <x v="1"/>
    <x v="0"/>
    <x v="0"/>
    <x v="1522"/>
    <x v="1396"/>
    <x v="0"/>
    <x v="0"/>
  </r>
  <r>
    <x v="1583"/>
    <x v="1583"/>
    <x v="3"/>
    <x v="140"/>
    <x v="3"/>
    <x v="4"/>
    <x v="0"/>
    <x v="139"/>
    <x v="3"/>
    <x v="0"/>
    <x v="238"/>
    <x v="17"/>
    <x v="2"/>
    <x v="1576"/>
    <x v="1074"/>
    <x v="1580"/>
    <x v="1321"/>
    <x v="36"/>
    <x v="0"/>
    <x v="0"/>
    <x v="0"/>
    <x v="1523"/>
    <x v="1397"/>
    <x v="0"/>
    <x v="0"/>
  </r>
  <r>
    <x v="1584"/>
    <x v="1584"/>
    <x v="0"/>
    <x v="351"/>
    <x v="9"/>
    <x v="2"/>
    <x v="0"/>
    <x v="322"/>
    <x v="8"/>
    <x v="3"/>
    <x v="298"/>
    <x v="10"/>
    <x v="2"/>
    <x v="277"/>
    <x v="601"/>
    <x v="1581"/>
    <x v="1322"/>
    <x v="303"/>
    <x v="1"/>
    <x v="0"/>
    <x v="0"/>
    <x v="1524"/>
    <x v="1398"/>
    <x v="0"/>
    <x v="0"/>
  </r>
  <r>
    <x v="1585"/>
    <x v="1585"/>
    <x v="3"/>
    <x v="236"/>
    <x v="10"/>
    <x v="7"/>
    <x v="0"/>
    <x v="228"/>
    <x v="9"/>
    <x v="3"/>
    <x v="36"/>
    <x v="1"/>
    <x v="0"/>
    <x v="1577"/>
    <x v="113"/>
    <x v="1582"/>
    <x v="1323"/>
    <x v="122"/>
    <x v="0"/>
    <x v="0"/>
    <x v="0"/>
    <x v="1525"/>
    <x v="1399"/>
    <x v="0"/>
    <x v="0"/>
  </r>
  <r>
    <x v="1586"/>
    <x v="1586"/>
    <x v="1"/>
    <x v="272"/>
    <x v="8"/>
    <x v="0"/>
    <x v="0"/>
    <x v="259"/>
    <x v="7"/>
    <x v="3"/>
    <x v="63"/>
    <x v="24"/>
    <x v="4"/>
    <x v="1578"/>
    <x v="1264"/>
    <x v="1583"/>
    <x v="1324"/>
    <x v="5"/>
    <x v="0"/>
    <x v="0"/>
    <x v="0"/>
    <x v="1526"/>
    <x v="5"/>
    <x v="0"/>
    <x v="0"/>
  </r>
  <r>
    <x v="1587"/>
    <x v="1587"/>
    <x v="1"/>
    <x v="235"/>
    <x v="11"/>
    <x v="23"/>
    <x v="0"/>
    <x v="227"/>
    <x v="10"/>
    <x v="0"/>
    <x v="292"/>
    <x v="113"/>
    <x v="2"/>
    <x v="1579"/>
    <x v="141"/>
    <x v="1584"/>
    <x v="1325"/>
    <x v="297"/>
    <x v="0"/>
    <x v="0"/>
    <x v="0"/>
    <x v="1527"/>
    <x v="1400"/>
    <x v="0"/>
    <x v="0"/>
  </r>
  <r>
    <x v="1588"/>
    <x v="1588"/>
    <x v="0"/>
    <x v="92"/>
    <x v="0"/>
    <x v="8"/>
    <x v="0"/>
    <x v="91"/>
    <x v="0"/>
    <x v="0"/>
    <x v="291"/>
    <x v="14"/>
    <x v="0"/>
    <x v="1580"/>
    <x v="284"/>
    <x v="1585"/>
    <x v="1326"/>
    <x v="398"/>
    <x v="1"/>
    <x v="0"/>
    <x v="0"/>
    <x v="1528"/>
    <x v="1401"/>
    <x v="0"/>
    <x v="0"/>
  </r>
  <r>
    <x v="1589"/>
    <x v="1589"/>
    <x v="3"/>
    <x v="21"/>
    <x v="2"/>
    <x v="15"/>
    <x v="0"/>
    <x v="21"/>
    <x v="2"/>
    <x v="2"/>
    <x v="339"/>
    <x v="12"/>
    <x v="0"/>
    <x v="1581"/>
    <x v="1265"/>
    <x v="1586"/>
    <x v="12"/>
    <x v="416"/>
    <x v="0"/>
    <x v="0"/>
    <x v="0"/>
    <x v="1529"/>
    <x v="1402"/>
    <x v="0"/>
    <x v="0"/>
  </r>
  <r>
    <x v="1590"/>
    <x v="1590"/>
    <x v="3"/>
    <x v="141"/>
    <x v="10"/>
    <x v="3"/>
    <x v="0"/>
    <x v="140"/>
    <x v="9"/>
    <x v="3"/>
    <x v="263"/>
    <x v="21"/>
    <x v="0"/>
    <x v="1582"/>
    <x v="730"/>
    <x v="1587"/>
    <x v="1327"/>
    <x v="213"/>
    <x v="0"/>
    <x v="0"/>
    <x v="0"/>
    <x v="1530"/>
    <x v="1403"/>
    <x v="0"/>
    <x v="0"/>
  </r>
  <r>
    <x v="1591"/>
    <x v="1591"/>
    <x v="3"/>
    <x v="40"/>
    <x v="1"/>
    <x v="5"/>
    <x v="0"/>
    <x v="39"/>
    <x v="1"/>
    <x v="1"/>
    <x v="192"/>
    <x v="23"/>
    <x v="5"/>
    <x v="1583"/>
    <x v="1266"/>
    <x v="1588"/>
    <x v="1328"/>
    <x v="327"/>
    <x v="1"/>
    <x v="0"/>
    <x v="0"/>
    <x v="1531"/>
    <x v="1404"/>
    <x v="0"/>
    <x v="0"/>
  </r>
  <r>
    <x v="1592"/>
    <x v="1592"/>
    <x v="0"/>
    <x v="63"/>
    <x v="2"/>
    <x v="28"/>
    <x v="0"/>
    <x v="62"/>
    <x v="2"/>
    <x v="2"/>
    <x v="0"/>
    <x v="19"/>
    <x v="3"/>
    <x v="1584"/>
    <x v="1155"/>
    <x v="1589"/>
    <x v="1329"/>
    <x v="121"/>
    <x v="0"/>
    <x v="0"/>
    <x v="0"/>
    <x v="1532"/>
    <x v="1405"/>
    <x v="0"/>
    <x v="0"/>
  </r>
  <r>
    <x v="1593"/>
    <x v="1593"/>
    <x v="0"/>
    <x v="89"/>
    <x v="3"/>
    <x v="28"/>
    <x v="0"/>
    <x v="88"/>
    <x v="3"/>
    <x v="0"/>
    <x v="241"/>
    <x v="0"/>
    <x v="1"/>
    <x v="1585"/>
    <x v="1267"/>
    <x v="1590"/>
    <x v="1330"/>
    <x v="5"/>
    <x v="1"/>
    <x v="0"/>
    <x v="0"/>
    <x v="1533"/>
    <x v="5"/>
    <x v="0"/>
    <x v="0"/>
  </r>
  <r>
    <x v="1594"/>
    <x v="1594"/>
    <x v="2"/>
    <x v="335"/>
    <x v="9"/>
    <x v="24"/>
    <x v="0"/>
    <x v="311"/>
    <x v="8"/>
    <x v="3"/>
    <x v="151"/>
    <x v="26"/>
    <x v="1"/>
    <x v="1586"/>
    <x v="1268"/>
    <x v="1591"/>
    <x v="1331"/>
    <x v="483"/>
    <x v="0"/>
    <x v="0"/>
    <x v="0"/>
    <x v="1534"/>
    <x v="1406"/>
    <x v="0"/>
    <x v="0"/>
  </r>
  <r>
    <x v="1595"/>
    <x v="1595"/>
    <x v="2"/>
    <x v="145"/>
    <x v="4"/>
    <x v="23"/>
    <x v="0"/>
    <x v="144"/>
    <x v="4"/>
    <x v="1"/>
    <x v="107"/>
    <x v="25"/>
    <x v="4"/>
    <x v="1587"/>
    <x v="1269"/>
    <x v="1592"/>
    <x v="1332"/>
    <x v="367"/>
    <x v="1"/>
    <x v="0"/>
    <x v="0"/>
    <x v="1535"/>
    <x v="1407"/>
    <x v="0"/>
    <x v="0"/>
  </r>
  <r>
    <x v="1596"/>
    <x v="1596"/>
    <x v="3"/>
    <x v="74"/>
    <x v="4"/>
    <x v="16"/>
    <x v="0"/>
    <x v="73"/>
    <x v="4"/>
    <x v="1"/>
    <x v="68"/>
    <x v="25"/>
    <x v="4"/>
    <x v="1588"/>
    <x v="1270"/>
    <x v="1593"/>
    <x v="1333"/>
    <x v="171"/>
    <x v="1"/>
    <x v="0"/>
    <x v="0"/>
    <x v="1536"/>
    <x v="1408"/>
    <x v="0"/>
    <x v="0"/>
  </r>
  <r>
    <x v="1597"/>
    <x v="1597"/>
    <x v="1"/>
    <x v="299"/>
    <x v="1"/>
    <x v="23"/>
    <x v="0"/>
    <x v="285"/>
    <x v="1"/>
    <x v="1"/>
    <x v="11"/>
    <x v="12"/>
    <x v="4"/>
    <x v="1589"/>
    <x v="1271"/>
    <x v="1594"/>
    <x v="1334"/>
    <x v="326"/>
    <x v="0"/>
    <x v="0"/>
    <x v="0"/>
    <x v="1537"/>
    <x v="1409"/>
    <x v="0"/>
    <x v="0"/>
  </r>
  <r>
    <x v="1598"/>
    <x v="1598"/>
    <x v="1"/>
    <x v="397"/>
    <x v="4"/>
    <x v="30"/>
    <x v="0"/>
    <x v="288"/>
    <x v="4"/>
    <x v="1"/>
    <x v="1"/>
    <x v="12"/>
    <x v="1"/>
    <x v="1590"/>
    <x v="441"/>
    <x v="1595"/>
    <x v="1335"/>
    <x v="5"/>
    <x v="0"/>
    <x v="0"/>
    <x v="0"/>
    <x v="1538"/>
    <x v="5"/>
    <x v="0"/>
    <x v="0"/>
  </r>
  <r>
    <x v="1599"/>
    <x v="1599"/>
    <x v="0"/>
    <x v="84"/>
    <x v="9"/>
    <x v="9"/>
    <x v="0"/>
    <x v="83"/>
    <x v="8"/>
    <x v="3"/>
    <x v="240"/>
    <x v="16"/>
    <x v="2"/>
    <x v="1591"/>
    <x v="184"/>
    <x v="1596"/>
    <x v="1336"/>
    <x v="84"/>
    <x v="1"/>
    <x v="0"/>
    <x v="0"/>
    <x v="1539"/>
    <x v="1410"/>
    <x v="0"/>
    <x v="0"/>
  </r>
  <r>
    <x v="1600"/>
    <x v="1600"/>
    <x v="0"/>
    <x v="14"/>
    <x v="7"/>
    <x v="12"/>
    <x v="0"/>
    <x v="14"/>
    <x v="6"/>
    <x v="2"/>
    <x v="13"/>
    <x v="1"/>
    <x v="0"/>
    <x v="1592"/>
    <x v="1272"/>
    <x v="1597"/>
    <x v="1337"/>
    <x v="173"/>
    <x v="1"/>
    <x v="0"/>
    <x v="0"/>
    <x v="1540"/>
    <x v="1411"/>
    <x v="0"/>
    <x v="0"/>
  </r>
  <r>
    <x v="1601"/>
    <x v="1601"/>
    <x v="2"/>
    <x v="249"/>
    <x v="0"/>
    <x v="28"/>
    <x v="0"/>
    <x v="240"/>
    <x v="0"/>
    <x v="0"/>
    <x v="169"/>
    <x v="10"/>
    <x v="4"/>
    <x v="1593"/>
    <x v="1273"/>
    <x v="1598"/>
    <x v="1338"/>
    <x v="112"/>
    <x v="1"/>
    <x v="0"/>
    <x v="0"/>
    <x v="1541"/>
    <x v="1412"/>
    <x v="0"/>
    <x v="0"/>
  </r>
  <r>
    <x v="1602"/>
    <x v="1602"/>
    <x v="1"/>
    <x v="347"/>
    <x v="3"/>
    <x v="20"/>
    <x v="0"/>
    <x v="320"/>
    <x v="3"/>
    <x v="0"/>
    <x v="6"/>
    <x v="13"/>
    <x v="2"/>
    <x v="1594"/>
    <x v="660"/>
    <x v="1599"/>
    <x v="1339"/>
    <x v="119"/>
    <x v="0"/>
    <x v="0"/>
    <x v="0"/>
    <x v="1542"/>
    <x v="1413"/>
    <x v="0"/>
    <x v="0"/>
  </r>
  <r>
    <x v="1603"/>
    <x v="1603"/>
    <x v="0"/>
    <x v="238"/>
    <x v="9"/>
    <x v="12"/>
    <x v="0"/>
    <x v="230"/>
    <x v="8"/>
    <x v="3"/>
    <x v="240"/>
    <x v="6"/>
    <x v="2"/>
    <x v="1595"/>
    <x v="1274"/>
    <x v="1600"/>
    <x v="1340"/>
    <x v="484"/>
    <x v="1"/>
    <x v="0"/>
    <x v="0"/>
    <x v="1543"/>
    <x v="1414"/>
    <x v="0"/>
    <x v="0"/>
  </r>
  <r>
    <x v="1604"/>
    <x v="1604"/>
    <x v="1"/>
    <x v="140"/>
    <x v="3"/>
    <x v="4"/>
    <x v="0"/>
    <x v="139"/>
    <x v="3"/>
    <x v="0"/>
    <x v="238"/>
    <x v="17"/>
    <x v="4"/>
    <x v="1596"/>
    <x v="97"/>
    <x v="1601"/>
    <x v="1341"/>
    <x v="5"/>
    <x v="1"/>
    <x v="0"/>
    <x v="0"/>
    <x v="1544"/>
    <x v="5"/>
    <x v="0"/>
    <x v="0"/>
  </r>
  <r>
    <x v="1605"/>
    <x v="1605"/>
    <x v="0"/>
    <x v="275"/>
    <x v="11"/>
    <x v="10"/>
    <x v="0"/>
    <x v="262"/>
    <x v="10"/>
    <x v="0"/>
    <x v="41"/>
    <x v="32"/>
    <x v="0"/>
    <x v="1597"/>
    <x v="870"/>
    <x v="1602"/>
    <x v="1342"/>
    <x v="163"/>
    <x v="1"/>
    <x v="0"/>
    <x v="0"/>
    <x v="1545"/>
    <x v="1415"/>
    <x v="0"/>
    <x v="0"/>
  </r>
  <r>
    <x v="1606"/>
    <x v="1606"/>
    <x v="1"/>
    <x v="258"/>
    <x v="3"/>
    <x v="7"/>
    <x v="0"/>
    <x v="247"/>
    <x v="3"/>
    <x v="0"/>
    <x v="30"/>
    <x v="1"/>
    <x v="2"/>
    <x v="1598"/>
    <x v="1275"/>
    <x v="1603"/>
    <x v="1343"/>
    <x v="291"/>
    <x v="0"/>
    <x v="0"/>
    <x v="0"/>
    <x v="1546"/>
    <x v="1416"/>
    <x v="0"/>
    <x v="0"/>
  </r>
  <r>
    <x v="1607"/>
    <x v="1607"/>
    <x v="2"/>
    <x v="257"/>
    <x v="8"/>
    <x v="20"/>
    <x v="0"/>
    <x v="246"/>
    <x v="7"/>
    <x v="3"/>
    <x v="129"/>
    <x v="14"/>
    <x v="0"/>
    <x v="1599"/>
    <x v="1276"/>
    <x v="1604"/>
    <x v="1344"/>
    <x v="102"/>
    <x v="0"/>
    <x v="0"/>
    <x v="0"/>
    <x v="1547"/>
    <x v="1417"/>
    <x v="0"/>
    <x v="0"/>
  </r>
  <r>
    <x v="1608"/>
    <x v="1608"/>
    <x v="0"/>
    <x v="290"/>
    <x v="11"/>
    <x v="5"/>
    <x v="0"/>
    <x v="276"/>
    <x v="10"/>
    <x v="0"/>
    <x v="124"/>
    <x v="4"/>
    <x v="3"/>
    <x v="1600"/>
    <x v="241"/>
    <x v="1605"/>
    <x v="1345"/>
    <x v="108"/>
    <x v="0"/>
    <x v="0"/>
    <x v="0"/>
    <x v="1548"/>
    <x v="1418"/>
    <x v="0"/>
    <x v="0"/>
  </r>
  <r>
    <x v="1609"/>
    <x v="1609"/>
    <x v="0"/>
    <x v="193"/>
    <x v="5"/>
    <x v="27"/>
    <x v="0"/>
    <x v="188"/>
    <x v="5"/>
    <x v="1"/>
    <x v="341"/>
    <x v="25"/>
    <x v="4"/>
    <x v="1601"/>
    <x v="1277"/>
    <x v="1606"/>
    <x v="1346"/>
    <x v="427"/>
    <x v="0"/>
    <x v="0"/>
    <x v="0"/>
    <x v="1549"/>
    <x v="1419"/>
    <x v="0"/>
    <x v="0"/>
  </r>
  <r>
    <x v="1610"/>
    <x v="1610"/>
    <x v="1"/>
    <x v="197"/>
    <x v="11"/>
    <x v="7"/>
    <x v="0"/>
    <x v="192"/>
    <x v="10"/>
    <x v="0"/>
    <x v="138"/>
    <x v="2"/>
    <x v="1"/>
    <x v="1602"/>
    <x v="1047"/>
    <x v="1607"/>
    <x v="1347"/>
    <x v="256"/>
    <x v="0"/>
    <x v="0"/>
    <x v="0"/>
    <x v="1550"/>
    <x v="1420"/>
    <x v="0"/>
    <x v="0"/>
  </r>
  <r>
    <x v="1611"/>
    <x v="1611"/>
    <x v="1"/>
    <x v="386"/>
    <x v="12"/>
    <x v="6"/>
    <x v="0"/>
    <x v="345"/>
    <x v="11"/>
    <x v="2"/>
    <x v="60"/>
    <x v="23"/>
    <x v="2"/>
    <x v="1603"/>
    <x v="1278"/>
    <x v="1608"/>
    <x v="1348"/>
    <x v="39"/>
    <x v="0"/>
    <x v="0"/>
    <x v="0"/>
    <x v="1551"/>
    <x v="1421"/>
    <x v="0"/>
    <x v="0"/>
  </r>
  <r>
    <x v="1612"/>
    <x v="1612"/>
    <x v="3"/>
    <x v="385"/>
    <x v="7"/>
    <x v="8"/>
    <x v="0"/>
    <x v="344"/>
    <x v="6"/>
    <x v="2"/>
    <x v="188"/>
    <x v="22"/>
    <x v="1"/>
    <x v="1604"/>
    <x v="1095"/>
    <x v="1609"/>
    <x v="1349"/>
    <x v="459"/>
    <x v="1"/>
    <x v="0"/>
    <x v="0"/>
    <x v="1552"/>
    <x v="1422"/>
    <x v="0"/>
    <x v="0"/>
  </r>
  <r>
    <x v="1613"/>
    <x v="1613"/>
    <x v="3"/>
    <x v="167"/>
    <x v="1"/>
    <x v="2"/>
    <x v="0"/>
    <x v="164"/>
    <x v="1"/>
    <x v="1"/>
    <x v="349"/>
    <x v="21"/>
    <x v="3"/>
    <x v="1605"/>
    <x v="1279"/>
    <x v="1610"/>
    <x v="12"/>
    <x v="485"/>
    <x v="0"/>
    <x v="0"/>
    <x v="0"/>
    <x v="1553"/>
    <x v="1423"/>
    <x v="0"/>
    <x v="0"/>
  </r>
  <r>
    <x v="1614"/>
    <x v="1614"/>
    <x v="3"/>
    <x v="380"/>
    <x v="1"/>
    <x v="19"/>
    <x v="0"/>
    <x v="342"/>
    <x v="1"/>
    <x v="1"/>
    <x v="285"/>
    <x v="21"/>
    <x v="0"/>
    <x v="1369"/>
    <x v="161"/>
    <x v="1611"/>
    <x v="12"/>
    <x v="367"/>
    <x v="0"/>
    <x v="0"/>
    <x v="0"/>
    <x v="1554"/>
    <x v="1424"/>
    <x v="0"/>
    <x v="0"/>
  </r>
  <r>
    <x v="1615"/>
    <x v="1615"/>
    <x v="0"/>
    <x v="234"/>
    <x v="9"/>
    <x v="6"/>
    <x v="0"/>
    <x v="226"/>
    <x v="8"/>
    <x v="3"/>
    <x v="174"/>
    <x v="38"/>
    <x v="5"/>
    <x v="1606"/>
    <x v="1272"/>
    <x v="1612"/>
    <x v="1350"/>
    <x v="48"/>
    <x v="1"/>
    <x v="0"/>
    <x v="0"/>
    <x v="1555"/>
    <x v="1425"/>
    <x v="0"/>
    <x v="0"/>
  </r>
  <r>
    <x v="1616"/>
    <x v="1616"/>
    <x v="1"/>
    <x v="81"/>
    <x v="8"/>
    <x v="29"/>
    <x v="0"/>
    <x v="80"/>
    <x v="7"/>
    <x v="3"/>
    <x v="33"/>
    <x v="3"/>
    <x v="2"/>
    <x v="1607"/>
    <x v="279"/>
    <x v="1613"/>
    <x v="1351"/>
    <x v="243"/>
    <x v="0"/>
    <x v="0"/>
    <x v="0"/>
    <x v="1556"/>
    <x v="1426"/>
    <x v="0"/>
    <x v="0"/>
  </r>
  <r>
    <x v="1617"/>
    <x v="1617"/>
    <x v="2"/>
    <x v="25"/>
    <x v="9"/>
    <x v="18"/>
    <x v="0"/>
    <x v="25"/>
    <x v="8"/>
    <x v="3"/>
    <x v="342"/>
    <x v="8"/>
    <x v="5"/>
    <x v="1608"/>
    <x v="1280"/>
    <x v="1614"/>
    <x v="12"/>
    <x v="486"/>
    <x v="0"/>
    <x v="0"/>
    <x v="0"/>
    <x v="1557"/>
    <x v="1427"/>
    <x v="0"/>
    <x v="0"/>
  </r>
  <r>
    <x v="1618"/>
    <x v="1618"/>
    <x v="3"/>
    <x v="87"/>
    <x v="5"/>
    <x v="13"/>
    <x v="0"/>
    <x v="86"/>
    <x v="5"/>
    <x v="1"/>
    <x v="87"/>
    <x v="35"/>
    <x v="4"/>
    <x v="1609"/>
    <x v="1281"/>
    <x v="1615"/>
    <x v="1352"/>
    <x v="43"/>
    <x v="0"/>
    <x v="0"/>
    <x v="0"/>
    <x v="1558"/>
    <x v="1428"/>
    <x v="0"/>
    <x v="0"/>
  </r>
  <r>
    <x v="1619"/>
    <x v="1619"/>
    <x v="3"/>
    <x v="385"/>
    <x v="7"/>
    <x v="8"/>
    <x v="0"/>
    <x v="344"/>
    <x v="6"/>
    <x v="2"/>
    <x v="134"/>
    <x v="25"/>
    <x v="3"/>
    <x v="1610"/>
    <x v="1282"/>
    <x v="1616"/>
    <x v="1353"/>
    <x v="33"/>
    <x v="1"/>
    <x v="0"/>
    <x v="0"/>
    <x v="1559"/>
    <x v="1429"/>
    <x v="0"/>
    <x v="0"/>
  </r>
  <r>
    <x v="1620"/>
    <x v="1620"/>
    <x v="1"/>
    <x v="73"/>
    <x v="3"/>
    <x v="22"/>
    <x v="0"/>
    <x v="72"/>
    <x v="3"/>
    <x v="0"/>
    <x v="41"/>
    <x v="1"/>
    <x v="2"/>
    <x v="1611"/>
    <x v="1283"/>
    <x v="1617"/>
    <x v="1354"/>
    <x v="487"/>
    <x v="1"/>
    <x v="0"/>
    <x v="0"/>
    <x v="1560"/>
    <x v="1430"/>
    <x v="0"/>
    <x v="0"/>
  </r>
  <r>
    <x v="1621"/>
    <x v="1621"/>
    <x v="3"/>
    <x v="246"/>
    <x v="5"/>
    <x v="11"/>
    <x v="0"/>
    <x v="238"/>
    <x v="5"/>
    <x v="1"/>
    <x v="69"/>
    <x v="13"/>
    <x v="1"/>
    <x v="48"/>
    <x v="1284"/>
    <x v="1618"/>
    <x v="1355"/>
    <x v="21"/>
    <x v="1"/>
    <x v="0"/>
    <x v="0"/>
    <x v="1561"/>
    <x v="1431"/>
    <x v="0"/>
    <x v="0"/>
  </r>
  <r>
    <x v="1622"/>
    <x v="1622"/>
    <x v="2"/>
    <x v="61"/>
    <x v="8"/>
    <x v="27"/>
    <x v="0"/>
    <x v="60"/>
    <x v="7"/>
    <x v="3"/>
    <x v="228"/>
    <x v="3"/>
    <x v="2"/>
    <x v="1612"/>
    <x v="460"/>
    <x v="1619"/>
    <x v="1356"/>
    <x v="40"/>
    <x v="0"/>
    <x v="0"/>
    <x v="0"/>
    <x v="1562"/>
    <x v="1432"/>
    <x v="0"/>
    <x v="0"/>
  </r>
  <r>
    <x v="1623"/>
    <x v="1623"/>
    <x v="3"/>
    <x v="296"/>
    <x v="11"/>
    <x v="2"/>
    <x v="0"/>
    <x v="282"/>
    <x v="10"/>
    <x v="0"/>
    <x v="49"/>
    <x v="38"/>
    <x v="4"/>
    <x v="1613"/>
    <x v="1285"/>
    <x v="1620"/>
    <x v="1357"/>
    <x v="229"/>
    <x v="0"/>
    <x v="0"/>
    <x v="0"/>
    <x v="1563"/>
    <x v="1433"/>
    <x v="0"/>
    <x v="0"/>
  </r>
  <r>
    <x v="1624"/>
    <x v="1624"/>
    <x v="0"/>
    <x v="432"/>
    <x v="0"/>
    <x v="10"/>
    <x v="0"/>
    <x v="361"/>
    <x v="0"/>
    <x v="0"/>
    <x v="319"/>
    <x v="29"/>
    <x v="4"/>
    <x v="1614"/>
    <x v="1286"/>
    <x v="1621"/>
    <x v="1358"/>
    <x v="173"/>
    <x v="0"/>
    <x v="0"/>
    <x v="0"/>
    <x v="1564"/>
    <x v="1434"/>
    <x v="0"/>
    <x v="0"/>
  </r>
  <r>
    <x v="1625"/>
    <x v="1625"/>
    <x v="3"/>
    <x v="216"/>
    <x v="11"/>
    <x v="6"/>
    <x v="0"/>
    <x v="208"/>
    <x v="10"/>
    <x v="0"/>
    <x v="306"/>
    <x v="13"/>
    <x v="0"/>
    <x v="1615"/>
    <x v="1287"/>
    <x v="1622"/>
    <x v="1359"/>
    <x v="5"/>
    <x v="1"/>
    <x v="0"/>
    <x v="0"/>
    <x v="1565"/>
    <x v="5"/>
    <x v="0"/>
    <x v="0"/>
  </r>
  <r>
    <x v="1626"/>
    <x v="1626"/>
    <x v="2"/>
    <x v="395"/>
    <x v="29"/>
    <x v="12"/>
    <x v="0"/>
    <x v="26"/>
    <x v="3"/>
    <x v="0"/>
    <x v="362"/>
    <x v="38"/>
    <x v="3"/>
    <x v="1616"/>
    <x v="1207"/>
    <x v="1623"/>
    <x v="1360"/>
    <x v="355"/>
    <x v="0"/>
    <x v="0"/>
    <x v="0"/>
    <x v="1566"/>
    <x v="1435"/>
    <x v="0"/>
    <x v="0"/>
  </r>
  <r>
    <x v="1627"/>
    <x v="1627"/>
    <x v="2"/>
    <x v="183"/>
    <x v="7"/>
    <x v="25"/>
    <x v="0"/>
    <x v="68"/>
    <x v="6"/>
    <x v="2"/>
    <x v="271"/>
    <x v="20"/>
    <x v="3"/>
    <x v="1617"/>
    <x v="507"/>
    <x v="1624"/>
    <x v="1361"/>
    <x v="427"/>
    <x v="1"/>
    <x v="0"/>
    <x v="0"/>
    <x v="1567"/>
    <x v="1436"/>
    <x v="0"/>
    <x v="0"/>
  </r>
  <r>
    <x v="1628"/>
    <x v="1628"/>
    <x v="1"/>
    <x v="224"/>
    <x v="1"/>
    <x v="28"/>
    <x v="0"/>
    <x v="216"/>
    <x v="1"/>
    <x v="1"/>
    <x v="192"/>
    <x v="16"/>
    <x v="1"/>
    <x v="1618"/>
    <x v="1288"/>
    <x v="1625"/>
    <x v="1362"/>
    <x v="122"/>
    <x v="0"/>
    <x v="33"/>
    <x v="30"/>
    <x v="1568"/>
    <x v="1437"/>
    <x v="33"/>
    <x v="33"/>
  </r>
  <r>
    <x v="1629"/>
    <x v="1629"/>
    <x v="3"/>
    <x v="332"/>
    <x v="8"/>
    <x v="10"/>
    <x v="0"/>
    <x v="310"/>
    <x v="7"/>
    <x v="3"/>
    <x v="360"/>
    <x v="1"/>
    <x v="4"/>
    <x v="1619"/>
    <x v="293"/>
    <x v="1626"/>
    <x v="1363"/>
    <x v="119"/>
    <x v="0"/>
    <x v="0"/>
    <x v="0"/>
    <x v="1569"/>
    <x v="1438"/>
    <x v="0"/>
    <x v="0"/>
  </r>
  <r>
    <x v="1630"/>
    <x v="1630"/>
    <x v="3"/>
    <x v="317"/>
    <x v="9"/>
    <x v="23"/>
    <x v="0"/>
    <x v="298"/>
    <x v="8"/>
    <x v="3"/>
    <x v="336"/>
    <x v="7"/>
    <x v="1"/>
    <x v="1620"/>
    <x v="223"/>
    <x v="1627"/>
    <x v="1364"/>
    <x v="40"/>
    <x v="1"/>
    <x v="0"/>
    <x v="0"/>
    <x v="1570"/>
    <x v="1439"/>
    <x v="0"/>
    <x v="0"/>
  </r>
  <r>
    <x v="1631"/>
    <x v="1631"/>
    <x v="2"/>
    <x v="415"/>
    <x v="1"/>
    <x v="22"/>
    <x v="0"/>
    <x v="357"/>
    <x v="1"/>
    <x v="1"/>
    <x v="250"/>
    <x v="13"/>
    <x v="2"/>
    <x v="1621"/>
    <x v="191"/>
    <x v="1628"/>
    <x v="1365"/>
    <x v="236"/>
    <x v="1"/>
    <x v="0"/>
    <x v="0"/>
    <x v="1571"/>
    <x v="1440"/>
    <x v="0"/>
    <x v="0"/>
  </r>
  <r>
    <x v="1632"/>
    <x v="1632"/>
    <x v="0"/>
    <x v="108"/>
    <x v="10"/>
    <x v="26"/>
    <x v="0"/>
    <x v="107"/>
    <x v="9"/>
    <x v="3"/>
    <x v="225"/>
    <x v="30"/>
    <x v="3"/>
    <x v="1622"/>
    <x v="61"/>
    <x v="1629"/>
    <x v="1366"/>
    <x v="64"/>
    <x v="0"/>
    <x v="0"/>
    <x v="0"/>
    <x v="1572"/>
    <x v="1441"/>
    <x v="0"/>
    <x v="0"/>
  </r>
  <r>
    <x v="1633"/>
    <x v="1633"/>
    <x v="2"/>
    <x v="43"/>
    <x v="4"/>
    <x v="22"/>
    <x v="0"/>
    <x v="42"/>
    <x v="4"/>
    <x v="1"/>
    <x v="229"/>
    <x v="127"/>
    <x v="5"/>
    <x v="1623"/>
    <x v="65"/>
    <x v="1630"/>
    <x v="1367"/>
    <x v="488"/>
    <x v="1"/>
    <x v="0"/>
    <x v="0"/>
    <x v="1573"/>
    <x v="1442"/>
    <x v="0"/>
    <x v="0"/>
  </r>
  <r>
    <x v="1634"/>
    <x v="1634"/>
    <x v="3"/>
    <x v="117"/>
    <x v="3"/>
    <x v="29"/>
    <x v="0"/>
    <x v="116"/>
    <x v="3"/>
    <x v="0"/>
    <x v="47"/>
    <x v="14"/>
    <x v="4"/>
    <x v="1624"/>
    <x v="1289"/>
    <x v="1631"/>
    <x v="1368"/>
    <x v="336"/>
    <x v="0"/>
    <x v="0"/>
    <x v="0"/>
    <x v="1574"/>
    <x v="1443"/>
    <x v="0"/>
    <x v="0"/>
  </r>
  <r>
    <x v="1635"/>
    <x v="1635"/>
    <x v="1"/>
    <x v="335"/>
    <x v="9"/>
    <x v="24"/>
    <x v="0"/>
    <x v="311"/>
    <x v="8"/>
    <x v="3"/>
    <x v="380"/>
    <x v="25"/>
    <x v="3"/>
    <x v="1625"/>
    <x v="1204"/>
    <x v="1632"/>
    <x v="1369"/>
    <x v="203"/>
    <x v="1"/>
    <x v="0"/>
    <x v="0"/>
    <x v="1575"/>
    <x v="1444"/>
    <x v="0"/>
    <x v="0"/>
  </r>
  <r>
    <x v="1636"/>
    <x v="1636"/>
    <x v="2"/>
    <x v="133"/>
    <x v="8"/>
    <x v="21"/>
    <x v="0"/>
    <x v="132"/>
    <x v="7"/>
    <x v="3"/>
    <x v="64"/>
    <x v="4"/>
    <x v="3"/>
    <x v="1626"/>
    <x v="1290"/>
    <x v="1633"/>
    <x v="1370"/>
    <x v="40"/>
    <x v="0"/>
    <x v="0"/>
    <x v="0"/>
    <x v="1576"/>
    <x v="1445"/>
    <x v="0"/>
    <x v="0"/>
  </r>
  <r>
    <x v="1637"/>
    <x v="1637"/>
    <x v="0"/>
    <x v="72"/>
    <x v="1"/>
    <x v="14"/>
    <x v="0"/>
    <x v="71"/>
    <x v="1"/>
    <x v="1"/>
    <x v="71"/>
    <x v="9"/>
    <x v="5"/>
    <x v="1627"/>
    <x v="1291"/>
    <x v="1634"/>
    <x v="1371"/>
    <x v="489"/>
    <x v="0"/>
    <x v="0"/>
    <x v="0"/>
    <x v="1577"/>
    <x v="1446"/>
    <x v="0"/>
    <x v="0"/>
  </r>
  <r>
    <x v="1638"/>
    <x v="1638"/>
    <x v="3"/>
    <x v="378"/>
    <x v="5"/>
    <x v="14"/>
    <x v="0"/>
    <x v="340"/>
    <x v="5"/>
    <x v="1"/>
    <x v="179"/>
    <x v="12"/>
    <x v="3"/>
    <x v="1628"/>
    <x v="1292"/>
    <x v="1635"/>
    <x v="1372"/>
    <x v="408"/>
    <x v="1"/>
    <x v="0"/>
    <x v="0"/>
    <x v="1578"/>
    <x v="1447"/>
    <x v="0"/>
    <x v="0"/>
  </r>
  <r>
    <x v="1639"/>
    <x v="1639"/>
    <x v="3"/>
    <x v="146"/>
    <x v="8"/>
    <x v="23"/>
    <x v="0"/>
    <x v="145"/>
    <x v="7"/>
    <x v="3"/>
    <x v="108"/>
    <x v="1"/>
    <x v="0"/>
    <x v="1629"/>
    <x v="1242"/>
    <x v="1636"/>
    <x v="1373"/>
    <x v="91"/>
    <x v="1"/>
    <x v="0"/>
    <x v="0"/>
    <x v="1579"/>
    <x v="1448"/>
    <x v="0"/>
    <x v="0"/>
  </r>
  <r>
    <x v="1640"/>
    <x v="1640"/>
    <x v="1"/>
    <x v="42"/>
    <x v="10"/>
    <x v="9"/>
    <x v="0"/>
    <x v="41"/>
    <x v="9"/>
    <x v="3"/>
    <x v="344"/>
    <x v="128"/>
    <x v="3"/>
    <x v="1630"/>
    <x v="1293"/>
    <x v="1637"/>
    <x v="1374"/>
    <x v="461"/>
    <x v="1"/>
    <x v="0"/>
    <x v="0"/>
    <x v="1580"/>
    <x v="1449"/>
    <x v="0"/>
    <x v="0"/>
  </r>
  <r>
    <x v="1641"/>
    <x v="1641"/>
    <x v="1"/>
    <x v="377"/>
    <x v="10"/>
    <x v="18"/>
    <x v="0"/>
    <x v="339"/>
    <x v="9"/>
    <x v="3"/>
    <x v="112"/>
    <x v="8"/>
    <x v="2"/>
    <x v="1631"/>
    <x v="343"/>
    <x v="1638"/>
    <x v="1375"/>
    <x v="5"/>
    <x v="0"/>
    <x v="0"/>
    <x v="0"/>
    <x v="1581"/>
    <x v="5"/>
    <x v="0"/>
    <x v="0"/>
  </r>
  <r>
    <x v="1642"/>
    <x v="1642"/>
    <x v="3"/>
    <x v="298"/>
    <x v="1"/>
    <x v="3"/>
    <x v="0"/>
    <x v="284"/>
    <x v="1"/>
    <x v="1"/>
    <x v="191"/>
    <x v="24"/>
    <x v="0"/>
    <x v="1632"/>
    <x v="458"/>
    <x v="1639"/>
    <x v="1376"/>
    <x v="213"/>
    <x v="0"/>
    <x v="0"/>
    <x v="0"/>
    <x v="1582"/>
    <x v="1450"/>
    <x v="0"/>
    <x v="0"/>
  </r>
  <r>
    <x v="1643"/>
    <x v="1643"/>
    <x v="3"/>
    <x v="267"/>
    <x v="9"/>
    <x v="4"/>
    <x v="0"/>
    <x v="254"/>
    <x v="8"/>
    <x v="3"/>
    <x v="64"/>
    <x v="35"/>
    <x v="4"/>
    <x v="1633"/>
    <x v="541"/>
    <x v="1640"/>
    <x v="1377"/>
    <x v="12"/>
    <x v="0"/>
    <x v="0"/>
    <x v="0"/>
    <x v="1583"/>
    <x v="1451"/>
    <x v="0"/>
    <x v="0"/>
  </r>
  <r>
    <x v="1644"/>
    <x v="1644"/>
    <x v="1"/>
    <x v="31"/>
    <x v="9"/>
    <x v="20"/>
    <x v="0"/>
    <x v="31"/>
    <x v="8"/>
    <x v="3"/>
    <x v="172"/>
    <x v="4"/>
    <x v="0"/>
    <x v="1634"/>
    <x v="1103"/>
    <x v="1641"/>
    <x v="1378"/>
    <x v="80"/>
    <x v="0"/>
    <x v="0"/>
    <x v="0"/>
    <x v="1584"/>
    <x v="1452"/>
    <x v="0"/>
    <x v="0"/>
  </r>
  <r>
    <x v="1645"/>
    <x v="1645"/>
    <x v="2"/>
    <x v="332"/>
    <x v="8"/>
    <x v="10"/>
    <x v="0"/>
    <x v="310"/>
    <x v="7"/>
    <x v="3"/>
    <x v="284"/>
    <x v="24"/>
    <x v="4"/>
    <x v="1635"/>
    <x v="848"/>
    <x v="1642"/>
    <x v="12"/>
    <x v="407"/>
    <x v="1"/>
    <x v="0"/>
    <x v="0"/>
    <x v="1044"/>
    <x v="963"/>
    <x v="0"/>
    <x v="0"/>
  </r>
  <r>
    <x v="1646"/>
    <x v="1646"/>
    <x v="3"/>
    <x v="413"/>
    <x v="12"/>
    <x v="22"/>
    <x v="0"/>
    <x v="355"/>
    <x v="11"/>
    <x v="2"/>
    <x v="121"/>
    <x v="24"/>
    <x v="3"/>
    <x v="1636"/>
    <x v="1294"/>
    <x v="1643"/>
    <x v="1379"/>
    <x v="77"/>
    <x v="0"/>
    <x v="0"/>
    <x v="0"/>
    <x v="1585"/>
    <x v="1453"/>
    <x v="0"/>
    <x v="0"/>
  </r>
  <r>
    <x v="1647"/>
    <x v="1647"/>
    <x v="1"/>
    <x v="36"/>
    <x v="1"/>
    <x v="13"/>
    <x v="0"/>
    <x v="36"/>
    <x v="1"/>
    <x v="1"/>
    <x v="71"/>
    <x v="32"/>
    <x v="2"/>
    <x v="1637"/>
    <x v="411"/>
    <x v="1644"/>
    <x v="1380"/>
    <x v="26"/>
    <x v="1"/>
    <x v="0"/>
    <x v="0"/>
    <x v="1586"/>
    <x v="1454"/>
    <x v="0"/>
    <x v="0"/>
  </r>
  <r>
    <x v="1648"/>
    <x v="1648"/>
    <x v="2"/>
    <x v="14"/>
    <x v="7"/>
    <x v="12"/>
    <x v="0"/>
    <x v="14"/>
    <x v="6"/>
    <x v="2"/>
    <x v="340"/>
    <x v="19"/>
    <x v="3"/>
    <x v="1638"/>
    <x v="1295"/>
    <x v="1645"/>
    <x v="1381"/>
    <x v="209"/>
    <x v="1"/>
    <x v="0"/>
    <x v="0"/>
    <x v="1587"/>
    <x v="1455"/>
    <x v="0"/>
    <x v="0"/>
  </r>
  <r>
    <x v="1649"/>
    <x v="1649"/>
    <x v="2"/>
    <x v="433"/>
    <x v="29"/>
    <x v="9"/>
    <x v="0"/>
    <x v="328"/>
    <x v="6"/>
    <x v="2"/>
    <x v="344"/>
    <x v="5"/>
    <x v="2"/>
    <x v="1639"/>
    <x v="1296"/>
    <x v="1646"/>
    <x v="12"/>
    <x v="431"/>
    <x v="1"/>
    <x v="0"/>
    <x v="0"/>
    <x v="1588"/>
    <x v="1456"/>
    <x v="0"/>
    <x v="0"/>
  </r>
  <r>
    <x v="1650"/>
    <x v="1650"/>
    <x v="2"/>
    <x v="61"/>
    <x v="8"/>
    <x v="27"/>
    <x v="0"/>
    <x v="60"/>
    <x v="7"/>
    <x v="3"/>
    <x v="284"/>
    <x v="7"/>
    <x v="1"/>
    <x v="1640"/>
    <x v="1132"/>
    <x v="1647"/>
    <x v="1382"/>
    <x v="219"/>
    <x v="0"/>
    <x v="0"/>
    <x v="0"/>
    <x v="1589"/>
    <x v="1457"/>
    <x v="0"/>
    <x v="0"/>
  </r>
  <r>
    <x v="1651"/>
    <x v="1651"/>
    <x v="0"/>
    <x v="340"/>
    <x v="9"/>
    <x v="7"/>
    <x v="0"/>
    <x v="315"/>
    <x v="8"/>
    <x v="3"/>
    <x v="225"/>
    <x v="1"/>
    <x v="4"/>
    <x v="1641"/>
    <x v="1297"/>
    <x v="1648"/>
    <x v="1383"/>
    <x v="403"/>
    <x v="1"/>
    <x v="0"/>
    <x v="0"/>
    <x v="1590"/>
    <x v="1458"/>
    <x v="0"/>
    <x v="0"/>
  </r>
  <r>
    <x v="1652"/>
    <x v="1652"/>
    <x v="2"/>
    <x v="417"/>
    <x v="7"/>
    <x v="7"/>
    <x v="0"/>
    <x v="352"/>
    <x v="6"/>
    <x v="2"/>
    <x v="303"/>
    <x v="19"/>
    <x v="3"/>
    <x v="1642"/>
    <x v="609"/>
    <x v="1649"/>
    <x v="1384"/>
    <x v="224"/>
    <x v="0"/>
    <x v="0"/>
    <x v="0"/>
    <x v="1591"/>
    <x v="1459"/>
    <x v="0"/>
    <x v="0"/>
  </r>
  <r>
    <x v="1653"/>
    <x v="1653"/>
    <x v="1"/>
    <x v="27"/>
    <x v="2"/>
    <x v="9"/>
    <x v="0"/>
    <x v="27"/>
    <x v="2"/>
    <x v="2"/>
    <x v="23"/>
    <x v="6"/>
    <x v="0"/>
    <x v="1643"/>
    <x v="1298"/>
    <x v="1650"/>
    <x v="1385"/>
    <x v="95"/>
    <x v="1"/>
    <x v="0"/>
    <x v="0"/>
    <x v="1592"/>
    <x v="1460"/>
    <x v="0"/>
    <x v="0"/>
  </r>
  <r>
    <x v="1654"/>
    <x v="1654"/>
    <x v="1"/>
    <x v="24"/>
    <x v="4"/>
    <x v="17"/>
    <x v="0"/>
    <x v="24"/>
    <x v="4"/>
    <x v="1"/>
    <x v="194"/>
    <x v="7"/>
    <x v="4"/>
    <x v="1644"/>
    <x v="807"/>
    <x v="1651"/>
    <x v="1386"/>
    <x v="229"/>
    <x v="0"/>
    <x v="0"/>
    <x v="0"/>
    <x v="1593"/>
    <x v="1461"/>
    <x v="0"/>
    <x v="0"/>
  </r>
  <r>
    <x v="1655"/>
    <x v="1655"/>
    <x v="1"/>
    <x v="188"/>
    <x v="0"/>
    <x v="21"/>
    <x v="0"/>
    <x v="183"/>
    <x v="0"/>
    <x v="0"/>
    <x v="177"/>
    <x v="12"/>
    <x v="3"/>
    <x v="1645"/>
    <x v="1299"/>
    <x v="1652"/>
    <x v="1387"/>
    <x v="488"/>
    <x v="0"/>
    <x v="0"/>
    <x v="0"/>
    <x v="1594"/>
    <x v="1462"/>
    <x v="0"/>
    <x v="0"/>
  </r>
  <r>
    <x v="1656"/>
    <x v="1656"/>
    <x v="1"/>
    <x v="362"/>
    <x v="19"/>
    <x v="29"/>
    <x v="0"/>
    <x v="214"/>
    <x v="5"/>
    <x v="1"/>
    <x v="69"/>
    <x v="7"/>
    <x v="3"/>
    <x v="1646"/>
    <x v="1300"/>
    <x v="1653"/>
    <x v="1388"/>
    <x v="5"/>
    <x v="0"/>
    <x v="0"/>
    <x v="0"/>
    <x v="1595"/>
    <x v="5"/>
    <x v="0"/>
    <x v="0"/>
  </r>
  <r>
    <x v="1657"/>
    <x v="1657"/>
    <x v="3"/>
    <x v="119"/>
    <x v="2"/>
    <x v="1"/>
    <x v="0"/>
    <x v="118"/>
    <x v="2"/>
    <x v="2"/>
    <x v="116"/>
    <x v="14"/>
    <x v="1"/>
    <x v="1647"/>
    <x v="1301"/>
    <x v="1654"/>
    <x v="1389"/>
    <x v="5"/>
    <x v="1"/>
    <x v="0"/>
    <x v="0"/>
    <x v="1596"/>
    <x v="5"/>
    <x v="0"/>
    <x v="0"/>
  </r>
  <r>
    <x v="1658"/>
    <x v="1658"/>
    <x v="3"/>
    <x v="50"/>
    <x v="11"/>
    <x v="24"/>
    <x v="0"/>
    <x v="49"/>
    <x v="10"/>
    <x v="0"/>
    <x v="348"/>
    <x v="12"/>
    <x v="2"/>
    <x v="1648"/>
    <x v="1136"/>
    <x v="1655"/>
    <x v="1390"/>
    <x v="24"/>
    <x v="0"/>
    <x v="0"/>
    <x v="0"/>
    <x v="1597"/>
    <x v="1463"/>
    <x v="0"/>
    <x v="0"/>
  </r>
  <r>
    <x v="1659"/>
    <x v="1659"/>
    <x v="3"/>
    <x v="142"/>
    <x v="1"/>
    <x v="25"/>
    <x v="0"/>
    <x v="141"/>
    <x v="1"/>
    <x v="1"/>
    <x v="208"/>
    <x v="23"/>
    <x v="5"/>
    <x v="1649"/>
    <x v="1302"/>
    <x v="1656"/>
    <x v="1391"/>
    <x v="342"/>
    <x v="1"/>
    <x v="0"/>
    <x v="0"/>
    <x v="1598"/>
    <x v="1464"/>
    <x v="0"/>
    <x v="0"/>
  </r>
  <r>
    <x v="1660"/>
    <x v="1660"/>
    <x v="2"/>
    <x v="358"/>
    <x v="2"/>
    <x v="0"/>
    <x v="0"/>
    <x v="327"/>
    <x v="2"/>
    <x v="2"/>
    <x v="173"/>
    <x v="35"/>
    <x v="0"/>
    <x v="1650"/>
    <x v="1303"/>
    <x v="1657"/>
    <x v="1392"/>
    <x v="3"/>
    <x v="0"/>
    <x v="0"/>
    <x v="0"/>
    <x v="1599"/>
    <x v="1465"/>
    <x v="0"/>
    <x v="0"/>
  </r>
  <r>
    <x v="1661"/>
    <x v="1661"/>
    <x v="3"/>
    <x v="127"/>
    <x v="8"/>
    <x v="4"/>
    <x v="0"/>
    <x v="126"/>
    <x v="7"/>
    <x v="3"/>
    <x v="128"/>
    <x v="20"/>
    <x v="3"/>
    <x v="1651"/>
    <x v="486"/>
    <x v="1658"/>
    <x v="1393"/>
    <x v="34"/>
    <x v="0"/>
    <x v="0"/>
    <x v="0"/>
    <x v="1600"/>
    <x v="1466"/>
    <x v="0"/>
    <x v="0"/>
  </r>
  <r>
    <x v="1662"/>
    <x v="1662"/>
    <x v="2"/>
    <x v="346"/>
    <x v="3"/>
    <x v="11"/>
    <x v="0"/>
    <x v="319"/>
    <x v="3"/>
    <x v="0"/>
    <x v="72"/>
    <x v="0"/>
    <x v="1"/>
    <x v="1652"/>
    <x v="1304"/>
    <x v="1659"/>
    <x v="12"/>
    <x v="490"/>
    <x v="0"/>
    <x v="0"/>
    <x v="0"/>
    <x v="1601"/>
    <x v="1467"/>
    <x v="0"/>
    <x v="0"/>
  </r>
  <r>
    <x v="1663"/>
    <x v="1663"/>
    <x v="2"/>
    <x v="173"/>
    <x v="3"/>
    <x v="24"/>
    <x v="0"/>
    <x v="170"/>
    <x v="3"/>
    <x v="0"/>
    <x v="299"/>
    <x v="25"/>
    <x v="0"/>
    <x v="1653"/>
    <x v="462"/>
    <x v="1660"/>
    <x v="1394"/>
    <x v="8"/>
    <x v="0"/>
    <x v="0"/>
    <x v="0"/>
    <x v="1602"/>
    <x v="1468"/>
    <x v="0"/>
    <x v="0"/>
  </r>
  <r>
    <x v="1664"/>
    <x v="1664"/>
    <x v="0"/>
    <x v="44"/>
    <x v="3"/>
    <x v="23"/>
    <x v="0"/>
    <x v="43"/>
    <x v="3"/>
    <x v="0"/>
    <x v="40"/>
    <x v="129"/>
    <x v="1"/>
    <x v="1654"/>
    <x v="1305"/>
    <x v="1661"/>
    <x v="1395"/>
    <x v="111"/>
    <x v="1"/>
    <x v="0"/>
    <x v="0"/>
    <x v="1603"/>
    <x v="1469"/>
    <x v="0"/>
    <x v="0"/>
  </r>
  <r>
    <x v="1665"/>
    <x v="1665"/>
    <x v="3"/>
    <x v="47"/>
    <x v="10"/>
    <x v="6"/>
    <x v="0"/>
    <x v="46"/>
    <x v="9"/>
    <x v="3"/>
    <x v="356"/>
    <x v="29"/>
    <x v="2"/>
    <x v="1655"/>
    <x v="942"/>
    <x v="1662"/>
    <x v="1396"/>
    <x v="171"/>
    <x v="0"/>
    <x v="0"/>
    <x v="0"/>
    <x v="1604"/>
    <x v="1470"/>
    <x v="0"/>
    <x v="0"/>
  </r>
  <r>
    <x v="1666"/>
    <x v="1666"/>
    <x v="2"/>
    <x v="1"/>
    <x v="1"/>
    <x v="1"/>
    <x v="0"/>
    <x v="1"/>
    <x v="1"/>
    <x v="1"/>
    <x v="22"/>
    <x v="15"/>
    <x v="2"/>
    <x v="1656"/>
    <x v="1306"/>
    <x v="1663"/>
    <x v="1397"/>
    <x v="491"/>
    <x v="0"/>
    <x v="0"/>
    <x v="0"/>
    <x v="1605"/>
    <x v="1471"/>
    <x v="0"/>
    <x v="0"/>
  </r>
  <r>
    <x v="1667"/>
    <x v="1667"/>
    <x v="2"/>
    <x v="181"/>
    <x v="11"/>
    <x v="18"/>
    <x v="0"/>
    <x v="177"/>
    <x v="10"/>
    <x v="0"/>
    <x v="76"/>
    <x v="29"/>
    <x v="3"/>
    <x v="1657"/>
    <x v="1307"/>
    <x v="1664"/>
    <x v="1398"/>
    <x v="190"/>
    <x v="1"/>
    <x v="0"/>
    <x v="0"/>
    <x v="1606"/>
    <x v="1472"/>
    <x v="0"/>
    <x v="0"/>
  </r>
  <r>
    <x v="1668"/>
    <x v="1668"/>
    <x v="3"/>
    <x v="227"/>
    <x v="10"/>
    <x v="15"/>
    <x v="0"/>
    <x v="219"/>
    <x v="9"/>
    <x v="3"/>
    <x v="24"/>
    <x v="1"/>
    <x v="0"/>
    <x v="1658"/>
    <x v="1308"/>
    <x v="1665"/>
    <x v="1399"/>
    <x v="81"/>
    <x v="0"/>
    <x v="0"/>
    <x v="0"/>
    <x v="1607"/>
    <x v="1473"/>
    <x v="0"/>
    <x v="0"/>
  </r>
  <r>
    <x v="1669"/>
    <x v="1669"/>
    <x v="1"/>
    <x v="334"/>
    <x v="2"/>
    <x v="10"/>
    <x v="0"/>
    <x v="307"/>
    <x v="2"/>
    <x v="2"/>
    <x v="162"/>
    <x v="22"/>
    <x v="1"/>
    <x v="1659"/>
    <x v="1309"/>
    <x v="1666"/>
    <x v="1400"/>
    <x v="377"/>
    <x v="1"/>
    <x v="0"/>
    <x v="0"/>
    <x v="1608"/>
    <x v="1474"/>
    <x v="0"/>
    <x v="0"/>
  </r>
  <r>
    <x v="1670"/>
    <x v="1670"/>
    <x v="1"/>
    <x v="339"/>
    <x v="11"/>
    <x v="9"/>
    <x v="0"/>
    <x v="314"/>
    <x v="10"/>
    <x v="0"/>
    <x v="62"/>
    <x v="3"/>
    <x v="0"/>
    <x v="1660"/>
    <x v="500"/>
    <x v="1667"/>
    <x v="1401"/>
    <x v="291"/>
    <x v="1"/>
    <x v="0"/>
    <x v="0"/>
    <x v="1609"/>
    <x v="1475"/>
    <x v="0"/>
    <x v="0"/>
  </r>
  <r>
    <x v="1671"/>
    <x v="1671"/>
    <x v="0"/>
    <x v="298"/>
    <x v="1"/>
    <x v="3"/>
    <x v="0"/>
    <x v="284"/>
    <x v="1"/>
    <x v="1"/>
    <x v="356"/>
    <x v="22"/>
    <x v="2"/>
    <x v="1661"/>
    <x v="1310"/>
    <x v="1668"/>
    <x v="1402"/>
    <x v="427"/>
    <x v="1"/>
    <x v="0"/>
    <x v="0"/>
    <x v="1610"/>
    <x v="1476"/>
    <x v="0"/>
    <x v="0"/>
  </r>
  <r>
    <x v="1672"/>
    <x v="1672"/>
    <x v="0"/>
    <x v="414"/>
    <x v="3"/>
    <x v="16"/>
    <x v="0"/>
    <x v="356"/>
    <x v="3"/>
    <x v="0"/>
    <x v="114"/>
    <x v="14"/>
    <x v="0"/>
    <x v="1662"/>
    <x v="1311"/>
    <x v="1669"/>
    <x v="1403"/>
    <x v="95"/>
    <x v="0"/>
    <x v="0"/>
    <x v="0"/>
    <x v="1611"/>
    <x v="1477"/>
    <x v="0"/>
    <x v="0"/>
  </r>
  <r>
    <x v="1673"/>
    <x v="1673"/>
    <x v="0"/>
    <x v="5"/>
    <x v="3"/>
    <x v="5"/>
    <x v="0"/>
    <x v="5"/>
    <x v="3"/>
    <x v="0"/>
    <x v="212"/>
    <x v="1"/>
    <x v="1"/>
    <x v="1663"/>
    <x v="1312"/>
    <x v="1670"/>
    <x v="1404"/>
    <x v="329"/>
    <x v="0"/>
    <x v="0"/>
    <x v="0"/>
    <x v="1612"/>
    <x v="1478"/>
    <x v="0"/>
    <x v="0"/>
  </r>
  <r>
    <x v="1674"/>
    <x v="1674"/>
    <x v="1"/>
    <x v="244"/>
    <x v="0"/>
    <x v="14"/>
    <x v="0"/>
    <x v="236"/>
    <x v="0"/>
    <x v="0"/>
    <x v="23"/>
    <x v="26"/>
    <x v="0"/>
    <x v="1664"/>
    <x v="1313"/>
    <x v="1671"/>
    <x v="1405"/>
    <x v="124"/>
    <x v="0"/>
    <x v="0"/>
    <x v="0"/>
    <x v="1613"/>
    <x v="1479"/>
    <x v="0"/>
    <x v="0"/>
  </r>
  <r>
    <x v="1675"/>
    <x v="1675"/>
    <x v="0"/>
    <x v="434"/>
    <x v="30"/>
    <x v="20"/>
    <x v="0"/>
    <x v="39"/>
    <x v="1"/>
    <x v="1"/>
    <x v="192"/>
    <x v="23"/>
    <x v="0"/>
    <x v="1665"/>
    <x v="236"/>
    <x v="1672"/>
    <x v="1406"/>
    <x v="170"/>
    <x v="0"/>
    <x v="0"/>
    <x v="0"/>
    <x v="1614"/>
    <x v="1480"/>
    <x v="0"/>
    <x v="0"/>
  </r>
  <r>
    <x v="1676"/>
    <x v="1676"/>
    <x v="0"/>
    <x v="188"/>
    <x v="0"/>
    <x v="21"/>
    <x v="0"/>
    <x v="183"/>
    <x v="0"/>
    <x v="0"/>
    <x v="28"/>
    <x v="38"/>
    <x v="1"/>
    <x v="1666"/>
    <x v="1314"/>
    <x v="1673"/>
    <x v="12"/>
    <x v="380"/>
    <x v="0"/>
    <x v="0"/>
    <x v="0"/>
    <x v="1615"/>
    <x v="1481"/>
    <x v="0"/>
    <x v="0"/>
  </r>
  <r>
    <x v="1677"/>
    <x v="1677"/>
    <x v="3"/>
    <x v="391"/>
    <x v="0"/>
    <x v="12"/>
    <x v="0"/>
    <x v="347"/>
    <x v="0"/>
    <x v="0"/>
    <x v="362"/>
    <x v="19"/>
    <x v="1"/>
    <x v="1667"/>
    <x v="461"/>
    <x v="1674"/>
    <x v="1407"/>
    <x v="227"/>
    <x v="1"/>
    <x v="0"/>
    <x v="0"/>
    <x v="1616"/>
    <x v="1482"/>
    <x v="0"/>
    <x v="0"/>
  </r>
  <r>
    <x v="1678"/>
    <x v="1678"/>
    <x v="1"/>
    <x v="265"/>
    <x v="1"/>
    <x v="15"/>
    <x v="0"/>
    <x v="252"/>
    <x v="1"/>
    <x v="1"/>
    <x v="29"/>
    <x v="21"/>
    <x v="2"/>
    <x v="1668"/>
    <x v="1315"/>
    <x v="1675"/>
    <x v="1408"/>
    <x v="492"/>
    <x v="1"/>
    <x v="0"/>
    <x v="0"/>
    <x v="1617"/>
    <x v="1483"/>
    <x v="0"/>
    <x v="0"/>
  </r>
  <r>
    <x v="1679"/>
    <x v="1679"/>
    <x v="2"/>
    <x v="380"/>
    <x v="1"/>
    <x v="19"/>
    <x v="0"/>
    <x v="342"/>
    <x v="1"/>
    <x v="1"/>
    <x v="351"/>
    <x v="5"/>
    <x v="2"/>
    <x v="1669"/>
    <x v="895"/>
    <x v="1676"/>
    <x v="1409"/>
    <x v="291"/>
    <x v="0"/>
    <x v="0"/>
    <x v="0"/>
    <x v="1618"/>
    <x v="1484"/>
    <x v="0"/>
    <x v="0"/>
  </r>
  <r>
    <x v="1680"/>
    <x v="1680"/>
    <x v="2"/>
    <x v="145"/>
    <x v="4"/>
    <x v="23"/>
    <x v="0"/>
    <x v="144"/>
    <x v="4"/>
    <x v="1"/>
    <x v="251"/>
    <x v="7"/>
    <x v="2"/>
    <x v="1670"/>
    <x v="517"/>
    <x v="1677"/>
    <x v="1410"/>
    <x v="335"/>
    <x v="0"/>
    <x v="0"/>
    <x v="0"/>
    <x v="1619"/>
    <x v="1485"/>
    <x v="0"/>
    <x v="0"/>
  </r>
  <r>
    <x v="1681"/>
    <x v="1681"/>
    <x v="3"/>
    <x v="127"/>
    <x v="8"/>
    <x v="4"/>
    <x v="0"/>
    <x v="126"/>
    <x v="7"/>
    <x v="3"/>
    <x v="94"/>
    <x v="4"/>
    <x v="1"/>
    <x v="1671"/>
    <x v="1316"/>
    <x v="1678"/>
    <x v="1411"/>
    <x v="191"/>
    <x v="1"/>
    <x v="0"/>
    <x v="0"/>
    <x v="1620"/>
    <x v="1486"/>
    <x v="0"/>
    <x v="0"/>
  </r>
  <r>
    <x v="1682"/>
    <x v="1682"/>
    <x v="3"/>
    <x v="85"/>
    <x v="0"/>
    <x v="5"/>
    <x v="0"/>
    <x v="84"/>
    <x v="0"/>
    <x v="0"/>
    <x v="75"/>
    <x v="10"/>
    <x v="3"/>
    <x v="1672"/>
    <x v="661"/>
    <x v="1679"/>
    <x v="1412"/>
    <x v="288"/>
    <x v="0"/>
    <x v="0"/>
    <x v="0"/>
    <x v="1621"/>
    <x v="1487"/>
    <x v="0"/>
    <x v="0"/>
  </r>
  <r>
    <x v="1683"/>
    <x v="1683"/>
    <x v="1"/>
    <x v="356"/>
    <x v="25"/>
    <x v="29"/>
    <x v="0"/>
    <x v="175"/>
    <x v="5"/>
    <x v="1"/>
    <x v="69"/>
    <x v="29"/>
    <x v="0"/>
    <x v="1673"/>
    <x v="1181"/>
    <x v="1680"/>
    <x v="1413"/>
    <x v="266"/>
    <x v="1"/>
    <x v="0"/>
    <x v="0"/>
    <x v="1622"/>
    <x v="1488"/>
    <x v="0"/>
    <x v="0"/>
  </r>
  <r>
    <x v="1684"/>
    <x v="1684"/>
    <x v="3"/>
    <x v="147"/>
    <x v="12"/>
    <x v="12"/>
    <x v="0"/>
    <x v="146"/>
    <x v="11"/>
    <x v="2"/>
    <x v="41"/>
    <x v="130"/>
    <x v="3"/>
    <x v="1674"/>
    <x v="1317"/>
    <x v="1681"/>
    <x v="1414"/>
    <x v="323"/>
    <x v="0"/>
    <x v="0"/>
    <x v="0"/>
    <x v="1623"/>
    <x v="1489"/>
    <x v="0"/>
    <x v="0"/>
  </r>
  <r>
    <x v="1685"/>
    <x v="1685"/>
    <x v="0"/>
    <x v="176"/>
    <x v="7"/>
    <x v="4"/>
    <x v="0"/>
    <x v="10"/>
    <x v="6"/>
    <x v="2"/>
    <x v="369"/>
    <x v="25"/>
    <x v="1"/>
    <x v="1675"/>
    <x v="1318"/>
    <x v="1682"/>
    <x v="1415"/>
    <x v="5"/>
    <x v="1"/>
    <x v="0"/>
    <x v="0"/>
    <x v="1624"/>
    <x v="5"/>
    <x v="0"/>
    <x v="0"/>
  </r>
  <r>
    <x v="1686"/>
    <x v="1686"/>
    <x v="0"/>
    <x v="198"/>
    <x v="8"/>
    <x v="2"/>
    <x v="0"/>
    <x v="193"/>
    <x v="7"/>
    <x v="3"/>
    <x v="37"/>
    <x v="6"/>
    <x v="2"/>
    <x v="1676"/>
    <x v="1319"/>
    <x v="1683"/>
    <x v="12"/>
    <x v="214"/>
    <x v="0"/>
    <x v="0"/>
    <x v="0"/>
    <x v="1625"/>
    <x v="1490"/>
    <x v="0"/>
    <x v="0"/>
  </r>
  <r>
    <x v="1687"/>
    <x v="1687"/>
    <x v="0"/>
    <x v="356"/>
    <x v="25"/>
    <x v="29"/>
    <x v="0"/>
    <x v="175"/>
    <x v="5"/>
    <x v="1"/>
    <x v="310"/>
    <x v="18"/>
    <x v="1"/>
    <x v="1677"/>
    <x v="321"/>
    <x v="1684"/>
    <x v="1416"/>
    <x v="319"/>
    <x v="0"/>
    <x v="0"/>
    <x v="0"/>
    <x v="1626"/>
    <x v="1491"/>
    <x v="0"/>
    <x v="0"/>
  </r>
  <r>
    <x v="1688"/>
    <x v="1688"/>
    <x v="2"/>
    <x v="4"/>
    <x v="4"/>
    <x v="4"/>
    <x v="0"/>
    <x v="4"/>
    <x v="4"/>
    <x v="1"/>
    <x v="90"/>
    <x v="38"/>
    <x v="2"/>
    <x v="1678"/>
    <x v="1144"/>
    <x v="1685"/>
    <x v="1417"/>
    <x v="493"/>
    <x v="0"/>
    <x v="0"/>
    <x v="0"/>
    <x v="1627"/>
    <x v="1492"/>
    <x v="0"/>
    <x v="0"/>
  </r>
  <r>
    <x v="1689"/>
    <x v="1689"/>
    <x v="2"/>
    <x v="296"/>
    <x v="11"/>
    <x v="2"/>
    <x v="0"/>
    <x v="282"/>
    <x v="10"/>
    <x v="0"/>
    <x v="273"/>
    <x v="5"/>
    <x v="2"/>
    <x v="1679"/>
    <x v="1320"/>
    <x v="1686"/>
    <x v="1418"/>
    <x v="220"/>
    <x v="0"/>
    <x v="0"/>
    <x v="0"/>
    <x v="1628"/>
    <x v="1493"/>
    <x v="0"/>
    <x v="0"/>
  </r>
  <r>
    <x v="1690"/>
    <x v="1690"/>
    <x v="2"/>
    <x v="58"/>
    <x v="12"/>
    <x v="21"/>
    <x v="0"/>
    <x v="57"/>
    <x v="11"/>
    <x v="2"/>
    <x v="111"/>
    <x v="13"/>
    <x v="2"/>
    <x v="1163"/>
    <x v="1321"/>
    <x v="1687"/>
    <x v="1419"/>
    <x v="214"/>
    <x v="0"/>
    <x v="0"/>
    <x v="0"/>
    <x v="1629"/>
    <x v="1494"/>
    <x v="0"/>
    <x v="0"/>
  </r>
  <r>
    <x v="1691"/>
    <x v="1691"/>
    <x v="1"/>
    <x v="420"/>
    <x v="22"/>
    <x v="29"/>
    <x v="0"/>
    <x v="238"/>
    <x v="5"/>
    <x v="1"/>
    <x v="69"/>
    <x v="13"/>
    <x v="2"/>
    <x v="1680"/>
    <x v="996"/>
    <x v="1688"/>
    <x v="1420"/>
    <x v="5"/>
    <x v="0"/>
    <x v="0"/>
    <x v="0"/>
    <x v="1630"/>
    <x v="5"/>
    <x v="0"/>
    <x v="0"/>
  </r>
  <r>
    <x v="1692"/>
    <x v="1692"/>
    <x v="3"/>
    <x v="435"/>
    <x v="14"/>
    <x v="6"/>
    <x v="0"/>
    <x v="360"/>
    <x v="8"/>
    <x v="3"/>
    <x v="129"/>
    <x v="16"/>
    <x v="1"/>
    <x v="1681"/>
    <x v="1322"/>
    <x v="1689"/>
    <x v="1421"/>
    <x v="10"/>
    <x v="0"/>
    <x v="0"/>
    <x v="0"/>
    <x v="1631"/>
    <x v="1495"/>
    <x v="0"/>
    <x v="0"/>
  </r>
  <r>
    <x v="1693"/>
    <x v="1693"/>
    <x v="0"/>
    <x v="177"/>
    <x v="8"/>
    <x v="26"/>
    <x v="0"/>
    <x v="173"/>
    <x v="7"/>
    <x v="3"/>
    <x v="181"/>
    <x v="5"/>
    <x v="3"/>
    <x v="1682"/>
    <x v="1323"/>
    <x v="1690"/>
    <x v="1422"/>
    <x v="120"/>
    <x v="1"/>
    <x v="0"/>
    <x v="0"/>
    <x v="1632"/>
    <x v="1496"/>
    <x v="0"/>
    <x v="0"/>
  </r>
  <r>
    <x v="1694"/>
    <x v="1694"/>
    <x v="1"/>
    <x v="36"/>
    <x v="1"/>
    <x v="13"/>
    <x v="0"/>
    <x v="36"/>
    <x v="1"/>
    <x v="1"/>
    <x v="71"/>
    <x v="32"/>
    <x v="1"/>
    <x v="1683"/>
    <x v="1046"/>
    <x v="1691"/>
    <x v="1423"/>
    <x v="494"/>
    <x v="0"/>
    <x v="0"/>
    <x v="0"/>
    <x v="1633"/>
    <x v="1497"/>
    <x v="0"/>
    <x v="0"/>
  </r>
  <r>
    <x v="1695"/>
    <x v="1695"/>
    <x v="1"/>
    <x v="329"/>
    <x v="5"/>
    <x v="23"/>
    <x v="0"/>
    <x v="308"/>
    <x v="5"/>
    <x v="1"/>
    <x v="244"/>
    <x v="24"/>
    <x v="2"/>
    <x v="1684"/>
    <x v="909"/>
    <x v="1692"/>
    <x v="1424"/>
    <x v="140"/>
    <x v="0"/>
    <x v="0"/>
    <x v="0"/>
    <x v="1634"/>
    <x v="1498"/>
    <x v="0"/>
    <x v="0"/>
  </r>
  <r>
    <x v="1696"/>
    <x v="1696"/>
    <x v="2"/>
    <x v="305"/>
    <x v="9"/>
    <x v="21"/>
    <x v="0"/>
    <x v="290"/>
    <x v="8"/>
    <x v="3"/>
    <x v="174"/>
    <x v="29"/>
    <x v="1"/>
    <x v="1685"/>
    <x v="1091"/>
    <x v="1693"/>
    <x v="1425"/>
    <x v="45"/>
    <x v="1"/>
    <x v="0"/>
    <x v="0"/>
    <x v="1635"/>
    <x v="1499"/>
    <x v="0"/>
    <x v="0"/>
  </r>
  <r>
    <x v="1697"/>
    <x v="1697"/>
    <x v="2"/>
    <x v="404"/>
    <x v="12"/>
    <x v="19"/>
    <x v="0"/>
    <x v="351"/>
    <x v="11"/>
    <x v="2"/>
    <x v="214"/>
    <x v="26"/>
    <x v="4"/>
    <x v="1686"/>
    <x v="1324"/>
    <x v="1694"/>
    <x v="1426"/>
    <x v="219"/>
    <x v="1"/>
    <x v="0"/>
    <x v="0"/>
    <x v="1636"/>
    <x v="1500"/>
    <x v="0"/>
    <x v="0"/>
  </r>
  <r>
    <x v="1698"/>
    <x v="1698"/>
    <x v="3"/>
    <x v="363"/>
    <x v="7"/>
    <x v="19"/>
    <x v="0"/>
    <x v="328"/>
    <x v="6"/>
    <x v="2"/>
    <x v="245"/>
    <x v="24"/>
    <x v="3"/>
    <x v="1687"/>
    <x v="706"/>
    <x v="1695"/>
    <x v="1427"/>
    <x v="19"/>
    <x v="1"/>
    <x v="0"/>
    <x v="0"/>
    <x v="1637"/>
    <x v="1501"/>
    <x v="0"/>
    <x v="0"/>
  </r>
  <r>
    <x v="1699"/>
    <x v="1699"/>
    <x v="2"/>
    <x v="61"/>
    <x v="8"/>
    <x v="27"/>
    <x v="0"/>
    <x v="60"/>
    <x v="7"/>
    <x v="3"/>
    <x v="46"/>
    <x v="20"/>
    <x v="3"/>
    <x v="1688"/>
    <x v="569"/>
    <x v="1696"/>
    <x v="1428"/>
    <x v="36"/>
    <x v="0"/>
    <x v="0"/>
    <x v="0"/>
    <x v="1638"/>
    <x v="1502"/>
    <x v="0"/>
    <x v="0"/>
  </r>
  <r>
    <x v="1700"/>
    <x v="1700"/>
    <x v="3"/>
    <x v="192"/>
    <x v="10"/>
    <x v="5"/>
    <x v="0"/>
    <x v="187"/>
    <x v="9"/>
    <x v="3"/>
    <x v="231"/>
    <x v="25"/>
    <x v="4"/>
    <x v="1689"/>
    <x v="464"/>
    <x v="1697"/>
    <x v="1429"/>
    <x v="164"/>
    <x v="0"/>
    <x v="0"/>
    <x v="0"/>
    <x v="1639"/>
    <x v="1503"/>
    <x v="0"/>
    <x v="0"/>
  </r>
  <r>
    <x v="1701"/>
    <x v="1701"/>
    <x v="0"/>
    <x v="168"/>
    <x v="3"/>
    <x v="13"/>
    <x v="0"/>
    <x v="165"/>
    <x v="3"/>
    <x v="0"/>
    <x v="30"/>
    <x v="23"/>
    <x v="1"/>
    <x v="1690"/>
    <x v="725"/>
    <x v="1698"/>
    <x v="121"/>
    <x v="291"/>
    <x v="1"/>
    <x v="0"/>
    <x v="0"/>
    <x v="1640"/>
    <x v="1504"/>
    <x v="0"/>
    <x v="0"/>
  </r>
  <r>
    <x v="1702"/>
    <x v="1702"/>
    <x v="3"/>
    <x v="134"/>
    <x v="0"/>
    <x v="7"/>
    <x v="0"/>
    <x v="133"/>
    <x v="0"/>
    <x v="0"/>
    <x v="28"/>
    <x v="0"/>
    <x v="1"/>
    <x v="1691"/>
    <x v="1325"/>
    <x v="1699"/>
    <x v="12"/>
    <x v="495"/>
    <x v="1"/>
    <x v="0"/>
    <x v="0"/>
    <x v="1641"/>
    <x v="1505"/>
    <x v="0"/>
    <x v="0"/>
  </r>
  <r>
    <x v="1703"/>
    <x v="1703"/>
    <x v="2"/>
    <x v="178"/>
    <x v="12"/>
    <x v="14"/>
    <x v="0"/>
    <x v="174"/>
    <x v="11"/>
    <x v="2"/>
    <x v="189"/>
    <x v="22"/>
    <x v="4"/>
    <x v="1692"/>
    <x v="483"/>
    <x v="1700"/>
    <x v="1430"/>
    <x v="277"/>
    <x v="0"/>
    <x v="0"/>
    <x v="0"/>
    <x v="1642"/>
    <x v="1506"/>
    <x v="0"/>
    <x v="0"/>
  </r>
  <r>
    <x v="1704"/>
    <x v="1704"/>
    <x v="3"/>
    <x v="46"/>
    <x v="7"/>
    <x v="14"/>
    <x v="0"/>
    <x v="45"/>
    <x v="6"/>
    <x v="2"/>
    <x v="195"/>
    <x v="35"/>
    <x v="3"/>
    <x v="1693"/>
    <x v="46"/>
    <x v="1701"/>
    <x v="1431"/>
    <x v="138"/>
    <x v="1"/>
    <x v="0"/>
    <x v="0"/>
    <x v="1643"/>
    <x v="1507"/>
    <x v="0"/>
    <x v="0"/>
  </r>
  <r>
    <x v="1705"/>
    <x v="1705"/>
    <x v="3"/>
    <x v="199"/>
    <x v="12"/>
    <x v="16"/>
    <x v="0"/>
    <x v="194"/>
    <x v="11"/>
    <x v="2"/>
    <x v="95"/>
    <x v="16"/>
    <x v="1"/>
    <x v="1694"/>
    <x v="1326"/>
    <x v="1702"/>
    <x v="1432"/>
    <x v="496"/>
    <x v="1"/>
    <x v="0"/>
    <x v="0"/>
    <x v="1644"/>
    <x v="1508"/>
    <x v="0"/>
    <x v="0"/>
  </r>
  <r>
    <x v="1706"/>
    <x v="1706"/>
    <x v="0"/>
    <x v="80"/>
    <x v="5"/>
    <x v="29"/>
    <x v="0"/>
    <x v="79"/>
    <x v="5"/>
    <x v="1"/>
    <x v="188"/>
    <x v="5"/>
    <x v="1"/>
    <x v="1695"/>
    <x v="1327"/>
    <x v="1703"/>
    <x v="1433"/>
    <x v="497"/>
    <x v="1"/>
    <x v="0"/>
    <x v="0"/>
    <x v="1645"/>
    <x v="1509"/>
    <x v="0"/>
    <x v="0"/>
  </r>
  <r>
    <x v="1707"/>
    <x v="1707"/>
    <x v="0"/>
    <x v="270"/>
    <x v="12"/>
    <x v="4"/>
    <x v="0"/>
    <x v="257"/>
    <x v="11"/>
    <x v="2"/>
    <x v="13"/>
    <x v="38"/>
    <x v="2"/>
    <x v="1696"/>
    <x v="1328"/>
    <x v="1704"/>
    <x v="12"/>
    <x v="498"/>
    <x v="0"/>
    <x v="0"/>
    <x v="0"/>
    <x v="1646"/>
    <x v="1510"/>
    <x v="0"/>
    <x v="0"/>
  </r>
  <r>
    <x v="1708"/>
    <x v="1708"/>
    <x v="0"/>
    <x v="334"/>
    <x v="2"/>
    <x v="10"/>
    <x v="0"/>
    <x v="307"/>
    <x v="2"/>
    <x v="2"/>
    <x v="132"/>
    <x v="8"/>
    <x v="4"/>
    <x v="1365"/>
    <x v="1329"/>
    <x v="1705"/>
    <x v="12"/>
    <x v="110"/>
    <x v="0"/>
    <x v="0"/>
    <x v="0"/>
    <x v="1647"/>
    <x v="1511"/>
    <x v="0"/>
    <x v="0"/>
  </r>
  <r>
    <x v="1709"/>
    <x v="1709"/>
    <x v="0"/>
    <x v="273"/>
    <x v="7"/>
    <x v="5"/>
    <x v="0"/>
    <x v="260"/>
    <x v="6"/>
    <x v="2"/>
    <x v="271"/>
    <x v="24"/>
    <x v="0"/>
    <x v="1697"/>
    <x v="282"/>
    <x v="1706"/>
    <x v="1434"/>
    <x v="84"/>
    <x v="0"/>
    <x v="0"/>
    <x v="0"/>
    <x v="1648"/>
    <x v="1512"/>
    <x v="0"/>
    <x v="0"/>
  </r>
  <r>
    <x v="1710"/>
    <x v="1710"/>
    <x v="0"/>
    <x v="230"/>
    <x v="2"/>
    <x v="19"/>
    <x v="0"/>
    <x v="222"/>
    <x v="2"/>
    <x v="2"/>
    <x v="268"/>
    <x v="30"/>
    <x v="0"/>
    <x v="1698"/>
    <x v="969"/>
    <x v="1707"/>
    <x v="1435"/>
    <x v="41"/>
    <x v="0"/>
    <x v="0"/>
    <x v="0"/>
    <x v="1649"/>
    <x v="1513"/>
    <x v="0"/>
    <x v="0"/>
  </r>
  <r>
    <x v="1711"/>
    <x v="1711"/>
    <x v="0"/>
    <x v="427"/>
    <x v="23"/>
    <x v="28"/>
    <x v="0"/>
    <x v="183"/>
    <x v="0"/>
    <x v="0"/>
    <x v="125"/>
    <x v="17"/>
    <x v="2"/>
    <x v="1699"/>
    <x v="1330"/>
    <x v="1708"/>
    <x v="1436"/>
    <x v="5"/>
    <x v="1"/>
    <x v="0"/>
    <x v="0"/>
    <x v="1650"/>
    <x v="5"/>
    <x v="0"/>
    <x v="0"/>
  </r>
  <r>
    <x v="1712"/>
    <x v="1712"/>
    <x v="1"/>
    <x v="84"/>
    <x v="9"/>
    <x v="9"/>
    <x v="0"/>
    <x v="83"/>
    <x v="8"/>
    <x v="3"/>
    <x v="74"/>
    <x v="1"/>
    <x v="4"/>
    <x v="1700"/>
    <x v="963"/>
    <x v="1709"/>
    <x v="1437"/>
    <x v="102"/>
    <x v="1"/>
    <x v="0"/>
    <x v="0"/>
    <x v="1651"/>
    <x v="1514"/>
    <x v="0"/>
    <x v="0"/>
  </r>
  <r>
    <x v="1713"/>
    <x v="1713"/>
    <x v="0"/>
    <x v="130"/>
    <x v="7"/>
    <x v="0"/>
    <x v="0"/>
    <x v="129"/>
    <x v="6"/>
    <x v="2"/>
    <x v="193"/>
    <x v="24"/>
    <x v="2"/>
    <x v="1701"/>
    <x v="1331"/>
    <x v="1710"/>
    <x v="1438"/>
    <x v="68"/>
    <x v="0"/>
    <x v="0"/>
    <x v="0"/>
    <x v="1652"/>
    <x v="1515"/>
    <x v="0"/>
    <x v="0"/>
  </r>
  <r>
    <x v="1714"/>
    <x v="1714"/>
    <x v="0"/>
    <x v="237"/>
    <x v="3"/>
    <x v="2"/>
    <x v="0"/>
    <x v="229"/>
    <x v="3"/>
    <x v="0"/>
    <x v="260"/>
    <x v="12"/>
    <x v="1"/>
    <x v="1702"/>
    <x v="1332"/>
    <x v="1711"/>
    <x v="1439"/>
    <x v="309"/>
    <x v="0"/>
    <x v="0"/>
    <x v="0"/>
    <x v="1653"/>
    <x v="1516"/>
    <x v="0"/>
    <x v="0"/>
  </r>
  <r>
    <x v="1715"/>
    <x v="1715"/>
    <x v="2"/>
    <x v="198"/>
    <x v="8"/>
    <x v="2"/>
    <x v="0"/>
    <x v="193"/>
    <x v="7"/>
    <x v="3"/>
    <x v="37"/>
    <x v="6"/>
    <x v="1"/>
    <x v="1703"/>
    <x v="805"/>
    <x v="1712"/>
    <x v="1440"/>
    <x v="5"/>
    <x v="1"/>
    <x v="0"/>
    <x v="0"/>
    <x v="1654"/>
    <x v="5"/>
    <x v="0"/>
    <x v="0"/>
  </r>
  <r>
    <x v="1716"/>
    <x v="1716"/>
    <x v="2"/>
    <x v="351"/>
    <x v="9"/>
    <x v="2"/>
    <x v="0"/>
    <x v="322"/>
    <x v="8"/>
    <x v="3"/>
    <x v="152"/>
    <x v="7"/>
    <x v="3"/>
    <x v="1704"/>
    <x v="1333"/>
    <x v="1713"/>
    <x v="1441"/>
    <x v="207"/>
    <x v="0"/>
    <x v="0"/>
    <x v="0"/>
    <x v="1655"/>
    <x v="1517"/>
    <x v="0"/>
    <x v="0"/>
  </r>
  <r>
    <x v="1717"/>
    <x v="1717"/>
    <x v="3"/>
    <x v="99"/>
    <x v="12"/>
    <x v="8"/>
    <x v="0"/>
    <x v="98"/>
    <x v="11"/>
    <x v="2"/>
    <x v="13"/>
    <x v="25"/>
    <x v="3"/>
    <x v="1705"/>
    <x v="1334"/>
    <x v="1714"/>
    <x v="1442"/>
    <x v="61"/>
    <x v="0"/>
    <x v="0"/>
    <x v="0"/>
    <x v="1656"/>
    <x v="1518"/>
    <x v="0"/>
    <x v="0"/>
  </r>
  <r>
    <x v="1718"/>
    <x v="1718"/>
    <x v="2"/>
    <x v="307"/>
    <x v="1"/>
    <x v="27"/>
    <x v="0"/>
    <x v="292"/>
    <x v="1"/>
    <x v="1"/>
    <x v="235"/>
    <x v="19"/>
    <x v="2"/>
    <x v="1706"/>
    <x v="1317"/>
    <x v="789"/>
    <x v="12"/>
    <x v="132"/>
    <x v="1"/>
    <x v="0"/>
    <x v="0"/>
    <x v="1522"/>
    <x v="1396"/>
    <x v="0"/>
    <x v="0"/>
  </r>
  <r>
    <x v="1719"/>
    <x v="1719"/>
    <x v="2"/>
    <x v="26"/>
    <x v="3"/>
    <x v="19"/>
    <x v="0"/>
    <x v="26"/>
    <x v="3"/>
    <x v="0"/>
    <x v="135"/>
    <x v="2"/>
    <x v="2"/>
    <x v="1707"/>
    <x v="568"/>
    <x v="1715"/>
    <x v="1443"/>
    <x v="372"/>
    <x v="1"/>
    <x v="0"/>
    <x v="0"/>
    <x v="1657"/>
    <x v="1519"/>
    <x v="0"/>
    <x v="0"/>
  </r>
  <r>
    <x v="1720"/>
    <x v="1720"/>
    <x v="2"/>
    <x v="191"/>
    <x v="8"/>
    <x v="17"/>
    <x v="0"/>
    <x v="186"/>
    <x v="7"/>
    <x v="3"/>
    <x v="136"/>
    <x v="21"/>
    <x v="3"/>
    <x v="1708"/>
    <x v="1335"/>
    <x v="1716"/>
    <x v="1444"/>
    <x v="58"/>
    <x v="0"/>
    <x v="0"/>
    <x v="0"/>
    <x v="1658"/>
    <x v="1520"/>
    <x v="0"/>
    <x v="0"/>
  </r>
  <r>
    <x v="1721"/>
    <x v="1721"/>
    <x v="1"/>
    <x v="89"/>
    <x v="3"/>
    <x v="28"/>
    <x v="0"/>
    <x v="88"/>
    <x v="3"/>
    <x v="0"/>
    <x v="163"/>
    <x v="23"/>
    <x v="0"/>
    <x v="1709"/>
    <x v="1336"/>
    <x v="1717"/>
    <x v="12"/>
    <x v="315"/>
    <x v="1"/>
    <x v="0"/>
    <x v="0"/>
    <x v="1659"/>
    <x v="1521"/>
    <x v="0"/>
    <x v="0"/>
  </r>
  <r>
    <x v="1722"/>
    <x v="1722"/>
    <x v="0"/>
    <x v="332"/>
    <x v="8"/>
    <x v="10"/>
    <x v="0"/>
    <x v="310"/>
    <x v="7"/>
    <x v="3"/>
    <x v="136"/>
    <x v="20"/>
    <x v="4"/>
    <x v="1710"/>
    <x v="508"/>
    <x v="1718"/>
    <x v="12"/>
    <x v="499"/>
    <x v="1"/>
    <x v="0"/>
    <x v="0"/>
    <x v="1660"/>
    <x v="1522"/>
    <x v="0"/>
    <x v="0"/>
  </r>
  <r>
    <x v="1723"/>
    <x v="1723"/>
    <x v="3"/>
    <x v="234"/>
    <x v="9"/>
    <x v="6"/>
    <x v="0"/>
    <x v="226"/>
    <x v="8"/>
    <x v="3"/>
    <x v="342"/>
    <x v="35"/>
    <x v="3"/>
    <x v="1711"/>
    <x v="1337"/>
    <x v="1719"/>
    <x v="1445"/>
    <x v="43"/>
    <x v="0"/>
    <x v="0"/>
    <x v="0"/>
    <x v="1661"/>
    <x v="1523"/>
    <x v="0"/>
    <x v="0"/>
  </r>
  <r>
    <x v="1724"/>
    <x v="1724"/>
    <x v="0"/>
    <x v="41"/>
    <x v="11"/>
    <x v="21"/>
    <x v="0"/>
    <x v="40"/>
    <x v="10"/>
    <x v="0"/>
    <x v="137"/>
    <x v="10"/>
    <x v="1"/>
    <x v="1712"/>
    <x v="1338"/>
    <x v="1720"/>
    <x v="12"/>
    <x v="172"/>
    <x v="1"/>
    <x v="0"/>
    <x v="0"/>
    <x v="1662"/>
    <x v="1524"/>
    <x v="0"/>
    <x v="0"/>
  </r>
  <r>
    <x v="1725"/>
    <x v="1725"/>
    <x v="2"/>
    <x v="147"/>
    <x v="12"/>
    <x v="12"/>
    <x v="0"/>
    <x v="146"/>
    <x v="11"/>
    <x v="2"/>
    <x v="381"/>
    <x v="3"/>
    <x v="0"/>
    <x v="1713"/>
    <x v="1339"/>
    <x v="1721"/>
    <x v="1446"/>
    <x v="249"/>
    <x v="1"/>
    <x v="0"/>
    <x v="0"/>
    <x v="1663"/>
    <x v="1525"/>
    <x v="0"/>
    <x v="0"/>
  </r>
  <r>
    <x v="1726"/>
    <x v="1726"/>
    <x v="0"/>
    <x v="102"/>
    <x v="0"/>
    <x v="30"/>
    <x v="0"/>
    <x v="101"/>
    <x v="0"/>
    <x v="0"/>
    <x v="319"/>
    <x v="23"/>
    <x v="3"/>
    <x v="1714"/>
    <x v="1340"/>
    <x v="1722"/>
    <x v="1447"/>
    <x v="31"/>
    <x v="0"/>
    <x v="0"/>
    <x v="0"/>
    <x v="1664"/>
    <x v="1526"/>
    <x v="0"/>
    <x v="0"/>
  </r>
  <r>
    <x v="1727"/>
    <x v="1727"/>
    <x v="2"/>
    <x v="204"/>
    <x v="2"/>
    <x v="23"/>
    <x v="0"/>
    <x v="199"/>
    <x v="2"/>
    <x v="2"/>
    <x v="20"/>
    <x v="32"/>
    <x v="1"/>
    <x v="1715"/>
    <x v="1341"/>
    <x v="1723"/>
    <x v="1448"/>
    <x v="406"/>
    <x v="1"/>
    <x v="0"/>
    <x v="0"/>
    <x v="1665"/>
    <x v="1527"/>
    <x v="0"/>
    <x v="0"/>
  </r>
  <r>
    <x v="1728"/>
    <x v="1728"/>
    <x v="3"/>
    <x v="74"/>
    <x v="4"/>
    <x v="16"/>
    <x v="0"/>
    <x v="73"/>
    <x v="4"/>
    <x v="1"/>
    <x v="333"/>
    <x v="17"/>
    <x v="4"/>
    <x v="1716"/>
    <x v="1342"/>
    <x v="1724"/>
    <x v="1449"/>
    <x v="10"/>
    <x v="0"/>
    <x v="0"/>
    <x v="0"/>
    <x v="1666"/>
    <x v="1528"/>
    <x v="0"/>
    <x v="0"/>
  </r>
  <r>
    <x v="1729"/>
    <x v="1729"/>
    <x v="1"/>
    <x v="200"/>
    <x v="3"/>
    <x v="12"/>
    <x v="0"/>
    <x v="195"/>
    <x v="3"/>
    <x v="0"/>
    <x v="6"/>
    <x v="5"/>
    <x v="3"/>
    <x v="1717"/>
    <x v="1343"/>
    <x v="1725"/>
    <x v="1450"/>
    <x v="251"/>
    <x v="1"/>
    <x v="0"/>
    <x v="0"/>
    <x v="1667"/>
    <x v="1529"/>
    <x v="0"/>
    <x v="0"/>
  </r>
  <r>
    <x v="1730"/>
    <x v="1730"/>
    <x v="0"/>
    <x v="372"/>
    <x v="9"/>
    <x v="26"/>
    <x v="0"/>
    <x v="336"/>
    <x v="8"/>
    <x v="3"/>
    <x v="164"/>
    <x v="5"/>
    <x v="2"/>
    <x v="1718"/>
    <x v="1344"/>
    <x v="1726"/>
    <x v="1451"/>
    <x v="470"/>
    <x v="0"/>
    <x v="0"/>
    <x v="0"/>
    <x v="1668"/>
    <x v="1530"/>
    <x v="0"/>
    <x v="0"/>
  </r>
  <r>
    <x v="1731"/>
    <x v="1731"/>
    <x v="3"/>
    <x v="181"/>
    <x v="11"/>
    <x v="18"/>
    <x v="0"/>
    <x v="177"/>
    <x v="10"/>
    <x v="0"/>
    <x v="330"/>
    <x v="10"/>
    <x v="2"/>
    <x v="1719"/>
    <x v="1345"/>
    <x v="1727"/>
    <x v="1452"/>
    <x v="196"/>
    <x v="1"/>
    <x v="0"/>
    <x v="0"/>
    <x v="1669"/>
    <x v="1531"/>
    <x v="0"/>
    <x v="0"/>
  </r>
  <r>
    <x v="1732"/>
    <x v="1732"/>
    <x v="3"/>
    <x v="95"/>
    <x v="5"/>
    <x v="16"/>
    <x v="0"/>
    <x v="94"/>
    <x v="5"/>
    <x v="1"/>
    <x v="203"/>
    <x v="131"/>
    <x v="0"/>
    <x v="1720"/>
    <x v="1145"/>
    <x v="1728"/>
    <x v="1453"/>
    <x v="207"/>
    <x v="0"/>
    <x v="0"/>
    <x v="0"/>
    <x v="1670"/>
    <x v="1532"/>
    <x v="0"/>
    <x v="0"/>
  </r>
  <r>
    <x v="1733"/>
    <x v="1733"/>
    <x v="2"/>
    <x v="130"/>
    <x v="7"/>
    <x v="0"/>
    <x v="0"/>
    <x v="129"/>
    <x v="6"/>
    <x v="2"/>
    <x v="303"/>
    <x v="4"/>
    <x v="4"/>
    <x v="1721"/>
    <x v="218"/>
    <x v="1729"/>
    <x v="1454"/>
    <x v="265"/>
    <x v="0"/>
    <x v="0"/>
    <x v="0"/>
    <x v="1671"/>
    <x v="1533"/>
    <x v="0"/>
    <x v="0"/>
  </r>
  <r>
    <x v="1734"/>
    <x v="1734"/>
    <x v="2"/>
    <x v="60"/>
    <x v="3"/>
    <x v="25"/>
    <x v="0"/>
    <x v="59"/>
    <x v="3"/>
    <x v="0"/>
    <x v="163"/>
    <x v="9"/>
    <x v="0"/>
    <x v="1722"/>
    <x v="1346"/>
    <x v="1730"/>
    <x v="1455"/>
    <x v="147"/>
    <x v="1"/>
    <x v="0"/>
    <x v="0"/>
    <x v="1672"/>
    <x v="1534"/>
    <x v="0"/>
    <x v="0"/>
  </r>
  <r>
    <x v="1735"/>
    <x v="1735"/>
    <x v="0"/>
    <x v="161"/>
    <x v="11"/>
    <x v="16"/>
    <x v="0"/>
    <x v="160"/>
    <x v="10"/>
    <x v="0"/>
    <x v="334"/>
    <x v="6"/>
    <x v="2"/>
    <x v="1723"/>
    <x v="1322"/>
    <x v="1731"/>
    <x v="1456"/>
    <x v="351"/>
    <x v="0"/>
    <x v="0"/>
    <x v="0"/>
    <x v="1673"/>
    <x v="1535"/>
    <x v="0"/>
    <x v="0"/>
  </r>
  <r>
    <x v="1736"/>
    <x v="1736"/>
    <x v="0"/>
    <x v="308"/>
    <x v="2"/>
    <x v="20"/>
    <x v="0"/>
    <x v="293"/>
    <x v="2"/>
    <x v="2"/>
    <x v="100"/>
    <x v="132"/>
    <x v="4"/>
    <x v="1724"/>
    <x v="1347"/>
    <x v="1732"/>
    <x v="1457"/>
    <x v="339"/>
    <x v="1"/>
    <x v="0"/>
    <x v="0"/>
    <x v="1674"/>
    <x v="1536"/>
    <x v="0"/>
    <x v="0"/>
  </r>
  <r>
    <x v="1737"/>
    <x v="1737"/>
    <x v="0"/>
    <x v="107"/>
    <x v="4"/>
    <x v="0"/>
    <x v="0"/>
    <x v="106"/>
    <x v="4"/>
    <x v="1"/>
    <x v="100"/>
    <x v="38"/>
    <x v="1"/>
    <x v="1725"/>
    <x v="386"/>
    <x v="1733"/>
    <x v="12"/>
    <x v="500"/>
    <x v="0"/>
    <x v="0"/>
    <x v="0"/>
    <x v="1675"/>
    <x v="1537"/>
    <x v="0"/>
    <x v="0"/>
  </r>
  <r>
    <x v="1738"/>
    <x v="1738"/>
    <x v="3"/>
    <x v="364"/>
    <x v="4"/>
    <x v="21"/>
    <x v="0"/>
    <x v="329"/>
    <x v="4"/>
    <x v="1"/>
    <x v="379"/>
    <x v="4"/>
    <x v="0"/>
    <x v="1726"/>
    <x v="1348"/>
    <x v="1734"/>
    <x v="1458"/>
    <x v="501"/>
    <x v="0"/>
    <x v="0"/>
    <x v="0"/>
    <x v="1676"/>
    <x v="1538"/>
    <x v="0"/>
    <x v="0"/>
  </r>
  <r>
    <x v="1739"/>
    <x v="1739"/>
    <x v="2"/>
    <x v="14"/>
    <x v="7"/>
    <x v="12"/>
    <x v="0"/>
    <x v="14"/>
    <x v="6"/>
    <x v="2"/>
    <x v="197"/>
    <x v="2"/>
    <x v="1"/>
    <x v="1727"/>
    <x v="1168"/>
    <x v="1735"/>
    <x v="1459"/>
    <x v="141"/>
    <x v="1"/>
    <x v="0"/>
    <x v="0"/>
    <x v="1677"/>
    <x v="1539"/>
    <x v="0"/>
    <x v="0"/>
  </r>
  <r>
    <x v="1740"/>
    <x v="1740"/>
    <x v="3"/>
    <x v="317"/>
    <x v="9"/>
    <x v="23"/>
    <x v="0"/>
    <x v="298"/>
    <x v="8"/>
    <x v="3"/>
    <x v="152"/>
    <x v="17"/>
    <x v="5"/>
    <x v="1728"/>
    <x v="1132"/>
    <x v="1736"/>
    <x v="1460"/>
    <x v="502"/>
    <x v="0"/>
    <x v="0"/>
    <x v="0"/>
    <x v="1678"/>
    <x v="1540"/>
    <x v="0"/>
    <x v="0"/>
  </r>
  <r>
    <x v="1741"/>
    <x v="1741"/>
    <x v="1"/>
    <x v="203"/>
    <x v="8"/>
    <x v="24"/>
    <x v="0"/>
    <x v="198"/>
    <x v="7"/>
    <x v="3"/>
    <x v="325"/>
    <x v="38"/>
    <x v="3"/>
    <x v="1729"/>
    <x v="920"/>
    <x v="1737"/>
    <x v="1461"/>
    <x v="5"/>
    <x v="1"/>
    <x v="0"/>
    <x v="0"/>
    <x v="1679"/>
    <x v="5"/>
    <x v="0"/>
    <x v="0"/>
  </r>
  <r>
    <x v="1742"/>
    <x v="1742"/>
    <x v="3"/>
    <x v="277"/>
    <x v="12"/>
    <x v="3"/>
    <x v="0"/>
    <x v="264"/>
    <x v="11"/>
    <x v="2"/>
    <x v="10"/>
    <x v="26"/>
    <x v="3"/>
    <x v="1730"/>
    <x v="1349"/>
    <x v="1738"/>
    <x v="12"/>
    <x v="122"/>
    <x v="0"/>
    <x v="0"/>
    <x v="0"/>
    <x v="1680"/>
    <x v="1541"/>
    <x v="0"/>
    <x v="0"/>
  </r>
  <r>
    <x v="1743"/>
    <x v="1743"/>
    <x v="1"/>
    <x v="99"/>
    <x v="12"/>
    <x v="8"/>
    <x v="0"/>
    <x v="98"/>
    <x v="11"/>
    <x v="2"/>
    <x v="318"/>
    <x v="38"/>
    <x v="1"/>
    <x v="1731"/>
    <x v="86"/>
    <x v="1739"/>
    <x v="1462"/>
    <x v="300"/>
    <x v="1"/>
    <x v="0"/>
    <x v="0"/>
    <x v="1681"/>
    <x v="1542"/>
    <x v="0"/>
    <x v="0"/>
  </r>
  <r>
    <x v="1744"/>
    <x v="1744"/>
    <x v="1"/>
    <x v="135"/>
    <x v="7"/>
    <x v="13"/>
    <x v="0"/>
    <x v="134"/>
    <x v="6"/>
    <x v="2"/>
    <x v="187"/>
    <x v="7"/>
    <x v="5"/>
    <x v="1732"/>
    <x v="1350"/>
    <x v="1740"/>
    <x v="1463"/>
    <x v="17"/>
    <x v="0"/>
    <x v="0"/>
    <x v="0"/>
    <x v="1682"/>
    <x v="1543"/>
    <x v="0"/>
    <x v="0"/>
  </r>
  <r>
    <x v="1745"/>
    <x v="1745"/>
    <x v="1"/>
    <x v="11"/>
    <x v="7"/>
    <x v="10"/>
    <x v="0"/>
    <x v="11"/>
    <x v="6"/>
    <x v="2"/>
    <x v="77"/>
    <x v="29"/>
    <x v="1"/>
    <x v="1733"/>
    <x v="1351"/>
    <x v="1741"/>
    <x v="1464"/>
    <x v="271"/>
    <x v="1"/>
    <x v="0"/>
    <x v="0"/>
    <x v="1683"/>
    <x v="1544"/>
    <x v="0"/>
    <x v="0"/>
  </r>
  <r>
    <x v="1746"/>
    <x v="1746"/>
    <x v="1"/>
    <x v="305"/>
    <x v="9"/>
    <x v="21"/>
    <x v="0"/>
    <x v="290"/>
    <x v="8"/>
    <x v="3"/>
    <x v="296"/>
    <x v="12"/>
    <x v="1"/>
    <x v="1734"/>
    <x v="828"/>
    <x v="1742"/>
    <x v="1465"/>
    <x v="332"/>
    <x v="0"/>
    <x v="0"/>
    <x v="0"/>
    <x v="1684"/>
    <x v="1545"/>
    <x v="0"/>
    <x v="0"/>
  </r>
  <r>
    <x v="1747"/>
    <x v="1747"/>
    <x v="3"/>
    <x v="100"/>
    <x v="1"/>
    <x v="16"/>
    <x v="0"/>
    <x v="99"/>
    <x v="1"/>
    <x v="1"/>
    <x v="316"/>
    <x v="0"/>
    <x v="4"/>
    <x v="1735"/>
    <x v="1042"/>
    <x v="1743"/>
    <x v="1466"/>
    <x v="372"/>
    <x v="0"/>
    <x v="0"/>
    <x v="0"/>
    <x v="1685"/>
    <x v="1546"/>
    <x v="0"/>
    <x v="0"/>
  </r>
  <r>
    <x v="1748"/>
    <x v="1748"/>
    <x v="1"/>
    <x v="237"/>
    <x v="3"/>
    <x v="2"/>
    <x v="0"/>
    <x v="229"/>
    <x v="3"/>
    <x v="0"/>
    <x v="45"/>
    <x v="25"/>
    <x v="0"/>
    <x v="1736"/>
    <x v="846"/>
    <x v="1744"/>
    <x v="1467"/>
    <x v="447"/>
    <x v="0"/>
    <x v="0"/>
    <x v="0"/>
    <x v="1686"/>
    <x v="1547"/>
    <x v="0"/>
    <x v="0"/>
  </r>
  <r>
    <x v="1749"/>
    <x v="1749"/>
    <x v="1"/>
    <x v="130"/>
    <x v="7"/>
    <x v="0"/>
    <x v="0"/>
    <x v="129"/>
    <x v="6"/>
    <x v="2"/>
    <x v="244"/>
    <x v="38"/>
    <x v="4"/>
    <x v="1737"/>
    <x v="1272"/>
    <x v="1745"/>
    <x v="1468"/>
    <x v="136"/>
    <x v="0"/>
    <x v="0"/>
    <x v="0"/>
    <x v="1687"/>
    <x v="1548"/>
    <x v="0"/>
    <x v="0"/>
  </r>
  <r>
    <x v="1750"/>
    <x v="1750"/>
    <x v="0"/>
    <x v="263"/>
    <x v="2"/>
    <x v="22"/>
    <x v="0"/>
    <x v="250"/>
    <x v="2"/>
    <x v="2"/>
    <x v="237"/>
    <x v="16"/>
    <x v="4"/>
    <x v="1738"/>
    <x v="1352"/>
    <x v="1746"/>
    <x v="1469"/>
    <x v="5"/>
    <x v="0"/>
    <x v="0"/>
    <x v="0"/>
    <x v="1688"/>
    <x v="5"/>
    <x v="0"/>
    <x v="0"/>
  </r>
  <r>
    <x v="1751"/>
    <x v="1751"/>
    <x v="2"/>
    <x v="417"/>
    <x v="7"/>
    <x v="7"/>
    <x v="0"/>
    <x v="352"/>
    <x v="6"/>
    <x v="2"/>
    <x v="43"/>
    <x v="7"/>
    <x v="2"/>
    <x v="1739"/>
    <x v="1339"/>
    <x v="1747"/>
    <x v="1470"/>
    <x v="187"/>
    <x v="0"/>
    <x v="34"/>
    <x v="31"/>
    <x v="1689"/>
    <x v="1549"/>
    <x v="34"/>
    <x v="34"/>
  </r>
  <r>
    <x v="1752"/>
    <x v="1752"/>
    <x v="3"/>
    <x v="25"/>
    <x v="9"/>
    <x v="18"/>
    <x v="0"/>
    <x v="25"/>
    <x v="8"/>
    <x v="3"/>
    <x v="203"/>
    <x v="26"/>
    <x v="1"/>
    <x v="1740"/>
    <x v="1353"/>
    <x v="1748"/>
    <x v="12"/>
    <x v="5"/>
    <x v="1"/>
    <x v="0"/>
    <x v="0"/>
    <x v="127"/>
    <x v="5"/>
    <x v="0"/>
    <x v="0"/>
  </r>
  <r>
    <x v="1753"/>
    <x v="1753"/>
    <x v="3"/>
    <x v="173"/>
    <x v="3"/>
    <x v="24"/>
    <x v="0"/>
    <x v="170"/>
    <x v="3"/>
    <x v="0"/>
    <x v="299"/>
    <x v="25"/>
    <x v="0"/>
    <x v="1741"/>
    <x v="450"/>
    <x v="1749"/>
    <x v="1471"/>
    <x v="70"/>
    <x v="1"/>
    <x v="0"/>
    <x v="0"/>
    <x v="1690"/>
    <x v="1550"/>
    <x v="0"/>
    <x v="0"/>
  </r>
  <r>
    <x v="1754"/>
    <x v="1754"/>
    <x v="0"/>
    <x v="141"/>
    <x v="10"/>
    <x v="3"/>
    <x v="0"/>
    <x v="140"/>
    <x v="9"/>
    <x v="3"/>
    <x v="106"/>
    <x v="10"/>
    <x v="2"/>
    <x v="1742"/>
    <x v="166"/>
    <x v="789"/>
    <x v="12"/>
    <x v="312"/>
    <x v="1"/>
    <x v="0"/>
    <x v="0"/>
    <x v="1691"/>
    <x v="1551"/>
    <x v="0"/>
    <x v="0"/>
  </r>
  <r>
    <x v="1755"/>
    <x v="1755"/>
    <x v="3"/>
    <x v="23"/>
    <x v="10"/>
    <x v="11"/>
    <x v="0"/>
    <x v="23"/>
    <x v="9"/>
    <x v="3"/>
    <x v="36"/>
    <x v="5"/>
    <x v="0"/>
    <x v="1743"/>
    <x v="1354"/>
    <x v="1750"/>
    <x v="1472"/>
    <x v="348"/>
    <x v="1"/>
    <x v="0"/>
    <x v="0"/>
    <x v="1692"/>
    <x v="1552"/>
    <x v="0"/>
    <x v="0"/>
  </r>
  <r>
    <x v="1756"/>
    <x v="1756"/>
    <x v="2"/>
    <x v="92"/>
    <x v="0"/>
    <x v="8"/>
    <x v="0"/>
    <x v="91"/>
    <x v="0"/>
    <x v="0"/>
    <x v="291"/>
    <x v="14"/>
    <x v="3"/>
    <x v="1744"/>
    <x v="1355"/>
    <x v="1751"/>
    <x v="1473"/>
    <x v="5"/>
    <x v="1"/>
    <x v="0"/>
    <x v="0"/>
    <x v="1693"/>
    <x v="5"/>
    <x v="0"/>
    <x v="0"/>
  </r>
  <r>
    <x v="1757"/>
    <x v="1757"/>
    <x v="0"/>
    <x v="22"/>
    <x v="0"/>
    <x v="16"/>
    <x v="0"/>
    <x v="22"/>
    <x v="0"/>
    <x v="0"/>
    <x v="56"/>
    <x v="7"/>
    <x v="2"/>
    <x v="1745"/>
    <x v="1356"/>
    <x v="1752"/>
    <x v="1474"/>
    <x v="175"/>
    <x v="0"/>
    <x v="0"/>
    <x v="0"/>
    <x v="1694"/>
    <x v="1553"/>
    <x v="0"/>
    <x v="0"/>
  </r>
  <r>
    <x v="1758"/>
    <x v="1758"/>
    <x v="2"/>
    <x v="154"/>
    <x v="9"/>
    <x v="22"/>
    <x v="0"/>
    <x v="153"/>
    <x v="8"/>
    <x v="3"/>
    <x v="160"/>
    <x v="4"/>
    <x v="3"/>
    <x v="1746"/>
    <x v="1357"/>
    <x v="1753"/>
    <x v="1475"/>
    <x v="5"/>
    <x v="1"/>
    <x v="0"/>
    <x v="0"/>
    <x v="1695"/>
    <x v="5"/>
    <x v="0"/>
    <x v="0"/>
  </r>
  <r>
    <x v="1759"/>
    <x v="1759"/>
    <x v="0"/>
    <x v="224"/>
    <x v="1"/>
    <x v="28"/>
    <x v="0"/>
    <x v="216"/>
    <x v="1"/>
    <x v="1"/>
    <x v="283"/>
    <x v="133"/>
    <x v="2"/>
    <x v="1747"/>
    <x v="1358"/>
    <x v="1754"/>
    <x v="12"/>
    <x v="19"/>
    <x v="0"/>
    <x v="0"/>
    <x v="0"/>
    <x v="1696"/>
    <x v="1554"/>
    <x v="0"/>
    <x v="0"/>
  </r>
  <r>
    <x v="1760"/>
    <x v="1760"/>
    <x v="0"/>
    <x v="359"/>
    <x v="15"/>
    <x v="6"/>
    <x v="0"/>
    <x v="315"/>
    <x v="8"/>
    <x v="3"/>
    <x v="206"/>
    <x v="14"/>
    <x v="1"/>
    <x v="1748"/>
    <x v="1359"/>
    <x v="1755"/>
    <x v="12"/>
    <x v="6"/>
    <x v="0"/>
    <x v="0"/>
    <x v="0"/>
    <x v="1697"/>
    <x v="1555"/>
    <x v="0"/>
    <x v="0"/>
  </r>
  <r>
    <x v="1761"/>
    <x v="1761"/>
    <x v="2"/>
    <x v="404"/>
    <x v="12"/>
    <x v="19"/>
    <x v="0"/>
    <x v="351"/>
    <x v="11"/>
    <x v="2"/>
    <x v="13"/>
    <x v="32"/>
    <x v="4"/>
    <x v="1749"/>
    <x v="6"/>
    <x v="1756"/>
    <x v="1476"/>
    <x v="143"/>
    <x v="1"/>
    <x v="0"/>
    <x v="0"/>
    <x v="1698"/>
    <x v="1556"/>
    <x v="0"/>
    <x v="0"/>
  </r>
  <r>
    <x v="1762"/>
    <x v="1762"/>
    <x v="3"/>
    <x v="197"/>
    <x v="11"/>
    <x v="7"/>
    <x v="0"/>
    <x v="192"/>
    <x v="10"/>
    <x v="0"/>
    <x v="49"/>
    <x v="29"/>
    <x v="3"/>
    <x v="1750"/>
    <x v="1360"/>
    <x v="1757"/>
    <x v="1477"/>
    <x v="339"/>
    <x v="1"/>
    <x v="0"/>
    <x v="0"/>
    <x v="1699"/>
    <x v="1557"/>
    <x v="0"/>
    <x v="0"/>
  </r>
  <r>
    <x v="1763"/>
    <x v="1763"/>
    <x v="2"/>
    <x v="342"/>
    <x v="12"/>
    <x v="23"/>
    <x v="0"/>
    <x v="316"/>
    <x v="11"/>
    <x v="2"/>
    <x v="196"/>
    <x v="8"/>
    <x v="0"/>
    <x v="1751"/>
    <x v="1361"/>
    <x v="1758"/>
    <x v="1478"/>
    <x v="143"/>
    <x v="0"/>
    <x v="0"/>
    <x v="0"/>
    <x v="1700"/>
    <x v="1558"/>
    <x v="0"/>
    <x v="0"/>
  </r>
  <r>
    <x v="1764"/>
    <x v="1764"/>
    <x v="2"/>
    <x v="311"/>
    <x v="0"/>
    <x v="1"/>
    <x v="0"/>
    <x v="295"/>
    <x v="0"/>
    <x v="0"/>
    <x v="294"/>
    <x v="91"/>
    <x v="3"/>
    <x v="1752"/>
    <x v="1362"/>
    <x v="1759"/>
    <x v="1479"/>
    <x v="332"/>
    <x v="1"/>
    <x v="0"/>
    <x v="0"/>
    <x v="1701"/>
    <x v="1559"/>
    <x v="0"/>
    <x v="0"/>
  </r>
  <r>
    <x v="1765"/>
    <x v="1765"/>
    <x v="0"/>
    <x v="53"/>
    <x v="2"/>
    <x v="25"/>
    <x v="0"/>
    <x v="52"/>
    <x v="2"/>
    <x v="2"/>
    <x v="20"/>
    <x v="5"/>
    <x v="4"/>
    <x v="1753"/>
    <x v="118"/>
    <x v="1760"/>
    <x v="1480"/>
    <x v="236"/>
    <x v="0"/>
    <x v="0"/>
    <x v="0"/>
    <x v="1702"/>
    <x v="1560"/>
    <x v="0"/>
    <x v="0"/>
  </r>
  <r>
    <x v="1766"/>
    <x v="1766"/>
    <x v="2"/>
    <x v="275"/>
    <x v="11"/>
    <x v="10"/>
    <x v="0"/>
    <x v="262"/>
    <x v="10"/>
    <x v="0"/>
    <x v="311"/>
    <x v="29"/>
    <x v="2"/>
    <x v="1754"/>
    <x v="1363"/>
    <x v="1761"/>
    <x v="1481"/>
    <x v="278"/>
    <x v="0"/>
    <x v="0"/>
    <x v="0"/>
    <x v="1703"/>
    <x v="1561"/>
    <x v="0"/>
    <x v="0"/>
  </r>
  <r>
    <x v="1767"/>
    <x v="1767"/>
    <x v="3"/>
    <x v="213"/>
    <x v="13"/>
    <x v="29"/>
    <x v="0"/>
    <x v="9"/>
    <x v="5"/>
    <x v="1"/>
    <x v="188"/>
    <x v="134"/>
    <x v="0"/>
    <x v="1755"/>
    <x v="1231"/>
    <x v="1762"/>
    <x v="1482"/>
    <x v="246"/>
    <x v="0"/>
    <x v="0"/>
    <x v="0"/>
    <x v="1704"/>
    <x v="1562"/>
    <x v="0"/>
    <x v="0"/>
  </r>
  <r>
    <x v="1768"/>
    <x v="1768"/>
    <x v="2"/>
    <x v="272"/>
    <x v="8"/>
    <x v="0"/>
    <x v="0"/>
    <x v="259"/>
    <x v="7"/>
    <x v="3"/>
    <x v="200"/>
    <x v="29"/>
    <x v="3"/>
    <x v="1756"/>
    <x v="1364"/>
    <x v="1763"/>
    <x v="1483"/>
    <x v="379"/>
    <x v="1"/>
    <x v="0"/>
    <x v="0"/>
    <x v="1705"/>
    <x v="1563"/>
    <x v="0"/>
    <x v="0"/>
  </r>
  <r>
    <x v="1769"/>
    <x v="1769"/>
    <x v="2"/>
    <x v="234"/>
    <x v="9"/>
    <x v="6"/>
    <x v="0"/>
    <x v="226"/>
    <x v="8"/>
    <x v="3"/>
    <x v="120"/>
    <x v="20"/>
    <x v="1"/>
    <x v="1757"/>
    <x v="954"/>
    <x v="1764"/>
    <x v="1484"/>
    <x v="179"/>
    <x v="0"/>
    <x v="0"/>
    <x v="0"/>
    <x v="1706"/>
    <x v="1564"/>
    <x v="0"/>
    <x v="0"/>
  </r>
  <r>
    <x v="1770"/>
    <x v="1770"/>
    <x v="2"/>
    <x v="415"/>
    <x v="1"/>
    <x v="22"/>
    <x v="0"/>
    <x v="357"/>
    <x v="1"/>
    <x v="1"/>
    <x v="54"/>
    <x v="135"/>
    <x v="0"/>
    <x v="1758"/>
    <x v="1365"/>
    <x v="1765"/>
    <x v="1485"/>
    <x v="233"/>
    <x v="0"/>
    <x v="0"/>
    <x v="0"/>
    <x v="1707"/>
    <x v="1565"/>
    <x v="0"/>
    <x v="0"/>
  </r>
  <r>
    <x v="1771"/>
    <x v="1771"/>
    <x v="1"/>
    <x v="109"/>
    <x v="9"/>
    <x v="0"/>
    <x v="0"/>
    <x v="108"/>
    <x v="8"/>
    <x v="3"/>
    <x v="206"/>
    <x v="2"/>
    <x v="1"/>
    <x v="1759"/>
    <x v="84"/>
    <x v="1766"/>
    <x v="1486"/>
    <x v="5"/>
    <x v="1"/>
    <x v="0"/>
    <x v="0"/>
    <x v="1708"/>
    <x v="5"/>
    <x v="0"/>
    <x v="0"/>
  </r>
  <r>
    <x v="1772"/>
    <x v="1772"/>
    <x v="2"/>
    <x v="135"/>
    <x v="7"/>
    <x v="13"/>
    <x v="0"/>
    <x v="134"/>
    <x v="6"/>
    <x v="2"/>
    <x v="305"/>
    <x v="29"/>
    <x v="1"/>
    <x v="1760"/>
    <x v="1366"/>
    <x v="1767"/>
    <x v="1487"/>
    <x v="5"/>
    <x v="0"/>
    <x v="0"/>
    <x v="0"/>
    <x v="1709"/>
    <x v="5"/>
    <x v="0"/>
    <x v="0"/>
  </r>
  <r>
    <x v="1773"/>
    <x v="1773"/>
    <x v="2"/>
    <x v="400"/>
    <x v="5"/>
    <x v="3"/>
    <x v="0"/>
    <x v="350"/>
    <x v="5"/>
    <x v="1"/>
    <x v="281"/>
    <x v="7"/>
    <x v="1"/>
    <x v="1761"/>
    <x v="1367"/>
    <x v="1768"/>
    <x v="1488"/>
    <x v="461"/>
    <x v="0"/>
    <x v="35"/>
    <x v="32"/>
    <x v="1710"/>
    <x v="1566"/>
    <x v="35"/>
    <x v="35"/>
  </r>
  <r>
    <x v="1774"/>
    <x v="1774"/>
    <x v="1"/>
    <x v="21"/>
    <x v="2"/>
    <x v="15"/>
    <x v="0"/>
    <x v="21"/>
    <x v="2"/>
    <x v="2"/>
    <x v="51"/>
    <x v="17"/>
    <x v="1"/>
    <x v="1762"/>
    <x v="1368"/>
    <x v="1769"/>
    <x v="1489"/>
    <x v="480"/>
    <x v="0"/>
    <x v="0"/>
    <x v="0"/>
    <x v="1711"/>
    <x v="1567"/>
    <x v="0"/>
    <x v="0"/>
  </r>
  <r>
    <x v="1775"/>
    <x v="1775"/>
    <x v="2"/>
    <x v="245"/>
    <x v="0"/>
    <x v="24"/>
    <x v="0"/>
    <x v="237"/>
    <x v="0"/>
    <x v="0"/>
    <x v="196"/>
    <x v="63"/>
    <x v="4"/>
    <x v="1763"/>
    <x v="1142"/>
    <x v="1770"/>
    <x v="1490"/>
    <x v="390"/>
    <x v="0"/>
    <x v="0"/>
    <x v="0"/>
    <x v="1712"/>
    <x v="1568"/>
    <x v="0"/>
    <x v="0"/>
  </r>
  <r>
    <x v="1776"/>
    <x v="1776"/>
    <x v="1"/>
    <x v="258"/>
    <x v="3"/>
    <x v="7"/>
    <x v="0"/>
    <x v="247"/>
    <x v="3"/>
    <x v="0"/>
    <x v="163"/>
    <x v="14"/>
    <x v="0"/>
    <x v="1764"/>
    <x v="131"/>
    <x v="1771"/>
    <x v="12"/>
    <x v="447"/>
    <x v="1"/>
    <x v="0"/>
    <x v="0"/>
    <x v="1713"/>
    <x v="1569"/>
    <x v="0"/>
    <x v="0"/>
  </r>
  <r>
    <x v="1777"/>
    <x v="1777"/>
    <x v="1"/>
    <x v="136"/>
    <x v="10"/>
    <x v="8"/>
    <x v="0"/>
    <x v="135"/>
    <x v="9"/>
    <x v="3"/>
    <x v="118"/>
    <x v="7"/>
    <x v="1"/>
    <x v="1765"/>
    <x v="100"/>
    <x v="1772"/>
    <x v="1491"/>
    <x v="25"/>
    <x v="1"/>
    <x v="36"/>
    <x v="33"/>
    <x v="1714"/>
    <x v="1570"/>
    <x v="36"/>
    <x v="36"/>
  </r>
  <r>
    <x v="1778"/>
    <x v="1778"/>
    <x v="1"/>
    <x v="326"/>
    <x v="8"/>
    <x v="9"/>
    <x v="0"/>
    <x v="306"/>
    <x v="7"/>
    <x v="3"/>
    <x v="136"/>
    <x v="32"/>
    <x v="0"/>
    <x v="1766"/>
    <x v="1369"/>
    <x v="1773"/>
    <x v="1492"/>
    <x v="5"/>
    <x v="0"/>
    <x v="0"/>
    <x v="0"/>
    <x v="1715"/>
    <x v="5"/>
    <x v="0"/>
    <x v="0"/>
  </r>
  <r>
    <x v="1779"/>
    <x v="1779"/>
    <x v="2"/>
    <x v="17"/>
    <x v="4"/>
    <x v="14"/>
    <x v="0"/>
    <x v="17"/>
    <x v="4"/>
    <x v="1"/>
    <x v="17"/>
    <x v="26"/>
    <x v="5"/>
    <x v="1767"/>
    <x v="1370"/>
    <x v="1774"/>
    <x v="12"/>
    <x v="503"/>
    <x v="0"/>
    <x v="0"/>
    <x v="0"/>
    <x v="1716"/>
    <x v="1571"/>
    <x v="0"/>
    <x v="0"/>
  </r>
  <r>
    <x v="1780"/>
    <x v="1780"/>
    <x v="3"/>
    <x v="37"/>
    <x v="12"/>
    <x v="1"/>
    <x v="0"/>
    <x v="37"/>
    <x v="11"/>
    <x v="2"/>
    <x v="217"/>
    <x v="30"/>
    <x v="2"/>
    <x v="1768"/>
    <x v="936"/>
    <x v="1775"/>
    <x v="1493"/>
    <x v="342"/>
    <x v="1"/>
    <x v="0"/>
    <x v="0"/>
    <x v="1717"/>
    <x v="1572"/>
    <x v="0"/>
    <x v="0"/>
  </r>
  <r>
    <x v="1781"/>
    <x v="1781"/>
    <x v="1"/>
    <x v="174"/>
    <x v="12"/>
    <x v="17"/>
    <x v="0"/>
    <x v="171"/>
    <x v="11"/>
    <x v="2"/>
    <x v="95"/>
    <x v="3"/>
    <x v="2"/>
    <x v="1769"/>
    <x v="1371"/>
    <x v="789"/>
    <x v="12"/>
    <x v="5"/>
    <x v="1"/>
    <x v="0"/>
    <x v="0"/>
    <x v="127"/>
    <x v="5"/>
    <x v="0"/>
    <x v="0"/>
  </r>
  <r>
    <x v="1782"/>
    <x v="1782"/>
    <x v="1"/>
    <x v="44"/>
    <x v="3"/>
    <x v="23"/>
    <x v="0"/>
    <x v="43"/>
    <x v="3"/>
    <x v="0"/>
    <x v="257"/>
    <x v="10"/>
    <x v="7"/>
    <x v="1770"/>
    <x v="62"/>
    <x v="1776"/>
    <x v="12"/>
    <x v="496"/>
    <x v="1"/>
    <x v="0"/>
    <x v="0"/>
    <x v="1718"/>
    <x v="1573"/>
    <x v="0"/>
    <x v="0"/>
  </r>
  <r>
    <x v="1783"/>
    <x v="1783"/>
    <x v="2"/>
    <x v="358"/>
    <x v="2"/>
    <x v="0"/>
    <x v="0"/>
    <x v="327"/>
    <x v="2"/>
    <x v="2"/>
    <x v="237"/>
    <x v="20"/>
    <x v="3"/>
    <x v="1771"/>
    <x v="548"/>
    <x v="1777"/>
    <x v="1494"/>
    <x v="171"/>
    <x v="0"/>
    <x v="0"/>
    <x v="0"/>
    <x v="1719"/>
    <x v="1574"/>
    <x v="0"/>
    <x v="0"/>
  </r>
  <r>
    <x v="1784"/>
    <x v="1784"/>
    <x v="0"/>
    <x v="331"/>
    <x v="9"/>
    <x v="8"/>
    <x v="0"/>
    <x v="309"/>
    <x v="8"/>
    <x v="3"/>
    <x v="298"/>
    <x v="19"/>
    <x v="1"/>
    <x v="1772"/>
    <x v="1372"/>
    <x v="1778"/>
    <x v="1495"/>
    <x v="409"/>
    <x v="1"/>
    <x v="0"/>
    <x v="0"/>
    <x v="1720"/>
    <x v="1575"/>
    <x v="0"/>
    <x v="0"/>
  </r>
  <r>
    <x v="1785"/>
    <x v="1785"/>
    <x v="2"/>
    <x v="140"/>
    <x v="3"/>
    <x v="4"/>
    <x v="0"/>
    <x v="139"/>
    <x v="3"/>
    <x v="0"/>
    <x v="3"/>
    <x v="20"/>
    <x v="2"/>
    <x v="899"/>
    <x v="1373"/>
    <x v="1779"/>
    <x v="12"/>
    <x v="143"/>
    <x v="1"/>
    <x v="0"/>
    <x v="0"/>
    <x v="1721"/>
    <x v="1576"/>
    <x v="0"/>
    <x v="0"/>
  </r>
  <r>
    <x v="1786"/>
    <x v="1786"/>
    <x v="0"/>
    <x v="271"/>
    <x v="1"/>
    <x v="26"/>
    <x v="0"/>
    <x v="258"/>
    <x v="1"/>
    <x v="1"/>
    <x v="146"/>
    <x v="29"/>
    <x v="3"/>
    <x v="1773"/>
    <x v="1374"/>
    <x v="1780"/>
    <x v="1496"/>
    <x v="504"/>
    <x v="0"/>
    <x v="0"/>
    <x v="0"/>
    <x v="1722"/>
    <x v="1577"/>
    <x v="0"/>
    <x v="0"/>
  </r>
  <r>
    <x v="1787"/>
    <x v="1787"/>
    <x v="3"/>
    <x v="166"/>
    <x v="6"/>
    <x v="1"/>
    <x v="0"/>
    <x v="142"/>
    <x v="9"/>
    <x v="3"/>
    <x v="151"/>
    <x v="30"/>
    <x v="2"/>
    <x v="1774"/>
    <x v="611"/>
    <x v="1781"/>
    <x v="1497"/>
    <x v="25"/>
    <x v="0"/>
    <x v="0"/>
    <x v="0"/>
    <x v="1723"/>
    <x v="1578"/>
    <x v="0"/>
    <x v="0"/>
  </r>
  <r>
    <x v="1788"/>
    <x v="1788"/>
    <x v="3"/>
    <x v="60"/>
    <x v="3"/>
    <x v="25"/>
    <x v="0"/>
    <x v="59"/>
    <x v="3"/>
    <x v="0"/>
    <x v="233"/>
    <x v="5"/>
    <x v="1"/>
    <x v="1775"/>
    <x v="1375"/>
    <x v="1782"/>
    <x v="1498"/>
    <x v="461"/>
    <x v="1"/>
    <x v="0"/>
    <x v="0"/>
    <x v="1724"/>
    <x v="1579"/>
    <x v="0"/>
    <x v="0"/>
  </r>
  <r>
    <x v="1789"/>
    <x v="1789"/>
    <x v="3"/>
    <x v="434"/>
    <x v="30"/>
    <x v="20"/>
    <x v="0"/>
    <x v="39"/>
    <x v="1"/>
    <x v="1"/>
    <x v="146"/>
    <x v="32"/>
    <x v="3"/>
    <x v="1776"/>
    <x v="254"/>
    <x v="1783"/>
    <x v="1499"/>
    <x v="169"/>
    <x v="0"/>
    <x v="0"/>
    <x v="0"/>
    <x v="1725"/>
    <x v="1580"/>
    <x v="0"/>
    <x v="0"/>
  </r>
  <r>
    <x v="1790"/>
    <x v="1790"/>
    <x v="3"/>
    <x v="279"/>
    <x v="11"/>
    <x v="30"/>
    <x v="0"/>
    <x v="266"/>
    <x v="10"/>
    <x v="0"/>
    <x v="330"/>
    <x v="26"/>
    <x v="2"/>
    <x v="1777"/>
    <x v="1376"/>
    <x v="1784"/>
    <x v="1500"/>
    <x v="469"/>
    <x v="0"/>
    <x v="0"/>
    <x v="0"/>
    <x v="1726"/>
    <x v="1581"/>
    <x v="0"/>
    <x v="0"/>
  </r>
  <r>
    <x v="1791"/>
    <x v="1791"/>
    <x v="0"/>
    <x v="436"/>
    <x v="5"/>
    <x v="28"/>
    <x v="0"/>
    <x v="362"/>
    <x v="5"/>
    <x v="1"/>
    <x v="262"/>
    <x v="12"/>
    <x v="3"/>
    <x v="1778"/>
    <x v="1377"/>
    <x v="1785"/>
    <x v="1501"/>
    <x v="185"/>
    <x v="0"/>
    <x v="0"/>
    <x v="0"/>
    <x v="1727"/>
    <x v="1582"/>
    <x v="0"/>
    <x v="0"/>
  </r>
  <r>
    <x v="1792"/>
    <x v="1792"/>
    <x v="1"/>
    <x v="267"/>
    <x v="9"/>
    <x v="4"/>
    <x v="0"/>
    <x v="254"/>
    <x v="8"/>
    <x v="3"/>
    <x v="226"/>
    <x v="17"/>
    <x v="5"/>
    <x v="1779"/>
    <x v="1378"/>
    <x v="1786"/>
    <x v="1502"/>
    <x v="231"/>
    <x v="1"/>
    <x v="0"/>
    <x v="0"/>
    <x v="1728"/>
    <x v="1583"/>
    <x v="0"/>
    <x v="0"/>
  </r>
  <r>
    <x v="1793"/>
    <x v="1793"/>
    <x v="0"/>
    <x v="124"/>
    <x v="0"/>
    <x v="22"/>
    <x v="0"/>
    <x v="123"/>
    <x v="0"/>
    <x v="0"/>
    <x v="26"/>
    <x v="21"/>
    <x v="1"/>
    <x v="1780"/>
    <x v="462"/>
    <x v="1787"/>
    <x v="1503"/>
    <x v="427"/>
    <x v="0"/>
    <x v="0"/>
    <x v="0"/>
    <x v="1729"/>
    <x v="1584"/>
    <x v="0"/>
    <x v="0"/>
  </r>
  <r>
    <x v="1794"/>
    <x v="1794"/>
    <x v="2"/>
    <x v="156"/>
    <x v="1"/>
    <x v="20"/>
    <x v="0"/>
    <x v="155"/>
    <x v="1"/>
    <x v="1"/>
    <x v="16"/>
    <x v="23"/>
    <x v="0"/>
    <x v="1781"/>
    <x v="1025"/>
    <x v="1788"/>
    <x v="1504"/>
    <x v="324"/>
    <x v="0"/>
    <x v="0"/>
    <x v="0"/>
    <x v="1730"/>
    <x v="1585"/>
    <x v="0"/>
    <x v="0"/>
  </r>
  <r>
    <x v="1795"/>
    <x v="1795"/>
    <x v="0"/>
    <x v="269"/>
    <x v="8"/>
    <x v="13"/>
    <x v="0"/>
    <x v="256"/>
    <x v="7"/>
    <x v="3"/>
    <x v="223"/>
    <x v="10"/>
    <x v="1"/>
    <x v="1782"/>
    <x v="141"/>
    <x v="1789"/>
    <x v="1505"/>
    <x v="363"/>
    <x v="1"/>
    <x v="0"/>
    <x v="0"/>
    <x v="1731"/>
    <x v="1586"/>
    <x v="0"/>
    <x v="0"/>
  </r>
  <r>
    <x v="1796"/>
    <x v="1796"/>
    <x v="1"/>
    <x v="273"/>
    <x v="7"/>
    <x v="5"/>
    <x v="0"/>
    <x v="260"/>
    <x v="6"/>
    <x v="2"/>
    <x v="170"/>
    <x v="20"/>
    <x v="3"/>
    <x v="1783"/>
    <x v="581"/>
    <x v="1790"/>
    <x v="1506"/>
    <x v="5"/>
    <x v="0"/>
    <x v="0"/>
    <x v="0"/>
    <x v="1732"/>
    <x v="5"/>
    <x v="0"/>
    <x v="0"/>
  </r>
  <r>
    <x v="1797"/>
    <x v="1797"/>
    <x v="0"/>
    <x v="234"/>
    <x v="9"/>
    <x v="6"/>
    <x v="0"/>
    <x v="226"/>
    <x v="8"/>
    <x v="3"/>
    <x v="342"/>
    <x v="35"/>
    <x v="1"/>
    <x v="1784"/>
    <x v="1379"/>
    <x v="1791"/>
    <x v="1507"/>
    <x v="349"/>
    <x v="0"/>
    <x v="0"/>
    <x v="0"/>
    <x v="1733"/>
    <x v="1587"/>
    <x v="0"/>
    <x v="0"/>
  </r>
  <r>
    <x v="1798"/>
    <x v="1798"/>
    <x v="0"/>
    <x v="245"/>
    <x v="0"/>
    <x v="24"/>
    <x v="0"/>
    <x v="237"/>
    <x v="0"/>
    <x v="0"/>
    <x v="122"/>
    <x v="24"/>
    <x v="0"/>
    <x v="1785"/>
    <x v="1380"/>
    <x v="1792"/>
    <x v="1508"/>
    <x v="78"/>
    <x v="0"/>
    <x v="0"/>
    <x v="0"/>
    <x v="1734"/>
    <x v="1588"/>
    <x v="0"/>
    <x v="0"/>
  </r>
  <r>
    <x v="1799"/>
    <x v="1799"/>
    <x v="2"/>
    <x v="125"/>
    <x v="5"/>
    <x v="17"/>
    <x v="0"/>
    <x v="124"/>
    <x v="5"/>
    <x v="1"/>
    <x v="182"/>
    <x v="13"/>
    <x v="9"/>
    <x v="1786"/>
    <x v="1381"/>
    <x v="1793"/>
    <x v="1509"/>
    <x v="5"/>
    <x v="0"/>
    <x v="0"/>
    <x v="0"/>
    <x v="1735"/>
    <x v="5"/>
    <x v="0"/>
    <x v="0"/>
  </r>
  <r>
    <x v="1800"/>
    <x v="1800"/>
    <x v="0"/>
    <x v="68"/>
    <x v="8"/>
    <x v="5"/>
    <x v="0"/>
    <x v="67"/>
    <x v="7"/>
    <x v="3"/>
    <x v="136"/>
    <x v="6"/>
    <x v="2"/>
    <x v="1787"/>
    <x v="1346"/>
    <x v="1794"/>
    <x v="1510"/>
    <x v="69"/>
    <x v="0"/>
    <x v="0"/>
    <x v="0"/>
    <x v="1736"/>
    <x v="1589"/>
    <x v="0"/>
    <x v="0"/>
  </r>
  <r>
    <x v="1801"/>
    <x v="1801"/>
    <x v="1"/>
    <x v="18"/>
    <x v="4"/>
    <x v="3"/>
    <x v="0"/>
    <x v="18"/>
    <x v="4"/>
    <x v="1"/>
    <x v="272"/>
    <x v="136"/>
    <x v="4"/>
    <x v="1788"/>
    <x v="1382"/>
    <x v="1795"/>
    <x v="12"/>
    <x v="505"/>
    <x v="1"/>
    <x v="37"/>
    <x v="34"/>
    <x v="1737"/>
    <x v="1590"/>
    <x v="37"/>
    <x v="37"/>
  </r>
  <r>
    <x v="1802"/>
    <x v="1802"/>
    <x v="1"/>
    <x v="374"/>
    <x v="7"/>
    <x v="2"/>
    <x v="0"/>
    <x v="245"/>
    <x v="6"/>
    <x v="2"/>
    <x v="323"/>
    <x v="30"/>
    <x v="2"/>
    <x v="1789"/>
    <x v="1383"/>
    <x v="1796"/>
    <x v="1511"/>
    <x v="352"/>
    <x v="0"/>
    <x v="0"/>
    <x v="0"/>
    <x v="1738"/>
    <x v="1591"/>
    <x v="0"/>
    <x v="0"/>
  </r>
  <r>
    <x v="1803"/>
    <x v="1803"/>
    <x v="1"/>
    <x v="102"/>
    <x v="0"/>
    <x v="30"/>
    <x v="0"/>
    <x v="101"/>
    <x v="0"/>
    <x v="0"/>
    <x v="28"/>
    <x v="12"/>
    <x v="1"/>
    <x v="1790"/>
    <x v="641"/>
    <x v="1797"/>
    <x v="1512"/>
    <x v="306"/>
    <x v="0"/>
    <x v="0"/>
    <x v="0"/>
    <x v="1739"/>
    <x v="1592"/>
    <x v="0"/>
    <x v="0"/>
  </r>
  <r>
    <x v="1804"/>
    <x v="1804"/>
    <x v="2"/>
    <x v="437"/>
    <x v="24"/>
    <x v="20"/>
    <x v="0"/>
    <x v="209"/>
    <x v="1"/>
    <x v="1"/>
    <x v="249"/>
    <x v="12"/>
    <x v="2"/>
    <x v="1791"/>
    <x v="613"/>
    <x v="1798"/>
    <x v="1513"/>
    <x v="218"/>
    <x v="0"/>
    <x v="0"/>
    <x v="0"/>
    <x v="1740"/>
    <x v="1593"/>
    <x v="0"/>
    <x v="0"/>
  </r>
  <r>
    <x v="1805"/>
    <x v="1805"/>
    <x v="3"/>
    <x v="220"/>
    <x v="2"/>
    <x v="4"/>
    <x v="0"/>
    <x v="212"/>
    <x v="2"/>
    <x v="2"/>
    <x v="382"/>
    <x v="6"/>
    <x v="1"/>
    <x v="1792"/>
    <x v="1384"/>
    <x v="1799"/>
    <x v="12"/>
    <x v="5"/>
    <x v="0"/>
    <x v="0"/>
    <x v="0"/>
    <x v="127"/>
    <x v="5"/>
    <x v="0"/>
    <x v="0"/>
  </r>
  <r>
    <x v="1806"/>
    <x v="1806"/>
    <x v="0"/>
    <x v="438"/>
    <x v="16"/>
    <x v="16"/>
    <x v="0"/>
    <x v="279"/>
    <x v="7"/>
    <x v="3"/>
    <x v="372"/>
    <x v="21"/>
    <x v="5"/>
    <x v="1793"/>
    <x v="1385"/>
    <x v="1800"/>
    <x v="1514"/>
    <x v="9"/>
    <x v="0"/>
    <x v="0"/>
    <x v="0"/>
    <x v="1741"/>
    <x v="1594"/>
    <x v="0"/>
    <x v="0"/>
  </r>
  <r>
    <x v="1807"/>
    <x v="1807"/>
    <x v="3"/>
    <x v="91"/>
    <x v="4"/>
    <x v="19"/>
    <x v="0"/>
    <x v="90"/>
    <x v="4"/>
    <x v="1"/>
    <x v="107"/>
    <x v="20"/>
    <x v="4"/>
    <x v="325"/>
    <x v="1386"/>
    <x v="1801"/>
    <x v="1515"/>
    <x v="44"/>
    <x v="1"/>
    <x v="0"/>
    <x v="0"/>
    <x v="1742"/>
    <x v="1595"/>
    <x v="0"/>
    <x v="0"/>
  </r>
  <r>
    <x v="1808"/>
    <x v="1808"/>
    <x v="2"/>
    <x v="6"/>
    <x v="3"/>
    <x v="6"/>
    <x v="0"/>
    <x v="6"/>
    <x v="3"/>
    <x v="0"/>
    <x v="41"/>
    <x v="9"/>
    <x v="1"/>
    <x v="1794"/>
    <x v="1387"/>
    <x v="1802"/>
    <x v="1516"/>
    <x v="74"/>
    <x v="0"/>
    <x v="0"/>
    <x v="0"/>
    <x v="1743"/>
    <x v="1596"/>
    <x v="0"/>
    <x v="0"/>
  </r>
  <r>
    <x v="1809"/>
    <x v="1809"/>
    <x v="1"/>
    <x v="170"/>
    <x v="11"/>
    <x v="20"/>
    <x v="0"/>
    <x v="167"/>
    <x v="10"/>
    <x v="0"/>
    <x v="46"/>
    <x v="2"/>
    <x v="3"/>
    <x v="1795"/>
    <x v="1388"/>
    <x v="1803"/>
    <x v="1517"/>
    <x v="179"/>
    <x v="0"/>
    <x v="0"/>
    <x v="0"/>
    <x v="1744"/>
    <x v="1597"/>
    <x v="0"/>
    <x v="0"/>
  </r>
  <r>
    <x v="1810"/>
    <x v="1810"/>
    <x v="0"/>
    <x v="220"/>
    <x v="2"/>
    <x v="4"/>
    <x v="0"/>
    <x v="212"/>
    <x v="2"/>
    <x v="2"/>
    <x v="117"/>
    <x v="10"/>
    <x v="1"/>
    <x v="1796"/>
    <x v="955"/>
    <x v="1804"/>
    <x v="1518"/>
    <x v="506"/>
    <x v="0"/>
    <x v="0"/>
    <x v="0"/>
    <x v="1745"/>
    <x v="1598"/>
    <x v="0"/>
    <x v="0"/>
  </r>
  <r>
    <x v="1811"/>
    <x v="1811"/>
    <x v="1"/>
    <x v="223"/>
    <x v="3"/>
    <x v="15"/>
    <x v="0"/>
    <x v="215"/>
    <x v="3"/>
    <x v="0"/>
    <x v="75"/>
    <x v="30"/>
    <x v="0"/>
    <x v="1797"/>
    <x v="1389"/>
    <x v="1805"/>
    <x v="1519"/>
    <x v="194"/>
    <x v="1"/>
    <x v="0"/>
    <x v="0"/>
    <x v="1746"/>
    <x v="1599"/>
    <x v="0"/>
    <x v="0"/>
  </r>
  <r>
    <x v="1812"/>
    <x v="1812"/>
    <x v="3"/>
    <x v="224"/>
    <x v="1"/>
    <x v="28"/>
    <x v="0"/>
    <x v="216"/>
    <x v="1"/>
    <x v="1"/>
    <x v="7"/>
    <x v="24"/>
    <x v="2"/>
    <x v="1798"/>
    <x v="429"/>
    <x v="1806"/>
    <x v="1520"/>
    <x v="275"/>
    <x v="0"/>
    <x v="0"/>
    <x v="0"/>
    <x v="1747"/>
    <x v="1600"/>
    <x v="0"/>
    <x v="0"/>
  </r>
  <r>
    <x v="1813"/>
    <x v="1813"/>
    <x v="2"/>
    <x v="131"/>
    <x v="2"/>
    <x v="7"/>
    <x v="0"/>
    <x v="130"/>
    <x v="2"/>
    <x v="2"/>
    <x v="110"/>
    <x v="1"/>
    <x v="3"/>
    <x v="1799"/>
    <x v="1390"/>
    <x v="1807"/>
    <x v="1521"/>
    <x v="294"/>
    <x v="1"/>
    <x v="0"/>
    <x v="0"/>
    <x v="1748"/>
    <x v="1601"/>
    <x v="0"/>
    <x v="0"/>
  </r>
  <r>
    <x v="1814"/>
    <x v="1814"/>
    <x v="2"/>
    <x v="27"/>
    <x v="2"/>
    <x v="9"/>
    <x v="0"/>
    <x v="27"/>
    <x v="2"/>
    <x v="2"/>
    <x v="155"/>
    <x v="137"/>
    <x v="7"/>
    <x v="1800"/>
    <x v="1391"/>
    <x v="1808"/>
    <x v="1522"/>
    <x v="170"/>
    <x v="0"/>
    <x v="0"/>
    <x v="0"/>
    <x v="1749"/>
    <x v="1602"/>
    <x v="0"/>
    <x v="0"/>
  </r>
  <r>
    <x v="1815"/>
    <x v="1815"/>
    <x v="1"/>
    <x v="308"/>
    <x v="2"/>
    <x v="20"/>
    <x v="0"/>
    <x v="293"/>
    <x v="2"/>
    <x v="2"/>
    <x v="274"/>
    <x v="3"/>
    <x v="4"/>
    <x v="1801"/>
    <x v="1392"/>
    <x v="1809"/>
    <x v="1523"/>
    <x v="243"/>
    <x v="0"/>
    <x v="0"/>
    <x v="0"/>
    <x v="1750"/>
    <x v="1603"/>
    <x v="0"/>
    <x v="0"/>
  </r>
  <r>
    <x v="1816"/>
    <x v="1816"/>
    <x v="1"/>
    <x v="204"/>
    <x v="2"/>
    <x v="23"/>
    <x v="0"/>
    <x v="199"/>
    <x v="2"/>
    <x v="2"/>
    <x v="274"/>
    <x v="7"/>
    <x v="0"/>
    <x v="1802"/>
    <x v="1231"/>
    <x v="1810"/>
    <x v="1524"/>
    <x v="146"/>
    <x v="0"/>
    <x v="0"/>
    <x v="0"/>
    <x v="1751"/>
    <x v="1604"/>
    <x v="0"/>
    <x v="0"/>
  </r>
  <r>
    <x v="1817"/>
    <x v="1817"/>
    <x v="2"/>
    <x v="298"/>
    <x v="1"/>
    <x v="3"/>
    <x v="0"/>
    <x v="284"/>
    <x v="1"/>
    <x v="1"/>
    <x v="288"/>
    <x v="16"/>
    <x v="4"/>
    <x v="1803"/>
    <x v="469"/>
    <x v="1811"/>
    <x v="1525"/>
    <x v="227"/>
    <x v="1"/>
    <x v="0"/>
    <x v="0"/>
    <x v="1752"/>
    <x v="1605"/>
    <x v="0"/>
    <x v="0"/>
  </r>
  <r>
    <x v="1818"/>
    <x v="1818"/>
    <x v="2"/>
    <x v="394"/>
    <x v="4"/>
    <x v="26"/>
    <x v="0"/>
    <x v="326"/>
    <x v="4"/>
    <x v="1"/>
    <x v="126"/>
    <x v="22"/>
    <x v="3"/>
    <x v="1804"/>
    <x v="1393"/>
    <x v="1812"/>
    <x v="1526"/>
    <x v="278"/>
    <x v="1"/>
    <x v="0"/>
    <x v="0"/>
    <x v="1753"/>
    <x v="1606"/>
    <x v="0"/>
    <x v="0"/>
  </r>
  <r>
    <x v="1819"/>
    <x v="1819"/>
    <x v="3"/>
    <x v="439"/>
    <x v="16"/>
    <x v="22"/>
    <x v="0"/>
    <x v="303"/>
    <x v="2"/>
    <x v="2"/>
    <x v="268"/>
    <x v="13"/>
    <x v="4"/>
    <x v="1805"/>
    <x v="565"/>
    <x v="1813"/>
    <x v="1527"/>
    <x v="224"/>
    <x v="1"/>
    <x v="38"/>
    <x v="35"/>
    <x v="1754"/>
    <x v="1607"/>
    <x v="38"/>
    <x v="38"/>
  </r>
  <r>
    <x v="1820"/>
    <x v="1820"/>
    <x v="0"/>
    <x v="82"/>
    <x v="10"/>
    <x v="28"/>
    <x v="0"/>
    <x v="81"/>
    <x v="9"/>
    <x v="3"/>
    <x v="79"/>
    <x v="8"/>
    <x v="0"/>
    <x v="1806"/>
    <x v="256"/>
    <x v="1814"/>
    <x v="1528"/>
    <x v="5"/>
    <x v="0"/>
    <x v="0"/>
    <x v="0"/>
    <x v="1755"/>
    <x v="5"/>
    <x v="0"/>
    <x v="0"/>
  </r>
  <r>
    <x v="1821"/>
    <x v="1821"/>
    <x v="1"/>
    <x v="273"/>
    <x v="7"/>
    <x v="5"/>
    <x v="0"/>
    <x v="260"/>
    <x v="6"/>
    <x v="2"/>
    <x v="197"/>
    <x v="19"/>
    <x v="0"/>
    <x v="1807"/>
    <x v="1394"/>
    <x v="1815"/>
    <x v="1529"/>
    <x v="496"/>
    <x v="0"/>
    <x v="0"/>
    <x v="0"/>
    <x v="1756"/>
    <x v="1608"/>
    <x v="0"/>
    <x v="0"/>
  </r>
  <r>
    <x v="1822"/>
    <x v="1822"/>
    <x v="2"/>
    <x v="341"/>
    <x v="8"/>
    <x v="7"/>
    <x v="0"/>
    <x v="281"/>
    <x v="7"/>
    <x v="3"/>
    <x v="259"/>
    <x v="4"/>
    <x v="4"/>
    <x v="1808"/>
    <x v="1395"/>
    <x v="1816"/>
    <x v="12"/>
    <x v="507"/>
    <x v="0"/>
    <x v="0"/>
    <x v="0"/>
    <x v="1757"/>
    <x v="1609"/>
    <x v="0"/>
    <x v="0"/>
  </r>
  <r>
    <x v="1823"/>
    <x v="1823"/>
    <x v="3"/>
    <x v="99"/>
    <x v="12"/>
    <x v="8"/>
    <x v="0"/>
    <x v="98"/>
    <x v="11"/>
    <x v="2"/>
    <x v="275"/>
    <x v="24"/>
    <x v="1"/>
    <x v="1809"/>
    <x v="477"/>
    <x v="1817"/>
    <x v="1530"/>
    <x v="75"/>
    <x v="0"/>
    <x v="0"/>
    <x v="0"/>
    <x v="1758"/>
    <x v="1610"/>
    <x v="0"/>
    <x v="0"/>
  </r>
  <r>
    <x v="1824"/>
    <x v="1824"/>
    <x v="2"/>
    <x v="104"/>
    <x v="10"/>
    <x v="25"/>
    <x v="0"/>
    <x v="103"/>
    <x v="9"/>
    <x v="3"/>
    <x v="294"/>
    <x v="2"/>
    <x v="3"/>
    <x v="1810"/>
    <x v="64"/>
    <x v="1818"/>
    <x v="1531"/>
    <x v="341"/>
    <x v="1"/>
    <x v="0"/>
    <x v="0"/>
    <x v="1759"/>
    <x v="1611"/>
    <x v="0"/>
    <x v="0"/>
  </r>
  <r>
    <x v="1825"/>
    <x v="1825"/>
    <x v="2"/>
    <x v="147"/>
    <x v="12"/>
    <x v="12"/>
    <x v="0"/>
    <x v="146"/>
    <x v="11"/>
    <x v="2"/>
    <x v="280"/>
    <x v="26"/>
    <x v="6"/>
    <x v="1811"/>
    <x v="1396"/>
    <x v="1819"/>
    <x v="1532"/>
    <x v="508"/>
    <x v="1"/>
    <x v="0"/>
    <x v="0"/>
    <x v="1760"/>
    <x v="1612"/>
    <x v="0"/>
    <x v="0"/>
  </r>
  <r>
    <x v="1826"/>
    <x v="1826"/>
    <x v="1"/>
    <x v="188"/>
    <x v="0"/>
    <x v="21"/>
    <x v="0"/>
    <x v="183"/>
    <x v="0"/>
    <x v="0"/>
    <x v="319"/>
    <x v="24"/>
    <x v="0"/>
    <x v="1812"/>
    <x v="1397"/>
    <x v="1820"/>
    <x v="1533"/>
    <x v="119"/>
    <x v="0"/>
    <x v="0"/>
    <x v="0"/>
    <x v="1761"/>
    <x v="1613"/>
    <x v="0"/>
    <x v="0"/>
  </r>
  <r>
    <x v="1827"/>
    <x v="1827"/>
    <x v="0"/>
    <x v="279"/>
    <x v="11"/>
    <x v="30"/>
    <x v="0"/>
    <x v="266"/>
    <x v="10"/>
    <x v="0"/>
    <x v="273"/>
    <x v="20"/>
    <x v="4"/>
    <x v="1813"/>
    <x v="1398"/>
    <x v="1821"/>
    <x v="1534"/>
    <x v="325"/>
    <x v="1"/>
    <x v="0"/>
    <x v="0"/>
    <x v="1762"/>
    <x v="1614"/>
    <x v="0"/>
    <x v="0"/>
  </r>
  <r>
    <x v="1828"/>
    <x v="1828"/>
    <x v="0"/>
    <x v="415"/>
    <x v="1"/>
    <x v="22"/>
    <x v="0"/>
    <x v="357"/>
    <x v="1"/>
    <x v="1"/>
    <x v="84"/>
    <x v="4"/>
    <x v="3"/>
    <x v="1814"/>
    <x v="43"/>
    <x v="1822"/>
    <x v="1535"/>
    <x v="446"/>
    <x v="1"/>
    <x v="0"/>
    <x v="0"/>
    <x v="1763"/>
    <x v="1615"/>
    <x v="0"/>
    <x v="0"/>
  </r>
  <r>
    <x v="1829"/>
    <x v="1829"/>
    <x v="0"/>
    <x v="149"/>
    <x v="12"/>
    <x v="11"/>
    <x v="0"/>
    <x v="148"/>
    <x v="11"/>
    <x v="2"/>
    <x v="280"/>
    <x v="29"/>
    <x v="0"/>
    <x v="1815"/>
    <x v="1399"/>
    <x v="1823"/>
    <x v="1536"/>
    <x v="167"/>
    <x v="0"/>
    <x v="0"/>
    <x v="0"/>
    <x v="1764"/>
    <x v="1616"/>
    <x v="0"/>
    <x v="0"/>
  </r>
  <r>
    <x v="1830"/>
    <x v="1830"/>
    <x v="0"/>
    <x v="285"/>
    <x v="4"/>
    <x v="15"/>
    <x v="0"/>
    <x v="272"/>
    <x v="4"/>
    <x v="1"/>
    <x v="176"/>
    <x v="5"/>
    <x v="4"/>
    <x v="1816"/>
    <x v="1400"/>
    <x v="1824"/>
    <x v="1537"/>
    <x v="5"/>
    <x v="1"/>
    <x v="0"/>
    <x v="0"/>
    <x v="1765"/>
    <x v="5"/>
    <x v="0"/>
    <x v="0"/>
  </r>
  <r>
    <x v="1831"/>
    <x v="1831"/>
    <x v="1"/>
    <x v="283"/>
    <x v="2"/>
    <x v="29"/>
    <x v="0"/>
    <x v="270"/>
    <x v="2"/>
    <x v="2"/>
    <x v="116"/>
    <x v="9"/>
    <x v="0"/>
    <x v="1817"/>
    <x v="892"/>
    <x v="1825"/>
    <x v="1538"/>
    <x v="247"/>
    <x v="1"/>
    <x v="0"/>
    <x v="0"/>
    <x v="1766"/>
    <x v="1617"/>
    <x v="0"/>
    <x v="0"/>
  </r>
  <r>
    <x v="1832"/>
    <x v="1832"/>
    <x v="1"/>
    <x v="411"/>
    <x v="11"/>
    <x v="0"/>
    <x v="0"/>
    <x v="354"/>
    <x v="10"/>
    <x v="0"/>
    <x v="215"/>
    <x v="25"/>
    <x v="3"/>
    <x v="1818"/>
    <x v="1401"/>
    <x v="1826"/>
    <x v="1539"/>
    <x v="72"/>
    <x v="1"/>
    <x v="0"/>
    <x v="0"/>
    <x v="1767"/>
    <x v="1618"/>
    <x v="0"/>
    <x v="0"/>
  </r>
  <r>
    <x v="1833"/>
    <x v="1833"/>
    <x v="2"/>
    <x v="188"/>
    <x v="0"/>
    <x v="21"/>
    <x v="0"/>
    <x v="183"/>
    <x v="0"/>
    <x v="0"/>
    <x v="198"/>
    <x v="23"/>
    <x v="0"/>
    <x v="1819"/>
    <x v="1402"/>
    <x v="1827"/>
    <x v="1540"/>
    <x v="105"/>
    <x v="1"/>
    <x v="0"/>
    <x v="0"/>
    <x v="1768"/>
    <x v="1619"/>
    <x v="0"/>
    <x v="0"/>
  </r>
  <r>
    <x v="1834"/>
    <x v="1834"/>
    <x v="3"/>
    <x v="259"/>
    <x v="3"/>
    <x v="8"/>
    <x v="0"/>
    <x v="248"/>
    <x v="3"/>
    <x v="0"/>
    <x v="238"/>
    <x v="29"/>
    <x v="0"/>
    <x v="1820"/>
    <x v="722"/>
    <x v="1828"/>
    <x v="1541"/>
    <x v="5"/>
    <x v="0"/>
    <x v="0"/>
    <x v="0"/>
    <x v="1769"/>
    <x v="5"/>
    <x v="0"/>
    <x v="0"/>
  </r>
  <r>
    <x v="1835"/>
    <x v="1835"/>
    <x v="1"/>
    <x v="311"/>
    <x v="0"/>
    <x v="1"/>
    <x v="0"/>
    <x v="295"/>
    <x v="0"/>
    <x v="0"/>
    <x v="122"/>
    <x v="20"/>
    <x v="1"/>
    <x v="1821"/>
    <x v="1192"/>
    <x v="1829"/>
    <x v="1542"/>
    <x v="203"/>
    <x v="0"/>
    <x v="0"/>
    <x v="0"/>
    <x v="1770"/>
    <x v="1620"/>
    <x v="0"/>
    <x v="0"/>
  </r>
  <r>
    <x v="1836"/>
    <x v="1836"/>
    <x v="2"/>
    <x v="375"/>
    <x v="4"/>
    <x v="11"/>
    <x v="0"/>
    <x v="338"/>
    <x v="4"/>
    <x v="1"/>
    <x v="283"/>
    <x v="23"/>
    <x v="3"/>
    <x v="1822"/>
    <x v="1321"/>
    <x v="1830"/>
    <x v="1543"/>
    <x v="435"/>
    <x v="0"/>
    <x v="0"/>
    <x v="0"/>
    <x v="1771"/>
    <x v="1621"/>
    <x v="0"/>
    <x v="0"/>
  </r>
  <r>
    <x v="1837"/>
    <x v="1837"/>
    <x v="3"/>
    <x v="157"/>
    <x v="2"/>
    <x v="21"/>
    <x v="0"/>
    <x v="156"/>
    <x v="2"/>
    <x v="2"/>
    <x v="132"/>
    <x v="9"/>
    <x v="2"/>
    <x v="1823"/>
    <x v="183"/>
    <x v="1831"/>
    <x v="1544"/>
    <x v="122"/>
    <x v="1"/>
    <x v="0"/>
    <x v="0"/>
    <x v="1772"/>
    <x v="1622"/>
    <x v="0"/>
    <x v="0"/>
  </r>
  <r>
    <x v="1838"/>
    <x v="1838"/>
    <x v="2"/>
    <x v="231"/>
    <x v="10"/>
    <x v="16"/>
    <x v="0"/>
    <x v="223"/>
    <x v="9"/>
    <x v="3"/>
    <x v="312"/>
    <x v="10"/>
    <x v="3"/>
    <x v="1824"/>
    <x v="1403"/>
    <x v="1832"/>
    <x v="1545"/>
    <x v="427"/>
    <x v="0"/>
    <x v="0"/>
    <x v="0"/>
    <x v="1773"/>
    <x v="1623"/>
    <x v="0"/>
    <x v="0"/>
  </r>
  <r>
    <x v="1839"/>
    <x v="1839"/>
    <x v="2"/>
    <x v="436"/>
    <x v="5"/>
    <x v="28"/>
    <x v="0"/>
    <x v="362"/>
    <x v="5"/>
    <x v="1"/>
    <x v="97"/>
    <x v="20"/>
    <x v="4"/>
    <x v="1825"/>
    <x v="1042"/>
    <x v="1833"/>
    <x v="1546"/>
    <x v="87"/>
    <x v="1"/>
    <x v="0"/>
    <x v="0"/>
    <x v="1774"/>
    <x v="1624"/>
    <x v="0"/>
    <x v="0"/>
  </r>
  <r>
    <x v="1840"/>
    <x v="1840"/>
    <x v="3"/>
    <x v="246"/>
    <x v="5"/>
    <x v="11"/>
    <x v="0"/>
    <x v="238"/>
    <x v="5"/>
    <x v="1"/>
    <x v="309"/>
    <x v="19"/>
    <x v="5"/>
    <x v="1826"/>
    <x v="1404"/>
    <x v="1834"/>
    <x v="1547"/>
    <x v="339"/>
    <x v="0"/>
    <x v="0"/>
    <x v="0"/>
    <x v="1775"/>
    <x v="1625"/>
    <x v="0"/>
    <x v="0"/>
  </r>
  <r>
    <x v="1841"/>
    <x v="1841"/>
    <x v="3"/>
    <x v="314"/>
    <x v="5"/>
    <x v="4"/>
    <x v="0"/>
    <x v="218"/>
    <x v="5"/>
    <x v="1"/>
    <x v="264"/>
    <x v="25"/>
    <x v="0"/>
    <x v="1827"/>
    <x v="1405"/>
    <x v="1835"/>
    <x v="1548"/>
    <x v="207"/>
    <x v="0"/>
    <x v="0"/>
    <x v="0"/>
    <x v="1776"/>
    <x v="1626"/>
    <x v="0"/>
    <x v="0"/>
  </r>
  <r>
    <x v="1842"/>
    <x v="1842"/>
    <x v="1"/>
    <x v="352"/>
    <x v="5"/>
    <x v="9"/>
    <x v="0"/>
    <x v="323"/>
    <x v="5"/>
    <x v="1"/>
    <x v="134"/>
    <x v="24"/>
    <x v="4"/>
    <x v="1828"/>
    <x v="643"/>
    <x v="1836"/>
    <x v="12"/>
    <x v="509"/>
    <x v="0"/>
    <x v="0"/>
    <x v="0"/>
    <x v="1777"/>
    <x v="1627"/>
    <x v="0"/>
    <x v="0"/>
  </r>
  <r>
    <x v="1843"/>
    <x v="1843"/>
    <x v="2"/>
    <x v="246"/>
    <x v="5"/>
    <x v="11"/>
    <x v="0"/>
    <x v="238"/>
    <x v="5"/>
    <x v="1"/>
    <x v="281"/>
    <x v="0"/>
    <x v="0"/>
    <x v="1829"/>
    <x v="1406"/>
    <x v="1837"/>
    <x v="1549"/>
    <x v="45"/>
    <x v="1"/>
    <x v="0"/>
    <x v="0"/>
    <x v="1778"/>
    <x v="1628"/>
    <x v="0"/>
    <x v="0"/>
  </r>
  <r>
    <x v="1844"/>
    <x v="1844"/>
    <x v="1"/>
    <x v="368"/>
    <x v="9"/>
    <x v="27"/>
    <x v="0"/>
    <x v="191"/>
    <x v="8"/>
    <x v="3"/>
    <x v="207"/>
    <x v="3"/>
    <x v="3"/>
    <x v="1830"/>
    <x v="922"/>
    <x v="1838"/>
    <x v="1550"/>
    <x v="268"/>
    <x v="0"/>
    <x v="0"/>
    <x v="0"/>
    <x v="1779"/>
    <x v="1629"/>
    <x v="0"/>
    <x v="0"/>
  </r>
  <r>
    <x v="1845"/>
    <x v="1845"/>
    <x v="2"/>
    <x v="134"/>
    <x v="0"/>
    <x v="7"/>
    <x v="0"/>
    <x v="133"/>
    <x v="0"/>
    <x v="0"/>
    <x v="103"/>
    <x v="32"/>
    <x v="3"/>
    <x v="1831"/>
    <x v="1161"/>
    <x v="1839"/>
    <x v="1551"/>
    <x v="245"/>
    <x v="0"/>
    <x v="0"/>
    <x v="0"/>
    <x v="1780"/>
    <x v="1630"/>
    <x v="0"/>
    <x v="0"/>
  </r>
  <r>
    <x v="1846"/>
    <x v="1846"/>
    <x v="2"/>
    <x v="205"/>
    <x v="4"/>
    <x v="6"/>
    <x v="0"/>
    <x v="200"/>
    <x v="4"/>
    <x v="1"/>
    <x v="333"/>
    <x v="29"/>
    <x v="1"/>
    <x v="1832"/>
    <x v="1407"/>
    <x v="1840"/>
    <x v="1552"/>
    <x v="146"/>
    <x v="1"/>
    <x v="0"/>
    <x v="0"/>
    <x v="1781"/>
    <x v="1631"/>
    <x v="0"/>
    <x v="0"/>
  </r>
  <r>
    <x v="1847"/>
    <x v="1847"/>
    <x v="2"/>
    <x v="391"/>
    <x v="0"/>
    <x v="12"/>
    <x v="0"/>
    <x v="347"/>
    <x v="0"/>
    <x v="0"/>
    <x v="127"/>
    <x v="38"/>
    <x v="3"/>
    <x v="1833"/>
    <x v="1081"/>
    <x v="1841"/>
    <x v="1553"/>
    <x v="5"/>
    <x v="1"/>
    <x v="0"/>
    <x v="0"/>
    <x v="1782"/>
    <x v="5"/>
    <x v="0"/>
    <x v="0"/>
  </r>
  <r>
    <x v="1848"/>
    <x v="1848"/>
    <x v="1"/>
    <x v="391"/>
    <x v="0"/>
    <x v="12"/>
    <x v="0"/>
    <x v="347"/>
    <x v="0"/>
    <x v="0"/>
    <x v="149"/>
    <x v="6"/>
    <x v="0"/>
    <x v="1834"/>
    <x v="1408"/>
    <x v="1842"/>
    <x v="1554"/>
    <x v="102"/>
    <x v="0"/>
    <x v="0"/>
    <x v="0"/>
    <x v="1783"/>
    <x v="1632"/>
    <x v="0"/>
    <x v="0"/>
  </r>
  <r>
    <x v="1849"/>
    <x v="1849"/>
    <x v="1"/>
    <x v="440"/>
    <x v="29"/>
    <x v="22"/>
    <x v="0"/>
    <x v="222"/>
    <x v="2"/>
    <x v="2"/>
    <x v="117"/>
    <x v="17"/>
    <x v="1"/>
    <x v="1835"/>
    <x v="248"/>
    <x v="1843"/>
    <x v="1555"/>
    <x v="64"/>
    <x v="1"/>
    <x v="0"/>
    <x v="0"/>
    <x v="1784"/>
    <x v="1633"/>
    <x v="0"/>
    <x v="0"/>
  </r>
  <r>
    <x v="1850"/>
    <x v="1850"/>
    <x v="1"/>
    <x v="14"/>
    <x v="7"/>
    <x v="12"/>
    <x v="0"/>
    <x v="14"/>
    <x v="6"/>
    <x v="2"/>
    <x v="245"/>
    <x v="38"/>
    <x v="2"/>
    <x v="1836"/>
    <x v="1129"/>
    <x v="1844"/>
    <x v="1556"/>
    <x v="5"/>
    <x v="0"/>
    <x v="0"/>
    <x v="0"/>
    <x v="1785"/>
    <x v="5"/>
    <x v="0"/>
    <x v="0"/>
  </r>
  <r>
    <x v="1851"/>
    <x v="1851"/>
    <x v="1"/>
    <x v="290"/>
    <x v="11"/>
    <x v="5"/>
    <x v="0"/>
    <x v="276"/>
    <x v="10"/>
    <x v="0"/>
    <x v="277"/>
    <x v="24"/>
    <x v="3"/>
    <x v="1837"/>
    <x v="1409"/>
    <x v="1845"/>
    <x v="1557"/>
    <x v="303"/>
    <x v="0"/>
    <x v="0"/>
    <x v="0"/>
    <x v="1786"/>
    <x v="1634"/>
    <x v="0"/>
    <x v="0"/>
  </r>
  <r>
    <x v="1852"/>
    <x v="1852"/>
    <x v="3"/>
    <x v="383"/>
    <x v="0"/>
    <x v="26"/>
    <x v="0"/>
    <x v="206"/>
    <x v="0"/>
    <x v="0"/>
    <x v="125"/>
    <x v="19"/>
    <x v="2"/>
    <x v="1838"/>
    <x v="1410"/>
    <x v="1846"/>
    <x v="12"/>
    <x v="510"/>
    <x v="0"/>
    <x v="0"/>
    <x v="0"/>
    <x v="1787"/>
    <x v="1635"/>
    <x v="0"/>
    <x v="0"/>
  </r>
  <r>
    <x v="1853"/>
    <x v="1853"/>
    <x v="1"/>
    <x v="354"/>
    <x v="11"/>
    <x v="13"/>
    <x v="0"/>
    <x v="325"/>
    <x v="10"/>
    <x v="0"/>
    <x v="15"/>
    <x v="18"/>
    <x v="5"/>
    <x v="1839"/>
    <x v="1"/>
    <x v="1847"/>
    <x v="1558"/>
    <x v="5"/>
    <x v="0"/>
    <x v="0"/>
    <x v="0"/>
    <x v="1788"/>
    <x v="5"/>
    <x v="0"/>
    <x v="0"/>
  </r>
  <r>
    <x v="1854"/>
    <x v="1854"/>
    <x v="2"/>
    <x v="441"/>
    <x v="28"/>
    <x v="23"/>
    <x v="0"/>
    <x v="272"/>
    <x v="4"/>
    <x v="1"/>
    <x v="285"/>
    <x v="38"/>
    <x v="3"/>
    <x v="1840"/>
    <x v="1411"/>
    <x v="1848"/>
    <x v="12"/>
    <x v="79"/>
    <x v="0"/>
    <x v="0"/>
    <x v="0"/>
    <x v="1789"/>
    <x v="1636"/>
    <x v="0"/>
    <x v="0"/>
  </r>
  <r>
    <x v="1855"/>
    <x v="1855"/>
    <x v="2"/>
    <x v="199"/>
    <x v="12"/>
    <x v="16"/>
    <x v="0"/>
    <x v="194"/>
    <x v="11"/>
    <x v="2"/>
    <x v="34"/>
    <x v="13"/>
    <x v="4"/>
    <x v="1841"/>
    <x v="372"/>
    <x v="1849"/>
    <x v="1559"/>
    <x v="227"/>
    <x v="0"/>
    <x v="0"/>
    <x v="0"/>
    <x v="1790"/>
    <x v="1637"/>
    <x v="0"/>
    <x v="0"/>
  </r>
  <r>
    <x v="1856"/>
    <x v="1856"/>
    <x v="2"/>
    <x v="107"/>
    <x v="4"/>
    <x v="0"/>
    <x v="0"/>
    <x v="106"/>
    <x v="4"/>
    <x v="1"/>
    <x v="17"/>
    <x v="16"/>
    <x v="3"/>
    <x v="1842"/>
    <x v="1412"/>
    <x v="1850"/>
    <x v="1560"/>
    <x v="250"/>
    <x v="1"/>
    <x v="0"/>
    <x v="0"/>
    <x v="1791"/>
    <x v="1638"/>
    <x v="0"/>
    <x v="0"/>
  </r>
  <r>
    <x v="1857"/>
    <x v="1857"/>
    <x v="1"/>
    <x v="442"/>
    <x v="30"/>
    <x v="23"/>
    <x v="0"/>
    <x v="255"/>
    <x v="4"/>
    <x v="1"/>
    <x v="176"/>
    <x v="16"/>
    <x v="2"/>
    <x v="1843"/>
    <x v="630"/>
    <x v="1851"/>
    <x v="1561"/>
    <x v="279"/>
    <x v="1"/>
    <x v="0"/>
    <x v="0"/>
    <x v="1792"/>
    <x v="1639"/>
    <x v="0"/>
    <x v="0"/>
  </r>
  <r>
    <x v="1858"/>
    <x v="1858"/>
    <x v="3"/>
    <x v="198"/>
    <x v="8"/>
    <x v="2"/>
    <x v="0"/>
    <x v="193"/>
    <x v="7"/>
    <x v="3"/>
    <x v="383"/>
    <x v="0"/>
    <x v="1"/>
    <x v="1844"/>
    <x v="164"/>
    <x v="1852"/>
    <x v="1562"/>
    <x v="32"/>
    <x v="0"/>
    <x v="0"/>
    <x v="0"/>
    <x v="1793"/>
    <x v="1640"/>
    <x v="0"/>
    <x v="0"/>
  </r>
  <r>
    <x v="1859"/>
    <x v="1859"/>
    <x v="2"/>
    <x v="23"/>
    <x v="10"/>
    <x v="11"/>
    <x v="0"/>
    <x v="23"/>
    <x v="9"/>
    <x v="3"/>
    <x v="263"/>
    <x v="24"/>
    <x v="2"/>
    <x v="1845"/>
    <x v="1413"/>
    <x v="1853"/>
    <x v="1563"/>
    <x v="171"/>
    <x v="1"/>
    <x v="0"/>
    <x v="0"/>
    <x v="1794"/>
    <x v="1641"/>
    <x v="0"/>
    <x v="0"/>
  </r>
  <r>
    <x v="1860"/>
    <x v="1860"/>
    <x v="2"/>
    <x v="309"/>
    <x v="8"/>
    <x v="6"/>
    <x v="0"/>
    <x v="294"/>
    <x v="7"/>
    <x v="3"/>
    <x v="231"/>
    <x v="81"/>
    <x v="3"/>
    <x v="1846"/>
    <x v="1414"/>
    <x v="1854"/>
    <x v="1564"/>
    <x v="47"/>
    <x v="0"/>
    <x v="0"/>
    <x v="0"/>
    <x v="1795"/>
    <x v="1642"/>
    <x v="0"/>
    <x v="0"/>
  </r>
  <r>
    <x v="1861"/>
    <x v="1861"/>
    <x v="0"/>
    <x v="123"/>
    <x v="9"/>
    <x v="30"/>
    <x v="0"/>
    <x v="122"/>
    <x v="8"/>
    <x v="3"/>
    <x v="120"/>
    <x v="7"/>
    <x v="0"/>
    <x v="1847"/>
    <x v="840"/>
    <x v="1855"/>
    <x v="1565"/>
    <x v="5"/>
    <x v="0"/>
    <x v="0"/>
    <x v="0"/>
    <x v="1796"/>
    <x v="5"/>
    <x v="0"/>
    <x v="0"/>
  </r>
  <r>
    <x v="1862"/>
    <x v="1862"/>
    <x v="3"/>
    <x v="60"/>
    <x v="3"/>
    <x v="25"/>
    <x v="0"/>
    <x v="59"/>
    <x v="3"/>
    <x v="0"/>
    <x v="270"/>
    <x v="30"/>
    <x v="2"/>
    <x v="1848"/>
    <x v="1388"/>
    <x v="1856"/>
    <x v="1566"/>
    <x v="5"/>
    <x v="0"/>
    <x v="0"/>
    <x v="0"/>
    <x v="1797"/>
    <x v="5"/>
    <x v="0"/>
    <x v="0"/>
  </r>
  <r>
    <x v="1863"/>
    <x v="1863"/>
    <x v="0"/>
    <x v="219"/>
    <x v="2"/>
    <x v="14"/>
    <x v="0"/>
    <x v="211"/>
    <x v="2"/>
    <x v="2"/>
    <x v="339"/>
    <x v="35"/>
    <x v="1"/>
    <x v="1849"/>
    <x v="330"/>
    <x v="1857"/>
    <x v="1567"/>
    <x v="82"/>
    <x v="0"/>
    <x v="0"/>
    <x v="0"/>
    <x v="1798"/>
    <x v="1643"/>
    <x v="0"/>
    <x v="0"/>
  </r>
  <r>
    <x v="1864"/>
    <x v="1864"/>
    <x v="2"/>
    <x v="254"/>
    <x v="8"/>
    <x v="25"/>
    <x v="0"/>
    <x v="244"/>
    <x v="7"/>
    <x v="3"/>
    <x v="372"/>
    <x v="5"/>
    <x v="4"/>
    <x v="1850"/>
    <x v="1415"/>
    <x v="1858"/>
    <x v="1568"/>
    <x v="81"/>
    <x v="0"/>
    <x v="0"/>
    <x v="0"/>
    <x v="1799"/>
    <x v="1644"/>
    <x v="0"/>
    <x v="0"/>
  </r>
  <r>
    <x v="1865"/>
    <x v="1865"/>
    <x v="2"/>
    <x v="1"/>
    <x v="1"/>
    <x v="1"/>
    <x v="0"/>
    <x v="1"/>
    <x v="1"/>
    <x v="1"/>
    <x v="90"/>
    <x v="9"/>
    <x v="5"/>
    <x v="1851"/>
    <x v="171"/>
    <x v="1859"/>
    <x v="1569"/>
    <x v="5"/>
    <x v="0"/>
    <x v="0"/>
    <x v="0"/>
    <x v="1800"/>
    <x v="5"/>
    <x v="0"/>
    <x v="0"/>
  </r>
  <r>
    <x v="1866"/>
    <x v="1866"/>
    <x v="1"/>
    <x v="99"/>
    <x v="12"/>
    <x v="8"/>
    <x v="0"/>
    <x v="98"/>
    <x v="11"/>
    <x v="2"/>
    <x v="340"/>
    <x v="18"/>
    <x v="3"/>
    <x v="1852"/>
    <x v="1416"/>
    <x v="1860"/>
    <x v="1570"/>
    <x v="341"/>
    <x v="0"/>
    <x v="0"/>
    <x v="0"/>
    <x v="1801"/>
    <x v="1645"/>
    <x v="0"/>
    <x v="0"/>
  </r>
  <r>
    <x v="1867"/>
    <x v="1867"/>
    <x v="1"/>
    <x v="432"/>
    <x v="0"/>
    <x v="10"/>
    <x v="0"/>
    <x v="361"/>
    <x v="0"/>
    <x v="0"/>
    <x v="28"/>
    <x v="22"/>
    <x v="1"/>
    <x v="1853"/>
    <x v="1417"/>
    <x v="1861"/>
    <x v="1571"/>
    <x v="271"/>
    <x v="1"/>
    <x v="0"/>
    <x v="0"/>
    <x v="1802"/>
    <x v="1646"/>
    <x v="0"/>
    <x v="0"/>
  </r>
  <r>
    <x v="1868"/>
    <x v="1868"/>
    <x v="2"/>
    <x v="328"/>
    <x v="8"/>
    <x v="30"/>
    <x v="0"/>
    <x v="204"/>
    <x v="7"/>
    <x v="3"/>
    <x v="37"/>
    <x v="29"/>
    <x v="1"/>
    <x v="1854"/>
    <x v="500"/>
    <x v="1862"/>
    <x v="1572"/>
    <x v="137"/>
    <x v="0"/>
    <x v="0"/>
    <x v="0"/>
    <x v="1803"/>
    <x v="1647"/>
    <x v="0"/>
    <x v="0"/>
  </r>
  <r>
    <x v="1869"/>
    <x v="1869"/>
    <x v="2"/>
    <x v="72"/>
    <x v="1"/>
    <x v="14"/>
    <x v="0"/>
    <x v="71"/>
    <x v="1"/>
    <x v="1"/>
    <x v="79"/>
    <x v="16"/>
    <x v="4"/>
    <x v="1855"/>
    <x v="1418"/>
    <x v="1863"/>
    <x v="1573"/>
    <x v="5"/>
    <x v="0"/>
    <x v="0"/>
    <x v="0"/>
    <x v="1804"/>
    <x v="5"/>
    <x v="0"/>
    <x v="0"/>
  </r>
  <r>
    <x v="1870"/>
    <x v="1870"/>
    <x v="2"/>
    <x v="391"/>
    <x v="0"/>
    <x v="12"/>
    <x v="0"/>
    <x v="347"/>
    <x v="0"/>
    <x v="0"/>
    <x v="319"/>
    <x v="16"/>
    <x v="0"/>
    <x v="1856"/>
    <x v="1419"/>
    <x v="1864"/>
    <x v="1574"/>
    <x v="67"/>
    <x v="1"/>
    <x v="0"/>
    <x v="0"/>
    <x v="1805"/>
    <x v="1648"/>
    <x v="0"/>
    <x v="0"/>
  </r>
  <r>
    <x v="1871"/>
    <x v="1871"/>
    <x v="2"/>
    <x v="261"/>
    <x v="5"/>
    <x v="30"/>
    <x v="0"/>
    <x v="184"/>
    <x v="5"/>
    <x v="1"/>
    <x v="281"/>
    <x v="26"/>
    <x v="2"/>
    <x v="1857"/>
    <x v="1420"/>
    <x v="1865"/>
    <x v="1575"/>
    <x v="5"/>
    <x v="0"/>
    <x v="0"/>
    <x v="0"/>
    <x v="1806"/>
    <x v="5"/>
    <x v="0"/>
    <x v="0"/>
  </r>
  <r>
    <x v="1872"/>
    <x v="1872"/>
    <x v="1"/>
    <x v="262"/>
    <x v="7"/>
    <x v="11"/>
    <x v="0"/>
    <x v="249"/>
    <x v="6"/>
    <x v="2"/>
    <x v="303"/>
    <x v="8"/>
    <x v="3"/>
    <x v="1858"/>
    <x v="986"/>
    <x v="1866"/>
    <x v="1576"/>
    <x v="455"/>
    <x v="0"/>
    <x v="0"/>
    <x v="0"/>
    <x v="1807"/>
    <x v="1649"/>
    <x v="0"/>
    <x v="0"/>
  </r>
  <r>
    <x v="1873"/>
    <x v="1873"/>
    <x v="1"/>
    <x v="30"/>
    <x v="3"/>
    <x v="14"/>
    <x v="0"/>
    <x v="30"/>
    <x v="3"/>
    <x v="0"/>
    <x v="88"/>
    <x v="7"/>
    <x v="0"/>
    <x v="1859"/>
    <x v="1421"/>
    <x v="1867"/>
    <x v="1577"/>
    <x v="146"/>
    <x v="1"/>
    <x v="0"/>
    <x v="0"/>
    <x v="1808"/>
    <x v="1650"/>
    <x v="0"/>
    <x v="0"/>
  </r>
  <r>
    <x v="1874"/>
    <x v="1874"/>
    <x v="2"/>
    <x v="436"/>
    <x v="5"/>
    <x v="28"/>
    <x v="0"/>
    <x v="362"/>
    <x v="5"/>
    <x v="1"/>
    <x v="188"/>
    <x v="7"/>
    <x v="4"/>
    <x v="1860"/>
    <x v="1422"/>
    <x v="1868"/>
    <x v="1578"/>
    <x v="5"/>
    <x v="1"/>
    <x v="0"/>
    <x v="0"/>
    <x v="1809"/>
    <x v="5"/>
    <x v="0"/>
    <x v="0"/>
  </r>
  <r>
    <x v="1875"/>
    <x v="1875"/>
    <x v="3"/>
    <x v="239"/>
    <x v="12"/>
    <x v="2"/>
    <x v="0"/>
    <x v="231"/>
    <x v="11"/>
    <x v="2"/>
    <x v="275"/>
    <x v="38"/>
    <x v="1"/>
    <x v="1861"/>
    <x v="1423"/>
    <x v="1869"/>
    <x v="1579"/>
    <x v="511"/>
    <x v="1"/>
    <x v="0"/>
    <x v="0"/>
    <x v="1810"/>
    <x v="1651"/>
    <x v="0"/>
    <x v="0"/>
  </r>
  <r>
    <x v="1876"/>
    <x v="1876"/>
    <x v="0"/>
    <x v="253"/>
    <x v="2"/>
    <x v="27"/>
    <x v="0"/>
    <x v="243"/>
    <x v="2"/>
    <x v="2"/>
    <x v="384"/>
    <x v="30"/>
    <x v="3"/>
    <x v="1862"/>
    <x v="1424"/>
    <x v="1870"/>
    <x v="1580"/>
    <x v="5"/>
    <x v="0"/>
    <x v="0"/>
    <x v="0"/>
    <x v="1811"/>
    <x v="5"/>
    <x v="0"/>
    <x v="0"/>
  </r>
  <r>
    <x v="1877"/>
    <x v="1877"/>
    <x v="0"/>
    <x v="262"/>
    <x v="7"/>
    <x v="11"/>
    <x v="0"/>
    <x v="249"/>
    <x v="6"/>
    <x v="2"/>
    <x v="302"/>
    <x v="2"/>
    <x v="4"/>
    <x v="1863"/>
    <x v="1425"/>
    <x v="1871"/>
    <x v="1581"/>
    <x v="138"/>
    <x v="0"/>
    <x v="0"/>
    <x v="0"/>
    <x v="1812"/>
    <x v="1652"/>
    <x v="0"/>
    <x v="0"/>
  </r>
  <r>
    <x v="1878"/>
    <x v="1878"/>
    <x v="0"/>
    <x v="253"/>
    <x v="2"/>
    <x v="27"/>
    <x v="0"/>
    <x v="243"/>
    <x v="2"/>
    <x v="2"/>
    <x v="54"/>
    <x v="21"/>
    <x v="2"/>
    <x v="1864"/>
    <x v="1426"/>
    <x v="1872"/>
    <x v="1582"/>
    <x v="122"/>
    <x v="1"/>
    <x v="0"/>
    <x v="0"/>
    <x v="1813"/>
    <x v="1653"/>
    <x v="0"/>
    <x v="0"/>
  </r>
  <r>
    <x v="1879"/>
    <x v="1879"/>
    <x v="3"/>
    <x v="184"/>
    <x v="1"/>
    <x v="29"/>
    <x v="0"/>
    <x v="179"/>
    <x v="1"/>
    <x v="1"/>
    <x v="329"/>
    <x v="52"/>
    <x v="4"/>
    <x v="1865"/>
    <x v="1427"/>
    <x v="1873"/>
    <x v="1583"/>
    <x v="512"/>
    <x v="1"/>
    <x v="0"/>
    <x v="0"/>
    <x v="1814"/>
    <x v="1654"/>
    <x v="0"/>
    <x v="0"/>
  </r>
  <r>
    <x v="1880"/>
    <x v="1880"/>
    <x v="3"/>
    <x v="186"/>
    <x v="2"/>
    <x v="17"/>
    <x v="0"/>
    <x v="181"/>
    <x v="2"/>
    <x v="2"/>
    <x v="308"/>
    <x v="5"/>
    <x v="4"/>
    <x v="1866"/>
    <x v="126"/>
    <x v="1874"/>
    <x v="1584"/>
    <x v="101"/>
    <x v="1"/>
    <x v="0"/>
    <x v="0"/>
    <x v="1815"/>
    <x v="1655"/>
    <x v="0"/>
    <x v="0"/>
  </r>
  <r>
    <x v="1881"/>
    <x v="1881"/>
    <x v="2"/>
    <x v="171"/>
    <x v="11"/>
    <x v="15"/>
    <x v="0"/>
    <x v="168"/>
    <x v="10"/>
    <x v="0"/>
    <x v="330"/>
    <x v="8"/>
    <x v="0"/>
    <x v="1867"/>
    <x v="1428"/>
    <x v="1875"/>
    <x v="1585"/>
    <x v="112"/>
    <x v="0"/>
    <x v="0"/>
    <x v="0"/>
    <x v="1816"/>
    <x v="1656"/>
    <x v="0"/>
    <x v="0"/>
  </r>
  <r>
    <x v="1882"/>
    <x v="1882"/>
    <x v="2"/>
    <x v="275"/>
    <x v="11"/>
    <x v="10"/>
    <x v="0"/>
    <x v="262"/>
    <x v="10"/>
    <x v="0"/>
    <x v="277"/>
    <x v="5"/>
    <x v="1"/>
    <x v="1868"/>
    <x v="527"/>
    <x v="1876"/>
    <x v="1586"/>
    <x v="84"/>
    <x v="0"/>
    <x v="0"/>
    <x v="0"/>
    <x v="1817"/>
    <x v="1657"/>
    <x v="0"/>
    <x v="0"/>
  </r>
  <r>
    <x v="1883"/>
    <x v="1883"/>
    <x v="0"/>
    <x v="168"/>
    <x v="3"/>
    <x v="13"/>
    <x v="0"/>
    <x v="165"/>
    <x v="3"/>
    <x v="0"/>
    <x v="278"/>
    <x v="14"/>
    <x v="2"/>
    <x v="1869"/>
    <x v="1055"/>
    <x v="1877"/>
    <x v="1587"/>
    <x v="5"/>
    <x v="1"/>
    <x v="0"/>
    <x v="0"/>
    <x v="1818"/>
    <x v="5"/>
    <x v="0"/>
    <x v="0"/>
  </r>
  <r>
    <x v="1884"/>
    <x v="1884"/>
    <x v="3"/>
    <x v="136"/>
    <x v="10"/>
    <x v="8"/>
    <x v="0"/>
    <x v="135"/>
    <x v="9"/>
    <x v="3"/>
    <x v="288"/>
    <x v="19"/>
    <x v="2"/>
    <x v="1870"/>
    <x v="1429"/>
    <x v="1878"/>
    <x v="1588"/>
    <x v="373"/>
    <x v="1"/>
    <x v="0"/>
    <x v="0"/>
    <x v="1819"/>
    <x v="1658"/>
    <x v="0"/>
    <x v="0"/>
  </r>
  <r>
    <x v="1885"/>
    <x v="1885"/>
    <x v="1"/>
    <x v="284"/>
    <x v="5"/>
    <x v="19"/>
    <x v="0"/>
    <x v="271"/>
    <x v="5"/>
    <x v="1"/>
    <x v="369"/>
    <x v="19"/>
    <x v="3"/>
    <x v="1871"/>
    <x v="1430"/>
    <x v="1879"/>
    <x v="1589"/>
    <x v="187"/>
    <x v="0"/>
    <x v="0"/>
    <x v="0"/>
    <x v="1820"/>
    <x v="1659"/>
    <x v="0"/>
    <x v="0"/>
  </r>
  <r>
    <x v="1886"/>
    <x v="1886"/>
    <x v="2"/>
    <x v="443"/>
    <x v="18"/>
    <x v="22"/>
    <x v="0"/>
    <x v="243"/>
    <x v="2"/>
    <x v="2"/>
    <x v="308"/>
    <x v="10"/>
    <x v="0"/>
    <x v="1872"/>
    <x v="1380"/>
    <x v="1880"/>
    <x v="1590"/>
    <x v="337"/>
    <x v="0"/>
    <x v="0"/>
    <x v="0"/>
    <x v="1821"/>
    <x v="1660"/>
    <x v="0"/>
    <x v="0"/>
  </r>
  <r>
    <x v="1887"/>
    <x v="1887"/>
    <x v="3"/>
    <x v="47"/>
    <x v="10"/>
    <x v="6"/>
    <x v="0"/>
    <x v="46"/>
    <x v="9"/>
    <x v="3"/>
    <x v="109"/>
    <x v="4"/>
    <x v="1"/>
    <x v="1873"/>
    <x v="1431"/>
    <x v="1881"/>
    <x v="1591"/>
    <x v="164"/>
    <x v="1"/>
    <x v="0"/>
    <x v="0"/>
    <x v="1822"/>
    <x v="1661"/>
    <x v="0"/>
    <x v="0"/>
  </r>
  <r>
    <x v="1888"/>
    <x v="1888"/>
    <x v="2"/>
    <x v="133"/>
    <x v="8"/>
    <x v="21"/>
    <x v="0"/>
    <x v="132"/>
    <x v="7"/>
    <x v="3"/>
    <x v="58"/>
    <x v="7"/>
    <x v="2"/>
    <x v="1874"/>
    <x v="1432"/>
    <x v="1882"/>
    <x v="1592"/>
    <x v="200"/>
    <x v="1"/>
    <x v="0"/>
    <x v="0"/>
    <x v="1823"/>
    <x v="1662"/>
    <x v="0"/>
    <x v="0"/>
  </r>
  <r>
    <x v="1889"/>
    <x v="1889"/>
    <x v="2"/>
    <x v="87"/>
    <x v="5"/>
    <x v="13"/>
    <x v="0"/>
    <x v="86"/>
    <x v="5"/>
    <x v="1"/>
    <x v="63"/>
    <x v="138"/>
    <x v="0"/>
    <x v="1875"/>
    <x v="1433"/>
    <x v="1883"/>
    <x v="1593"/>
    <x v="5"/>
    <x v="0"/>
    <x v="0"/>
    <x v="0"/>
    <x v="1824"/>
    <x v="5"/>
    <x v="0"/>
    <x v="0"/>
  </r>
  <r>
    <x v="1890"/>
    <x v="1890"/>
    <x v="0"/>
    <x v="347"/>
    <x v="3"/>
    <x v="20"/>
    <x v="0"/>
    <x v="320"/>
    <x v="3"/>
    <x v="0"/>
    <x v="358"/>
    <x v="139"/>
    <x v="3"/>
    <x v="1876"/>
    <x v="1434"/>
    <x v="1884"/>
    <x v="1594"/>
    <x v="137"/>
    <x v="1"/>
    <x v="0"/>
    <x v="0"/>
    <x v="1825"/>
    <x v="1663"/>
    <x v="0"/>
    <x v="0"/>
  </r>
  <r>
    <x v="1891"/>
    <x v="1891"/>
    <x v="2"/>
    <x v="300"/>
    <x v="11"/>
    <x v="22"/>
    <x v="0"/>
    <x v="286"/>
    <x v="10"/>
    <x v="0"/>
    <x v="15"/>
    <x v="0"/>
    <x v="9"/>
    <x v="1877"/>
    <x v="1435"/>
    <x v="1885"/>
    <x v="1595"/>
    <x v="470"/>
    <x v="0"/>
    <x v="0"/>
    <x v="0"/>
    <x v="1826"/>
    <x v="1664"/>
    <x v="0"/>
    <x v="0"/>
  </r>
  <r>
    <x v="1892"/>
    <x v="1892"/>
    <x v="3"/>
    <x v="129"/>
    <x v="12"/>
    <x v="29"/>
    <x v="0"/>
    <x v="128"/>
    <x v="11"/>
    <x v="2"/>
    <x v="385"/>
    <x v="2"/>
    <x v="3"/>
    <x v="1878"/>
    <x v="1436"/>
    <x v="1886"/>
    <x v="1596"/>
    <x v="513"/>
    <x v="0"/>
    <x v="0"/>
    <x v="0"/>
    <x v="1827"/>
    <x v="1665"/>
    <x v="0"/>
    <x v="0"/>
  </r>
  <r>
    <x v="1893"/>
    <x v="1893"/>
    <x v="0"/>
    <x v="4"/>
    <x v="4"/>
    <x v="4"/>
    <x v="0"/>
    <x v="4"/>
    <x v="4"/>
    <x v="1"/>
    <x v="283"/>
    <x v="17"/>
    <x v="4"/>
    <x v="1879"/>
    <x v="1371"/>
    <x v="1887"/>
    <x v="1597"/>
    <x v="34"/>
    <x v="0"/>
    <x v="0"/>
    <x v="0"/>
    <x v="1828"/>
    <x v="1666"/>
    <x v="0"/>
    <x v="0"/>
  </r>
  <r>
    <x v="1894"/>
    <x v="1894"/>
    <x v="1"/>
    <x v="372"/>
    <x v="9"/>
    <x v="26"/>
    <x v="0"/>
    <x v="336"/>
    <x v="8"/>
    <x v="3"/>
    <x v="259"/>
    <x v="25"/>
    <x v="2"/>
    <x v="1880"/>
    <x v="1437"/>
    <x v="1888"/>
    <x v="1598"/>
    <x v="82"/>
    <x v="0"/>
    <x v="0"/>
    <x v="0"/>
    <x v="1829"/>
    <x v="1667"/>
    <x v="0"/>
    <x v="0"/>
  </r>
  <r>
    <x v="1895"/>
    <x v="1895"/>
    <x v="0"/>
    <x v="342"/>
    <x v="12"/>
    <x v="23"/>
    <x v="0"/>
    <x v="316"/>
    <x v="11"/>
    <x v="2"/>
    <x v="280"/>
    <x v="35"/>
    <x v="4"/>
    <x v="1881"/>
    <x v="1438"/>
    <x v="978"/>
    <x v="826"/>
    <x v="192"/>
    <x v="0"/>
    <x v="0"/>
    <x v="0"/>
    <x v="1830"/>
    <x v="1668"/>
    <x v="0"/>
    <x v="0"/>
  </r>
  <r>
    <x v="1896"/>
    <x v="1896"/>
    <x v="1"/>
    <x v="102"/>
    <x v="0"/>
    <x v="30"/>
    <x v="0"/>
    <x v="101"/>
    <x v="0"/>
    <x v="0"/>
    <x v="0"/>
    <x v="32"/>
    <x v="1"/>
    <x v="1882"/>
    <x v="1439"/>
    <x v="1889"/>
    <x v="12"/>
    <x v="454"/>
    <x v="1"/>
    <x v="0"/>
    <x v="0"/>
    <x v="1831"/>
    <x v="1669"/>
    <x v="0"/>
    <x v="0"/>
  </r>
  <r>
    <x v="1897"/>
    <x v="1897"/>
    <x v="1"/>
    <x v="444"/>
    <x v="23"/>
    <x v="23"/>
    <x v="0"/>
    <x v="329"/>
    <x v="4"/>
    <x v="1"/>
    <x v="333"/>
    <x v="7"/>
    <x v="5"/>
    <x v="1883"/>
    <x v="166"/>
    <x v="1890"/>
    <x v="121"/>
    <x v="5"/>
    <x v="0"/>
    <x v="0"/>
    <x v="0"/>
    <x v="1832"/>
    <x v="5"/>
    <x v="0"/>
    <x v="0"/>
  </r>
  <r>
    <x v="1898"/>
    <x v="1898"/>
    <x v="2"/>
    <x v="251"/>
    <x v="23"/>
    <x v="29"/>
    <x v="0"/>
    <x v="241"/>
    <x v="5"/>
    <x v="1"/>
    <x v="210"/>
    <x v="17"/>
    <x v="2"/>
    <x v="1884"/>
    <x v="1440"/>
    <x v="1891"/>
    <x v="1599"/>
    <x v="5"/>
    <x v="1"/>
    <x v="0"/>
    <x v="0"/>
    <x v="1833"/>
    <x v="5"/>
    <x v="0"/>
    <x v="0"/>
  </r>
  <r>
    <x v="1899"/>
    <x v="1899"/>
    <x v="3"/>
    <x v="445"/>
    <x v="24"/>
    <x v="1"/>
    <x v="0"/>
    <x v="312"/>
    <x v="9"/>
    <x v="3"/>
    <x v="218"/>
    <x v="13"/>
    <x v="2"/>
    <x v="1885"/>
    <x v="647"/>
    <x v="1892"/>
    <x v="1600"/>
    <x v="422"/>
    <x v="0"/>
    <x v="0"/>
    <x v="0"/>
    <x v="1834"/>
    <x v="1670"/>
    <x v="0"/>
    <x v="0"/>
  </r>
  <r>
    <x v="1900"/>
    <x v="1900"/>
    <x v="2"/>
    <x v="58"/>
    <x v="12"/>
    <x v="21"/>
    <x v="0"/>
    <x v="57"/>
    <x v="11"/>
    <x v="2"/>
    <x v="217"/>
    <x v="0"/>
    <x v="3"/>
    <x v="1886"/>
    <x v="1441"/>
    <x v="1893"/>
    <x v="1601"/>
    <x v="227"/>
    <x v="0"/>
    <x v="0"/>
    <x v="0"/>
    <x v="1835"/>
    <x v="1671"/>
    <x v="0"/>
    <x v="0"/>
  </r>
  <r>
    <x v="1901"/>
    <x v="1901"/>
    <x v="0"/>
    <x v="42"/>
    <x v="10"/>
    <x v="9"/>
    <x v="0"/>
    <x v="41"/>
    <x v="9"/>
    <x v="3"/>
    <x v="318"/>
    <x v="128"/>
    <x v="3"/>
    <x v="1887"/>
    <x v="268"/>
    <x v="1894"/>
    <x v="1602"/>
    <x v="97"/>
    <x v="1"/>
    <x v="0"/>
    <x v="0"/>
    <x v="1836"/>
    <x v="1672"/>
    <x v="0"/>
    <x v="0"/>
  </r>
  <r>
    <x v="1902"/>
    <x v="1902"/>
    <x v="3"/>
    <x v="65"/>
    <x v="7"/>
    <x v="18"/>
    <x v="0"/>
    <x v="64"/>
    <x v="6"/>
    <x v="2"/>
    <x v="142"/>
    <x v="30"/>
    <x v="2"/>
    <x v="1888"/>
    <x v="1442"/>
    <x v="1895"/>
    <x v="1603"/>
    <x v="48"/>
    <x v="0"/>
    <x v="0"/>
    <x v="0"/>
    <x v="1837"/>
    <x v="1673"/>
    <x v="0"/>
    <x v="0"/>
  </r>
  <r>
    <x v="1903"/>
    <x v="1903"/>
    <x v="0"/>
    <x v="63"/>
    <x v="2"/>
    <x v="28"/>
    <x v="0"/>
    <x v="62"/>
    <x v="2"/>
    <x v="2"/>
    <x v="23"/>
    <x v="2"/>
    <x v="3"/>
    <x v="1889"/>
    <x v="1443"/>
    <x v="1896"/>
    <x v="1604"/>
    <x v="289"/>
    <x v="1"/>
    <x v="0"/>
    <x v="0"/>
    <x v="1838"/>
    <x v="1674"/>
    <x v="0"/>
    <x v="0"/>
  </r>
  <r>
    <x v="1904"/>
    <x v="1904"/>
    <x v="0"/>
    <x v="240"/>
    <x v="2"/>
    <x v="18"/>
    <x v="0"/>
    <x v="232"/>
    <x v="2"/>
    <x v="2"/>
    <x v="32"/>
    <x v="4"/>
    <x v="0"/>
    <x v="1890"/>
    <x v="1444"/>
    <x v="1897"/>
    <x v="1605"/>
    <x v="5"/>
    <x v="0"/>
    <x v="0"/>
    <x v="0"/>
    <x v="1839"/>
    <x v="5"/>
    <x v="0"/>
    <x v="0"/>
  </r>
  <r>
    <x v="1905"/>
    <x v="1905"/>
    <x v="2"/>
    <x v="103"/>
    <x v="4"/>
    <x v="24"/>
    <x v="0"/>
    <x v="102"/>
    <x v="4"/>
    <x v="1"/>
    <x v="281"/>
    <x v="21"/>
    <x v="2"/>
    <x v="1891"/>
    <x v="890"/>
    <x v="1898"/>
    <x v="1606"/>
    <x v="351"/>
    <x v="0"/>
    <x v="0"/>
    <x v="0"/>
    <x v="1840"/>
    <x v="1675"/>
    <x v="0"/>
    <x v="0"/>
  </r>
  <r>
    <x v="1906"/>
    <x v="1906"/>
    <x v="1"/>
    <x v="317"/>
    <x v="9"/>
    <x v="23"/>
    <x v="0"/>
    <x v="298"/>
    <x v="8"/>
    <x v="3"/>
    <x v="246"/>
    <x v="93"/>
    <x v="1"/>
    <x v="1892"/>
    <x v="102"/>
    <x v="1899"/>
    <x v="1607"/>
    <x v="137"/>
    <x v="0"/>
    <x v="0"/>
    <x v="0"/>
    <x v="1841"/>
    <x v="1676"/>
    <x v="0"/>
    <x v="0"/>
  </r>
  <r>
    <x v="1907"/>
    <x v="1907"/>
    <x v="0"/>
    <x v="120"/>
    <x v="10"/>
    <x v="29"/>
    <x v="0"/>
    <x v="119"/>
    <x v="9"/>
    <x v="3"/>
    <x v="337"/>
    <x v="12"/>
    <x v="5"/>
    <x v="1893"/>
    <x v="1445"/>
    <x v="1900"/>
    <x v="1608"/>
    <x v="64"/>
    <x v="0"/>
    <x v="0"/>
    <x v="0"/>
    <x v="1842"/>
    <x v="1677"/>
    <x v="0"/>
    <x v="0"/>
  </r>
  <r>
    <x v="1908"/>
    <x v="1908"/>
    <x v="3"/>
    <x v="79"/>
    <x v="7"/>
    <x v="23"/>
    <x v="0"/>
    <x v="78"/>
    <x v="6"/>
    <x v="2"/>
    <x v="53"/>
    <x v="19"/>
    <x v="0"/>
    <x v="1894"/>
    <x v="1446"/>
    <x v="1901"/>
    <x v="1609"/>
    <x v="272"/>
    <x v="0"/>
    <x v="0"/>
    <x v="0"/>
    <x v="1843"/>
    <x v="1678"/>
    <x v="0"/>
    <x v="0"/>
  </r>
  <r>
    <x v="1909"/>
    <x v="1909"/>
    <x v="0"/>
    <x v="318"/>
    <x v="7"/>
    <x v="29"/>
    <x v="0"/>
    <x v="299"/>
    <x v="6"/>
    <x v="2"/>
    <x v="340"/>
    <x v="8"/>
    <x v="4"/>
    <x v="1895"/>
    <x v="1447"/>
    <x v="1902"/>
    <x v="12"/>
    <x v="175"/>
    <x v="0"/>
    <x v="0"/>
    <x v="0"/>
    <x v="1411"/>
    <x v="1295"/>
    <x v="0"/>
    <x v="0"/>
  </r>
  <r>
    <x v="1910"/>
    <x v="1910"/>
    <x v="1"/>
    <x v="220"/>
    <x v="2"/>
    <x v="4"/>
    <x v="0"/>
    <x v="212"/>
    <x v="2"/>
    <x v="2"/>
    <x v="338"/>
    <x v="16"/>
    <x v="1"/>
    <x v="1896"/>
    <x v="1006"/>
    <x v="1903"/>
    <x v="1610"/>
    <x v="514"/>
    <x v="1"/>
    <x v="0"/>
    <x v="0"/>
    <x v="1844"/>
    <x v="1679"/>
    <x v="0"/>
    <x v="0"/>
  </r>
  <r>
    <x v="1911"/>
    <x v="1911"/>
    <x v="1"/>
    <x v="368"/>
    <x v="9"/>
    <x v="27"/>
    <x v="0"/>
    <x v="191"/>
    <x v="8"/>
    <x v="3"/>
    <x v="253"/>
    <x v="6"/>
    <x v="3"/>
    <x v="1476"/>
    <x v="1448"/>
    <x v="1904"/>
    <x v="1611"/>
    <x v="5"/>
    <x v="0"/>
    <x v="0"/>
    <x v="0"/>
    <x v="1845"/>
    <x v="5"/>
    <x v="0"/>
    <x v="0"/>
  </r>
  <r>
    <x v="1912"/>
    <x v="1912"/>
    <x v="3"/>
    <x v="89"/>
    <x v="3"/>
    <x v="28"/>
    <x v="0"/>
    <x v="88"/>
    <x v="3"/>
    <x v="0"/>
    <x v="85"/>
    <x v="140"/>
    <x v="1"/>
    <x v="1897"/>
    <x v="1449"/>
    <x v="1905"/>
    <x v="1612"/>
    <x v="497"/>
    <x v="1"/>
    <x v="0"/>
    <x v="0"/>
    <x v="1846"/>
    <x v="1680"/>
    <x v="0"/>
    <x v="0"/>
  </r>
  <r>
    <x v="1913"/>
    <x v="1913"/>
    <x v="2"/>
    <x v="60"/>
    <x v="3"/>
    <x v="25"/>
    <x v="0"/>
    <x v="59"/>
    <x v="3"/>
    <x v="0"/>
    <x v="6"/>
    <x v="21"/>
    <x v="2"/>
    <x v="1898"/>
    <x v="834"/>
    <x v="1906"/>
    <x v="1613"/>
    <x v="46"/>
    <x v="1"/>
    <x v="0"/>
    <x v="0"/>
    <x v="1847"/>
    <x v="1681"/>
    <x v="0"/>
    <x v="0"/>
  </r>
  <r>
    <x v="1914"/>
    <x v="1914"/>
    <x v="0"/>
    <x v="164"/>
    <x v="7"/>
    <x v="30"/>
    <x v="0"/>
    <x v="162"/>
    <x v="6"/>
    <x v="2"/>
    <x v="364"/>
    <x v="14"/>
    <x v="5"/>
    <x v="1899"/>
    <x v="335"/>
    <x v="1907"/>
    <x v="1614"/>
    <x v="515"/>
    <x v="1"/>
    <x v="0"/>
    <x v="0"/>
    <x v="1848"/>
    <x v="1682"/>
    <x v="0"/>
    <x v="0"/>
  </r>
  <r>
    <x v="1915"/>
    <x v="1915"/>
    <x v="3"/>
    <x v="186"/>
    <x v="2"/>
    <x v="17"/>
    <x v="0"/>
    <x v="181"/>
    <x v="2"/>
    <x v="2"/>
    <x v="224"/>
    <x v="29"/>
    <x v="3"/>
    <x v="1900"/>
    <x v="1450"/>
    <x v="1908"/>
    <x v="1615"/>
    <x v="69"/>
    <x v="0"/>
    <x v="0"/>
    <x v="0"/>
    <x v="1849"/>
    <x v="1683"/>
    <x v="0"/>
    <x v="0"/>
  </r>
  <r>
    <x v="1916"/>
    <x v="1916"/>
    <x v="0"/>
    <x v="320"/>
    <x v="10"/>
    <x v="22"/>
    <x v="0"/>
    <x v="300"/>
    <x v="9"/>
    <x v="3"/>
    <x v="242"/>
    <x v="30"/>
    <x v="4"/>
    <x v="1901"/>
    <x v="1451"/>
    <x v="1909"/>
    <x v="1616"/>
    <x v="516"/>
    <x v="1"/>
    <x v="0"/>
    <x v="0"/>
    <x v="1850"/>
    <x v="1684"/>
    <x v="0"/>
    <x v="0"/>
  </r>
  <r>
    <x v="1917"/>
    <x v="1917"/>
    <x v="3"/>
    <x v="287"/>
    <x v="0"/>
    <x v="11"/>
    <x v="0"/>
    <x v="274"/>
    <x v="0"/>
    <x v="0"/>
    <x v="227"/>
    <x v="1"/>
    <x v="3"/>
    <x v="1902"/>
    <x v="1290"/>
    <x v="1910"/>
    <x v="1617"/>
    <x v="390"/>
    <x v="0"/>
    <x v="0"/>
    <x v="0"/>
    <x v="1851"/>
    <x v="1685"/>
    <x v="0"/>
    <x v="0"/>
  </r>
  <r>
    <x v="1918"/>
    <x v="1918"/>
    <x v="1"/>
    <x v="346"/>
    <x v="3"/>
    <x v="11"/>
    <x v="0"/>
    <x v="319"/>
    <x v="3"/>
    <x v="0"/>
    <x v="26"/>
    <x v="30"/>
    <x v="2"/>
    <x v="1903"/>
    <x v="60"/>
    <x v="1911"/>
    <x v="1618"/>
    <x v="294"/>
    <x v="0"/>
    <x v="0"/>
    <x v="0"/>
    <x v="1852"/>
    <x v="1686"/>
    <x v="0"/>
    <x v="0"/>
  </r>
  <r>
    <x v="1919"/>
    <x v="1919"/>
    <x v="3"/>
    <x v="300"/>
    <x v="11"/>
    <x v="22"/>
    <x v="0"/>
    <x v="286"/>
    <x v="10"/>
    <x v="0"/>
    <x v="311"/>
    <x v="18"/>
    <x v="1"/>
    <x v="1904"/>
    <x v="498"/>
    <x v="1912"/>
    <x v="1619"/>
    <x v="120"/>
    <x v="0"/>
    <x v="0"/>
    <x v="0"/>
    <x v="1853"/>
    <x v="1687"/>
    <x v="0"/>
    <x v="0"/>
  </r>
  <r>
    <x v="1920"/>
    <x v="1920"/>
    <x v="3"/>
    <x v="281"/>
    <x v="0"/>
    <x v="13"/>
    <x v="0"/>
    <x v="268"/>
    <x v="0"/>
    <x v="0"/>
    <x v="75"/>
    <x v="6"/>
    <x v="4"/>
    <x v="1905"/>
    <x v="1452"/>
    <x v="1913"/>
    <x v="1620"/>
    <x v="136"/>
    <x v="0"/>
    <x v="0"/>
    <x v="0"/>
    <x v="1854"/>
    <x v="1688"/>
    <x v="0"/>
    <x v="0"/>
  </r>
  <r>
    <x v="1921"/>
    <x v="1921"/>
    <x v="0"/>
    <x v="44"/>
    <x v="3"/>
    <x v="23"/>
    <x v="0"/>
    <x v="43"/>
    <x v="3"/>
    <x v="0"/>
    <x v="150"/>
    <x v="129"/>
    <x v="4"/>
    <x v="1906"/>
    <x v="1070"/>
    <x v="1914"/>
    <x v="1621"/>
    <x v="187"/>
    <x v="0"/>
    <x v="0"/>
    <x v="0"/>
    <x v="1855"/>
    <x v="1689"/>
    <x v="0"/>
    <x v="0"/>
  </r>
  <r>
    <x v="1922"/>
    <x v="1922"/>
    <x v="0"/>
    <x v="239"/>
    <x v="12"/>
    <x v="2"/>
    <x v="0"/>
    <x v="231"/>
    <x v="11"/>
    <x v="2"/>
    <x v="286"/>
    <x v="21"/>
    <x v="1"/>
    <x v="1907"/>
    <x v="1443"/>
    <x v="1915"/>
    <x v="1622"/>
    <x v="60"/>
    <x v="0"/>
    <x v="0"/>
    <x v="0"/>
    <x v="1856"/>
    <x v="1690"/>
    <x v="0"/>
    <x v="0"/>
  </r>
  <r>
    <x v="1923"/>
    <x v="1923"/>
    <x v="0"/>
    <x v="364"/>
    <x v="4"/>
    <x v="21"/>
    <x v="0"/>
    <x v="329"/>
    <x v="4"/>
    <x v="1"/>
    <x v="176"/>
    <x v="18"/>
    <x v="3"/>
    <x v="1908"/>
    <x v="1453"/>
    <x v="1916"/>
    <x v="12"/>
    <x v="517"/>
    <x v="0"/>
    <x v="0"/>
    <x v="0"/>
    <x v="1857"/>
    <x v="1691"/>
    <x v="0"/>
    <x v="0"/>
  </r>
  <r>
    <x v="1924"/>
    <x v="1924"/>
    <x v="3"/>
    <x v="196"/>
    <x v="18"/>
    <x v="6"/>
    <x v="0"/>
    <x v="191"/>
    <x v="8"/>
    <x v="3"/>
    <x v="203"/>
    <x v="29"/>
    <x v="3"/>
    <x v="1909"/>
    <x v="1454"/>
    <x v="1917"/>
    <x v="12"/>
    <x v="518"/>
    <x v="1"/>
    <x v="0"/>
    <x v="0"/>
    <x v="1858"/>
    <x v="1692"/>
    <x v="0"/>
    <x v="0"/>
  </r>
  <r>
    <x v="1925"/>
    <x v="1925"/>
    <x v="2"/>
    <x v="108"/>
    <x v="10"/>
    <x v="26"/>
    <x v="0"/>
    <x v="107"/>
    <x v="9"/>
    <x v="3"/>
    <x v="98"/>
    <x v="25"/>
    <x v="1"/>
    <x v="1910"/>
    <x v="1455"/>
    <x v="1918"/>
    <x v="12"/>
    <x v="519"/>
    <x v="1"/>
    <x v="0"/>
    <x v="0"/>
    <x v="1859"/>
    <x v="1693"/>
    <x v="0"/>
    <x v="0"/>
  </r>
  <r>
    <x v="1926"/>
    <x v="1926"/>
    <x v="1"/>
    <x v="37"/>
    <x v="12"/>
    <x v="1"/>
    <x v="0"/>
    <x v="37"/>
    <x v="11"/>
    <x v="2"/>
    <x v="111"/>
    <x v="32"/>
    <x v="2"/>
    <x v="1911"/>
    <x v="1456"/>
    <x v="1919"/>
    <x v="1623"/>
    <x v="457"/>
    <x v="0"/>
    <x v="0"/>
    <x v="0"/>
    <x v="1860"/>
    <x v="1694"/>
    <x v="0"/>
    <x v="0"/>
  </r>
  <r>
    <x v="1927"/>
    <x v="1927"/>
    <x v="0"/>
    <x v="224"/>
    <x v="1"/>
    <x v="28"/>
    <x v="0"/>
    <x v="216"/>
    <x v="1"/>
    <x v="1"/>
    <x v="126"/>
    <x v="9"/>
    <x v="4"/>
    <x v="1912"/>
    <x v="1457"/>
    <x v="1920"/>
    <x v="1624"/>
    <x v="245"/>
    <x v="0"/>
    <x v="0"/>
    <x v="0"/>
    <x v="1861"/>
    <x v="1695"/>
    <x v="0"/>
    <x v="0"/>
  </r>
  <r>
    <x v="1928"/>
    <x v="1928"/>
    <x v="1"/>
    <x v="41"/>
    <x v="11"/>
    <x v="21"/>
    <x v="0"/>
    <x v="40"/>
    <x v="10"/>
    <x v="0"/>
    <x v="386"/>
    <x v="23"/>
    <x v="2"/>
    <x v="1913"/>
    <x v="1458"/>
    <x v="1921"/>
    <x v="1625"/>
    <x v="153"/>
    <x v="0"/>
    <x v="0"/>
    <x v="0"/>
    <x v="1862"/>
    <x v="1696"/>
    <x v="0"/>
    <x v="0"/>
  </r>
  <r>
    <x v="1929"/>
    <x v="1929"/>
    <x v="3"/>
    <x v="152"/>
    <x v="7"/>
    <x v="17"/>
    <x v="0"/>
    <x v="151"/>
    <x v="6"/>
    <x v="2"/>
    <x v="190"/>
    <x v="16"/>
    <x v="3"/>
    <x v="1914"/>
    <x v="1459"/>
    <x v="1922"/>
    <x v="1626"/>
    <x v="473"/>
    <x v="0"/>
    <x v="0"/>
    <x v="0"/>
    <x v="1863"/>
    <x v="1697"/>
    <x v="0"/>
    <x v="0"/>
  </r>
  <r>
    <x v="1930"/>
    <x v="1930"/>
    <x v="1"/>
    <x v="190"/>
    <x v="3"/>
    <x v="10"/>
    <x v="0"/>
    <x v="185"/>
    <x v="3"/>
    <x v="0"/>
    <x v="163"/>
    <x v="20"/>
    <x v="5"/>
    <x v="1915"/>
    <x v="450"/>
    <x v="1923"/>
    <x v="1627"/>
    <x v="19"/>
    <x v="1"/>
    <x v="0"/>
    <x v="0"/>
    <x v="1864"/>
    <x v="1698"/>
    <x v="0"/>
    <x v="0"/>
  </r>
  <r>
    <x v="1931"/>
    <x v="1931"/>
    <x v="2"/>
    <x v="193"/>
    <x v="5"/>
    <x v="27"/>
    <x v="0"/>
    <x v="188"/>
    <x v="5"/>
    <x v="1"/>
    <x v="216"/>
    <x v="12"/>
    <x v="1"/>
    <x v="1916"/>
    <x v="366"/>
    <x v="1924"/>
    <x v="12"/>
    <x v="520"/>
    <x v="0"/>
    <x v="0"/>
    <x v="0"/>
    <x v="1865"/>
    <x v="1699"/>
    <x v="0"/>
    <x v="0"/>
  </r>
  <r>
    <x v="1932"/>
    <x v="1932"/>
    <x v="3"/>
    <x v="63"/>
    <x v="2"/>
    <x v="28"/>
    <x v="0"/>
    <x v="62"/>
    <x v="2"/>
    <x v="2"/>
    <x v="154"/>
    <x v="6"/>
    <x v="1"/>
    <x v="1917"/>
    <x v="1460"/>
    <x v="1925"/>
    <x v="1628"/>
    <x v="106"/>
    <x v="0"/>
    <x v="0"/>
    <x v="0"/>
    <x v="1866"/>
    <x v="1700"/>
    <x v="0"/>
    <x v="0"/>
  </r>
  <r>
    <x v="1933"/>
    <x v="1933"/>
    <x v="1"/>
    <x v="208"/>
    <x v="12"/>
    <x v="10"/>
    <x v="0"/>
    <x v="202"/>
    <x v="11"/>
    <x v="2"/>
    <x v="371"/>
    <x v="8"/>
    <x v="3"/>
    <x v="1918"/>
    <x v="1461"/>
    <x v="1926"/>
    <x v="1629"/>
    <x v="521"/>
    <x v="0"/>
    <x v="0"/>
    <x v="0"/>
    <x v="1867"/>
    <x v="1701"/>
    <x v="0"/>
    <x v="0"/>
  </r>
  <r>
    <x v="1934"/>
    <x v="1934"/>
    <x v="3"/>
    <x v="276"/>
    <x v="0"/>
    <x v="19"/>
    <x v="0"/>
    <x v="263"/>
    <x v="0"/>
    <x v="0"/>
    <x v="198"/>
    <x v="0"/>
    <x v="4"/>
    <x v="1919"/>
    <x v="1462"/>
    <x v="1927"/>
    <x v="1630"/>
    <x v="48"/>
    <x v="1"/>
    <x v="0"/>
    <x v="0"/>
    <x v="1868"/>
    <x v="1702"/>
    <x v="0"/>
    <x v="0"/>
  </r>
  <r>
    <x v="1935"/>
    <x v="1935"/>
    <x v="1"/>
    <x v="136"/>
    <x v="10"/>
    <x v="8"/>
    <x v="0"/>
    <x v="135"/>
    <x v="9"/>
    <x v="3"/>
    <x v="336"/>
    <x v="13"/>
    <x v="1"/>
    <x v="1920"/>
    <x v="1463"/>
    <x v="1928"/>
    <x v="121"/>
    <x v="40"/>
    <x v="0"/>
    <x v="0"/>
    <x v="0"/>
    <x v="1869"/>
    <x v="1703"/>
    <x v="0"/>
    <x v="0"/>
  </r>
  <r>
    <x v="1936"/>
    <x v="1936"/>
    <x v="3"/>
    <x v="321"/>
    <x v="12"/>
    <x v="26"/>
    <x v="0"/>
    <x v="301"/>
    <x v="11"/>
    <x v="2"/>
    <x v="13"/>
    <x v="13"/>
    <x v="2"/>
    <x v="1921"/>
    <x v="1106"/>
    <x v="1929"/>
    <x v="1631"/>
    <x v="369"/>
    <x v="0"/>
    <x v="0"/>
    <x v="0"/>
    <x v="1870"/>
    <x v="1704"/>
    <x v="0"/>
    <x v="0"/>
  </r>
  <r>
    <x v="1937"/>
    <x v="1937"/>
    <x v="0"/>
    <x v="110"/>
    <x v="2"/>
    <x v="30"/>
    <x v="0"/>
    <x v="109"/>
    <x v="2"/>
    <x v="2"/>
    <x v="224"/>
    <x v="32"/>
    <x v="0"/>
    <x v="1922"/>
    <x v="523"/>
    <x v="1930"/>
    <x v="1632"/>
    <x v="256"/>
    <x v="1"/>
    <x v="0"/>
    <x v="0"/>
    <x v="1871"/>
    <x v="1705"/>
    <x v="0"/>
    <x v="0"/>
  </r>
  <r>
    <x v="1938"/>
    <x v="1938"/>
    <x v="0"/>
    <x v="364"/>
    <x v="4"/>
    <x v="21"/>
    <x v="0"/>
    <x v="329"/>
    <x v="4"/>
    <x v="1"/>
    <x v="349"/>
    <x v="32"/>
    <x v="4"/>
    <x v="1923"/>
    <x v="673"/>
    <x v="1931"/>
    <x v="1633"/>
    <x v="3"/>
    <x v="1"/>
    <x v="0"/>
    <x v="0"/>
    <x v="1872"/>
    <x v="1706"/>
    <x v="0"/>
    <x v="0"/>
  </r>
  <r>
    <x v="1939"/>
    <x v="1939"/>
    <x v="0"/>
    <x v="386"/>
    <x v="12"/>
    <x v="6"/>
    <x v="0"/>
    <x v="345"/>
    <x v="11"/>
    <x v="2"/>
    <x v="204"/>
    <x v="141"/>
    <x v="2"/>
    <x v="1924"/>
    <x v="413"/>
    <x v="1932"/>
    <x v="12"/>
    <x v="176"/>
    <x v="1"/>
    <x v="0"/>
    <x v="0"/>
    <x v="1450"/>
    <x v="1328"/>
    <x v="0"/>
    <x v="0"/>
  </r>
  <r>
    <x v="1940"/>
    <x v="1940"/>
    <x v="3"/>
    <x v="284"/>
    <x v="5"/>
    <x v="19"/>
    <x v="0"/>
    <x v="271"/>
    <x v="5"/>
    <x v="1"/>
    <x v="279"/>
    <x v="16"/>
    <x v="0"/>
    <x v="1925"/>
    <x v="1464"/>
    <x v="1933"/>
    <x v="1634"/>
    <x v="52"/>
    <x v="0"/>
    <x v="0"/>
    <x v="0"/>
    <x v="1873"/>
    <x v="1707"/>
    <x v="0"/>
    <x v="0"/>
  </r>
  <r>
    <x v="1941"/>
    <x v="1941"/>
    <x v="2"/>
    <x v="154"/>
    <x v="9"/>
    <x v="22"/>
    <x v="0"/>
    <x v="153"/>
    <x v="8"/>
    <x v="3"/>
    <x v="320"/>
    <x v="142"/>
    <x v="4"/>
    <x v="1926"/>
    <x v="1465"/>
    <x v="1934"/>
    <x v="1635"/>
    <x v="350"/>
    <x v="0"/>
    <x v="0"/>
    <x v="0"/>
    <x v="1874"/>
    <x v="1708"/>
    <x v="0"/>
    <x v="0"/>
  </r>
  <r>
    <x v="1942"/>
    <x v="1942"/>
    <x v="0"/>
    <x v="60"/>
    <x v="3"/>
    <x v="25"/>
    <x v="0"/>
    <x v="59"/>
    <x v="3"/>
    <x v="0"/>
    <x v="260"/>
    <x v="26"/>
    <x v="0"/>
    <x v="1927"/>
    <x v="1466"/>
    <x v="1935"/>
    <x v="1636"/>
    <x v="363"/>
    <x v="0"/>
    <x v="0"/>
    <x v="0"/>
    <x v="1875"/>
    <x v="1709"/>
    <x v="0"/>
    <x v="0"/>
  </r>
  <r>
    <x v="1943"/>
    <x v="1943"/>
    <x v="0"/>
    <x v="114"/>
    <x v="5"/>
    <x v="24"/>
    <x v="0"/>
    <x v="113"/>
    <x v="5"/>
    <x v="1"/>
    <x v="97"/>
    <x v="18"/>
    <x v="3"/>
    <x v="1928"/>
    <x v="1467"/>
    <x v="1936"/>
    <x v="1637"/>
    <x v="286"/>
    <x v="0"/>
    <x v="0"/>
    <x v="0"/>
    <x v="1876"/>
    <x v="1710"/>
    <x v="0"/>
    <x v="0"/>
  </r>
  <r>
    <x v="1944"/>
    <x v="1944"/>
    <x v="3"/>
    <x v="186"/>
    <x v="2"/>
    <x v="17"/>
    <x v="0"/>
    <x v="181"/>
    <x v="2"/>
    <x v="2"/>
    <x v="59"/>
    <x v="9"/>
    <x v="0"/>
    <x v="1929"/>
    <x v="1468"/>
    <x v="1937"/>
    <x v="12"/>
    <x v="500"/>
    <x v="0"/>
    <x v="39"/>
    <x v="36"/>
    <x v="1675"/>
    <x v="1537"/>
    <x v="39"/>
    <x v="39"/>
  </r>
  <r>
    <x v="1945"/>
    <x v="1945"/>
    <x v="2"/>
    <x v="142"/>
    <x v="1"/>
    <x v="25"/>
    <x v="0"/>
    <x v="141"/>
    <x v="1"/>
    <x v="1"/>
    <x v="99"/>
    <x v="24"/>
    <x v="0"/>
    <x v="1930"/>
    <x v="1469"/>
    <x v="1938"/>
    <x v="12"/>
    <x v="222"/>
    <x v="0"/>
    <x v="0"/>
    <x v="0"/>
    <x v="1877"/>
    <x v="1711"/>
    <x v="0"/>
    <x v="0"/>
  </r>
  <r>
    <x v="1946"/>
    <x v="1946"/>
    <x v="3"/>
    <x v="59"/>
    <x v="1"/>
    <x v="9"/>
    <x v="0"/>
    <x v="58"/>
    <x v="1"/>
    <x v="1"/>
    <x v="89"/>
    <x v="7"/>
    <x v="3"/>
    <x v="1931"/>
    <x v="1470"/>
    <x v="1939"/>
    <x v="1638"/>
    <x v="254"/>
    <x v="1"/>
    <x v="0"/>
    <x v="0"/>
    <x v="1878"/>
    <x v="1712"/>
    <x v="0"/>
    <x v="0"/>
  </r>
  <r>
    <x v="1947"/>
    <x v="1947"/>
    <x v="0"/>
    <x v="229"/>
    <x v="10"/>
    <x v="23"/>
    <x v="0"/>
    <x v="221"/>
    <x v="9"/>
    <x v="3"/>
    <x v="118"/>
    <x v="18"/>
    <x v="3"/>
    <x v="1932"/>
    <x v="1471"/>
    <x v="1940"/>
    <x v="1639"/>
    <x v="522"/>
    <x v="0"/>
    <x v="0"/>
    <x v="0"/>
    <x v="1879"/>
    <x v="1713"/>
    <x v="0"/>
    <x v="0"/>
  </r>
  <r>
    <x v="1948"/>
    <x v="1948"/>
    <x v="2"/>
    <x v="46"/>
    <x v="7"/>
    <x v="14"/>
    <x v="0"/>
    <x v="45"/>
    <x v="6"/>
    <x v="2"/>
    <x v="244"/>
    <x v="18"/>
    <x v="0"/>
    <x v="1933"/>
    <x v="1472"/>
    <x v="1941"/>
    <x v="1640"/>
    <x v="157"/>
    <x v="0"/>
    <x v="0"/>
    <x v="0"/>
    <x v="1880"/>
    <x v="1714"/>
    <x v="0"/>
    <x v="0"/>
  </r>
  <r>
    <x v="1949"/>
    <x v="1949"/>
    <x v="0"/>
    <x v="397"/>
    <x v="4"/>
    <x v="30"/>
    <x v="0"/>
    <x v="288"/>
    <x v="4"/>
    <x v="1"/>
    <x v="50"/>
    <x v="35"/>
    <x v="3"/>
    <x v="1934"/>
    <x v="850"/>
    <x v="1942"/>
    <x v="1641"/>
    <x v="312"/>
    <x v="1"/>
    <x v="0"/>
    <x v="0"/>
    <x v="1881"/>
    <x v="1715"/>
    <x v="0"/>
    <x v="0"/>
  </r>
  <r>
    <x v="1950"/>
    <x v="1950"/>
    <x v="0"/>
    <x v="239"/>
    <x v="12"/>
    <x v="2"/>
    <x v="0"/>
    <x v="231"/>
    <x v="11"/>
    <x v="2"/>
    <x v="217"/>
    <x v="22"/>
    <x v="1"/>
    <x v="1935"/>
    <x v="1473"/>
    <x v="1943"/>
    <x v="1642"/>
    <x v="134"/>
    <x v="0"/>
    <x v="0"/>
    <x v="0"/>
    <x v="1882"/>
    <x v="1716"/>
    <x v="0"/>
    <x v="0"/>
  </r>
  <r>
    <x v="1951"/>
    <x v="1951"/>
    <x v="0"/>
    <x v="138"/>
    <x v="5"/>
    <x v="25"/>
    <x v="0"/>
    <x v="137"/>
    <x v="5"/>
    <x v="1"/>
    <x v="262"/>
    <x v="0"/>
    <x v="5"/>
    <x v="1936"/>
    <x v="1228"/>
    <x v="1944"/>
    <x v="1643"/>
    <x v="87"/>
    <x v="1"/>
    <x v="0"/>
    <x v="0"/>
    <x v="1883"/>
    <x v="1717"/>
    <x v="0"/>
    <x v="0"/>
  </r>
  <r>
    <x v="1952"/>
    <x v="1952"/>
    <x v="2"/>
    <x v="171"/>
    <x v="11"/>
    <x v="15"/>
    <x v="0"/>
    <x v="168"/>
    <x v="10"/>
    <x v="0"/>
    <x v="202"/>
    <x v="143"/>
    <x v="2"/>
    <x v="1937"/>
    <x v="1474"/>
    <x v="1945"/>
    <x v="1644"/>
    <x v="335"/>
    <x v="1"/>
    <x v="0"/>
    <x v="0"/>
    <x v="1884"/>
    <x v="1718"/>
    <x v="0"/>
    <x v="0"/>
  </r>
  <r>
    <x v="1953"/>
    <x v="1953"/>
    <x v="0"/>
    <x v="183"/>
    <x v="7"/>
    <x v="25"/>
    <x v="0"/>
    <x v="68"/>
    <x v="6"/>
    <x v="2"/>
    <x v="131"/>
    <x v="18"/>
    <x v="3"/>
    <x v="1938"/>
    <x v="505"/>
    <x v="1946"/>
    <x v="1645"/>
    <x v="5"/>
    <x v="1"/>
    <x v="0"/>
    <x v="0"/>
    <x v="1885"/>
    <x v="5"/>
    <x v="0"/>
    <x v="0"/>
  </r>
  <r>
    <x v="1954"/>
    <x v="1954"/>
    <x v="1"/>
    <x v="2"/>
    <x v="2"/>
    <x v="2"/>
    <x v="0"/>
    <x v="2"/>
    <x v="2"/>
    <x v="2"/>
    <x v="103"/>
    <x v="8"/>
    <x v="3"/>
    <x v="1939"/>
    <x v="1475"/>
    <x v="1947"/>
    <x v="1646"/>
    <x v="442"/>
    <x v="0"/>
    <x v="0"/>
    <x v="0"/>
    <x v="1886"/>
    <x v="1719"/>
    <x v="0"/>
    <x v="0"/>
  </r>
  <r>
    <x v="1955"/>
    <x v="1955"/>
    <x v="2"/>
    <x v="208"/>
    <x v="12"/>
    <x v="10"/>
    <x v="0"/>
    <x v="202"/>
    <x v="11"/>
    <x v="2"/>
    <x v="187"/>
    <x v="25"/>
    <x v="0"/>
    <x v="1940"/>
    <x v="1476"/>
    <x v="1948"/>
    <x v="1647"/>
    <x v="387"/>
    <x v="1"/>
    <x v="0"/>
    <x v="0"/>
    <x v="1887"/>
    <x v="1720"/>
    <x v="0"/>
    <x v="0"/>
  </r>
  <r>
    <x v="1956"/>
    <x v="1956"/>
    <x v="2"/>
    <x v="181"/>
    <x v="11"/>
    <x v="18"/>
    <x v="0"/>
    <x v="177"/>
    <x v="10"/>
    <x v="0"/>
    <x v="12"/>
    <x v="23"/>
    <x v="2"/>
    <x v="1941"/>
    <x v="1477"/>
    <x v="1949"/>
    <x v="1648"/>
    <x v="90"/>
    <x v="1"/>
    <x v="0"/>
    <x v="0"/>
    <x v="1888"/>
    <x v="1721"/>
    <x v="0"/>
    <x v="0"/>
  </r>
  <r>
    <x v="1957"/>
    <x v="1957"/>
    <x v="2"/>
    <x v="207"/>
    <x v="12"/>
    <x v="7"/>
    <x v="0"/>
    <x v="93"/>
    <x v="11"/>
    <x v="2"/>
    <x v="197"/>
    <x v="38"/>
    <x v="1"/>
    <x v="1942"/>
    <x v="1478"/>
    <x v="1950"/>
    <x v="1649"/>
    <x v="42"/>
    <x v="1"/>
    <x v="0"/>
    <x v="0"/>
    <x v="1889"/>
    <x v="1722"/>
    <x v="0"/>
    <x v="0"/>
  </r>
  <r>
    <x v="1958"/>
    <x v="1958"/>
    <x v="3"/>
    <x v="164"/>
    <x v="7"/>
    <x v="30"/>
    <x v="0"/>
    <x v="162"/>
    <x v="6"/>
    <x v="2"/>
    <x v="323"/>
    <x v="32"/>
    <x v="0"/>
    <x v="1943"/>
    <x v="1002"/>
    <x v="1951"/>
    <x v="12"/>
    <x v="523"/>
    <x v="0"/>
    <x v="0"/>
    <x v="0"/>
    <x v="1890"/>
    <x v="1723"/>
    <x v="0"/>
    <x v="0"/>
  </r>
  <r>
    <x v="1959"/>
    <x v="1959"/>
    <x v="1"/>
    <x v="176"/>
    <x v="7"/>
    <x v="4"/>
    <x v="0"/>
    <x v="10"/>
    <x v="6"/>
    <x v="2"/>
    <x v="236"/>
    <x v="14"/>
    <x v="1"/>
    <x v="1944"/>
    <x v="1479"/>
    <x v="1952"/>
    <x v="1650"/>
    <x v="37"/>
    <x v="1"/>
    <x v="0"/>
    <x v="0"/>
    <x v="1891"/>
    <x v="1724"/>
    <x v="0"/>
    <x v="0"/>
  </r>
  <r>
    <x v="1960"/>
    <x v="1960"/>
    <x v="0"/>
    <x v="48"/>
    <x v="11"/>
    <x v="1"/>
    <x v="0"/>
    <x v="47"/>
    <x v="10"/>
    <x v="0"/>
    <x v="44"/>
    <x v="144"/>
    <x v="1"/>
    <x v="1945"/>
    <x v="1480"/>
    <x v="1953"/>
    <x v="1651"/>
    <x v="40"/>
    <x v="0"/>
    <x v="0"/>
    <x v="0"/>
    <x v="1892"/>
    <x v="1725"/>
    <x v="0"/>
    <x v="0"/>
  </r>
  <r>
    <x v="1961"/>
    <x v="1961"/>
    <x v="2"/>
    <x v="153"/>
    <x v="10"/>
    <x v="13"/>
    <x v="0"/>
    <x v="152"/>
    <x v="9"/>
    <x v="3"/>
    <x v="172"/>
    <x v="35"/>
    <x v="1"/>
    <x v="1946"/>
    <x v="1481"/>
    <x v="1954"/>
    <x v="1652"/>
    <x v="275"/>
    <x v="1"/>
    <x v="0"/>
    <x v="0"/>
    <x v="1893"/>
    <x v="1726"/>
    <x v="0"/>
    <x v="0"/>
  </r>
  <r>
    <x v="1962"/>
    <x v="1962"/>
    <x v="3"/>
    <x v="233"/>
    <x v="4"/>
    <x v="2"/>
    <x v="0"/>
    <x v="225"/>
    <x v="4"/>
    <x v="1"/>
    <x v="150"/>
    <x v="4"/>
    <x v="5"/>
    <x v="1947"/>
    <x v="1012"/>
    <x v="1955"/>
    <x v="1653"/>
    <x v="91"/>
    <x v="0"/>
    <x v="0"/>
    <x v="0"/>
    <x v="1894"/>
    <x v="1727"/>
    <x v="0"/>
    <x v="0"/>
  </r>
  <r>
    <x v="1963"/>
    <x v="1963"/>
    <x v="2"/>
    <x v="313"/>
    <x v="10"/>
    <x v="2"/>
    <x v="0"/>
    <x v="296"/>
    <x v="9"/>
    <x v="3"/>
    <x v="294"/>
    <x v="17"/>
    <x v="1"/>
    <x v="1948"/>
    <x v="315"/>
    <x v="1956"/>
    <x v="1654"/>
    <x v="70"/>
    <x v="0"/>
    <x v="0"/>
    <x v="0"/>
    <x v="1895"/>
    <x v="1728"/>
    <x v="0"/>
    <x v="0"/>
  </r>
  <r>
    <x v="1964"/>
    <x v="1964"/>
    <x v="0"/>
    <x v="142"/>
    <x v="1"/>
    <x v="25"/>
    <x v="0"/>
    <x v="141"/>
    <x v="1"/>
    <x v="1"/>
    <x v="222"/>
    <x v="6"/>
    <x v="1"/>
    <x v="1949"/>
    <x v="1482"/>
    <x v="1957"/>
    <x v="1655"/>
    <x v="355"/>
    <x v="1"/>
    <x v="0"/>
    <x v="0"/>
    <x v="1896"/>
    <x v="1729"/>
    <x v="0"/>
    <x v="0"/>
  </r>
  <r>
    <x v="1965"/>
    <x v="1965"/>
    <x v="2"/>
    <x v="199"/>
    <x v="12"/>
    <x v="16"/>
    <x v="0"/>
    <x v="194"/>
    <x v="11"/>
    <x v="2"/>
    <x v="42"/>
    <x v="8"/>
    <x v="4"/>
    <x v="1950"/>
    <x v="792"/>
    <x v="1958"/>
    <x v="1656"/>
    <x v="152"/>
    <x v="0"/>
    <x v="0"/>
    <x v="0"/>
    <x v="1897"/>
    <x v="1730"/>
    <x v="0"/>
    <x v="0"/>
  </r>
  <r>
    <x v="1966"/>
    <x v="1966"/>
    <x v="2"/>
    <x v="176"/>
    <x v="7"/>
    <x v="4"/>
    <x v="0"/>
    <x v="10"/>
    <x v="6"/>
    <x v="2"/>
    <x v="158"/>
    <x v="9"/>
    <x v="1"/>
    <x v="1951"/>
    <x v="1483"/>
    <x v="1959"/>
    <x v="1657"/>
    <x v="306"/>
    <x v="1"/>
    <x v="0"/>
    <x v="0"/>
    <x v="1898"/>
    <x v="1731"/>
    <x v="0"/>
    <x v="0"/>
  </r>
  <r>
    <x v="1967"/>
    <x v="1967"/>
    <x v="1"/>
    <x v="313"/>
    <x v="10"/>
    <x v="2"/>
    <x v="0"/>
    <x v="296"/>
    <x v="9"/>
    <x v="3"/>
    <x v="261"/>
    <x v="24"/>
    <x v="0"/>
    <x v="1952"/>
    <x v="1484"/>
    <x v="1960"/>
    <x v="1658"/>
    <x v="524"/>
    <x v="0"/>
    <x v="0"/>
    <x v="0"/>
    <x v="1899"/>
    <x v="1732"/>
    <x v="0"/>
    <x v="0"/>
  </r>
  <r>
    <x v="1968"/>
    <x v="1968"/>
    <x v="1"/>
    <x v="265"/>
    <x v="1"/>
    <x v="15"/>
    <x v="0"/>
    <x v="252"/>
    <x v="1"/>
    <x v="1"/>
    <x v="222"/>
    <x v="10"/>
    <x v="0"/>
    <x v="1953"/>
    <x v="1485"/>
    <x v="1961"/>
    <x v="1659"/>
    <x v="85"/>
    <x v="0"/>
    <x v="0"/>
    <x v="0"/>
    <x v="1900"/>
    <x v="1733"/>
    <x v="0"/>
    <x v="0"/>
  </r>
  <r>
    <x v="1969"/>
    <x v="1969"/>
    <x v="2"/>
    <x v="153"/>
    <x v="10"/>
    <x v="13"/>
    <x v="0"/>
    <x v="152"/>
    <x v="9"/>
    <x v="3"/>
    <x v="249"/>
    <x v="6"/>
    <x v="4"/>
    <x v="1954"/>
    <x v="722"/>
    <x v="1962"/>
    <x v="1660"/>
    <x v="119"/>
    <x v="0"/>
    <x v="0"/>
    <x v="0"/>
    <x v="1901"/>
    <x v="1734"/>
    <x v="0"/>
    <x v="0"/>
  </r>
  <r>
    <x v="1970"/>
    <x v="1970"/>
    <x v="3"/>
    <x v="446"/>
    <x v="22"/>
    <x v="16"/>
    <x v="0"/>
    <x v="275"/>
    <x v="7"/>
    <x v="3"/>
    <x v="186"/>
    <x v="16"/>
    <x v="3"/>
    <x v="1955"/>
    <x v="1486"/>
    <x v="1963"/>
    <x v="1661"/>
    <x v="525"/>
    <x v="1"/>
    <x v="0"/>
    <x v="0"/>
    <x v="1902"/>
    <x v="1735"/>
    <x v="0"/>
    <x v="0"/>
  </r>
  <r>
    <x v="1971"/>
    <x v="1971"/>
    <x v="2"/>
    <x v="111"/>
    <x v="12"/>
    <x v="5"/>
    <x v="0"/>
    <x v="110"/>
    <x v="11"/>
    <x v="2"/>
    <x v="371"/>
    <x v="5"/>
    <x v="2"/>
    <x v="1254"/>
    <x v="1487"/>
    <x v="1964"/>
    <x v="1662"/>
    <x v="5"/>
    <x v="0"/>
    <x v="0"/>
    <x v="0"/>
    <x v="1903"/>
    <x v="5"/>
    <x v="0"/>
    <x v="0"/>
  </r>
  <r>
    <x v="1972"/>
    <x v="1972"/>
    <x v="3"/>
    <x v="130"/>
    <x v="7"/>
    <x v="0"/>
    <x v="0"/>
    <x v="129"/>
    <x v="6"/>
    <x v="2"/>
    <x v="81"/>
    <x v="19"/>
    <x v="2"/>
    <x v="1956"/>
    <x v="1323"/>
    <x v="1965"/>
    <x v="1663"/>
    <x v="282"/>
    <x v="1"/>
    <x v="0"/>
    <x v="0"/>
    <x v="1904"/>
    <x v="1736"/>
    <x v="0"/>
    <x v="0"/>
  </r>
  <r>
    <x v="1973"/>
    <x v="1973"/>
    <x v="2"/>
    <x v="425"/>
    <x v="9"/>
    <x v="25"/>
    <x v="0"/>
    <x v="360"/>
    <x v="8"/>
    <x v="3"/>
    <x v="25"/>
    <x v="0"/>
    <x v="5"/>
    <x v="1957"/>
    <x v="1488"/>
    <x v="1966"/>
    <x v="1664"/>
    <x v="308"/>
    <x v="0"/>
    <x v="0"/>
    <x v="0"/>
    <x v="1905"/>
    <x v="1737"/>
    <x v="0"/>
    <x v="0"/>
  </r>
  <r>
    <x v="1974"/>
    <x v="1974"/>
    <x v="0"/>
    <x v="144"/>
    <x v="3"/>
    <x v="27"/>
    <x v="0"/>
    <x v="143"/>
    <x v="3"/>
    <x v="0"/>
    <x v="260"/>
    <x v="10"/>
    <x v="4"/>
    <x v="1958"/>
    <x v="102"/>
    <x v="1967"/>
    <x v="1665"/>
    <x v="137"/>
    <x v="1"/>
    <x v="0"/>
    <x v="0"/>
    <x v="1906"/>
    <x v="1738"/>
    <x v="0"/>
    <x v="0"/>
  </r>
  <r>
    <x v="1975"/>
    <x v="1975"/>
    <x v="1"/>
    <x v="133"/>
    <x v="8"/>
    <x v="21"/>
    <x v="0"/>
    <x v="132"/>
    <x v="7"/>
    <x v="3"/>
    <x v="46"/>
    <x v="25"/>
    <x v="0"/>
    <x v="1959"/>
    <x v="1489"/>
    <x v="1968"/>
    <x v="1666"/>
    <x v="275"/>
    <x v="1"/>
    <x v="0"/>
    <x v="0"/>
    <x v="1907"/>
    <x v="1739"/>
    <x v="0"/>
    <x v="0"/>
  </r>
  <r>
    <x v="1976"/>
    <x v="1976"/>
    <x v="0"/>
    <x v="43"/>
    <x v="4"/>
    <x v="22"/>
    <x v="0"/>
    <x v="42"/>
    <x v="4"/>
    <x v="1"/>
    <x v="232"/>
    <x v="12"/>
    <x v="9"/>
    <x v="1960"/>
    <x v="41"/>
    <x v="1969"/>
    <x v="1667"/>
    <x v="332"/>
    <x v="1"/>
    <x v="0"/>
    <x v="0"/>
    <x v="1908"/>
    <x v="1740"/>
    <x v="0"/>
    <x v="0"/>
  </r>
  <r>
    <x v="1977"/>
    <x v="1977"/>
    <x v="0"/>
    <x v="147"/>
    <x v="12"/>
    <x v="12"/>
    <x v="0"/>
    <x v="146"/>
    <x v="11"/>
    <x v="2"/>
    <x v="76"/>
    <x v="145"/>
    <x v="0"/>
    <x v="1961"/>
    <x v="1237"/>
    <x v="1970"/>
    <x v="12"/>
    <x v="106"/>
    <x v="0"/>
    <x v="0"/>
    <x v="0"/>
    <x v="1909"/>
    <x v="1741"/>
    <x v="0"/>
    <x v="0"/>
  </r>
  <r>
    <x v="1978"/>
    <x v="1978"/>
    <x v="0"/>
    <x v="225"/>
    <x v="8"/>
    <x v="14"/>
    <x v="0"/>
    <x v="217"/>
    <x v="7"/>
    <x v="3"/>
    <x v="136"/>
    <x v="3"/>
    <x v="4"/>
    <x v="1962"/>
    <x v="1490"/>
    <x v="1971"/>
    <x v="1668"/>
    <x v="76"/>
    <x v="0"/>
    <x v="0"/>
    <x v="0"/>
    <x v="1910"/>
    <x v="1742"/>
    <x v="0"/>
    <x v="0"/>
  </r>
  <r>
    <x v="1979"/>
    <x v="1979"/>
    <x v="3"/>
    <x v="358"/>
    <x v="2"/>
    <x v="0"/>
    <x v="0"/>
    <x v="327"/>
    <x v="2"/>
    <x v="2"/>
    <x v="173"/>
    <x v="35"/>
    <x v="3"/>
    <x v="1963"/>
    <x v="1491"/>
    <x v="1972"/>
    <x v="12"/>
    <x v="443"/>
    <x v="1"/>
    <x v="0"/>
    <x v="0"/>
    <x v="1246"/>
    <x v="1143"/>
    <x v="0"/>
    <x v="0"/>
  </r>
  <r>
    <x v="1980"/>
    <x v="1980"/>
    <x v="0"/>
    <x v="157"/>
    <x v="2"/>
    <x v="21"/>
    <x v="0"/>
    <x v="156"/>
    <x v="2"/>
    <x v="2"/>
    <x v="103"/>
    <x v="7"/>
    <x v="0"/>
    <x v="1964"/>
    <x v="1492"/>
    <x v="1973"/>
    <x v="1669"/>
    <x v="245"/>
    <x v="0"/>
    <x v="40"/>
    <x v="37"/>
    <x v="1911"/>
    <x v="1743"/>
    <x v="40"/>
    <x v="40"/>
  </r>
  <r>
    <x v="1981"/>
    <x v="1981"/>
    <x v="3"/>
    <x v="177"/>
    <x v="8"/>
    <x v="26"/>
    <x v="0"/>
    <x v="173"/>
    <x v="7"/>
    <x v="3"/>
    <x v="124"/>
    <x v="13"/>
    <x v="1"/>
    <x v="1965"/>
    <x v="1381"/>
    <x v="1974"/>
    <x v="1670"/>
    <x v="5"/>
    <x v="1"/>
    <x v="0"/>
    <x v="0"/>
    <x v="1912"/>
    <x v="5"/>
    <x v="0"/>
    <x v="0"/>
  </r>
  <r>
    <x v="1982"/>
    <x v="1982"/>
    <x v="3"/>
    <x v="124"/>
    <x v="0"/>
    <x v="22"/>
    <x v="0"/>
    <x v="123"/>
    <x v="0"/>
    <x v="0"/>
    <x v="201"/>
    <x v="14"/>
    <x v="1"/>
    <x v="1966"/>
    <x v="1420"/>
    <x v="1975"/>
    <x v="1671"/>
    <x v="117"/>
    <x v="1"/>
    <x v="0"/>
    <x v="0"/>
    <x v="1913"/>
    <x v="1744"/>
    <x v="0"/>
    <x v="0"/>
  </r>
  <r>
    <x v="1983"/>
    <x v="1983"/>
    <x v="3"/>
    <x v="145"/>
    <x v="4"/>
    <x v="23"/>
    <x v="0"/>
    <x v="144"/>
    <x v="4"/>
    <x v="1"/>
    <x v="248"/>
    <x v="12"/>
    <x v="4"/>
    <x v="1967"/>
    <x v="50"/>
    <x v="1976"/>
    <x v="1672"/>
    <x v="191"/>
    <x v="0"/>
    <x v="0"/>
    <x v="0"/>
    <x v="1914"/>
    <x v="1745"/>
    <x v="0"/>
    <x v="0"/>
  </r>
  <r>
    <x v="1984"/>
    <x v="1984"/>
    <x v="3"/>
    <x v="23"/>
    <x v="10"/>
    <x v="11"/>
    <x v="0"/>
    <x v="23"/>
    <x v="9"/>
    <x v="3"/>
    <x v="242"/>
    <x v="25"/>
    <x v="5"/>
    <x v="1968"/>
    <x v="1493"/>
    <x v="1977"/>
    <x v="1673"/>
    <x v="129"/>
    <x v="1"/>
    <x v="0"/>
    <x v="0"/>
    <x v="1915"/>
    <x v="1746"/>
    <x v="0"/>
    <x v="0"/>
  </r>
  <r>
    <x v="1985"/>
    <x v="1985"/>
    <x v="3"/>
    <x v="50"/>
    <x v="11"/>
    <x v="24"/>
    <x v="0"/>
    <x v="49"/>
    <x v="10"/>
    <x v="0"/>
    <x v="186"/>
    <x v="14"/>
    <x v="4"/>
    <x v="1969"/>
    <x v="1494"/>
    <x v="1978"/>
    <x v="12"/>
    <x v="8"/>
    <x v="0"/>
    <x v="0"/>
    <x v="0"/>
    <x v="1916"/>
    <x v="1747"/>
    <x v="0"/>
    <x v="0"/>
  </r>
  <r>
    <x v="1986"/>
    <x v="1986"/>
    <x v="2"/>
    <x v="222"/>
    <x v="5"/>
    <x v="26"/>
    <x v="0"/>
    <x v="214"/>
    <x v="5"/>
    <x v="1"/>
    <x v="267"/>
    <x v="32"/>
    <x v="1"/>
    <x v="1970"/>
    <x v="1495"/>
    <x v="1979"/>
    <x v="1674"/>
    <x v="526"/>
    <x v="1"/>
    <x v="0"/>
    <x v="0"/>
    <x v="1917"/>
    <x v="1748"/>
    <x v="0"/>
    <x v="0"/>
  </r>
  <r>
    <x v="1987"/>
    <x v="1987"/>
    <x v="0"/>
    <x v="140"/>
    <x v="3"/>
    <x v="4"/>
    <x v="0"/>
    <x v="139"/>
    <x v="3"/>
    <x v="0"/>
    <x v="241"/>
    <x v="14"/>
    <x v="2"/>
    <x v="1971"/>
    <x v="1074"/>
    <x v="1980"/>
    <x v="1675"/>
    <x v="40"/>
    <x v="1"/>
    <x v="0"/>
    <x v="0"/>
    <x v="1918"/>
    <x v="1749"/>
    <x v="0"/>
    <x v="0"/>
  </r>
  <r>
    <x v="1988"/>
    <x v="1988"/>
    <x v="1"/>
    <x v="280"/>
    <x v="12"/>
    <x v="24"/>
    <x v="1"/>
    <x v="267"/>
    <x v="11"/>
    <x v="2"/>
    <x v="96"/>
    <x v="29"/>
    <x v="0"/>
    <x v="1972"/>
    <x v="1496"/>
    <x v="1981"/>
    <x v="1676"/>
    <x v="72"/>
    <x v="0"/>
    <x v="0"/>
    <x v="0"/>
    <x v="1919"/>
    <x v="1750"/>
    <x v="0"/>
    <x v="0"/>
  </r>
  <r>
    <x v="1989"/>
    <x v="1989"/>
    <x v="1"/>
    <x v="214"/>
    <x v="19"/>
    <x v="28"/>
    <x v="0"/>
    <x v="206"/>
    <x v="0"/>
    <x v="0"/>
    <x v="132"/>
    <x v="32"/>
    <x v="2"/>
    <x v="1973"/>
    <x v="1497"/>
    <x v="1982"/>
    <x v="1677"/>
    <x v="114"/>
    <x v="0"/>
    <x v="0"/>
    <x v="0"/>
    <x v="1920"/>
    <x v="1751"/>
    <x v="0"/>
    <x v="0"/>
  </r>
  <r>
    <x v="1990"/>
    <x v="1990"/>
    <x v="1"/>
    <x v="229"/>
    <x v="10"/>
    <x v="23"/>
    <x v="0"/>
    <x v="221"/>
    <x v="9"/>
    <x v="3"/>
    <x v="208"/>
    <x v="7"/>
    <x v="0"/>
    <x v="1974"/>
    <x v="1498"/>
    <x v="1983"/>
    <x v="1678"/>
    <x v="126"/>
    <x v="1"/>
    <x v="0"/>
    <x v="0"/>
    <x v="1921"/>
    <x v="1752"/>
    <x v="0"/>
    <x v="0"/>
  </r>
  <r>
    <x v="1991"/>
    <x v="1991"/>
    <x v="1"/>
    <x v="368"/>
    <x v="9"/>
    <x v="27"/>
    <x v="0"/>
    <x v="191"/>
    <x v="8"/>
    <x v="3"/>
    <x v="18"/>
    <x v="30"/>
    <x v="4"/>
    <x v="1975"/>
    <x v="1499"/>
    <x v="1984"/>
    <x v="1679"/>
    <x v="93"/>
    <x v="0"/>
    <x v="0"/>
    <x v="0"/>
    <x v="1922"/>
    <x v="1753"/>
    <x v="0"/>
    <x v="0"/>
  </r>
  <r>
    <x v="1992"/>
    <x v="1992"/>
    <x v="2"/>
    <x v="8"/>
    <x v="5"/>
    <x v="7"/>
    <x v="0"/>
    <x v="8"/>
    <x v="5"/>
    <x v="1"/>
    <x v="142"/>
    <x v="3"/>
    <x v="4"/>
    <x v="1976"/>
    <x v="1499"/>
    <x v="1985"/>
    <x v="1680"/>
    <x v="48"/>
    <x v="0"/>
    <x v="0"/>
    <x v="0"/>
    <x v="1923"/>
    <x v="1754"/>
    <x v="0"/>
    <x v="0"/>
  </r>
  <r>
    <x v="1993"/>
    <x v="1993"/>
    <x v="1"/>
    <x v="38"/>
    <x v="10"/>
    <x v="0"/>
    <x v="0"/>
    <x v="38"/>
    <x v="9"/>
    <x v="3"/>
    <x v="19"/>
    <x v="22"/>
    <x v="1"/>
    <x v="1977"/>
    <x v="1014"/>
    <x v="1986"/>
    <x v="1681"/>
    <x v="351"/>
    <x v="0"/>
    <x v="0"/>
    <x v="0"/>
    <x v="1924"/>
    <x v="1755"/>
    <x v="0"/>
    <x v="0"/>
  </r>
  <r>
    <x v="1994"/>
    <x v="1994"/>
    <x v="0"/>
    <x v="269"/>
    <x v="8"/>
    <x v="13"/>
    <x v="0"/>
    <x v="256"/>
    <x v="7"/>
    <x v="3"/>
    <x v="48"/>
    <x v="13"/>
    <x v="0"/>
    <x v="1978"/>
    <x v="996"/>
    <x v="1987"/>
    <x v="1682"/>
    <x v="123"/>
    <x v="0"/>
    <x v="0"/>
    <x v="0"/>
    <x v="1925"/>
    <x v="1756"/>
    <x v="0"/>
    <x v="0"/>
  </r>
  <r>
    <x v="1995"/>
    <x v="1995"/>
    <x v="3"/>
    <x v="377"/>
    <x v="10"/>
    <x v="18"/>
    <x v="0"/>
    <x v="339"/>
    <x v="9"/>
    <x v="3"/>
    <x v="242"/>
    <x v="24"/>
    <x v="4"/>
    <x v="405"/>
    <x v="99"/>
    <x v="1988"/>
    <x v="1683"/>
    <x v="120"/>
    <x v="0"/>
    <x v="0"/>
    <x v="0"/>
    <x v="1926"/>
    <x v="1757"/>
    <x v="0"/>
    <x v="0"/>
  </r>
  <r>
    <x v="1996"/>
    <x v="1996"/>
    <x v="2"/>
    <x v="119"/>
    <x v="2"/>
    <x v="1"/>
    <x v="0"/>
    <x v="118"/>
    <x v="2"/>
    <x v="2"/>
    <x v="23"/>
    <x v="20"/>
    <x v="1"/>
    <x v="1979"/>
    <x v="1500"/>
    <x v="1989"/>
    <x v="12"/>
    <x v="527"/>
    <x v="1"/>
    <x v="0"/>
    <x v="0"/>
    <x v="1927"/>
    <x v="1758"/>
    <x v="0"/>
    <x v="0"/>
  </r>
  <r>
    <x v="1997"/>
    <x v="1997"/>
    <x v="3"/>
    <x v="253"/>
    <x v="2"/>
    <x v="27"/>
    <x v="0"/>
    <x v="243"/>
    <x v="2"/>
    <x v="2"/>
    <x v="326"/>
    <x v="17"/>
    <x v="3"/>
    <x v="1980"/>
    <x v="1501"/>
    <x v="1990"/>
    <x v="1684"/>
    <x v="5"/>
    <x v="1"/>
    <x v="0"/>
    <x v="0"/>
    <x v="1928"/>
    <x v="5"/>
    <x v="0"/>
    <x v="0"/>
  </r>
  <r>
    <x v="1998"/>
    <x v="1998"/>
    <x v="1"/>
    <x v="144"/>
    <x v="3"/>
    <x v="27"/>
    <x v="0"/>
    <x v="143"/>
    <x v="3"/>
    <x v="0"/>
    <x v="21"/>
    <x v="16"/>
    <x v="3"/>
    <x v="1981"/>
    <x v="1054"/>
    <x v="1991"/>
    <x v="1685"/>
    <x v="58"/>
    <x v="1"/>
    <x v="0"/>
    <x v="0"/>
    <x v="1929"/>
    <x v="1759"/>
    <x v="0"/>
    <x v="0"/>
  </r>
  <r>
    <x v="1999"/>
    <x v="1999"/>
    <x v="2"/>
    <x v="11"/>
    <x v="7"/>
    <x v="10"/>
    <x v="0"/>
    <x v="11"/>
    <x v="6"/>
    <x v="2"/>
    <x v="271"/>
    <x v="5"/>
    <x v="0"/>
    <x v="1982"/>
    <x v="1502"/>
    <x v="1992"/>
    <x v="12"/>
    <x v="378"/>
    <x v="0"/>
    <x v="0"/>
    <x v="0"/>
    <x v="1930"/>
    <x v="1760"/>
    <x v="0"/>
    <x v="0"/>
  </r>
  <r>
    <x v="1376"/>
    <x v="1376"/>
    <x v="2"/>
    <x v="306"/>
    <x v="2"/>
    <x v="8"/>
    <x v="0"/>
    <x v="291"/>
    <x v="2"/>
    <x v="2"/>
    <x v="110"/>
    <x v="14"/>
    <x v="2"/>
    <x v="1370"/>
    <x v="1121"/>
    <x v="1376"/>
    <x v="1156"/>
    <x v="215"/>
    <x v="0"/>
    <x v="0"/>
    <x v="0"/>
    <x v="1333"/>
    <x v="1224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8" firstHeaderRow="0" firstDataRow="1" firstDataCol="1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dataField="1"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3">
        <item x="0"/>
        <item x="1"/>
        <item t="default"/>
      </items>
    </pivotField>
    <pivotField compact="0" numFmtId="178" showAll="0">
      <items count="3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compact="0" numFmtId="58" showAll="0">
      <items count="3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t="default"/>
      </items>
    </pivotField>
    <pivotField compact="0" showAll="0">
      <items count="1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9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t="default"/>
      </items>
    </pivotField>
    <pivotField compact="0" showAll="0">
      <items count="15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t="default"/>
      </items>
    </pivotField>
    <pivotField compact="0" numFmtId="8" showAll="0">
      <items count="19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t="default"/>
      </items>
    </pivotField>
    <pivotField compact="0" numFmtId="8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dataField="1" compact="0" numFmtId="8" showAll="0">
      <items count="19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t="default"/>
      </items>
    </pivotField>
    <pivotField compact="0" numFmtId="8" showAll="0">
      <items count="17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t="default"/>
      </items>
    </pivotField>
    <pivotField compact="0" numFmtId="8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turn Of Investment " fld="21" baseField="0" baseItem="0"/>
    <dataField name="Average of Coversions Rate  " fld="20" subtotal="average" baseField="0" baseItem="0"/>
    <dataField name="Count of Campaign_Name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2:B16" firstHeaderRow="1" firstDataRow="1" firstDataCol="1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3">
        <item x="0"/>
        <item x="1"/>
        <item t="default"/>
      </items>
    </pivotField>
    <pivotField compact="0" numFmtId="178" showAll="0">
      <items count="3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numFmtId="58" showAll="0">
      <items count="3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t="default"/>
      </items>
    </pivotField>
    <pivotField compact="0" showAll="0">
      <items count="1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9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t="default"/>
      </items>
    </pivotField>
    <pivotField compact="0" showAll="0">
      <items count="15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t="default"/>
      </items>
    </pivotField>
    <pivotField compact="0" numFmtId="8" showAll="0">
      <items count="19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t="default"/>
      </items>
    </pivotField>
    <pivotField axis="axisRow" compact="0" numFmtId="8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numFmtId="8" showAll="0">
      <items count="19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t="default"/>
      </items>
    </pivotField>
    <pivotField compact="0" numFmtId="8" showAll="0">
      <items count="17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t="default"/>
      </items>
    </pivotField>
    <pivotField compact="0" numFmtId="8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 count="1">
    <field x="16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Average of Coversions Rate  " fld="20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Y2002" totalsRowShown="0">
  <autoFilter xmlns:etc="http://www.wps.cn/officeDocument/2017/etCustomData" ref="A1:Y2002" etc:filterBottomFollowUsedRange="0"/>
  <tableColumns count="25">
    <tableColumn id="1" name=" Campaign_ID "/>
    <tableColumn id="2" name="Campaign_Name"/>
    <tableColumn id="3" name="Campaign_Type"/>
    <tableColumn id="4" name="Start_Date"/>
    <tableColumn id="5" name="Month ( Start_Date )"/>
    <tableColumn id="6" name="Day (Start_Date )"/>
    <tableColumn id="7" name="Year ( Start_Date )"/>
    <tableColumn id="8" name="Correct Start Date" dataDxfId="0">
      <calculatedColumnFormula>IF(E2&gt;12,DATE(G2,F2,E2),D2)</calculatedColumnFormula>
    </tableColumn>
    <tableColumn id="19" name="Month (Correct Start Date )" dataDxfId="1">
      <calculatedColumnFormula array="1">_xlfn.IFS(E2=1,"January",E2=2,"Febuary",E2=3,"March",E2=4,"April",E2=5,"May",E2=6,"June",E2=7,"July",E2=8,"August",E2=9,"September",E2=10,"October",E2=11,"November",E2=12,"December",E2&gt;12,_xlfn.IFS(F2=1,"January",F2=2,"Febuary",F2=3,"March",F2=4,"April",F2=5,"May",F2=6,"June",F2=7,"July",F2=8,"August",F2=9,"September",F2=10,"October",F2=11,"November",F2=12,"December"))</calculatedColumnFormula>
    </tableColumn>
    <tableColumn id="20" name="Season (Correct Start_Date)" dataDxfId="2">
      <calculatedColumnFormula array="1">_xlfn.IFS(OR(I2="December",I2="January",I2="Febuary"),"Winter",OR(I2="March",I2="April",I2="May"),"Spring",OR(I2="June",I2="July",I2="August"),"Summer",OR(I2="September",I2="October",I2="November"),"Fall")</calculatedColumnFormula>
    </tableColumn>
    <tableColumn id="9" name="End_Date"/>
    <tableColumn id="10" name="Duration ( Days )" dataDxfId="3">
      <calculatedColumnFormula>IF(DATEDIF(H2,K2,"D")&lt;0,H2+30,DATEDIF(H2,K2,"D"))</calculatedColumnFormula>
    </tableColumn>
    <tableColumn id="11" name="Channel"/>
    <tableColumn id="12" name="Impressions"/>
    <tableColumn id="13" name="Clicks "/>
    <tableColumn id="14" name="Spend"/>
    <tableColumn id="15" name="Correct_Spend " dataDxfId="4">
      <calculatedColumnFormula>IF(IF(P2&lt;$AA$6,$AA$6,IF(P2&gt;$AA$7,$AA$7,P2))&lt;0,IF(P2&lt;$AA$6,$AA$6,IF(P2&gt;$AA$7,$AA$7,P2))*(-1),IF(P2&lt;$AA$6,$AA$6,IF(P2&gt;$AA$7,$AA$7,P2)))</calculatedColumnFormula>
    </tableColumn>
    <tableColumn id="16" name="Conversions"/>
    <tableColumn id="17" name="Active"/>
    <tableColumn id="18" name="Clicks"/>
    <tableColumn id="23" name="Coversions Rate  " dataDxfId="5">
      <calculatedColumnFormula>IFERROR((R2/T2)*100,0)</calculatedColumnFormula>
    </tableColumn>
    <tableColumn id="22" name="Return Of Investment " dataDxfId="6">
      <calculatedColumnFormula>(S2*50)-R2</calculatedColumnFormula>
    </tableColumn>
    <tableColumn id="24" name="Cost Per Acquisition" dataDxfId="7">
      <calculatedColumnFormula>IFERROR(O2/P2,0)</calculatedColumnFormula>
    </tableColumn>
    <tableColumn id="25" name="Cost Per Click" dataDxfId="8">
      <calculatedColumnFormula>IFERROR(O2/R2,0)</calculatedColumnFormula>
    </tableColumn>
    <tableColumn id="21" name="Click Through rate " dataDxfId="9">
      <calculatedColumnFormula>U2/P2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21"/>
  <sheetViews>
    <sheetView zoomScaleSheetLayoutView="60" workbookViewId="0">
      <selection activeCell="A1" sqref="A1"/>
    </sheetView>
  </sheetViews>
  <sheetFormatPr defaultColWidth="10"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s="25">
        <v>45254</v>
      </c>
      <c r="D2" s="23">
        <v>45273</v>
      </c>
      <c r="E2" t="s">
        <v>14</v>
      </c>
      <c r="F2">
        <v>16795</v>
      </c>
      <c r="G2">
        <v>197</v>
      </c>
      <c r="H2" s="24">
        <v>102.82</v>
      </c>
      <c r="I2">
        <v>20</v>
      </c>
      <c r="J2" t="s">
        <v>15</v>
      </c>
      <c r="L2" t="s">
        <v>16</v>
      </c>
    </row>
    <row r="3" spans="1:12">
      <c r="A3" t="s">
        <v>17</v>
      </c>
      <c r="B3" t="s">
        <v>18</v>
      </c>
      <c r="C3" s="25">
        <v>45052</v>
      </c>
      <c r="D3" s="23">
        <v>45058</v>
      </c>
      <c r="E3" t="s">
        <v>19</v>
      </c>
      <c r="F3">
        <v>1860</v>
      </c>
      <c r="G3">
        <v>30</v>
      </c>
      <c r="H3">
        <v>24.33</v>
      </c>
      <c r="I3">
        <v>1</v>
      </c>
      <c r="J3">
        <v>0</v>
      </c>
      <c r="L3" t="s">
        <v>20</v>
      </c>
    </row>
    <row r="4" spans="1:12">
      <c r="A4" t="s">
        <v>21</v>
      </c>
      <c r="B4" t="s">
        <v>22</v>
      </c>
      <c r="C4" s="25">
        <v>45273</v>
      </c>
      <c r="D4" s="23">
        <v>45280</v>
      </c>
      <c r="E4" t="s">
        <v>23</v>
      </c>
      <c r="F4">
        <v>77820</v>
      </c>
      <c r="G4">
        <v>843</v>
      </c>
      <c r="H4">
        <v>1323.39</v>
      </c>
      <c r="I4">
        <v>51</v>
      </c>
      <c r="J4" t="s">
        <v>24</v>
      </c>
      <c r="L4" t="s">
        <v>25</v>
      </c>
    </row>
    <row r="5" spans="1:12">
      <c r="A5" t="s">
        <v>26</v>
      </c>
      <c r="B5" t="s">
        <v>27</v>
      </c>
      <c r="C5" s="23">
        <v>45229</v>
      </c>
      <c r="D5" s="23">
        <v>45233</v>
      </c>
      <c r="E5" t="s">
        <v>14</v>
      </c>
      <c r="F5">
        <v>55886</v>
      </c>
      <c r="G5">
        <v>2019</v>
      </c>
      <c r="H5">
        <v>2180.38</v>
      </c>
      <c r="I5">
        <v>135</v>
      </c>
      <c r="J5" t="b">
        <v>1</v>
      </c>
      <c r="L5" t="s">
        <v>16</v>
      </c>
    </row>
    <row r="6" spans="1:12">
      <c r="A6" t="s">
        <v>28</v>
      </c>
      <c r="B6" t="s">
        <v>29</v>
      </c>
      <c r="C6" s="25">
        <v>45038</v>
      </c>
      <c r="D6" s="23">
        <v>45039</v>
      </c>
      <c r="E6" t="s">
        <v>19</v>
      </c>
      <c r="F6">
        <v>7265</v>
      </c>
      <c r="G6">
        <v>169</v>
      </c>
      <c r="H6">
        <v>252.44</v>
      </c>
      <c r="I6">
        <v>30</v>
      </c>
      <c r="J6" t="s">
        <v>30</v>
      </c>
      <c r="L6" t="s">
        <v>20</v>
      </c>
    </row>
    <row r="7" spans="1:12">
      <c r="A7" t="s">
        <v>31</v>
      </c>
      <c r="B7" t="s">
        <v>32</v>
      </c>
      <c r="C7" s="25">
        <v>45214</v>
      </c>
      <c r="D7" s="23">
        <v>45227</v>
      </c>
      <c r="E7" t="s">
        <v>33</v>
      </c>
      <c r="F7">
        <v>83386</v>
      </c>
      <c r="G7">
        <v>2643</v>
      </c>
      <c r="H7">
        <v>2697.03</v>
      </c>
      <c r="J7">
        <v>1</v>
      </c>
      <c r="L7" t="s">
        <v>34</v>
      </c>
    </row>
    <row r="8" spans="1:12">
      <c r="A8" t="s">
        <v>35</v>
      </c>
      <c r="B8" t="s">
        <v>36</v>
      </c>
      <c r="C8" s="25">
        <v>45206</v>
      </c>
      <c r="D8" s="23">
        <v>45222</v>
      </c>
      <c r="E8" t="s">
        <v>19</v>
      </c>
      <c r="F8">
        <v>38194</v>
      </c>
      <c r="G8">
        <v>1135</v>
      </c>
      <c r="H8">
        <v>1232.76</v>
      </c>
      <c r="I8">
        <v>178</v>
      </c>
      <c r="J8" t="s">
        <v>30</v>
      </c>
      <c r="L8" t="s">
        <v>20</v>
      </c>
    </row>
    <row r="9" spans="1:12">
      <c r="A9" t="s">
        <v>37</v>
      </c>
      <c r="B9" t="s">
        <v>38</v>
      </c>
      <c r="C9" s="23">
        <v>45069</v>
      </c>
      <c r="D9" s="23">
        <v>45074</v>
      </c>
      <c r="E9" t="s">
        <v>33</v>
      </c>
      <c r="F9">
        <v>88498</v>
      </c>
      <c r="G9">
        <v>1173</v>
      </c>
      <c r="H9">
        <v>865.7</v>
      </c>
      <c r="I9">
        <v>127</v>
      </c>
      <c r="J9">
        <v>1</v>
      </c>
      <c r="L9" t="s">
        <v>34</v>
      </c>
    </row>
    <row r="10" spans="1:12">
      <c r="A10" t="s">
        <v>39</v>
      </c>
      <c r="B10" t="s">
        <v>40</v>
      </c>
      <c r="C10" s="25">
        <v>45008</v>
      </c>
      <c r="D10" s="23">
        <v>45017</v>
      </c>
      <c r="E10" t="s">
        <v>41</v>
      </c>
      <c r="F10">
        <v>45131</v>
      </c>
      <c r="G10">
        <v>1179</v>
      </c>
      <c r="H10">
        <v>1046.18</v>
      </c>
      <c r="I10">
        <v>104</v>
      </c>
      <c r="J10">
        <v>1</v>
      </c>
      <c r="L10" t="s">
        <v>42</v>
      </c>
    </row>
    <row r="11" spans="1:12">
      <c r="A11" t="s">
        <v>43</v>
      </c>
      <c r="B11" t="s">
        <v>44</v>
      </c>
      <c r="C11" s="25">
        <v>45006</v>
      </c>
      <c r="D11" s="23">
        <v>45017</v>
      </c>
      <c r="E11" t="s">
        <v>23</v>
      </c>
      <c r="F11">
        <v>61263</v>
      </c>
      <c r="G11">
        <v>1153</v>
      </c>
      <c r="H11">
        <v>1623.56</v>
      </c>
      <c r="J11">
        <v>0</v>
      </c>
      <c r="L11" t="s">
        <v>25</v>
      </c>
    </row>
    <row r="12" spans="1:12">
      <c r="A12" t="s">
        <v>45</v>
      </c>
      <c r="B12" t="s">
        <v>46</v>
      </c>
      <c r="C12" t="s">
        <v>47</v>
      </c>
      <c r="D12" s="23">
        <v>44986</v>
      </c>
      <c r="E12" t="s">
        <v>33</v>
      </c>
      <c r="F12">
        <v>17023</v>
      </c>
      <c r="G12">
        <v>455</v>
      </c>
      <c r="H12">
        <v>523.13</v>
      </c>
      <c r="I12">
        <v>76</v>
      </c>
      <c r="J12">
        <v>1</v>
      </c>
      <c r="L12" t="s">
        <v>34</v>
      </c>
    </row>
    <row r="13" spans="1:12">
      <c r="A13" t="s">
        <v>48</v>
      </c>
      <c r="B13" t="s">
        <v>49</v>
      </c>
      <c r="C13" s="25">
        <v>44976</v>
      </c>
      <c r="D13" s="23">
        <v>44977</v>
      </c>
      <c r="E13" t="s">
        <v>41</v>
      </c>
      <c r="F13">
        <v>42090</v>
      </c>
      <c r="G13">
        <v>763</v>
      </c>
      <c r="H13">
        <v>1267.69</v>
      </c>
      <c r="I13">
        <v>109</v>
      </c>
      <c r="J13" t="b">
        <v>0</v>
      </c>
      <c r="L13" t="s">
        <v>42</v>
      </c>
    </row>
    <row r="14" spans="1:12">
      <c r="A14" t="s">
        <v>50</v>
      </c>
      <c r="B14" t="s">
        <v>51</v>
      </c>
      <c r="C14" s="25">
        <v>45062</v>
      </c>
      <c r="D14" s="23">
        <v>45078</v>
      </c>
      <c r="E14" t="s">
        <v>41</v>
      </c>
      <c r="F14">
        <v>68221</v>
      </c>
      <c r="G14">
        <v>2975</v>
      </c>
      <c r="H14">
        <v>5292.16</v>
      </c>
      <c r="I14">
        <v>567</v>
      </c>
      <c r="J14" t="s">
        <v>24</v>
      </c>
      <c r="L14" t="s">
        <v>42</v>
      </c>
    </row>
    <row r="15" spans="1:12">
      <c r="A15" t="s">
        <v>52</v>
      </c>
      <c r="B15" t="s">
        <v>53</v>
      </c>
      <c r="C15" s="25">
        <v>45201</v>
      </c>
      <c r="D15" s="23">
        <v>45214</v>
      </c>
      <c r="E15" t="s">
        <v>14</v>
      </c>
      <c r="F15">
        <v>65820</v>
      </c>
      <c r="G15">
        <v>1116</v>
      </c>
      <c r="H15">
        <v>1464.72</v>
      </c>
      <c r="I15">
        <v>169</v>
      </c>
      <c r="J15" t="s">
        <v>15</v>
      </c>
      <c r="L15" t="s">
        <v>16</v>
      </c>
    </row>
    <row r="16" spans="1:12">
      <c r="A16" t="s">
        <v>54</v>
      </c>
      <c r="B16" t="s">
        <v>55</v>
      </c>
      <c r="C16" s="25">
        <v>44967</v>
      </c>
      <c r="D16" s="23">
        <v>44973</v>
      </c>
      <c r="E16" t="s">
        <v>41</v>
      </c>
      <c r="F16">
        <v>1769</v>
      </c>
      <c r="G16">
        <v>85</v>
      </c>
      <c r="H16">
        <v>139.18</v>
      </c>
      <c r="I16">
        <v>11</v>
      </c>
      <c r="J16" t="s">
        <v>30</v>
      </c>
      <c r="L16" t="s">
        <v>42</v>
      </c>
    </row>
    <row r="17" spans="1:12">
      <c r="A17" t="s">
        <v>56</v>
      </c>
      <c r="B17" t="s">
        <v>57</v>
      </c>
      <c r="C17" s="25">
        <v>45243</v>
      </c>
      <c r="D17" s="23">
        <v>45253</v>
      </c>
      <c r="E17" t="s">
        <v>58</v>
      </c>
      <c r="F17">
        <v>60735</v>
      </c>
      <c r="G17">
        <v>1617</v>
      </c>
      <c r="H17">
        <v>1552.9</v>
      </c>
      <c r="I17">
        <v>228</v>
      </c>
      <c r="J17" t="s">
        <v>15</v>
      </c>
      <c r="L17" t="s">
        <v>59</v>
      </c>
    </row>
    <row r="18" spans="1:12">
      <c r="A18" t="s">
        <v>60</v>
      </c>
      <c r="B18" t="s">
        <v>61</v>
      </c>
      <c r="C18" s="23">
        <v>45025</v>
      </c>
      <c r="D18" s="23">
        <v>45200</v>
      </c>
      <c r="E18" t="s">
        <v>23</v>
      </c>
      <c r="F18">
        <v>63955</v>
      </c>
      <c r="G18">
        <v>2804</v>
      </c>
      <c r="H18">
        <v>3147.37</v>
      </c>
      <c r="I18">
        <v>536</v>
      </c>
      <c r="J18" t="s">
        <v>24</v>
      </c>
      <c r="L18" t="s">
        <v>25</v>
      </c>
    </row>
    <row r="19" spans="1:12">
      <c r="A19" t="s">
        <v>62</v>
      </c>
      <c r="B19" t="s">
        <v>63</v>
      </c>
      <c r="C19" s="25">
        <v>45043</v>
      </c>
      <c r="D19" s="23">
        <v>45071</v>
      </c>
      <c r="E19" t="s">
        <v>33</v>
      </c>
      <c r="F19">
        <v>65925</v>
      </c>
      <c r="G19">
        <v>2317</v>
      </c>
      <c r="H19">
        <v>3635.76</v>
      </c>
      <c r="I19">
        <v>389</v>
      </c>
      <c r="J19" t="b">
        <v>1</v>
      </c>
      <c r="L19" t="s">
        <v>34</v>
      </c>
    </row>
    <row r="20" spans="1:12">
      <c r="A20" t="s">
        <v>64</v>
      </c>
      <c r="B20" t="s">
        <v>65</v>
      </c>
      <c r="C20" s="25">
        <v>45046</v>
      </c>
      <c r="D20" s="23">
        <v>45064</v>
      </c>
      <c r="E20" t="s">
        <v>19</v>
      </c>
      <c r="F20">
        <v>68969</v>
      </c>
      <c r="G20">
        <v>2718</v>
      </c>
      <c r="H20">
        <v>2933.59</v>
      </c>
      <c r="I20">
        <v>145</v>
      </c>
      <c r="J20" t="s">
        <v>24</v>
      </c>
      <c r="L20" t="s">
        <v>20</v>
      </c>
    </row>
    <row r="21" spans="1:12">
      <c r="A21" t="s">
        <v>66</v>
      </c>
      <c r="B21" t="s">
        <v>67</v>
      </c>
      <c r="C21" s="25">
        <v>45159</v>
      </c>
      <c r="D21" s="23">
        <v>45168</v>
      </c>
      <c r="E21" t="s">
        <v>23</v>
      </c>
      <c r="F21">
        <v>6311</v>
      </c>
      <c r="G21">
        <v>256</v>
      </c>
      <c r="H21">
        <v>353.99</v>
      </c>
      <c r="J21" t="s">
        <v>30</v>
      </c>
      <c r="L21" t="s">
        <v>68</v>
      </c>
    </row>
    <row r="22" spans="1:12">
      <c r="A22" t="s">
        <v>69</v>
      </c>
      <c r="B22" t="s">
        <v>70</v>
      </c>
      <c r="C22" s="25">
        <v>45116</v>
      </c>
      <c r="D22" s="23">
        <v>45124</v>
      </c>
      <c r="E22" t="s">
        <v>19</v>
      </c>
      <c r="F22">
        <v>84104</v>
      </c>
      <c r="G22">
        <v>2539</v>
      </c>
      <c r="H22">
        <v>1975.49</v>
      </c>
      <c r="J22" t="s">
        <v>15</v>
      </c>
      <c r="L22" t="s">
        <v>20</v>
      </c>
    </row>
    <row r="23" spans="1:12">
      <c r="A23" t="s">
        <v>71</v>
      </c>
      <c r="B23" t="s">
        <v>72</v>
      </c>
      <c r="C23" s="25">
        <v>45286</v>
      </c>
      <c r="D23" s="23">
        <v>45293</v>
      </c>
      <c r="E23" t="s">
        <v>41</v>
      </c>
      <c r="F23">
        <v>54707</v>
      </c>
      <c r="G23">
        <v>1735</v>
      </c>
      <c r="H23" s="24">
        <v>2428.4</v>
      </c>
      <c r="J23" t="s">
        <v>15</v>
      </c>
      <c r="L23" t="s">
        <v>42</v>
      </c>
    </row>
    <row r="24" spans="1:12">
      <c r="A24" t="s">
        <v>73</v>
      </c>
      <c r="B24" t="s">
        <v>74</v>
      </c>
      <c r="C24" s="25">
        <v>45238</v>
      </c>
      <c r="D24" s="23">
        <v>45254</v>
      </c>
      <c r="E24" t="s">
        <v>41</v>
      </c>
      <c r="F24">
        <v>86305</v>
      </c>
      <c r="G24">
        <v>2637</v>
      </c>
      <c r="H24" s="24">
        <v>4726.22</v>
      </c>
      <c r="I24">
        <v>216</v>
      </c>
      <c r="J24">
        <v>0</v>
      </c>
      <c r="K24">
        <v>86385</v>
      </c>
      <c r="L24" t="s">
        <v>42</v>
      </c>
    </row>
    <row r="25" spans="1:12">
      <c r="A25" t="s">
        <v>75</v>
      </c>
      <c r="B25" t="s">
        <v>76</v>
      </c>
      <c r="C25" s="25">
        <v>45052</v>
      </c>
      <c r="D25" s="23">
        <v>45047</v>
      </c>
      <c r="E25" t="s">
        <v>33</v>
      </c>
      <c r="F25">
        <v>29693</v>
      </c>
      <c r="G25">
        <v>995</v>
      </c>
      <c r="H25">
        <v>1793.94</v>
      </c>
      <c r="I25">
        <v>179</v>
      </c>
      <c r="J25">
        <v>0</v>
      </c>
      <c r="L25" t="s">
        <v>34</v>
      </c>
    </row>
    <row r="26" spans="1:12">
      <c r="A26" t="s">
        <v>77</v>
      </c>
      <c r="B26" t="s">
        <v>78</v>
      </c>
      <c r="C26" s="25">
        <v>45254</v>
      </c>
      <c r="D26" s="23">
        <v>45278</v>
      </c>
      <c r="E26" t="s">
        <v>23</v>
      </c>
      <c r="F26">
        <v>72932</v>
      </c>
      <c r="G26">
        <v>815</v>
      </c>
      <c r="H26">
        <v>1293.01</v>
      </c>
      <c r="I26">
        <v>157</v>
      </c>
      <c r="J26" t="s">
        <v>24</v>
      </c>
      <c r="L26" t="s">
        <v>25</v>
      </c>
    </row>
    <row r="27" spans="1:12">
      <c r="A27" t="s">
        <v>79</v>
      </c>
      <c r="B27" t="s">
        <v>80</v>
      </c>
      <c r="C27" s="25">
        <v>45093</v>
      </c>
      <c r="D27" s="23">
        <v>45109</v>
      </c>
      <c r="E27" t="s">
        <v>41</v>
      </c>
      <c r="F27">
        <v>94016</v>
      </c>
      <c r="G27">
        <v>2427</v>
      </c>
      <c r="H27">
        <v>3928.42</v>
      </c>
      <c r="I27">
        <v>207</v>
      </c>
      <c r="J27" t="s">
        <v>24</v>
      </c>
      <c r="L27" t="s">
        <v>42</v>
      </c>
    </row>
    <row r="28" spans="1:12">
      <c r="A28" t="s">
        <v>81</v>
      </c>
      <c r="B28" t="s">
        <v>82</v>
      </c>
      <c r="C28" s="25">
        <v>45044</v>
      </c>
      <c r="D28" s="23">
        <v>45058</v>
      </c>
      <c r="E28" t="s">
        <v>14</v>
      </c>
      <c r="F28">
        <v>26658</v>
      </c>
      <c r="G28">
        <v>912</v>
      </c>
      <c r="H28">
        <v>1219.24</v>
      </c>
      <c r="I28">
        <v>166</v>
      </c>
      <c r="J28" t="b">
        <v>1</v>
      </c>
      <c r="L28" t="s">
        <v>16</v>
      </c>
    </row>
    <row r="29" spans="1:12">
      <c r="A29" t="s">
        <v>83</v>
      </c>
      <c r="B29" t="s">
        <v>84</v>
      </c>
      <c r="C29" s="25">
        <v>45132</v>
      </c>
      <c r="D29" s="23">
        <v>45146</v>
      </c>
      <c r="E29" t="s">
        <v>23</v>
      </c>
      <c r="F29">
        <v>85478</v>
      </c>
      <c r="G29">
        <v>2898</v>
      </c>
      <c r="H29">
        <v>3990.55</v>
      </c>
      <c r="I29">
        <v>187</v>
      </c>
      <c r="J29">
        <v>1</v>
      </c>
      <c r="L29" t="s">
        <v>25</v>
      </c>
    </row>
    <row r="30" spans="1:12">
      <c r="A30" t="s">
        <v>85</v>
      </c>
      <c r="B30" t="s">
        <v>86</v>
      </c>
      <c r="C30" s="25">
        <v>45217</v>
      </c>
      <c r="D30" s="23">
        <v>45245</v>
      </c>
      <c r="E30" t="s">
        <v>33</v>
      </c>
      <c r="F30">
        <v>19431</v>
      </c>
      <c r="G30">
        <v>810</v>
      </c>
      <c r="H30">
        <v>567.39</v>
      </c>
      <c r="I30">
        <v>47</v>
      </c>
      <c r="J30" t="s">
        <v>30</v>
      </c>
      <c r="L30" t="s">
        <v>34</v>
      </c>
    </row>
    <row r="31" spans="1:12">
      <c r="A31" t="s">
        <v>87</v>
      </c>
      <c r="B31" t="s">
        <v>88</v>
      </c>
      <c r="C31" s="25">
        <v>45262</v>
      </c>
      <c r="D31" s="23">
        <v>45268</v>
      </c>
      <c r="E31" t="s">
        <v>33</v>
      </c>
      <c r="F31">
        <v>3747</v>
      </c>
      <c r="G31">
        <v>135</v>
      </c>
      <c r="H31">
        <v>157.38</v>
      </c>
      <c r="I31">
        <v>9</v>
      </c>
      <c r="J31">
        <v>0</v>
      </c>
      <c r="L31" t="s">
        <v>34</v>
      </c>
    </row>
    <row r="32" spans="1:12">
      <c r="A32" t="s">
        <v>89</v>
      </c>
      <c r="B32" t="s">
        <v>90</v>
      </c>
      <c r="C32" s="25">
        <v>45256</v>
      </c>
      <c r="D32" s="23">
        <v>45272</v>
      </c>
      <c r="E32" t="s">
        <v>41</v>
      </c>
      <c r="F32">
        <v>60150</v>
      </c>
      <c r="G32">
        <v>2988</v>
      </c>
      <c r="H32">
        <v>3514.38</v>
      </c>
      <c r="I32">
        <v>175</v>
      </c>
      <c r="J32" t="s">
        <v>30</v>
      </c>
      <c r="L32" t="s">
        <v>42</v>
      </c>
    </row>
    <row r="33" spans="1:12">
      <c r="A33" t="s">
        <v>91</v>
      </c>
      <c r="B33" t="s">
        <v>92</v>
      </c>
      <c r="C33" s="25">
        <v>45053</v>
      </c>
      <c r="D33" s="23">
        <v>45075</v>
      </c>
      <c r="E33" t="s">
        <v>33</v>
      </c>
      <c r="F33">
        <v>66725</v>
      </c>
      <c r="G33">
        <v>1424</v>
      </c>
      <c r="H33" s="24">
        <v>2759.35</v>
      </c>
      <c r="I33">
        <v>251</v>
      </c>
      <c r="J33" t="b">
        <v>1</v>
      </c>
      <c r="L33" t="s">
        <v>34</v>
      </c>
    </row>
    <row r="34" spans="1:12">
      <c r="A34" t="s">
        <v>93</v>
      </c>
      <c r="B34" t="s">
        <v>94</v>
      </c>
      <c r="C34" s="25">
        <v>45226</v>
      </c>
      <c r="D34" s="23">
        <v>45228</v>
      </c>
      <c r="E34" t="s">
        <v>33</v>
      </c>
      <c r="F34">
        <v>85654</v>
      </c>
      <c r="G34">
        <v>2087</v>
      </c>
      <c r="H34" s="24">
        <v>2393.02</v>
      </c>
      <c r="I34">
        <v>122</v>
      </c>
      <c r="J34">
        <v>0</v>
      </c>
      <c r="L34" t="s">
        <v>34</v>
      </c>
    </row>
    <row r="35" spans="1:12">
      <c r="A35" t="s">
        <v>95</v>
      </c>
      <c r="B35" t="s">
        <v>96</v>
      </c>
      <c r="C35" s="25">
        <v>45112</v>
      </c>
      <c r="D35" s="23">
        <v>45124</v>
      </c>
      <c r="E35" t="s">
        <v>19</v>
      </c>
      <c r="F35">
        <v>36773</v>
      </c>
      <c r="G35">
        <v>932</v>
      </c>
      <c r="H35">
        <v>1233.98</v>
      </c>
      <c r="I35">
        <v>84</v>
      </c>
      <c r="J35">
        <v>0</v>
      </c>
      <c r="L35" t="s">
        <v>20</v>
      </c>
    </row>
    <row r="36" spans="1:12">
      <c r="A36" t="s">
        <v>97</v>
      </c>
      <c r="B36" t="s">
        <v>98</v>
      </c>
      <c r="C36" s="25">
        <v>45187</v>
      </c>
      <c r="D36" s="23">
        <v>45191</v>
      </c>
      <c r="E36" t="s">
        <v>33</v>
      </c>
      <c r="F36">
        <v>68435</v>
      </c>
      <c r="G36">
        <v>1959</v>
      </c>
      <c r="H36">
        <v>2546.46</v>
      </c>
      <c r="I36">
        <v>128</v>
      </c>
      <c r="J36">
        <v>1</v>
      </c>
      <c r="L36" t="s">
        <v>34</v>
      </c>
    </row>
    <row r="37" spans="1:12">
      <c r="A37" t="s">
        <v>99</v>
      </c>
      <c r="B37" t="s">
        <v>100</v>
      </c>
      <c r="C37" s="25">
        <v>44983</v>
      </c>
      <c r="D37" s="23">
        <v>44986</v>
      </c>
      <c r="E37" t="s">
        <v>14</v>
      </c>
      <c r="F37">
        <v>57886</v>
      </c>
      <c r="G37">
        <v>2514</v>
      </c>
      <c r="H37">
        <v>3658.23</v>
      </c>
      <c r="I37">
        <v>237</v>
      </c>
      <c r="J37" t="s">
        <v>30</v>
      </c>
      <c r="L37" t="s">
        <v>16</v>
      </c>
    </row>
    <row r="38" spans="1:12">
      <c r="A38" t="s">
        <v>101</v>
      </c>
      <c r="B38" t="s">
        <v>102</v>
      </c>
      <c r="C38" s="23">
        <v>45275</v>
      </c>
      <c r="D38" s="23">
        <v>45286</v>
      </c>
      <c r="E38" t="s">
        <v>33</v>
      </c>
      <c r="F38">
        <v>67803</v>
      </c>
      <c r="G38">
        <v>1317</v>
      </c>
      <c r="H38" s="24">
        <v>2136.63</v>
      </c>
      <c r="I38">
        <v>83</v>
      </c>
      <c r="J38" t="s">
        <v>30</v>
      </c>
      <c r="L38" t="s">
        <v>34</v>
      </c>
    </row>
    <row r="39" spans="1:12">
      <c r="A39" t="s">
        <v>103</v>
      </c>
      <c r="B39" t="s">
        <v>104</v>
      </c>
      <c r="C39" s="25">
        <v>45122</v>
      </c>
      <c r="D39" s="23">
        <v>45145</v>
      </c>
      <c r="E39" t="s">
        <v>14</v>
      </c>
      <c r="F39">
        <v>32551</v>
      </c>
      <c r="G39">
        <v>1335</v>
      </c>
      <c r="H39" s="24">
        <v>1118.15</v>
      </c>
      <c r="I39">
        <v>200</v>
      </c>
      <c r="J39" t="s">
        <v>30</v>
      </c>
      <c r="L39" t="s">
        <v>16</v>
      </c>
    </row>
    <row r="40" spans="1:12">
      <c r="A40" t="s">
        <v>105</v>
      </c>
      <c r="B40" t="s">
        <v>106</v>
      </c>
      <c r="C40" s="25">
        <v>45055</v>
      </c>
      <c r="D40" s="23">
        <v>45071</v>
      </c>
      <c r="E40" t="s">
        <v>23</v>
      </c>
      <c r="F40">
        <v>12394</v>
      </c>
      <c r="G40">
        <v>324</v>
      </c>
      <c r="H40">
        <v>418.96</v>
      </c>
      <c r="I40">
        <v>22</v>
      </c>
      <c r="J40">
        <v>1</v>
      </c>
      <c r="L40" t="s">
        <v>25</v>
      </c>
    </row>
    <row r="41" spans="1:12">
      <c r="A41" t="s">
        <v>107</v>
      </c>
      <c r="B41" t="s">
        <v>108</v>
      </c>
      <c r="C41" s="25">
        <v>44932</v>
      </c>
      <c r="D41" s="23">
        <v>44952</v>
      </c>
      <c r="E41" t="s">
        <v>23</v>
      </c>
      <c r="F41">
        <v>70092</v>
      </c>
      <c r="G41">
        <v>2388</v>
      </c>
      <c r="H41">
        <v>4152.44</v>
      </c>
      <c r="I41">
        <v>424</v>
      </c>
      <c r="J41">
        <v>0</v>
      </c>
      <c r="L41" t="s">
        <v>25</v>
      </c>
    </row>
    <row r="42" spans="1:12">
      <c r="A42" t="s">
        <v>109</v>
      </c>
      <c r="B42" t="s">
        <v>110</v>
      </c>
      <c r="C42" s="25">
        <v>45201</v>
      </c>
      <c r="D42" s="23">
        <v>45211</v>
      </c>
      <c r="E42" t="s">
        <v>23</v>
      </c>
      <c r="F42">
        <v>4890</v>
      </c>
      <c r="G42">
        <v>172</v>
      </c>
      <c r="H42" s="24">
        <v>205.48</v>
      </c>
      <c r="I42">
        <v>29</v>
      </c>
      <c r="J42" t="b">
        <v>1</v>
      </c>
      <c r="L42" t="s">
        <v>25</v>
      </c>
    </row>
    <row r="43" spans="1:12">
      <c r="A43" t="s">
        <v>111</v>
      </c>
      <c r="B43" t="s">
        <v>112</v>
      </c>
      <c r="C43" s="25">
        <v>45101</v>
      </c>
      <c r="D43" s="23">
        <v>45106</v>
      </c>
      <c r="E43" t="s">
        <v>14</v>
      </c>
      <c r="F43">
        <v>42606</v>
      </c>
      <c r="G43">
        <v>1061</v>
      </c>
      <c r="H43">
        <v>973.67</v>
      </c>
      <c r="I43">
        <v>55</v>
      </c>
      <c r="J43" t="s">
        <v>30</v>
      </c>
      <c r="L43" t="s">
        <v>16</v>
      </c>
    </row>
    <row r="44" spans="1:12">
      <c r="A44" t="s">
        <v>113</v>
      </c>
      <c r="B44" t="s">
        <v>114</v>
      </c>
      <c r="C44" t="s">
        <v>115</v>
      </c>
      <c r="D44" s="23">
        <v>45167</v>
      </c>
      <c r="E44" t="s">
        <v>33</v>
      </c>
      <c r="F44">
        <v>97276</v>
      </c>
      <c r="G44">
        <v>2967</v>
      </c>
      <c r="H44">
        <v>4397.28</v>
      </c>
      <c r="I44">
        <v>546</v>
      </c>
      <c r="J44" t="s">
        <v>15</v>
      </c>
      <c r="L44" t="s">
        <v>34</v>
      </c>
    </row>
    <row r="45" spans="1:12">
      <c r="A45" t="s">
        <v>116</v>
      </c>
      <c r="B45" t="s">
        <v>117</v>
      </c>
      <c r="C45" s="25">
        <v>45061</v>
      </c>
      <c r="D45" s="23">
        <v>45078</v>
      </c>
      <c r="E45" t="s">
        <v>58</v>
      </c>
      <c r="F45">
        <v>81038</v>
      </c>
      <c r="G45">
        <v>2149</v>
      </c>
      <c r="H45">
        <v>3729.91</v>
      </c>
      <c r="I45">
        <v>116</v>
      </c>
      <c r="J45">
        <v>1</v>
      </c>
      <c r="K45">
        <v>81075</v>
      </c>
      <c r="L45" t="s">
        <v>59</v>
      </c>
    </row>
    <row r="46" spans="1:12">
      <c r="A46" t="s">
        <v>118</v>
      </c>
      <c r="B46" t="s">
        <v>119</v>
      </c>
      <c r="C46" s="25">
        <v>45186</v>
      </c>
      <c r="D46" s="23">
        <v>45202</v>
      </c>
      <c r="E46" t="s">
        <v>14</v>
      </c>
      <c r="F46">
        <v>88313</v>
      </c>
      <c r="G46">
        <v>1127</v>
      </c>
      <c r="H46">
        <v>670.24</v>
      </c>
      <c r="I46">
        <v>96</v>
      </c>
      <c r="J46" t="b">
        <v>0</v>
      </c>
      <c r="L46" t="s">
        <v>16</v>
      </c>
    </row>
    <row r="47" spans="1:12">
      <c r="A47" t="s">
        <v>120</v>
      </c>
      <c r="B47" t="s">
        <v>121</v>
      </c>
      <c r="C47" s="25">
        <v>45079</v>
      </c>
      <c r="D47" s="23">
        <v>45105</v>
      </c>
      <c r="E47" t="s">
        <v>33</v>
      </c>
      <c r="F47">
        <v>11627</v>
      </c>
      <c r="G47">
        <v>319</v>
      </c>
      <c r="H47">
        <v>531.19</v>
      </c>
      <c r="I47">
        <v>17</v>
      </c>
      <c r="J47" t="b">
        <v>1</v>
      </c>
      <c r="L47" t="s">
        <v>34</v>
      </c>
    </row>
    <row r="48" spans="1:12">
      <c r="A48" t="s">
        <v>122</v>
      </c>
      <c r="B48" t="s">
        <v>123</v>
      </c>
      <c r="C48" s="25">
        <v>45028</v>
      </c>
      <c r="D48" s="23">
        <v>45035</v>
      </c>
      <c r="E48" t="s">
        <v>41</v>
      </c>
      <c r="F48">
        <v>9792</v>
      </c>
      <c r="G48">
        <v>136</v>
      </c>
      <c r="H48">
        <v>235.62</v>
      </c>
      <c r="I48">
        <v>13</v>
      </c>
      <c r="J48" t="s">
        <v>15</v>
      </c>
      <c r="L48" t="s">
        <v>42</v>
      </c>
    </row>
    <row r="49" spans="1:12">
      <c r="A49" t="s">
        <v>124</v>
      </c>
      <c r="B49" t="s">
        <v>125</v>
      </c>
      <c r="C49" s="25">
        <v>45203</v>
      </c>
      <c r="D49" s="23">
        <v>45217</v>
      </c>
      <c r="E49" t="s">
        <v>23</v>
      </c>
      <c r="F49">
        <v>74969</v>
      </c>
      <c r="G49">
        <v>1964</v>
      </c>
      <c r="H49">
        <v>2341.65</v>
      </c>
      <c r="I49">
        <v>249</v>
      </c>
      <c r="J49" t="s">
        <v>30</v>
      </c>
      <c r="L49" t="s">
        <v>25</v>
      </c>
    </row>
    <row r="50" spans="1:12">
      <c r="A50" t="s">
        <v>126</v>
      </c>
      <c r="B50" t="s">
        <v>127</v>
      </c>
      <c r="C50" s="25">
        <v>44927</v>
      </c>
      <c r="D50" s="23">
        <v>44943</v>
      </c>
      <c r="E50" t="s">
        <v>19</v>
      </c>
      <c r="F50">
        <v>44001</v>
      </c>
      <c r="G50">
        <v>1483</v>
      </c>
      <c r="H50">
        <v>2928.86</v>
      </c>
      <c r="J50" t="b">
        <v>0</v>
      </c>
      <c r="L50" t="s">
        <v>20</v>
      </c>
    </row>
    <row r="51" spans="1:12">
      <c r="A51" t="s">
        <v>128</v>
      </c>
      <c r="B51" t="s">
        <v>129</v>
      </c>
      <c r="C51" s="25">
        <v>44984</v>
      </c>
      <c r="D51" s="23">
        <v>44985</v>
      </c>
      <c r="E51" t="s">
        <v>23</v>
      </c>
      <c r="F51">
        <v>77552</v>
      </c>
      <c r="G51">
        <v>2572</v>
      </c>
      <c r="H51">
        <v>4321.12</v>
      </c>
      <c r="I51">
        <v>258</v>
      </c>
      <c r="J51" t="b">
        <v>1</v>
      </c>
      <c r="L51" t="s">
        <v>68</v>
      </c>
    </row>
    <row r="52" spans="1:12">
      <c r="A52" t="s">
        <v>130</v>
      </c>
      <c r="B52" t="s">
        <v>131</v>
      </c>
      <c r="C52" s="25">
        <v>45084</v>
      </c>
      <c r="D52" s="23">
        <v>45094</v>
      </c>
      <c r="E52" t="s">
        <v>41</v>
      </c>
      <c r="F52">
        <v>24897</v>
      </c>
      <c r="G52">
        <v>908</v>
      </c>
      <c r="H52">
        <v>1507.73</v>
      </c>
      <c r="I52">
        <v>141</v>
      </c>
      <c r="J52">
        <v>1</v>
      </c>
      <c r="L52" t="s">
        <v>42</v>
      </c>
    </row>
    <row r="53" spans="1:12">
      <c r="A53" t="s">
        <v>132</v>
      </c>
      <c r="B53" t="s">
        <v>133</v>
      </c>
      <c r="C53" s="23">
        <v>45217</v>
      </c>
      <c r="D53" s="23">
        <v>45238</v>
      </c>
      <c r="E53" t="s">
        <v>14</v>
      </c>
      <c r="F53">
        <v>69148</v>
      </c>
      <c r="G53">
        <v>954</v>
      </c>
      <c r="H53">
        <v>1547.16</v>
      </c>
      <c r="I53">
        <v>74</v>
      </c>
      <c r="J53" t="b">
        <v>0</v>
      </c>
      <c r="L53" t="s">
        <v>16</v>
      </c>
    </row>
    <row r="54" spans="1:12">
      <c r="A54" t="s">
        <v>134</v>
      </c>
      <c r="B54" t="s">
        <v>135</v>
      </c>
      <c r="C54" s="25">
        <v>45175</v>
      </c>
      <c r="D54" s="23">
        <v>45181</v>
      </c>
      <c r="E54" t="s">
        <v>19</v>
      </c>
      <c r="F54">
        <v>24483</v>
      </c>
      <c r="G54">
        <v>883</v>
      </c>
      <c r="H54">
        <v>640.98</v>
      </c>
      <c r="J54">
        <v>0</v>
      </c>
      <c r="L54" t="s">
        <v>20</v>
      </c>
    </row>
    <row r="55" spans="1:12">
      <c r="A55" t="s">
        <v>136</v>
      </c>
      <c r="B55" t="s">
        <v>137</v>
      </c>
      <c r="C55" s="25">
        <v>45199</v>
      </c>
      <c r="D55" s="23">
        <v>45210</v>
      </c>
      <c r="E55" t="s">
        <v>138</v>
      </c>
      <c r="F55">
        <v>49555</v>
      </c>
      <c r="G55">
        <v>1114</v>
      </c>
      <c r="H55" s="24">
        <v>919.99</v>
      </c>
      <c r="I55">
        <v>95</v>
      </c>
      <c r="J55" t="s">
        <v>24</v>
      </c>
      <c r="L55" t="s">
        <v>139</v>
      </c>
    </row>
    <row r="56" spans="1:12">
      <c r="A56" t="s">
        <v>140</v>
      </c>
      <c r="B56" t="s">
        <v>141</v>
      </c>
      <c r="C56" s="25">
        <v>45170</v>
      </c>
      <c r="D56" s="23">
        <v>45165</v>
      </c>
      <c r="E56" t="s">
        <v>41</v>
      </c>
      <c r="F56">
        <v>18159</v>
      </c>
      <c r="G56">
        <v>471</v>
      </c>
      <c r="H56">
        <v>563.31</v>
      </c>
      <c r="I56">
        <v>33</v>
      </c>
      <c r="J56" t="b">
        <v>0</v>
      </c>
      <c r="L56" t="s">
        <v>42</v>
      </c>
    </row>
    <row r="57" spans="1:12">
      <c r="A57" t="s">
        <v>142</v>
      </c>
      <c r="B57" t="s">
        <v>143</v>
      </c>
      <c r="C57" s="25">
        <v>45197</v>
      </c>
      <c r="D57" s="23">
        <v>45207</v>
      </c>
      <c r="E57" t="s">
        <v>19</v>
      </c>
      <c r="F57">
        <v>81077</v>
      </c>
      <c r="G57">
        <v>3593</v>
      </c>
      <c r="H57" s="24">
        <v>3219.35</v>
      </c>
      <c r="I57">
        <v>279</v>
      </c>
      <c r="J57" t="s">
        <v>24</v>
      </c>
      <c r="L57" t="s">
        <v>20</v>
      </c>
    </row>
    <row r="58" spans="1:12">
      <c r="A58" t="s">
        <v>144</v>
      </c>
      <c r="B58" t="s">
        <v>145</v>
      </c>
      <c r="C58" s="25">
        <v>45035</v>
      </c>
      <c r="D58" s="23">
        <v>45057</v>
      </c>
      <c r="E58" t="s">
        <v>23</v>
      </c>
      <c r="F58">
        <v>36920</v>
      </c>
      <c r="G58">
        <v>382</v>
      </c>
      <c r="H58">
        <v>428.93</v>
      </c>
      <c r="I58">
        <v>29</v>
      </c>
      <c r="J58" t="s">
        <v>15</v>
      </c>
      <c r="L58" t="s">
        <v>25</v>
      </c>
    </row>
    <row r="59" spans="1:12">
      <c r="A59" t="s">
        <v>146</v>
      </c>
      <c r="B59" t="s">
        <v>147</v>
      </c>
      <c r="C59" s="25">
        <v>45280</v>
      </c>
      <c r="D59" s="23">
        <v>45300</v>
      </c>
      <c r="E59" t="s">
        <v>14</v>
      </c>
      <c r="F59">
        <v>93067</v>
      </c>
      <c r="G59">
        <v>3121</v>
      </c>
      <c r="H59">
        <v>5719.84</v>
      </c>
      <c r="I59">
        <v>396</v>
      </c>
      <c r="J59" t="b">
        <v>1</v>
      </c>
      <c r="L59" t="s">
        <v>16</v>
      </c>
    </row>
    <row r="60" spans="1:12">
      <c r="A60" t="s">
        <v>148</v>
      </c>
      <c r="B60" t="s">
        <v>149</v>
      </c>
      <c r="C60" s="25">
        <v>45270</v>
      </c>
      <c r="D60" s="23">
        <v>45284</v>
      </c>
      <c r="E60" t="s">
        <v>19</v>
      </c>
      <c r="F60">
        <v>68121</v>
      </c>
      <c r="G60">
        <v>2312</v>
      </c>
      <c r="H60" s="24">
        <v>4014.77</v>
      </c>
      <c r="I60">
        <v>408</v>
      </c>
      <c r="J60" t="s">
        <v>15</v>
      </c>
      <c r="L60" t="s">
        <v>20</v>
      </c>
    </row>
    <row r="61" spans="1:12">
      <c r="A61" t="s">
        <v>150</v>
      </c>
      <c r="B61" t="s">
        <v>151</v>
      </c>
      <c r="C61" s="25">
        <v>45191</v>
      </c>
      <c r="D61" s="23">
        <v>45211</v>
      </c>
      <c r="E61" t="s">
        <v>23</v>
      </c>
      <c r="F61">
        <v>70479</v>
      </c>
      <c r="G61">
        <v>1823</v>
      </c>
      <c r="H61">
        <v>2634.34</v>
      </c>
      <c r="I61">
        <v>112</v>
      </c>
      <c r="J61" t="s">
        <v>15</v>
      </c>
      <c r="L61" t="s">
        <v>25</v>
      </c>
    </row>
    <row r="62" spans="1:12">
      <c r="A62" t="s">
        <v>152</v>
      </c>
      <c r="B62" t="s">
        <v>153</v>
      </c>
      <c r="C62" s="25">
        <v>44959</v>
      </c>
      <c r="D62" s="23">
        <v>44963</v>
      </c>
      <c r="E62" t="s">
        <v>41</v>
      </c>
      <c r="F62">
        <v>90475</v>
      </c>
      <c r="G62">
        <v>1762</v>
      </c>
      <c r="H62">
        <v>3149.01</v>
      </c>
      <c r="I62">
        <v>274</v>
      </c>
      <c r="J62" t="s">
        <v>30</v>
      </c>
      <c r="L62" t="s">
        <v>42</v>
      </c>
    </row>
    <row r="63" spans="1:12">
      <c r="A63" t="s">
        <v>154</v>
      </c>
      <c r="B63" t="s">
        <v>155</v>
      </c>
      <c r="C63" s="23">
        <v>45044</v>
      </c>
      <c r="D63" s="23">
        <v>45064</v>
      </c>
      <c r="E63" t="s">
        <v>41</v>
      </c>
      <c r="F63">
        <v>20457</v>
      </c>
      <c r="G63">
        <v>396</v>
      </c>
      <c r="H63">
        <v>663.56</v>
      </c>
      <c r="I63">
        <v>58</v>
      </c>
      <c r="J63">
        <v>1</v>
      </c>
      <c r="L63" t="s">
        <v>42</v>
      </c>
    </row>
    <row r="64" spans="1:12">
      <c r="A64" t="s">
        <v>156</v>
      </c>
      <c r="B64" t="s">
        <v>157</v>
      </c>
      <c r="C64" s="25">
        <v>45289</v>
      </c>
      <c r="D64" s="23">
        <v>45294</v>
      </c>
      <c r="E64" t="s">
        <v>19</v>
      </c>
      <c r="F64">
        <v>67557</v>
      </c>
      <c r="G64">
        <v>3063</v>
      </c>
      <c r="H64">
        <v>3502.47</v>
      </c>
      <c r="I64">
        <v>554</v>
      </c>
      <c r="J64" t="b">
        <v>0</v>
      </c>
      <c r="L64" t="s">
        <v>20</v>
      </c>
    </row>
    <row r="65" spans="1:12">
      <c r="A65" t="s">
        <v>158</v>
      </c>
      <c r="B65" t="s">
        <v>159</v>
      </c>
      <c r="C65" s="23">
        <v>44943</v>
      </c>
      <c r="D65" s="23">
        <v>44960</v>
      </c>
      <c r="E65" t="s">
        <v>23</v>
      </c>
      <c r="F65">
        <v>78189</v>
      </c>
      <c r="G65">
        <v>2164</v>
      </c>
      <c r="H65">
        <v>1734.66</v>
      </c>
      <c r="I65">
        <v>187</v>
      </c>
      <c r="J65" t="b">
        <v>1</v>
      </c>
      <c r="K65">
        <v>78213</v>
      </c>
      <c r="L65" t="s">
        <v>25</v>
      </c>
    </row>
    <row r="66" spans="1:12">
      <c r="A66" t="s">
        <v>160</v>
      </c>
      <c r="B66" t="s">
        <v>161</v>
      </c>
      <c r="C66" s="25">
        <v>45048</v>
      </c>
      <c r="D66" s="23">
        <v>45058</v>
      </c>
      <c r="E66" t="s">
        <v>23</v>
      </c>
      <c r="F66">
        <v>79953</v>
      </c>
      <c r="G66">
        <v>1857</v>
      </c>
      <c r="H66">
        <v>2360.81</v>
      </c>
      <c r="I66">
        <v>218</v>
      </c>
      <c r="J66">
        <v>0</v>
      </c>
      <c r="L66" t="s">
        <v>25</v>
      </c>
    </row>
    <row r="67" spans="1:12">
      <c r="A67" t="s">
        <v>162</v>
      </c>
      <c r="B67" t="s">
        <v>163</v>
      </c>
      <c r="C67" s="25">
        <v>45203</v>
      </c>
      <c r="D67" s="23">
        <v>45214</v>
      </c>
      <c r="E67" t="s">
        <v>14</v>
      </c>
      <c r="F67">
        <v>53995</v>
      </c>
      <c r="G67">
        <v>1509</v>
      </c>
      <c r="H67">
        <v>2420.95</v>
      </c>
      <c r="I67">
        <v>285</v>
      </c>
      <c r="J67">
        <v>1</v>
      </c>
      <c r="L67" t="s">
        <v>16</v>
      </c>
    </row>
    <row r="68" spans="1:12">
      <c r="A68" t="s">
        <v>164</v>
      </c>
      <c r="B68" t="s">
        <v>165</v>
      </c>
      <c r="C68" s="25">
        <v>45219</v>
      </c>
      <c r="D68" s="23">
        <v>45243</v>
      </c>
      <c r="E68" t="s">
        <v>41</v>
      </c>
      <c r="F68">
        <v>41757</v>
      </c>
      <c r="G68">
        <v>1535</v>
      </c>
      <c r="H68">
        <v>1772.36</v>
      </c>
      <c r="J68">
        <v>1</v>
      </c>
      <c r="L68" t="s">
        <v>42</v>
      </c>
    </row>
    <row r="69" spans="1:12">
      <c r="A69" t="s">
        <v>166</v>
      </c>
      <c r="B69" t="s">
        <v>167</v>
      </c>
      <c r="C69" s="25">
        <v>45169</v>
      </c>
      <c r="D69" s="23">
        <v>45181</v>
      </c>
      <c r="E69" t="s">
        <v>19</v>
      </c>
      <c r="F69">
        <v>10692</v>
      </c>
      <c r="G69">
        <v>169</v>
      </c>
      <c r="H69">
        <v>253.53</v>
      </c>
      <c r="I69">
        <v>18</v>
      </c>
      <c r="J69" t="b">
        <v>1</v>
      </c>
      <c r="L69" t="s">
        <v>20</v>
      </c>
    </row>
    <row r="70" spans="1:12">
      <c r="A70" t="s">
        <v>168</v>
      </c>
      <c r="B70" t="s">
        <v>169</v>
      </c>
      <c r="C70" s="25">
        <v>44976</v>
      </c>
      <c r="D70" s="23">
        <v>45002</v>
      </c>
      <c r="E70" t="s">
        <v>23</v>
      </c>
      <c r="F70">
        <v>46758</v>
      </c>
      <c r="G70">
        <v>1308</v>
      </c>
      <c r="H70">
        <v>839.07</v>
      </c>
      <c r="I70">
        <v>91</v>
      </c>
      <c r="J70">
        <v>1</v>
      </c>
      <c r="L70" t="s">
        <v>25</v>
      </c>
    </row>
    <row r="71" spans="1:12">
      <c r="A71" t="s">
        <v>170</v>
      </c>
      <c r="B71" t="s">
        <v>171</v>
      </c>
      <c r="C71" s="25">
        <v>45137</v>
      </c>
      <c r="D71" s="23">
        <v>45160</v>
      </c>
      <c r="E71" t="s">
        <v>23</v>
      </c>
      <c r="F71">
        <v>73409</v>
      </c>
      <c r="G71">
        <v>2460</v>
      </c>
      <c r="H71">
        <v>3990.14</v>
      </c>
      <c r="I71">
        <v>219</v>
      </c>
      <c r="J71" t="s">
        <v>30</v>
      </c>
      <c r="L71" t="s">
        <v>25</v>
      </c>
    </row>
    <row r="72" spans="1:12">
      <c r="A72" t="s">
        <v>172</v>
      </c>
      <c r="B72" t="s">
        <v>173</v>
      </c>
      <c r="C72" s="25">
        <v>45271</v>
      </c>
      <c r="D72" s="23">
        <v>45299</v>
      </c>
      <c r="E72" t="s">
        <v>14</v>
      </c>
      <c r="F72">
        <v>72211</v>
      </c>
      <c r="G72">
        <v>3462</v>
      </c>
      <c r="H72">
        <v>5951.42</v>
      </c>
      <c r="I72">
        <v>474</v>
      </c>
      <c r="J72">
        <v>1</v>
      </c>
      <c r="L72" t="s">
        <v>16</v>
      </c>
    </row>
    <row r="73" spans="1:12">
      <c r="A73" t="s">
        <v>174</v>
      </c>
      <c r="B73" t="s">
        <v>175</v>
      </c>
      <c r="C73" s="25">
        <v>44958</v>
      </c>
      <c r="D73" s="23">
        <v>44953</v>
      </c>
      <c r="E73" t="s">
        <v>23</v>
      </c>
      <c r="F73">
        <v>66697</v>
      </c>
      <c r="G73">
        <v>1340</v>
      </c>
      <c r="H73" s="24">
        <v>2090.74</v>
      </c>
      <c r="J73" t="s">
        <v>30</v>
      </c>
      <c r="L73" t="s">
        <v>25</v>
      </c>
    </row>
    <row r="74" spans="1:12">
      <c r="A74" t="s">
        <v>176</v>
      </c>
      <c r="B74" t="s">
        <v>177</v>
      </c>
      <c r="C74" s="25">
        <v>44982</v>
      </c>
      <c r="D74" s="23">
        <v>44994</v>
      </c>
      <c r="E74" t="s">
        <v>41</v>
      </c>
      <c r="F74">
        <v>38065</v>
      </c>
      <c r="G74">
        <v>927</v>
      </c>
      <c r="H74" s="24">
        <v>1808.48</v>
      </c>
      <c r="J74" t="b">
        <v>0</v>
      </c>
      <c r="L74" t="s">
        <v>42</v>
      </c>
    </row>
    <row r="75" spans="1:12">
      <c r="A75" t="s">
        <v>178</v>
      </c>
      <c r="B75" t="s">
        <v>179</v>
      </c>
      <c r="C75" s="25">
        <v>45156</v>
      </c>
      <c r="D75" s="23">
        <v>45175</v>
      </c>
      <c r="E75" t="s">
        <v>58</v>
      </c>
      <c r="F75">
        <v>93093</v>
      </c>
      <c r="G75">
        <v>2343</v>
      </c>
      <c r="H75">
        <v>4076.77</v>
      </c>
      <c r="I75">
        <v>327</v>
      </c>
      <c r="J75" t="b">
        <v>0</v>
      </c>
      <c r="L75" t="s">
        <v>59</v>
      </c>
    </row>
    <row r="76" spans="1:12">
      <c r="A76" t="s">
        <v>180</v>
      </c>
      <c r="B76" t="s">
        <v>181</v>
      </c>
      <c r="C76" s="25">
        <v>45163</v>
      </c>
      <c r="D76" s="23">
        <v>45179</v>
      </c>
      <c r="E76" t="s">
        <v>14</v>
      </c>
      <c r="F76">
        <v>33606</v>
      </c>
      <c r="G76">
        <v>1150</v>
      </c>
      <c r="H76">
        <v>2132.84</v>
      </c>
      <c r="I76">
        <v>152</v>
      </c>
      <c r="J76" t="s">
        <v>15</v>
      </c>
      <c r="L76" t="s">
        <v>16</v>
      </c>
    </row>
    <row r="77" spans="1:12">
      <c r="A77" t="s">
        <v>182</v>
      </c>
      <c r="B77" t="s">
        <v>183</v>
      </c>
      <c r="C77" s="25">
        <v>45153</v>
      </c>
      <c r="D77" s="23">
        <v>45156</v>
      </c>
      <c r="E77" t="s">
        <v>23</v>
      </c>
      <c r="F77">
        <v>12534</v>
      </c>
      <c r="G77">
        <v>304</v>
      </c>
      <c r="H77">
        <v>577.71</v>
      </c>
      <c r="I77">
        <v>38</v>
      </c>
      <c r="J77" t="s">
        <v>30</v>
      </c>
      <c r="L77" t="s">
        <v>25</v>
      </c>
    </row>
    <row r="78" spans="1:12">
      <c r="A78" t="s">
        <v>184</v>
      </c>
      <c r="B78" t="s">
        <v>185</v>
      </c>
      <c r="C78" t="s">
        <v>186</v>
      </c>
      <c r="D78" s="23">
        <v>44978</v>
      </c>
      <c r="E78" t="s">
        <v>41</v>
      </c>
      <c r="F78">
        <v>95663</v>
      </c>
      <c r="G78">
        <v>2998</v>
      </c>
      <c r="H78">
        <v>5102.66</v>
      </c>
      <c r="I78">
        <v>460</v>
      </c>
      <c r="J78">
        <v>0</v>
      </c>
      <c r="L78" t="s">
        <v>42</v>
      </c>
    </row>
    <row r="79" spans="1:12">
      <c r="A79" t="s">
        <v>187</v>
      </c>
      <c r="B79" t="s">
        <v>188</v>
      </c>
      <c r="C79" s="25">
        <v>45203</v>
      </c>
      <c r="D79" s="23">
        <v>45218</v>
      </c>
      <c r="E79" t="s">
        <v>23</v>
      </c>
      <c r="F79">
        <v>41397</v>
      </c>
      <c r="G79">
        <v>1708</v>
      </c>
      <c r="H79">
        <v>2581.45</v>
      </c>
      <c r="I79">
        <v>299</v>
      </c>
      <c r="J79" t="b">
        <v>0</v>
      </c>
      <c r="L79" t="s">
        <v>25</v>
      </c>
    </row>
    <row r="80" spans="1:12">
      <c r="A80" t="s">
        <v>189</v>
      </c>
      <c r="B80" t="s">
        <v>190</v>
      </c>
      <c r="C80" s="25">
        <v>45048</v>
      </c>
      <c r="D80" s="23">
        <v>45060</v>
      </c>
      <c r="E80" t="s">
        <v>191</v>
      </c>
      <c r="F80">
        <v>92387</v>
      </c>
      <c r="G80">
        <v>3530</v>
      </c>
      <c r="H80">
        <v>1795.28</v>
      </c>
      <c r="I80">
        <v>347</v>
      </c>
      <c r="J80">
        <v>1</v>
      </c>
      <c r="L80" t="s">
        <v>42</v>
      </c>
    </row>
    <row r="81" spans="1:12">
      <c r="A81" t="s">
        <v>192</v>
      </c>
      <c r="B81" t="s">
        <v>193</v>
      </c>
      <c r="C81" s="25">
        <v>45036</v>
      </c>
      <c r="D81" s="23">
        <v>45050</v>
      </c>
      <c r="E81" t="s">
        <v>19</v>
      </c>
      <c r="F81">
        <v>2016</v>
      </c>
      <c r="G81">
        <v>56</v>
      </c>
      <c r="H81" s="24">
        <v>67.13</v>
      </c>
      <c r="I81">
        <v>10</v>
      </c>
      <c r="J81" t="b">
        <v>1</v>
      </c>
      <c r="L81" t="s">
        <v>20</v>
      </c>
    </row>
    <row r="82" spans="1:12">
      <c r="A82" t="s">
        <v>194</v>
      </c>
      <c r="B82" t="s">
        <v>195</v>
      </c>
      <c r="C82" s="25">
        <v>45011</v>
      </c>
      <c r="D82" s="23">
        <v>45019</v>
      </c>
      <c r="E82" t="s">
        <v>23</v>
      </c>
      <c r="F82">
        <v>90789</v>
      </c>
      <c r="G82">
        <v>4046</v>
      </c>
      <c r="H82">
        <v>5489.38</v>
      </c>
      <c r="I82">
        <v>299</v>
      </c>
      <c r="J82" t="b">
        <v>1</v>
      </c>
      <c r="L82" t="s">
        <v>25</v>
      </c>
    </row>
    <row r="83" spans="1:12">
      <c r="A83" t="s">
        <v>196</v>
      </c>
      <c r="B83" t="s">
        <v>197</v>
      </c>
      <c r="C83" s="25">
        <v>45062</v>
      </c>
      <c r="D83" s="23">
        <v>45069</v>
      </c>
      <c r="E83" t="s">
        <v>14</v>
      </c>
      <c r="F83">
        <v>56591</v>
      </c>
      <c r="G83">
        <v>1829</v>
      </c>
      <c r="H83">
        <v>1748.61</v>
      </c>
      <c r="I83">
        <v>138</v>
      </c>
      <c r="J83" t="s">
        <v>24</v>
      </c>
      <c r="L83" t="s">
        <v>16</v>
      </c>
    </row>
    <row r="84" spans="1:12">
      <c r="A84" t="s">
        <v>198</v>
      </c>
      <c r="B84" t="s">
        <v>199</v>
      </c>
      <c r="C84" s="25">
        <v>45073</v>
      </c>
      <c r="D84" s="23">
        <v>45084</v>
      </c>
      <c r="E84" t="s">
        <v>33</v>
      </c>
      <c r="F84">
        <v>90812</v>
      </c>
      <c r="G84">
        <v>2869</v>
      </c>
      <c r="H84" s="24">
        <v>2803.46</v>
      </c>
      <c r="I84">
        <v>258</v>
      </c>
      <c r="J84" t="s">
        <v>30</v>
      </c>
      <c r="L84" t="s">
        <v>34</v>
      </c>
    </row>
    <row r="85" spans="1:12">
      <c r="A85" t="s">
        <v>200</v>
      </c>
      <c r="B85" t="s">
        <v>201</v>
      </c>
      <c r="C85" s="25">
        <v>45211</v>
      </c>
      <c r="D85" s="23">
        <v>45234</v>
      </c>
      <c r="E85" t="s">
        <v>33</v>
      </c>
      <c r="F85">
        <v>24247</v>
      </c>
      <c r="G85">
        <v>275</v>
      </c>
      <c r="H85">
        <v>533.98</v>
      </c>
      <c r="I85">
        <v>18</v>
      </c>
      <c r="J85">
        <v>0</v>
      </c>
      <c r="L85" t="s">
        <v>34</v>
      </c>
    </row>
    <row r="86" spans="1:12">
      <c r="A86" t="s">
        <v>202</v>
      </c>
      <c r="B86" t="s">
        <v>203</v>
      </c>
      <c r="C86" s="25">
        <v>45024</v>
      </c>
      <c r="D86" s="23">
        <v>45032</v>
      </c>
      <c r="E86" t="s">
        <v>23</v>
      </c>
      <c r="F86">
        <v>25300</v>
      </c>
      <c r="G86">
        <v>1251</v>
      </c>
      <c r="H86">
        <v>2298.8</v>
      </c>
      <c r="I86">
        <v>105</v>
      </c>
      <c r="J86" t="s">
        <v>15</v>
      </c>
      <c r="L86" t="s">
        <v>25</v>
      </c>
    </row>
    <row r="87" spans="1:12">
      <c r="A87" t="s">
        <v>204</v>
      </c>
      <c r="B87" t="s">
        <v>205</v>
      </c>
      <c r="C87" s="23">
        <v>45223</v>
      </c>
      <c r="D87" s="23">
        <v>45253</v>
      </c>
      <c r="E87" t="s">
        <v>41</v>
      </c>
      <c r="F87">
        <v>75065</v>
      </c>
      <c r="G87">
        <v>1119</v>
      </c>
      <c r="H87">
        <v>1984.85</v>
      </c>
      <c r="I87">
        <v>73</v>
      </c>
      <c r="J87">
        <v>1</v>
      </c>
      <c r="L87" t="s">
        <v>68</v>
      </c>
    </row>
    <row r="88" spans="1:12">
      <c r="A88" t="s">
        <v>206</v>
      </c>
      <c r="B88" t="s">
        <v>207</v>
      </c>
      <c r="C88" s="23">
        <v>45205</v>
      </c>
      <c r="D88" s="23">
        <v>45115</v>
      </c>
      <c r="E88" t="s">
        <v>33</v>
      </c>
      <c r="F88">
        <v>83798</v>
      </c>
      <c r="G88">
        <v>1612</v>
      </c>
      <c r="H88">
        <v>1787.74</v>
      </c>
      <c r="I88">
        <v>279</v>
      </c>
      <c r="J88" t="s">
        <v>30</v>
      </c>
      <c r="L88" t="s">
        <v>34</v>
      </c>
    </row>
    <row r="89" spans="1:12">
      <c r="A89" t="s">
        <v>208</v>
      </c>
      <c r="B89" t="s">
        <v>209</v>
      </c>
      <c r="C89" s="25">
        <v>45226</v>
      </c>
      <c r="D89" s="23">
        <v>45255</v>
      </c>
      <c r="E89" t="s">
        <v>33</v>
      </c>
      <c r="F89">
        <v>10268</v>
      </c>
      <c r="G89">
        <v>123</v>
      </c>
      <c r="H89">
        <v>64.03</v>
      </c>
      <c r="I89">
        <v>8</v>
      </c>
      <c r="J89" t="s">
        <v>24</v>
      </c>
      <c r="L89" t="s">
        <v>34</v>
      </c>
    </row>
    <row r="90" spans="1:12">
      <c r="A90" t="s">
        <v>210</v>
      </c>
      <c r="B90" t="s">
        <v>211</v>
      </c>
      <c r="C90" s="25">
        <v>45198</v>
      </c>
      <c r="D90" s="23">
        <v>45209</v>
      </c>
      <c r="E90" t="s">
        <v>138</v>
      </c>
      <c r="F90">
        <v>87807</v>
      </c>
      <c r="G90">
        <v>3125</v>
      </c>
      <c r="H90">
        <v>1938.54</v>
      </c>
      <c r="I90">
        <v>506</v>
      </c>
      <c r="J90" t="b">
        <v>1</v>
      </c>
      <c r="K90">
        <v>87884</v>
      </c>
      <c r="L90" t="s">
        <v>139</v>
      </c>
    </row>
    <row r="91" spans="1:12">
      <c r="A91" t="s">
        <v>212</v>
      </c>
      <c r="B91" t="s">
        <v>213</v>
      </c>
      <c r="C91" s="23">
        <v>44968</v>
      </c>
      <c r="D91" s="23">
        <v>45253</v>
      </c>
      <c r="E91" t="s">
        <v>33</v>
      </c>
      <c r="F91">
        <v>13185</v>
      </c>
      <c r="G91">
        <v>250</v>
      </c>
      <c r="H91">
        <v>242.07</v>
      </c>
      <c r="I91">
        <v>14</v>
      </c>
      <c r="J91" t="s">
        <v>30</v>
      </c>
      <c r="L91" t="s">
        <v>34</v>
      </c>
    </row>
    <row r="92" spans="1:12">
      <c r="A92" t="s">
        <v>214</v>
      </c>
      <c r="B92" t="s">
        <v>215</v>
      </c>
      <c r="C92" s="25">
        <v>44961</v>
      </c>
      <c r="D92" s="23">
        <v>44991</v>
      </c>
      <c r="E92" t="s">
        <v>33</v>
      </c>
      <c r="F92">
        <v>64704</v>
      </c>
      <c r="G92">
        <v>1112</v>
      </c>
      <c r="H92">
        <v>582.26</v>
      </c>
      <c r="I92">
        <v>213</v>
      </c>
      <c r="J92">
        <v>1</v>
      </c>
      <c r="L92" t="s">
        <v>34</v>
      </c>
    </row>
    <row r="93" spans="1:12">
      <c r="A93" t="s">
        <v>216</v>
      </c>
      <c r="B93" t="s">
        <v>217</v>
      </c>
      <c r="C93" s="25">
        <v>44988</v>
      </c>
      <c r="D93" s="23">
        <v>45017</v>
      </c>
      <c r="E93" t="s">
        <v>41</v>
      </c>
      <c r="F93">
        <v>87779</v>
      </c>
      <c r="G93">
        <v>1188</v>
      </c>
      <c r="H93" s="24">
        <v>624.56</v>
      </c>
      <c r="I93">
        <v>186</v>
      </c>
      <c r="J93">
        <v>0</v>
      </c>
      <c r="L93" t="s">
        <v>42</v>
      </c>
    </row>
    <row r="94" spans="1:12">
      <c r="A94" t="s">
        <v>218</v>
      </c>
      <c r="B94" t="s">
        <v>219</v>
      </c>
      <c r="C94" s="25">
        <v>45223</v>
      </c>
      <c r="D94" s="23">
        <v>45239</v>
      </c>
      <c r="E94" t="s">
        <v>41</v>
      </c>
      <c r="F94">
        <v>40099</v>
      </c>
      <c r="G94">
        <v>566</v>
      </c>
      <c r="H94">
        <v>1061.2</v>
      </c>
      <c r="I94">
        <v>28</v>
      </c>
      <c r="J94">
        <v>0</v>
      </c>
      <c r="L94" t="s">
        <v>42</v>
      </c>
    </row>
    <row r="95" spans="1:12">
      <c r="A95" t="s">
        <v>220</v>
      </c>
      <c r="B95" t="s">
        <v>221</v>
      </c>
      <c r="C95" s="25">
        <v>45141</v>
      </c>
      <c r="D95" s="23">
        <v>45167</v>
      </c>
      <c r="E95" t="s">
        <v>138</v>
      </c>
      <c r="F95">
        <v>9571</v>
      </c>
      <c r="G95">
        <v>319</v>
      </c>
      <c r="H95">
        <v>497.4</v>
      </c>
      <c r="I95">
        <v>52</v>
      </c>
      <c r="J95" t="b">
        <v>0</v>
      </c>
      <c r="L95" t="s">
        <v>139</v>
      </c>
    </row>
    <row r="96" spans="1:12">
      <c r="A96" t="s">
        <v>222</v>
      </c>
      <c r="B96" t="s">
        <v>223</v>
      </c>
      <c r="C96" s="25">
        <v>45088</v>
      </c>
      <c r="D96" s="23">
        <v>45097</v>
      </c>
      <c r="E96" t="s">
        <v>14</v>
      </c>
      <c r="F96">
        <v>39044</v>
      </c>
      <c r="G96">
        <v>1465</v>
      </c>
      <c r="H96">
        <v>1411.43</v>
      </c>
      <c r="I96">
        <v>186</v>
      </c>
      <c r="J96">
        <v>1</v>
      </c>
      <c r="L96" t="s">
        <v>16</v>
      </c>
    </row>
    <row r="97" spans="1:12">
      <c r="A97" t="s">
        <v>224</v>
      </c>
      <c r="B97" t="s">
        <v>225</v>
      </c>
      <c r="C97" s="25">
        <v>45087</v>
      </c>
      <c r="D97" s="23">
        <v>45105</v>
      </c>
      <c r="E97" t="s">
        <v>41</v>
      </c>
      <c r="F97">
        <v>52214</v>
      </c>
      <c r="G97">
        <v>1352</v>
      </c>
      <c r="H97">
        <v>945</v>
      </c>
      <c r="I97">
        <v>225</v>
      </c>
      <c r="J97" t="s">
        <v>24</v>
      </c>
      <c r="L97" t="s">
        <v>42</v>
      </c>
    </row>
    <row r="98" spans="1:12">
      <c r="A98" t="s">
        <v>226</v>
      </c>
      <c r="B98" t="s">
        <v>227</v>
      </c>
      <c r="C98" s="25">
        <v>45270</v>
      </c>
      <c r="D98" s="23">
        <v>45281</v>
      </c>
      <c r="E98" t="s">
        <v>23</v>
      </c>
      <c r="F98">
        <v>62228</v>
      </c>
      <c r="G98">
        <v>1816</v>
      </c>
      <c r="H98">
        <v>2301.7</v>
      </c>
      <c r="I98">
        <v>233</v>
      </c>
      <c r="J98" t="b">
        <v>0</v>
      </c>
      <c r="L98" t="s">
        <v>25</v>
      </c>
    </row>
    <row r="99" spans="1:12">
      <c r="A99" t="s">
        <v>228</v>
      </c>
      <c r="B99" t="s">
        <v>229</v>
      </c>
      <c r="C99" s="23">
        <v>45109</v>
      </c>
      <c r="D99" s="23">
        <v>44983</v>
      </c>
      <c r="E99" t="s">
        <v>138</v>
      </c>
      <c r="F99">
        <v>49984</v>
      </c>
      <c r="G99">
        <v>1871</v>
      </c>
      <c r="H99">
        <v>950.5</v>
      </c>
      <c r="I99">
        <v>273</v>
      </c>
      <c r="J99" t="b">
        <v>0</v>
      </c>
      <c r="L99" t="s">
        <v>139</v>
      </c>
    </row>
    <row r="100" spans="1:12">
      <c r="A100" t="s">
        <v>230</v>
      </c>
      <c r="B100" t="s">
        <v>231</v>
      </c>
      <c r="C100" s="25">
        <v>45245</v>
      </c>
      <c r="D100" s="23">
        <v>45271</v>
      </c>
      <c r="E100" t="s">
        <v>33</v>
      </c>
      <c r="F100">
        <v>41774</v>
      </c>
      <c r="G100">
        <v>446</v>
      </c>
      <c r="H100">
        <v>850.8</v>
      </c>
      <c r="I100">
        <v>74</v>
      </c>
      <c r="J100" t="b">
        <v>0</v>
      </c>
      <c r="L100" t="s">
        <v>34</v>
      </c>
    </row>
    <row r="101" spans="1:12">
      <c r="A101" t="s">
        <v>232</v>
      </c>
      <c r="B101" t="s">
        <v>233</v>
      </c>
      <c r="C101" s="25">
        <v>44964</v>
      </c>
      <c r="D101" s="23">
        <v>44975</v>
      </c>
      <c r="E101" t="s">
        <v>234</v>
      </c>
      <c r="F101">
        <v>3568</v>
      </c>
      <c r="G101">
        <v>81</v>
      </c>
      <c r="H101" s="24">
        <v>90.9</v>
      </c>
      <c r="I101">
        <v>8</v>
      </c>
      <c r="J101" t="s">
        <v>30</v>
      </c>
      <c r="L101" t="s">
        <v>16</v>
      </c>
    </row>
    <row r="102" spans="1:12">
      <c r="A102" t="s">
        <v>235</v>
      </c>
      <c r="B102" t="s">
        <v>236</v>
      </c>
      <c r="C102" s="25">
        <v>44994</v>
      </c>
      <c r="D102" s="23">
        <v>45017</v>
      </c>
      <c r="E102" t="s">
        <v>14</v>
      </c>
      <c r="F102">
        <v>63592</v>
      </c>
      <c r="G102">
        <v>3111</v>
      </c>
      <c r="H102">
        <v>3433</v>
      </c>
      <c r="I102">
        <v>156</v>
      </c>
      <c r="J102" t="s">
        <v>24</v>
      </c>
      <c r="L102" t="s">
        <v>16</v>
      </c>
    </row>
    <row r="103" spans="1:12">
      <c r="A103" t="s">
        <v>237</v>
      </c>
      <c r="B103" t="s">
        <v>238</v>
      </c>
      <c r="C103" s="25">
        <v>45052</v>
      </c>
      <c r="D103" s="23">
        <v>45059</v>
      </c>
      <c r="E103" t="s">
        <v>41</v>
      </c>
      <c r="F103">
        <v>68563</v>
      </c>
      <c r="G103">
        <v>2276</v>
      </c>
      <c r="H103">
        <v>2471.49</v>
      </c>
      <c r="I103">
        <v>403</v>
      </c>
      <c r="J103" t="b">
        <v>1</v>
      </c>
      <c r="L103" t="s">
        <v>42</v>
      </c>
    </row>
    <row r="104" spans="1:12">
      <c r="A104" t="s">
        <v>239</v>
      </c>
      <c r="B104" t="s">
        <v>240</v>
      </c>
      <c r="C104" s="25">
        <v>45205</v>
      </c>
      <c r="D104" s="23">
        <v>45234</v>
      </c>
      <c r="E104" t="s">
        <v>138</v>
      </c>
      <c r="F104">
        <v>3695</v>
      </c>
      <c r="G104">
        <v>74</v>
      </c>
      <c r="H104" s="24">
        <v>44.7</v>
      </c>
      <c r="I104">
        <v>7</v>
      </c>
      <c r="J104">
        <v>0</v>
      </c>
      <c r="L104" t="s">
        <v>139</v>
      </c>
    </row>
    <row r="105" spans="1:12">
      <c r="A105" t="s">
        <v>241</v>
      </c>
      <c r="B105" t="s">
        <v>242</v>
      </c>
      <c r="C105" s="25">
        <v>45261</v>
      </c>
      <c r="D105" s="23">
        <v>45266</v>
      </c>
      <c r="E105" t="s">
        <v>23</v>
      </c>
      <c r="F105">
        <v>49190</v>
      </c>
      <c r="G105">
        <v>1518</v>
      </c>
      <c r="H105">
        <v>2212.46</v>
      </c>
      <c r="I105">
        <v>188</v>
      </c>
      <c r="J105" t="s">
        <v>30</v>
      </c>
      <c r="L105" t="s">
        <v>25</v>
      </c>
    </row>
    <row r="106" spans="1:12">
      <c r="A106" t="s">
        <v>243</v>
      </c>
      <c r="B106" t="s">
        <v>244</v>
      </c>
      <c r="C106" s="25">
        <v>45210</v>
      </c>
      <c r="D106" s="23">
        <v>45221</v>
      </c>
      <c r="E106" t="s">
        <v>14</v>
      </c>
      <c r="F106">
        <v>6258</v>
      </c>
      <c r="G106">
        <v>148</v>
      </c>
      <c r="H106">
        <v>236.73</v>
      </c>
      <c r="I106">
        <v>7</v>
      </c>
      <c r="J106" t="b">
        <v>1</v>
      </c>
      <c r="L106" t="s">
        <v>16</v>
      </c>
    </row>
    <row r="107" spans="1:12">
      <c r="A107" t="s">
        <v>245</v>
      </c>
      <c r="B107" t="s">
        <v>246</v>
      </c>
      <c r="C107" s="25">
        <v>44995</v>
      </c>
      <c r="D107" s="23">
        <v>45021</v>
      </c>
      <c r="E107" t="s">
        <v>41</v>
      </c>
      <c r="F107">
        <v>88538</v>
      </c>
      <c r="G107">
        <v>2770</v>
      </c>
      <c r="H107">
        <v>4194.3</v>
      </c>
      <c r="I107">
        <v>342</v>
      </c>
      <c r="J107">
        <v>0</v>
      </c>
      <c r="L107" t="s">
        <v>42</v>
      </c>
    </row>
    <row r="108" spans="1:12">
      <c r="A108" t="s">
        <v>247</v>
      </c>
      <c r="B108" t="s">
        <v>248</v>
      </c>
      <c r="C108" s="25">
        <v>45210</v>
      </c>
      <c r="D108" s="23">
        <v>45231</v>
      </c>
      <c r="E108" t="s">
        <v>41</v>
      </c>
      <c r="F108">
        <v>40504</v>
      </c>
      <c r="G108">
        <v>608</v>
      </c>
      <c r="H108">
        <v>430.25</v>
      </c>
      <c r="I108">
        <v>120</v>
      </c>
      <c r="J108" t="s">
        <v>24</v>
      </c>
      <c r="L108" t="s">
        <v>42</v>
      </c>
    </row>
    <row r="109" spans="1:12">
      <c r="A109" t="s">
        <v>249</v>
      </c>
      <c r="B109" t="s">
        <v>250</v>
      </c>
      <c r="C109" s="25">
        <v>45034</v>
      </c>
      <c r="D109" s="23">
        <v>45053</v>
      </c>
      <c r="E109" t="s">
        <v>41</v>
      </c>
      <c r="F109">
        <v>34159</v>
      </c>
      <c r="G109">
        <v>522</v>
      </c>
      <c r="H109">
        <v>714.23</v>
      </c>
      <c r="I109">
        <v>47</v>
      </c>
      <c r="J109" t="s">
        <v>24</v>
      </c>
      <c r="L109" t="s">
        <v>42</v>
      </c>
    </row>
    <row r="110" spans="1:12">
      <c r="A110" t="s">
        <v>251</v>
      </c>
      <c r="B110" t="s">
        <v>252</v>
      </c>
      <c r="C110" s="25">
        <v>45251</v>
      </c>
      <c r="D110" s="23">
        <v>45281</v>
      </c>
      <c r="E110" t="s">
        <v>14</v>
      </c>
      <c r="F110">
        <v>14986</v>
      </c>
      <c r="G110">
        <v>235</v>
      </c>
      <c r="H110">
        <v>318.24</v>
      </c>
      <c r="I110">
        <v>25</v>
      </c>
      <c r="J110">
        <v>1</v>
      </c>
      <c r="L110" t="s">
        <v>16</v>
      </c>
    </row>
    <row r="111" spans="1:12">
      <c r="A111" t="s">
        <v>253</v>
      </c>
      <c r="B111" t="s">
        <v>254</v>
      </c>
      <c r="C111" s="25">
        <v>45055</v>
      </c>
      <c r="D111" s="23">
        <v>45063</v>
      </c>
      <c r="E111" t="s">
        <v>33</v>
      </c>
      <c r="F111">
        <v>62858</v>
      </c>
      <c r="G111">
        <v>2991</v>
      </c>
      <c r="H111">
        <v>5391.63</v>
      </c>
      <c r="I111">
        <v>457</v>
      </c>
      <c r="J111">
        <v>0</v>
      </c>
      <c r="L111" t="s">
        <v>34</v>
      </c>
    </row>
    <row r="112" spans="1:12">
      <c r="A112" t="s">
        <v>255</v>
      </c>
      <c r="B112" t="s">
        <v>256</v>
      </c>
      <c r="C112" s="25">
        <v>44974</v>
      </c>
      <c r="D112" s="23">
        <v>44997</v>
      </c>
      <c r="E112" t="s">
        <v>23</v>
      </c>
      <c r="F112">
        <v>13666</v>
      </c>
      <c r="G112">
        <v>537</v>
      </c>
      <c r="H112">
        <v>573.89</v>
      </c>
      <c r="I112">
        <v>92</v>
      </c>
      <c r="J112">
        <v>0</v>
      </c>
      <c r="L112" t="s">
        <v>25</v>
      </c>
    </row>
    <row r="113" spans="1:12">
      <c r="A113" t="s">
        <v>257</v>
      </c>
      <c r="B113" t="s">
        <v>258</v>
      </c>
      <c r="C113" t="s">
        <v>259</v>
      </c>
      <c r="D113" s="23">
        <v>44968</v>
      </c>
      <c r="E113" t="s">
        <v>23</v>
      </c>
      <c r="F113">
        <v>39660</v>
      </c>
      <c r="G113">
        <v>654</v>
      </c>
      <c r="H113">
        <v>691.43</v>
      </c>
      <c r="I113">
        <v>73</v>
      </c>
      <c r="J113" t="s">
        <v>24</v>
      </c>
      <c r="L113" t="s">
        <v>25</v>
      </c>
    </row>
    <row r="114" spans="1:12">
      <c r="A114" t="s">
        <v>260</v>
      </c>
      <c r="B114" t="s">
        <v>261</v>
      </c>
      <c r="C114" s="25">
        <v>44993</v>
      </c>
      <c r="D114" s="23">
        <v>45013</v>
      </c>
      <c r="E114" t="s">
        <v>33</v>
      </c>
      <c r="F114">
        <v>4561</v>
      </c>
      <c r="G114">
        <v>79</v>
      </c>
      <c r="H114">
        <v>112.8</v>
      </c>
      <c r="I114">
        <v>7</v>
      </c>
      <c r="J114">
        <v>0</v>
      </c>
      <c r="L114" t="s">
        <v>34</v>
      </c>
    </row>
    <row r="115" spans="1:12">
      <c r="A115" t="s">
        <v>262</v>
      </c>
      <c r="B115" t="s">
        <v>263</v>
      </c>
      <c r="C115" s="25">
        <v>45153</v>
      </c>
      <c r="D115" s="23">
        <v>45161</v>
      </c>
      <c r="E115" t="s">
        <v>19</v>
      </c>
      <c r="F115">
        <v>27854</v>
      </c>
      <c r="G115">
        <v>1092</v>
      </c>
      <c r="H115">
        <v>1582.97</v>
      </c>
      <c r="I115">
        <v>208</v>
      </c>
      <c r="J115" t="s">
        <v>15</v>
      </c>
      <c r="L115" t="s">
        <v>20</v>
      </c>
    </row>
    <row r="116" spans="1:12">
      <c r="A116" t="s">
        <v>264</v>
      </c>
      <c r="B116" t="s">
        <v>265</v>
      </c>
      <c r="C116" s="25">
        <v>44931</v>
      </c>
      <c r="D116" s="23">
        <v>44958</v>
      </c>
      <c r="E116" t="s">
        <v>266</v>
      </c>
      <c r="F116">
        <v>65505</v>
      </c>
      <c r="G116">
        <v>1064</v>
      </c>
      <c r="H116">
        <v>1280.98</v>
      </c>
      <c r="I116">
        <v>161</v>
      </c>
      <c r="J116">
        <v>1</v>
      </c>
      <c r="L116" t="s">
        <v>20</v>
      </c>
    </row>
    <row r="117" spans="1:12">
      <c r="A117" t="s">
        <v>267</v>
      </c>
      <c r="B117" t="s">
        <v>268</v>
      </c>
      <c r="C117" s="25">
        <v>45280</v>
      </c>
      <c r="D117" s="23">
        <v>45307</v>
      </c>
      <c r="E117" t="s">
        <v>19</v>
      </c>
      <c r="F117">
        <v>53251</v>
      </c>
      <c r="G117">
        <v>1032</v>
      </c>
      <c r="H117">
        <v>1201.86</v>
      </c>
      <c r="I117">
        <v>70</v>
      </c>
      <c r="J117" t="s">
        <v>30</v>
      </c>
      <c r="L117" t="s">
        <v>20</v>
      </c>
    </row>
    <row r="118" spans="1:12">
      <c r="A118" t="s">
        <v>269</v>
      </c>
      <c r="B118" t="s">
        <v>270</v>
      </c>
      <c r="C118" s="25">
        <v>45116</v>
      </c>
      <c r="D118" s="23">
        <v>45124</v>
      </c>
      <c r="E118" t="s">
        <v>14</v>
      </c>
      <c r="F118">
        <v>23662</v>
      </c>
      <c r="G118">
        <v>1148</v>
      </c>
      <c r="H118">
        <v>1424.92</v>
      </c>
      <c r="J118" t="s">
        <v>30</v>
      </c>
      <c r="L118" t="s">
        <v>16</v>
      </c>
    </row>
    <row r="119" spans="1:12">
      <c r="A119" t="s">
        <v>271</v>
      </c>
      <c r="B119" t="s">
        <v>272</v>
      </c>
      <c r="C119" s="23">
        <v>45110</v>
      </c>
      <c r="D119" s="23">
        <v>45008</v>
      </c>
      <c r="E119" t="s">
        <v>41</v>
      </c>
      <c r="F119">
        <v>9392</v>
      </c>
      <c r="G119">
        <v>189</v>
      </c>
      <c r="H119">
        <v>338.61</v>
      </c>
      <c r="I119">
        <v>23</v>
      </c>
      <c r="J119" t="b">
        <v>1</v>
      </c>
      <c r="L119" t="s">
        <v>42</v>
      </c>
    </row>
    <row r="120" spans="1:12">
      <c r="A120" t="s">
        <v>273</v>
      </c>
      <c r="B120" t="s">
        <v>274</v>
      </c>
      <c r="C120" s="25">
        <v>45113</v>
      </c>
      <c r="D120" s="23">
        <v>45132</v>
      </c>
      <c r="E120" t="s">
        <v>266</v>
      </c>
      <c r="F120">
        <v>31535</v>
      </c>
      <c r="G120">
        <v>1149</v>
      </c>
      <c r="H120">
        <v>1369.32</v>
      </c>
      <c r="I120">
        <v>95</v>
      </c>
      <c r="J120" t="s">
        <v>30</v>
      </c>
      <c r="L120" t="s">
        <v>20</v>
      </c>
    </row>
    <row r="121" spans="1:12">
      <c r="A121" t="s">
        <v>275</v>
      </c>
      <c r="B121" t="s">
        <v>276</v>
      </c>
      <c r="C121" s="25">
        <v>44947</v>
      </c>
      <c r="D121" s="23">
        <v>44963</v>
      </c>
      <c r="E121" t="s">
        <v>19</v>
      </c>
      <c r="F121">
        <v>79603</v>
      </c>
      <c r="G121">
        <v>3912</v>
      </c>
      <c r="H121">
        <v>7471.52</v>
      </c>
      <c r="I121">
        <v>344</v>
      </c>
      <c r="J121" t="b">
        <v>0</v>
      </c>
      <c r="L121" t="s">
        <v>20</v>
      </c>
    </row>
    <row r="122" spans="1:12">
      <c r="A122" t="s">
        <v>277</v>
      </c>
      <c r="B122" t="s">
        <v>278</v>
      </c>
      <c r="C122" s="25">
        <v>45054</v>
      </c>
      <c r="D122" s="23">
        <v>45083</v>
      </c>
      <c r="E122" t="s">
        <v>23</v>
      </c>
      <c r="F122">
        <v>53256</v>
      </c>
      <c r="G122">
        <v>1329</v>
      </c>
      <c r="H122">
        <v>1669.23</v>
      </c>
      <c r="I122">
        <v>241</v>
      </c>
      <c r="J122">
        <v>0</v>
      </c>
      <c r="L122" t="s">
        <v>25</v>
      </c>
    </row>
    <row r="123" spans="1:12">
      <c r="A123" t="s">
        <v>279</v>
      </c>
      <c r="B123" t="s">
        <v>280</v>
      </c>
      <c r="C123" s="25">
        <v>45213</v>
      </c>
      <c r="D123" s="23">
        <v>45214</v>
      </c>
      <c r="E123" t="s">
        <v>33</v>
      </c>
      <c r="F123">
        <v>90135</v>
      </c>
      <c r="G123">
        <v>964</v>
      </c>
      <c r="H123">
        <v>1854.54</v>
      </c>
      <c r="I123">
        <v>61</v>
      </c>
      <c r="J123" t="s">
        <v>30</v>
      </c>
      <c r="L123" t="s">
        <v>34</v>
      </c>
    </row>
    <row r="124" spans="1:12">
      <c r="A124" t="s">
        <v>281</v>
      </c>
      <c r="B124" t="s">
        <v>282</v>
      </c>
      <c r="C124" s="25">
        <v>45244</v>
      </c>
      <c r="D124" s="23">
        <v>45255</v>
      </c>
      <c r="E124" t="s">
        <v>19</v>
      </c>
      <c r="F124">
        <v>36222</v>
      </c>
      <c r="G124">
        <v>715</v>
      </c>
      <c r="H124" s="24">
        <v>1250.71</v>
      </c>
      <c r="I124">
        <v>112</v>
      </c>
      <c r="J124" t="b">
        <v>1</v>
      </c>
      <c r="L124" t="s">
        <v>20</v>
      </c>
    </row>
    <row r="125" spans="1:12">
      <c r="A125" t="s">
        <v>283</v>
      </c>
      <c r="B125" t="s">
        <v>284</v>
      </c>
      <c r="C125" s="25">
        <v>45048</v>
      </c>
      <c r="D125" s="23">
        <v>45065</v>
      </c>
      <c r="E125" t="s">
        <v>138</v>
      </c>
      <c r="F125">
        <v>78373</v>
      </c>
      <c r="G125">
        <v>3388</v>
      </c>
      <c r="H125">
        <v>3535.88</v>
      </c>
      <c r="I125">
        <v>307</v>
      </c>
      <c r="J125" t="b">
        <v>1</v>
      </c>
      <c r="L125" t="s">
        <v>139</v>
      </c>
    </row>
    <row r="126" spans="1:12">
      <c r="A126" t="s">
        <v>285</v>
      </c>
      <c r="B126" t="s">
        <v>286</v>
      </c>
      <c r="C126" s="23">
        <v>45017</v>
      </c>
      <c r="D126" s="23">
        <v>44959</v>
      </c>
      <c r="E126" t="s">
        <v>23</v>
      </c>
      <c r="F126">
        <v>80575</v>
      </c>
      <c r="G126">
        <v>3592</v>
      </c>
      <c r="H126">
        <v>6449.3</v>
      </c>
      <c r="I126">
        <v>589</v>
      </c>
      <c r="J126" t="b">
        <v>0</v>
      </c>
      <c r="L126" t="s">
        <v>25</v>
      </c>
    </row>
    <row r="127" spans="1:12">
      <c r="A127" t="s">
        <v>287</v>
      </c>
      <c r="B127" t="s">
        <v>288</v>
      </c>
      <c r="C127" s="25">
        <v>45097</v>
      </c>
      <c r="D127" s="23">
        <v>45101</v>
      </c>
      <c r="E127" t="s">
        <v>23</v>
      </c>
      <c r="F127">
        <v>97354</v>
      </c>
      <c r="G127">
        <v>3966</v>
      </c>
      <c r="H127">
        <v>2637.77</v>
      </c>
      <c r="I127">
        <v>628</v>
      </c>
      <c r="J127" t="b">
        <v>1</v>
      </c>
      <c r="L127" t="s">
        <v>25</v>
      </c>
    </row>
    <row r="128" spans="1:12">
      <c r="A128" t="s">
        <v>289</v>
      </c>
      <c r="B128" t="s">
        <v>290</v>
      </c>
      <c r="C128" s="25">
        <v>45269</v>
      </c>
      <c r="D128" s="23">
        <v>45282</v>
      </c>
      <c r="E128" t="s">
        <v>33</v>
      </c>
      <c r="F128">
        <v>85651</v>
      </c>
      <c r="G128">
        <v>1244</v>
      </c>
      <c r="H128" s="24">
        <v>2348.14</v>
      </c>
      <c r="I128">
        <v>63</v>
      </c>
      <c r="J128" t="s">
        <v>24</v>
      </c>
      <c r="L128" t="s">
        <v>34</v>
      </c>
    </row>
    <row r="129" spans="1:12">
      <c r="A129" t="s">
        <v>291</v>
      </c>
      <c r="B129" t="s">
        <v>292</v>
      </c>
      <c r="C129" s="25">
        <v>45063</v>
      </c>
      <c r="D129" s="23">
        <v>45088</v>
      </c>
      <c r="E129" t="s">
        <v>33</v>
      </c>
      <c r="F129">
        <v>64335</v>
      </c>
      <c r="G129">
        <v>2690</v>
      </c>
      <c r="H129">
        <v>3893.68</v>
      </c>
      <c r="J129" t="s">
        <v>15</v>
      </c>
      <c r="L129" t="s">
        <v>34</v>
      </c>
    </row>
    <row r="130" spans="1:12">
      <c r="A130" t="s">
        <v>293</v>
      </c>
      <c r="B130" t="s">
        <v>294</v>
      </c>
      <c r="C130" s="25">
        <v>45122</v>
      </c>
      <c r="D130" s="23">
        <v>45127</v>
      </c>
      <c r="E130" t="s">
        <v>14</v>
      </c>
      <c r="F130">
        <v>11965</v>
      </c>
      <c r="G130">
        <v>559</v>
      </c>
      <c r="H130">
        <v>325.11</v>
      </c>
      <c r="I130">
        <v>39</v>
      </c>
      <c r="J130" t="s">
        <v>24</v>
      </c>
      <c r="L130" t="s">
        <v>16</v>
      </c>
    </row>
    <row r="131" spans="1:12">
      <c r="A131" t="s">
        <v>295</v>
      </c>
      <c r="B131" t="s">
        <v>296</v>
      </c>
      <c r="C131" s="25">
        <v>45040</v>
      </c>
      <c r="D131" s="23">
        <v>45060</v>
      </c>
      <c r="E131" t="s">
        <v>19</v>
      </c>
      <c r="F131">
        <v>25538</v>
      </c>
      <c r="G131">
        <v>868</v>
      </c>
      <c r="H131" s="24">
        <v>1272.82</v>
      </c>
      <c r="I131">
        <v>156</v>
      </c>
      <c r="J131">
        <v>0</v>
      </c>
      <c r="L131" t="s">
        <v>20</v>
      </c>
    </row>
    <row r="132" spans="1:12">
      <c r="A132" t="s">
        <v>297</v>
      </c>
      <c r="B132" t="s">
        <v>298</v>
      </c>
      <c r="C132" s="25">
        <v>45106</v>
      </c>
      <c r="D132" s="23">
        <v>45117</v>
      </c>
      <c r="E132" t="s">
        <v>41</v>
      </c>
      <c r="F132">
        <v>71592</v>
      </c>
      <c r="G132">
        <v>3410</v>
      </c>
      <c r="H132">
        <v>6688.28</v>
      </c>
      <c r="I132">
        <v>616</v>
      </c>
      <c r="J132">
        <v>0</v>
      </c>
      <c r="L132" t="s">
        <v>68</v>
      </c>
    </row>
    <row r="133" spans="1:12">
      <c r="A133" t="s">
        <v>299</v>
      </c>
      <c r="B133" t="s">
        <v>300</v>
      </c>
      <c r="C133" s="25">
        <v>45043</v>
      </c>
      <c r="D133" s="23">
        <v>45046</v>
      </c>
      <c r="E133" t="s">
        <v>41</v>
      </c>
      <c r="F133">
        <v>99018</v>
      </c>
      <c r="G133">
        <v>4265</v>
      </c>
      <c r="H133">
        <v>2579.05</v>
      </c>
      <c r="I133">
        <v>480</v>
      </c>
      <c r="J133">
        <v>0</v>
      </c>
      <c r="L133" t="s">
        <v>42</v>
      </c>
    </row>
    <row r="134" spans="1:12">
      <c r="A134" t="s">
        <v>301</v>
      </c>
      <c r="B134" t="s">
        <v>302</v>
      </c>
      <c r="C134" s="25">
        <v>45131</v>
      </c>
      <c r="D134" s="23">
        <v>45148</v>
      </c>
      <c r="E134" t="s">
        <v>19</v>
      </c>
      <c r="F134">
        <v>9110</v>
      </c>
      <c r="G134">
        <v>334</v>
      </c>
      <c r="H134">
        <v>444.9</v>
      </c>
      <c r="I134">
        <v>38</v>
      </c>
      <c r="J134">
        <v>1</v>
      </c>
      <c r="L134" t="s">
        <v>20</v>
      </c>
    </row>
    <row r="135" spans="1:12">
      <c r="A135" t="s">
        <v>303</v>
      </c>
      <c r="B135" t="s">
        <v>304</v>
      </c>
      <c r="C135" s="25">
        <v>45069</v>
      </c>
      <c r="D135" s="23">
        <v>45085</v>
      </c>
      <c r="E135" t="s">
        <v>19</v>
      </c>
      <c r="F135">
        <v>80309</v>
      </c>
      <c r="G135">
        <v>2657</v>
      </c>
      <c r="H135">
        <v>4308.83</v>
      </c>
      <c r="I135">
        <v>253</v>
      </c>
      <c r="J135" t="s">
        <v>30</v>
      </c>
      <c r="L135" t="s">
        <v>20</v>
      </c>
    </row>
    <row r="136" spans="1:12">
      <c r="A136" t="s">
        <v>305</v>
      </c>
      <c r="B136" t="s">
        <v>306</v>
      </c>
      <c r="C136" s="25">
        <v>45274</v>
      </c>
      <c r="D136" s="23">
        <v>45289</v>
      </c>
      <c r="E136" t="s">
        <v>41</v>
      </c>
      <c r="F136">
        <v>28266</v>
      </c>
      <c r="G136">
        <v>676</v>
      </c>
      <c r="H136" s="24">
        <v>1159.6</v>
      </c>
      <c r="J136" t="s">
        <v>15</v>
      </c>
      <c r="L136" t="s">
        <v>42</v>
      </c>
    </row>
    <row r="137" spans="1:12">
      <c r="A137" t="s">
        <v>307</v>
      </c>
      <c r="B137" t="s">
        <v>308</v>
      </c>
      <c r="C137" s="25">
        <v>44941</v>
      </c>
      <c r="D137" s="23">
        <v>44961</v>
      </c>
      <c r="E137" t="s">
        <v>41</v>
      </c>
      <c r="F137">
        <v>53992</v>
      </c>
      <c r="G137">
        <v>883</v>
      </c>
      <c r="H137">
        <v>989.61</v>
      </c>
      <c r="I137">
        <v>91</v>
      </c>
      <c r="J137" t="s">
        <v>30</v>
      </c>
      <c r="L137" t="s">
        <v>42</v>
      </c>
    </row>
    <row r="138" spans="1:12">
      <c r="A138" t="s">
        <v>309</v>
      </c>
      <c r="B138" t="s">
        <v>310</v>
      </c>
      <c r="C138" s="25">
        <v>45018</v>
      </c>
      <c r="D138" s="23">
        <v>45047</v>
      </c>
      <c r="E138" t="s">
        <v>41</v>
      </c>
      <c r="F138">
        <v>83948</v>
      </c>
      <c r="G138">
        <v>2870</v>
      </c>
      <c r="H138">
        <v>2313.94</v>
      </c>
      <c r="I138">
        <v>258</v>
      </c>
      <c r="J138" t="s">
        <v>15</v>
      </c>
      <c r="L138" t="s">
        <v>42</v>
      </c>
    </row>
    <row r="139" spans="1:12">
      <c r="A139" t="s">
        <v>311</v>
      </c>
      <c r="B139" t="s">
        <v>312</v>
      </c>
      <c r="C139" s="25">
        <v>44946</v>
      </c>
      <c r="D139" s="23">
        <v>44975</v>
      </c>
      <c r="E139" t="s">
        <v>19</v>
      </c>
      <c r="F139">
        <v>99806</v>
      </c>
      <c r="G139">
        <v>2268</v>
      </c>
      <c r="H139">
        <v>1278.05</v>
      </c>
      <c r="I139">
        <v>260</v>
      </c>
      <c r="J139" t="s">
        <v>30</v>
      </c>
      <c r="L139" t="s">
        <v>20</v>
      </c>
    </row>
    <row r="140" spans="1:12">
      <c r="A140" t="s">
        <v>313</v>
      </c>
      <c r="B140" t="s">
        <v>314</v>
      </c>
      <c r="C140" s="25">
        <v>45087</v>
      </c>
      <c r="D140" s="23">
        <v>45111</v>
      </c>
      <c r="E140" t="s">
        <v>33</v>
      </c>
      <c r="F140">
        <v>7910</v>
      </c>
      <c r="G140">
        <v>353</v>
      </c>
      <c r="H140" s="24">
        <v>483.47</v>
      </c>
      <c r="I140">
        <v>22</v>
      </c>
      <c r="J140" t="b">
        <v>0</v>
      </c>
      <c r="L140" t="s">
        <v>34</v>
      </c>
    </row>
    <row r="141" spans="1:12">
      <c r="A141" t="s">
        <v>315</v>
      </c>
      <c r="B141" t="s">
        <v>316</v>
      </c>
      <c r="C141" s="25">
        <v>44986</v>
      </c>
      <c r="D141" s="23">
        <v>44995</v>
      </c>
      <c r="E141" t="s">
        <v>33</v>
      </c>
      <c r="F141">
        <v>91982</v>
      </c>
      <c r="G141">
        <v>4574</v>
      </c>
      <c r="H141">
        <v>5394.42</v>
      </c>
      <c r="J141" t="s">
        <v>24</v>
      </c>
      <c r="K141">
        <v>92026</v>
      </c>
      <c r="L141" t="s">
        <v>34</v>
      </c>
    </row>
    <row r="142" spans="1:12">
      <c r="A142" t="s">
        <v>317</v>
      </c>
      <c r="B142" t="s">
        <v>318</v>
      </c>
      <c r="C142" s="23">
        <v>45235</v>
      </c>
      <c r="D142" s="23">
        <v>45060</v>
      </c>
      <c r="E142" t="s">
        <v>19</v>
      </c>
      <c r="F142">
        <v>1206</v>
      </c>
      <c r="G142">
        <v>48</v>
      </c>
      <c r="H142">
        <v>92.31</v>
      </c>
      <c r="I142">
        <v>2</v>
      </c>
      <c r="J142" t="b">
        <v>1</v>
      </c>
      <c r="L142" t="s">
        <v>20</v>
      </c>
    </row>
    <row r="143" spans="1:12">
      <c r="A143" t="s">
        <v>319</v>
      </c>
      <c r="B143" t="s">
        <v>320</v>
      </c>
      <c r="C143" s="23">
        <v>45268</v>
      </c>
      <c r="D143" s="23">
        <v>45165</v>
      </c>
      <c r="E143" t="s">
        <v>14</v>
      </c>
      <c r="F143">
        <v>88054</v>
      </c>
      <c r="G143">
        <v>1199</v>
      </c>
      <c r="H143" s="24">
        <v>708.5</v>
      </c>
      <c r="I143">
        <v>175</v>
      </c>
      <c r="J143" t="b">
        <v>1</v>
      </c>
      <c r="L143" t="s">
        <v>16</v>
      </c>
    </row>
    <row r="144" spans="1:12">
      <c r="A144" t="s">
        <v>321</v>
      </c>
      <c r="B144" t="s">
        <v>322</v>
      </c>
      <c r="C144" s="25">
        <v>45202</v>
      </c>
      <c r="D144" s="23">
        <v>45215</v>
      </c>
      <c r="E144" t="s">
        <v>19</v>
      </c>
      <c r="F144">
        <v>88897</v>
      </c>
      <c r="G144">
        <v>1915</v>
      </c>
      <c r="H144">
        <v>2926.3</v>
      </c>
      <c r="I144">
        <v>148</v>
      </c>
      <c r="J144" t="s">
        <v>24</v>
      </c>
      <c r="L144" t="s">
        <v>20</v>
      </c>
    </row>
    <row r="145" spans="1:12">
      <c r="A145" t="s">
        <v>323</v>
      </c>
      <c r="B145" t="s">
        <v>324</v>
      </c>
      <c r="C145" s="25">
        <v>45270</v>
      </c>
      <c r="D145" s="23">
        <v>45295</v>
      </c>
      <c r="E145" t="s">
        <v>41</v>
      </c>
      <c r="F145">
        <v>24419</v>
      </c>
      <c r="G145">
        <v>350</v>
      </c>
      <c r="H145">
        <v>188.11</v>
      </c>
      <c r="I145">
        <v>29</v>
      </c>
      <c r="J145" t="b">
        <v>0</v>
      </c>
      <c r="K145">
        <v>24436</v>
      </c>
      <c r="L145" t="s">
        <v>42</v>
      </c>
    </row>
    <row r="146" spans="1:12">
      <c r="A146" t="s">
        <v>325</v>
      </c>
      <c r="B146" t="s">
        <v>326</v>
      </c>
      <c r="C146" s="25">
        <v>45267</v>
      </c>
      <c r="D146" s="23">
        <v>45274</v>
      </c>
      <c r="E146" t="s">
        <v>19</v>
      </c>
      <c r="F146">
        <v>51636</v>
      </c>
      <c r="G146">
        <v>1859</v>
      </c>
      <c r="H146">
        <v>-1407.54</v>
      </c>
      <c r="I146">
        <v>270</v>
      </c>
      <c r="J146" t="s">
        <v>15</v>
      </c>
      <c r="L146" t="s">
        <v>20</v>
      </c>
    </row>
    <row r="147" spans="1:12">
      <c r="A147" t="s">
        <v>327</v>
      </c>
      <c r="B147" t="s">
        <v>328</v>
      </c>
      <c r="C147" s="25">
        <v>45266</v>
      </c>
      <c r="D147" s="23">
        <v>45292</v>
      </c>
      <c r="E147" t="s">
        <v>41</v>
      </c>
      <c r="F147">
        <v>51015</v>
      </c>
      <c r="G147">
        <v>2071</v>
      </c>
      <c r="H147">
        <v>2444.54</v>
      </c>
      <c r="J147" t="s">
        <v>24</v>
      </c>
      <c r="L147" t="s">
        <v>42</v>
      </c>
    </row>
    <row r="148" spans="1:12">
      <c r="A148" t="s">
        <v>329</v>
      </c>
      <c r="B148" t="s">
        <v>330</v>
      </c>
      <c r="C148" s="25">
        <v>45080</v>
      </c>
      <c r="D148" s="23">
        <v>45105</v>
      </c>
      <c r="E148" t="s">
        <v>19</v>
      </c>
      <c r="F148">
        <v>55268</v>
      </c>
      <c r="G148">
        <v>2599</v>
      </c>
      <c r="H148">
        <v>3072.82</v>
      </c>
      <c r="I148">
        <v>433</v>
      </c>
      <c r="J148">
        <v>1</v>
      </c>
      <c r="L148" t="s">
        <v>20</v>
      </c>
    </row>
    <row r="149" spans="1:12">
      <c r="A149" t="s">
        <v>331</v>
      </c>
      <c r="B149" t="s">
        <v>332</v>
      </c>
      <c r="C149" s="25">
        <v>45094</v>
      </c>
      <c r="D149" s="23">
        <v>45103</v>
      </c>
      <c r="E149" t="s">
        <v>33</v>
      </c>
      <c r="F149">
        <v>88939</v>
      </c>
      <c r="G149">
        <v>2448</v>
      </c>
      <c r="H149" s="24">
        <v>3741.89</v>
      </c>
      <c r="I149">
        <v>205</v>
      </c>
      <c r="J149" t="s">
        <v>15</v>
      </c>
      <c r="L149" t="s">
        <v>34</v>
      </c>
    </row>
    <row r="150" spans="1:12">
      <c r="A150" t="s">
        <v>333</v>
      </c>
      <c r="B150" t="s">
        <v>334</v>
      </c>
      <c r="C150" s="25">
        <v>44992</v>
      </c>
      <c r="D150" s="23">
        <v>45015</v>
      </c>
      <c r="E150" t="s">
        <v>19</v>
      </c>
      <c r="F150">
        <v>19141</v>
      </c>
      <c r="G150">
        <v>881</v>
      </c>
      <c r="H150">
        <v>1643.35</v>
      </c>
      <c r="I150">
        <v>67</v>
      </c>
      <c r="J150" t="b">
        <v>1</v>
      </c>
      <c r="L150" t="s">
        <v>20</v>
      </c>
    </row>
    <row r="151" spans="1:12">
      <c r="A151" t="s">
        <v>335</v>
      </c>
      <c r="B151" t="s">
        <v>336</v>
      </c>
      <c r="C151" s="25">
        <v>45121</v>
      </c>
      <c r="D151" s="23">
        <v>45126</v>
      </c>
      <c r="E151" t="s">
        <v>138</v>
      </c>
      <c r="F151">
        <v>81356</v>
      </c>
      <c r="G151">
        <v>3670</v>
      </c>
      <c r="H151">
        <v>5352.87</v>
      </c>
      <c r="I151">
        <v>660</v>
      </c>
      <c r="J151">
        <v>1</v>
      </c>
      <c r="L151" t="s">
        <v>139</v>
      </c>
    </row>
    <row r="152" spans="1:12">
      <c r="A152" t="s">
        <v>337</v>
      </c>
      <c r="B152" t="s">
        <v>338</v>
      </c>
      <c r="C152" s="25">
        <v>45242</v>
      </c>
      <c r="D152" s="23">
        <v>45254</v>
      </c>
      <c r="E152" t="s">
        <v>41</v>
      </c>
      <c r="F152">
        <v>72910</v>
      </c>
      <c r="G152">
        <v>1654</v>
      </c>
      <c r="H152">
        <v>3192.72</v>
      </c>
      <c r="I152">
        <v>192</v>
      </c>
      <c r="J152" t="s">
        <v>30</v>
      </c>
      <c r="L152" t="s">
        <v>42</v>
      </c>
    </row>
    <row r="153" spans="1:12">
      <c r="A153" t="s">
        <v>339</v>
      </c>
      <c r="B153" t="s">
        <v>340</v>
      </c>
      <c r="C153" s="25">
        <v>44927</v>
      </c>
      <c r="D153" s="23">
        <v>44955</v>
      </c>
      <c r="E153" t="s">
        <v>58</v>
      </c>
      <c r="F153">
        <v>57044</v>
      </c>
      <c r="G153">
        <v>2553</v>
      </c>
      <c r="H153">
        <v>4652.65</v>
      </c>
      <c r="I153">
        <v>180</v>
      </c>
      <c r="J153">
        <v>1</v>
      </c>
      <c r="L153" t="s">
        <v>59</v>
      </c>
    </row>
    <row r="154" spans="1:12">
      <c r="A154" t="s">
        <v>341</v>
      </c>
      <c r="B154" t="s">
        <v>342</v>
      </c>
      <c r="C154" s="25">
        <v>45223</v>
      </c>
      <c r="D154" s="23">
        <v>45248</v>
      </c>
      <c r="E154" t="s">
        <v>14</v>
      </c>
      <c r="F154">
        <v>68214</v>
      </c>
      <c r="G154">
        <v>1707</v>
      </c>
      <c r="H154" s="24">
        <v>2350.11</v>
      </c>
      <c r="I154">
        <v>306</v>
      </c>
      <c r="J154" t="s">
        <v>15</v>
      </c>
      <c r="L154" t="s">
        <v>16</v>
      </c>
    </row>
    <row r="155" spans="1:12">
      <c r="A155" t="s">
        <v>343</v>
      </c>
      <c r="B155" t="s">
        <v>344</v>
      </c>
      <c r="C155" s="25">
        <v>45153</v>
      </c>
      <c r="D155" s="23">
        <v>45155</v>
      </c>
      <c r="E155" t="s">
        <v>14</v>
      </c>
      <c r="F155">
        <v>34827</v>
      </c>
      <c r="G155">
        <v>761</v>
      </c>
      <c r="H155">
        <v>1332.27</v>
      </c>
      <c r="I155">
        <v>131</v>
      </c>
      <c r="J155" t="b">
        <v>0</v>
      </c>
      <c r="L155" t="s">
        <v>16</v>
      </c>
    </row>
    <row r="156" spans="1:12">
      <c r="A156" t="s">
        <v>345</v>
      </c>
      <c r="B156" t="s">
        <v>346</v>
      </c>
      <c r="C156" s="25">
        <v>45169</v>
      </c>
      <c r="D156" s="23">
        <v>45185</v>
      </c>
      <c r="E156" t="s">
        <v>19</v>
      </c>
      <c r="F156">
        <v>56820</v>
      </c>
      <c r="G156">
        <v>2043</v>
      </c>
      <c r="H156">
        <v>2990.68</v>
      </c>
      <c r="I156">
        <v>403</v>
      </c>
      <c r="J156" t="s">
        <v>30</v>
      </c>
      <c r="L156" t="s">
        <v>68</v>
      </c>
    </row>
    <row r="157" spans="1:12">
      <c r="A157" t="s">
        <v>347</v>
      </c>
      <c r="B157" t="s">
        <v>348</v>
      </c>
      <c r="C157" s="25">
        <v>45013</v>
      </c>
      <c r="D157" s="23">
        <v>45021</v>
      </c>
      <c r="E157" t="s">
        <v>19</v>
      </c>
      <c r="F157">
        <v>63623</v>
      </c>
      <c r="G157">
        <v>1471</v>
      </c>
      <c r="H157">
        <v>908.84</v>
      </c>
      <c r="I157">
        <v>274</v>
      </c>
      <c r="J157" t="s">
        <v>15</v>
      </c>
      <c r="L157" t="s">
        <v>20</v>
      </c>
    </row>
    <row r="158" spans="1:12">
      <c r="A158" t="s">
        <v>349</v>
      </c>
      <c r="B158" t="s">
        <v>350</v>
      </c>
      <c r="C158" s="25">
        <v>45266</v>
      </c>
      <c r="D158" s="23">
        <v>45261</v>
      </c>
      <c r="E158" t="s">
        <v>14</v>
      </c>
      <c r="F158">
        <v>82734</v>
      </c>
      <c r="G158">
        <v>2912</v>
      </c>
      <c r="H158">
        <v>4690.79</v>
      </c>
      <c r="J158" t="s">
        <v>30</v>
      </c>
      <c r="K158">
        <v>82765</v>
      </c>
      <c r="L158" t="s">
        <v>16</v>
      </c>
    </row>
    <row r="159" spans="1:12">
      <c r="A159" t="s">
        <v>351</v>
      </c>
      <c r="B159" t="s">
        <v>352</v>
      </c>
      <c r="C159" s="25">
        <v>45047</v>
      </c>
      <c r="D159" s="23">
        <v>45068</v>
      </c>
      <c r="E159" t="s">
        <v>23</v>
      </c>
      <c r="F159">
        <v>76450</v>
      </c>
      <c r="G159">
        <v>2629</v>
      </c>
      <c r="H159">
        <v>1688.77</v>
      </c>
      <c r="J159">
        <v>1</v>
      </c>
      <c r="L159" t="s">
        <v>68</v>
      </c>
    </row>
    <row r="160" spans="1:12">
      <c r="A160" t="s">
        <v>353</v>
      </c>
      <c r="B160" t="s">
        <v>354</v>
      </c>
      <c r="C160" s="23">
        <v>45028</v>
      </c>
      <c r="D160" s="23">
        <v>45265</v>
      </c>
      <c r="E160" t="s">
        <v>41</v>
      </c>
      <c r="F160">
        <v>94426</v>
      </c>
      <c r="G160">
        <v>3072</v>
      </c>
      <c r="H160">
        <v>4273.53</v>
      </c>
      <c r="I160">
        <v>201</v>
      </c>
      <c r="J160" t="b">
        <v>1</v>
      </c>
      <c r="L160" t="s">
        <v>42</v>
      </c>
    </row>
    <row r="161" spans="1:12">
      <c r="A161" t="s">
        <v>355</v>
      </c>
      <c r="B161" t="s">
        <v>356</v>
      </c>
      <c r="C161" s="25">
        <v>45170</v>
      </c>
      <c r="D161" s="23">
        <v>45181</v>
      </c>
      <c r="E161" t="s">
        <v>41</v>
      </c>
      <c r="F161">
        <v>23299</v>
      </c>
      <c r="G161">
        <v>587</v>
      </c>
      <c r="H161">
        <v>912.17</v>
      </c>
      <c r="I161">
        <v>79</v>
      </c>
      <c r="J161" t="s">
        <v>15</v>
      </c>
      <c r="L161" t="s">
        <v>42</v>
      </c>
    </row>
    <row r="162" spans="1:12">
      <c r="A162" t="s">
        <v>357</v>
      </c>
      <c r="B162" t="s">
        <v>358</v>
      </c>
      <c r="C162" s="25">
        <v>45160</v>
      </c>
      <c r="D162" s="23">
        <v>45172</v>
      </c>
      <c r="E162" t="s">
        <v>19</v>
      </c>
      <c r="F162">
        <v>44585</v>
      </c>
      <c r="G162">
        <v>1424</v>
      </c>
      <c r="H162">
        <v>854.1</v>
      </c>
      <c r="I162">
        <v>184</v>
      </c>
      <c r="J162" t="b">
        <v>0</v>
      </c>
      <c r="L162" t="s">
        <v>68</v>
      </c>
    </row>
    <row r="163" spans="1:12">
      <c r="A163" t="s">
        <v>359</v>
      </c>
      <c r="B163" t="s">
        <v>360</v>
      </c>
      <c r="C163" s="25">
        <v>45026</v>
      </c>
      <c r="D163" s="23">
        <v>45053</v>
      </c>
      <c r="E163" t="s">
        <v>41</v>
      </c>
      <c r="F163">
        <v>65044</v>
      </c>
      <c r="G163">
        <v>2202</v>
      </c>
      <c r="H163">
        <v>1863.31</v>
      </c>
      <c r="I163">
        <v>261</v>
      </c>
      <c r="J163" t="s">
        <v>24</v>
      </c>
      <c r="L163" t="s">
        <v>42</v>
      </c>
    </row>
    <row r="164" spans="1:12">
      <c r="A164" t="s">
        <v>361</v>
      </c>
      <c r="B164" t="s">
        <v>362</v>
      </c>
      <c r="C164" s="25">
        <v>45131</v>
      </c>
      <c r="D164" s="23">
        <v>45151</v>
      </c>
      <c r="E164" t="s">
        <v>138</v>
      </c>
      <c r="F164">
        <v>43557</v>
      </c>
      <c r="G164">
        <v>1386</v>
      </c>
      <c r="H164">
        <v>2596.68</v>
      </c>
      <c r="I164">
        <v>151</v>
      </c>
      <c r="J164">
        <v>1</v>
      </c>
      <c r="L164" t="s">
        <v>68</v>
      </c>
    </row>
    <row r="165" spans="1:12">
      <c r="A165" t="s">
        <v>363</v>
      </c>
      <c r="B165" t="s">
        <v>364</v>
      </c>
      <c r="C165" s="25">
        <v>44929</v>
      </c>
      <c r="D165" s="23">
        <v>44945</v>
      </c>
      <c r="E165" t="s">
        <v>41</v>
      </c>
      <c r="F165">
        <v>50080</v>
      </c>
      <c r="G165">
        <v>1391</v>
      </c>
      <c r="H165">
        <v>1981.44</v>
      </c>
      <c r="I165">
        <v>159</v>
      </c>
      <c r="J165" t="s">
        <v>15</v>
      </c>
      <c r="L165" t="s">
        <v>42</v>
      </c>
    </row>
    <row r="166" spans="1:12">
      <c r="A166" t="s">
        <v>365</v>
      </c>
      <c r="B166" t="s">
        <v>366</v>
      </c>
      <c r="C166" s="25">
        <v>44981</v>
      </c>
      <c r="D166" s="23">
        <v>44999</v>
      </c>
      <c r="E166" t="s">
        <v>33</v>
      </c>
      <c r="F166">
        <v>3693</v>
      </c>
      <c r="G166">
        <v>39</v>
      </c>
      <c r="H166">
        <v>33.91</v>
      </c>
      <c r="J166" t="b">
        <v>0</v>
      </c>
      <c r="L166" t="s">
        <v>34</v>
      </c>
    </row>
    <row r="167" spans="1:12">
      <c r="A167" t="s">
        <v>367</v>
      </c>
      <c r="B167" t="s">
        <v>368</v>
      </c>
      <c r="C167" s="23">
        <v>45283</v>
      </c>
      <c r="D167" s="23">
        <v>45288</v>
      </c>
      <c r="E167" t="s">
        <v>14</v>
      </c>
      <c r="F167">
        <v>96003</v>
      </c>
      <c r="G167">
        <v>3214</v>
      </c>
      <c r="H167" s="24">
        <v>4936.77</v>
      </c>
      <c r="I167">
        <v>161</v>
      </c>
      <c r="J167" t="s">
        <v>15</v>
      </c>
      <c r="L167" t="s">
        <v>16</v>
      </c>
    </row>
    <row r="168" spans="1:12">
      <c r="A168" t="s">
        <v>369</v>
      </c>
      <c r="B168" t="s">
        <v>370</v>
      </c>
      <c r="C168" s="25">
        <v>45054</v>
      </c>
      <c r="D168" s="23">
        <v>45080</v>
      </c>
      <c r="E168" t="s">
        <v>41</v>
      </c>
      <c r="F168">
        <v>96259</v>
      </c>
      <c r="G168">
        <v>1611</v>
      </c>
      <c r="H168">
        <v>2247.61</v>
      </c>
      <c r="I168">
        <v>143</v>
      </c>
      <c r="J168">
        <v>1</v>
      </c>
      <c r="L168" t="s">
        <v>42</v>
      </c>
    </row>
    <row r="169" spans="1:12">
      <c r="A169" t="s">
        <v>371</v>
      </c>
      <c r="B169" t="s">
        <v>372</v>
      </c>
      <c r="C169" s="25">
        <v>44995</v>
      </c>
      <c r="D169" s="23">
        <v>45004</v>
      </c>
      <c r="E169" t="s">
        <v>19</v>
      </c>
      <c r="F169">
        <v>70163</v>
      </c>
      <c r="G169">
        <v>2505</v>
      </c>
      <c r="H169">
        <v>3137.17</v>
      </c>
      <c r="J169" t="s">
        <v>15</v>
      </c>
      <c r="L169" t="s">
        <v>20</v>
      </c>
    </row>
    <row r="170" spans="1:12">
      <c r="A170" t="s">
        <v>373</v>
      </c>
      <c r="B170" t="s">
        <v>374</v>
      </c>
      <c r="C170" s="25">
        <v>45213</v>
      </c>
      <c r="D170" s="23">
        <v>45224</v>
      </c>
      <c r="E170" t="s">
        <v>41</v>
      </c>
      <c r="F170">
        <v>26939</v>
      </c>
      <c r="G170">
        <v>1087</v>
      </c>
      <c r="H170" s="24">
        <v>2135.17</v>
      </c>
      <c r="I170">
        <v>172</v>
      </c>
      <c r="J170" t="s">
        <v>30</v>
      </c>
      <c r="L170" t="s">
        <v>42</v>
      </c>
    </row>
    <row r="171" spans="1:12">
      <c r="A171" t="s">
        <v>375</v>
      </c>
      <c r="B171" t="s">
        <v>376</v>
      </c>
      <c r="C171" s="25">
        <v>45153</v>
      </c>
      <c r="D171" s="23">
        <v>45169</v>
      </c>
      <c r="E171" t="s">
        <v>14</v>
      </c>
      <c r="F171">
        <v>49925</v>
      </c>
      <c r="G171">
        <v>1498</v>
      </c>
      <c r="H171" s="24">
        <v>2284.72</v>
      </c>
      <c r="I171">
        <v>114</v>
      </c>
      <c r="J171">
        <v>1</v>
      </c>
      <c r="L171" t="s">
        <v>16</v>
      </c>
    </row>
    <row r="172" spans="1:12">
      <c r="A172" t="s">
        <v>377</v>
      </c>
      <c r="B172" t="s">
        <v>378</v>
      </c>
      <c r="C172" s="25">
        <v>45185</v>
      </c>
      <c r="D172" s="23">
        <v>45196</v>
      </c>
      <c r="E172" t="s">
        <v>138</v>
      </c>
      <c r="F172">
        <v>43941</v>
      </c>
      <c r="G172">
        <v>1392</v>
      </c>
      <c r="H172">
        <v>1479.92</v>
      </c>
      <c r="I172">
        <v>183</v>
      </c>
      <c r="J172" t="s">
        <v>15</v>
      </c>
      <c r="L172" t="s">
        <v>139</v>
      </c>
    </row>
    <row r="173" spans="1:12">
      <c r="A173" t="s">
        <v>379</v>
      </c>
      <c r="B173" t="s">
        <v>380</v>
      </c>
      <c r="C173" s="25">
        <v>45155</v>
      </c>
      <c r="D173" s="23">
        <v>45175</v>
      </c>
      <c r="E173" t="s">
        <v>19</v>
      </c>
      <c r="F173">
        <v>22834</v>
      </c>
      <c r="G173">
        <v>1097</v>
      </c>
      <c r="H173">
        <v>1865.02</v>
      </c>
      <c r="I173">
        <v>172</v>
      </c>
      <c r="J173" t="s">
        <v>24</v>
      </c>
      <c r="L173" t="s">
        <v>20</v>
      </c>
    </row>
    <row r="174" spans="1:12">
      <c r="A174" t="s">
        <v>381</v>
      </c>
      <c r="B174" t="s">
        <v>382</v>
      </c>
      <c r="C174" s="25">
        <v>45170</v>
      </c>
      <c r="D174" s="23">
        <v>45199</v>
      </c>
      <c r="E174" t="s">
        <v>23</v>
      </c>
      <c r="F174">
        <v>19047</v>
      </c>
      <c r="G174">
        <v>835</v>
      </c>
      <c r="H174">
        <v>1525.44</v>
      </c>
      <c r="I174">
        <v>97</v>
      </c>
      <c r="J174" t="b">
        <v>1</v>
      </c>
      <c r="L174" t="s">
        <v>25</v>
      </c>
    </row>
    <row r="175" spans="1:12">
      <c r="A175" t="s">
        <v>383</v>
      </c>
      <c r="B175" t="s">
        <v>384</v>
      </c>
      <c r="C175" s="25">
        <v>45253</v>
      </c>
      <c r="D175" s="23">
        <v>45271</v>
      </c>
      <c r="E175" t="s">
        <v>14</v>
      </c>
      <c r="F175">
        <v>27105</v>
      </c>
      <c r="G175">
        <v>1262</v>
      </c>
      <c r="H175">
        <v>868.04</v>
      </c>
      <c r="I175">
        <v>68</v>
      </c>
      <c r="J175" t="s">
        <v>15</v>
      </c>
      <c r="L175" t="s">
        <v>16</v>
      </c>
    </row>
    <row r="176" spans="1:12">
      <c r="A176" t="s">
        <v>385</v>
      </c>
      <c r="B176" t="s">
        <v>386</v>
      </c>
      <c r="C176" s="25">
        <v>45175</v>
      </c>
      <c r="D176" s="23">
        <v>45182</v>
      </c>
      <c r="E176" t="s">
        <v>23</v>
      </c>
      <c r="F176">
        <v>76766</v>
      </c>
      <c r="G176">
        <v>3266</v>
      </c>
      <c r="H176">
        <v>2615.51</v>
      </c>
      <c r="I176">
        <v>383</v>
      </c>
      <c r="J176" t="s">
        <v>30</v>
      </c>
      <c r="L176" t="s">
        <v>25</v>
      </c>
    </row>
    <row r="177" spans="1:12">
      <c r="A177" t="s">
        <v>387</v>
      </c>
      <c r="B177" t="s">
        <v>388</v>
      </c>
      <c r="C177" s="25">
        <v>44966</v>
      </c>
      <c r="D177" s="23">
        <v>44993</v>
      </c>
      <c r="E177" t="s">
        <v>14</v>
      </c>
      <c r="F177">
        <v>16707</v>
      </c>
      <c r="G177">
        <v>239</v>
      </c>
      <c r="H177">
        <v>197.02</v>
      </c>
      <c r="I177">
        <v>22</v>
      </c>
      <c r="J177" t="b">
        <v>0</v>
      </c>
      <c r="L177" t="s">
        <v>16</v>
      </c>
    </row>
    <row r="178" spans="1:12">
      <c r="A178" t="s">
        <v>389</v>
      </c>
      <c r="B178" t="s">
        <v>390</v>
      </c>
      <c r="C178" s="25">
        <v>45098</v>
      </c>
      <c r="D178" s="23">
        <v>45124</v>
      </c>
      <c r="E178" t="s">
        <v>14</v>
      </c>
      <c r="F178">
        <v>22976</v>
      </c>
      <c r="G178">
        <v>366</v>
      </c>
      <c r="H178" s="24">
        <v>562.48</v>
      </c>
      <c r="J178" t="s">
        <v>24</v>
      </c>
      <c r="L178" t="s">
        <v>16</v>
      </c>
    </row>
    <row r="179" spans="1:12">
      <c r="A179" t="s">
        <v>391</v>
      </c>
      <c r="B179" t="s">
        <v>392</v>
      </c>
      <c r="C179" s="25">
        <v>44997</v>
      </c>
      <c r="D179" s="23">
        <v>45018</v>
      </c>
      <c r="E179" t="s">
        <v>266</v>
      </c>
      <c r="F179">
        <v>45262</v>
      </c>
      <c r="G179">
        <v>1406</v>
      </c>
      <c r="H179">
        <v>1974.81</v>
      </c>
      <c r="I179">
        <v>96</v>
      </c>
      <c r="J179" t="b">
        <v>0</v>
      </c>
      <c r="L179" t="s">
        <v>20</v>
      </c>
    </row>
    <row r="180" spans="1:12">
      <c r="A180" t="s">
        <v>393</v>
      </c>
      <c r="B180" t="s">
        <v>394</v>
      </c>
      <c r="C180" s="23">
        <v>45005</v>
      </c>
      <c r="D180" s="23">
        <v>45012</v>
      </c>
      <c r="E180" t="s">
        <v>19</v>
      </c>
      <c r="F180">
        <v>24776</v>
      </c>
      <c r="G180">
        <v>491</v>
      </c>
      <c r="H180">
        <v>701.39</v>
      </c>
      <c r="I180">
        <v>72</v>
      </c>
      <c r="J180" t="s">
        <v>24</v>
      </c>
      <c r="L180" t="s">
        <v>20</v>
      </c>
    </row>
    <row r="181" spans="1:12">
      <c r="A181" t="s">
        <v>395</v>
      </c>
      <c r="B181" t="s">
        <v>396</v>
      </c>
      <c r="C181" s="25">
        <v>45135</v>
      </c>
      <c r="D181" s="23">
        <v>45165</v>
      </c>
      <c r="E181" t="s">
        <v>19</v>
      </c>
      <c r="F181">
        <v>31080</v>
      </c>
      <c r="G181">
        <v>903</v>
      </c>
      <c r="H181">
        <v>1725.78</v>
      </c>
      <c r="I181">
        <v>52</v>
      </c>
      <c r="J181" t="b">
        <v>0</v>
      </c>
      <c r="L181" t="s">
        <v>20</v>
      </c>
    </row>
    <row r="182" spans="1:12">
      <c r="A182" t="s">
        <v>397</v>
      </c>
      <c r="B182" t="s">
        <v>398</v>
      </c>
      <c r="C182" s="25">
        <v>44958</v>
      </c>
      <c r="D182" s="23">
        <v>44978</v>
      </c>
      <c r="E182" t="s">
        <v>33</v>
      </c>
      <c r="F182">
        <v>67842</v>
      </c>
      <c r="G182">
        <v>1748</v>
      </c>
      <c r="H182">
        <v>2908.44</v>
      </c>
      <c r="J182" t="b">
        <v>1</v>
      </c>
      <c r="L182" t="s">
        <v>34</v>
      </c>
    </row>
    <row r="183" spans="1:12">
      <c r="A183" t="s">
        <v>399</v>
      </c>
      <c r="B183" t="s">
        <v>400</v>
      </c>
      <c r="C183" s="23">
        <v>45226</v>
      </c>
      <c r="D183" s="23">
        <v>45246</v>
      </c>
      <c r="E183" t="s">
        <v>23</v>
      </c>
      <c r="F183">
        <v>62373</v>
      </c>
      <c r="G183">
        <v>1994</v>
      </c>
      <c r="H183" s="24">
        <v>1379.66</v>
      </c>
      <c r="I183">
        <v>265</v>
      </c>
      <c r="J183" t="s">
        <v>30</v>
      </c>
      <c r="L183" t="s">
        <v>25</v>
      </c>
    </row>
    <row r="184" spans="1:12">
      <c r="A184" t="s">
        <v>401</v>
      </c>
      <c r="B184" t="s">
        <v>402</v>
      </c>
      <c r="C184" s="23">
        <v>45221</v>
      </c>
      <c r="D184" s="23">
        <v>45225</v>
      </c>
      <c r="E184" t="s">
        <v>23</v>
      </c>
      <c r="F184">
        <v>7776</v>
      </c>
      <c r="G184">
        <v>310</v>
      </c>
      <c r="H184" s="24">
        <v>316.59</v>
      </c>
      <c r="I184">
        <v>29</v>
      </c>
      <c r="J184">
        <v>1</v>
      </c>
      <c r="L184" t="s">
        <v>25</v>
      </c>
    </row>
    <row r="185" spans="1:12">
      <c r="A185" t="s">
        <v>403</v>
      </c>
      <c r="B185" t="s">
        <v>404</v>
      </c>
      <c r="C185" s="25">
        <v>45107</v>
      </c>
      <c r="D185" s="23">
        <v>45117</v>
      </c>
      <c r="E185" t="s">
        <v>23</v>
      </c>
      <c r="F185">
        <v>93787</v>
      </c>
      <c r="G185">
        <v>3622</v>
      </c>
      <c r="H185" s="24">
        <v>4176.49</v>
      </c>
      <c r="I185">
        <v>428</v>
      </c>
      <c r="J185" t="b">
        <v>0</v>
      </c>
      <c r="L185" t="s">
        <v>25</v>
      </c>
    </row>
    <row r="186" spans="1:12">
      <c r="A186" t="s">
        <v>405</v>
      </c>
      <c r="B186" t="s">
        <v>406</v>
      </c>
      <c r="C186" s="25">
        <v>45141</v>
      </c>
      <c r="D186" s="23">
        <v>45165</v>
      </c>
      <c r="E186" t="s">
        <v>266</v>
      </c>
      <c r="F186">
        <v>56016</v>
      </c>
      <c r="G186">
        <v>1728</v>
      </c>
      <c r="H186">
        <v>1890.33</v>
      </c>
      <c r="I186">
        <v>128</v>
      </c>
      <c r="J186" t="s">
        <v>24</v>
      </c>
      <c r="L186" t="s">
        <v>20</v>
      </c>
    </row>
    <row r="187" spans="1:12">
      <c r="A187" t="s">
        <v>407</v>
      </c>
      <c r="B187" t="s">
        <v>408</v>
      </c>
      <c r="C187" s="25">
        <v>45235</v>
      </c>
      <c r="D187" s="23">
        <v>45237</v>
      </c>
      <c r="E187" t="s">
        <v>33</v>
      </c>
      <c r="F187">
        <v>10474</v>
      </c>
      <c r="G187">
        <v>449</v>
      </c>
      <c r="H187">
        <v>675.28</v>
      </c>
      <c r="I187">
        <v>42</v>
      </c>
      <c r="J187" t="s">
        <v>30</v>
      </c>
      <c r="L187" t="s">
        <v>34</v>
      </c>
    </row>
    <row r="188" spans="1:12">
      <c r="A188" t="s">
        <v>409</v>
      </c>
      <c r="B188" t="s">
        <v>410</v>
      </c>
      <c r="C188" s="23">
        <v>45066</v>
      </c>
      <c r="D188" s="23">
        <v>45090</v>
      </c>
      <c r="E188" t="s">
        <v>19</v>
      </c>
      <c r="F188">
        <v>59053</v>
      </c>
      <c r="G188">
        <v>1608</v>
      </c>
      <c r="H188">
        <v>2955.25</v>
      </c>
      <c r="I188">
        <v>230</v>
      </c>
      <c r="J188" t="s">
        <v>15</v>
      </c>
      <c r="L188" t="s">
        <v>20</v>
      </c>
    </row>
    <row r="189" spans="1:12">
      <c r="A189" t="s">
        <v>411</v>
      </c>
      <c r="B189" t="s">
        <v>412</v>
      </c>
      <c r="C189" s="25">
        <v>45099</v>
      </c>
      <c r="D189" s="23">
        <v>45128</v>
      </c>
      <c r="E189" t="s">
        <v>58</v>
      </c>
      <c r="F189">
        <v>22959</v>
      </c>
      <c r="G189">
        <v>1053</v>
      </c>
      <c r="H189">
        <v>1009.91</v>
      </c>
      <c r="I189">
        <v>100</v>
      </c>
      <c r="J189" t="b">
        <v>1</v>
      </c>
      <c r="L189" t="s">
        <v>59</v>
      </c>
    </row>
    <row r="190" spans="1:12">
      <c r="A190" t="s">
        <v>413</v>
      </c>
      <c r="B190" t="s">
        <v>414</v>
      </c>
      <c r="C190" s="25">
        <v>45011</v>
      </c>
      <c r="D190" s="23">
        <v>45018</v>
      </c>
      <c r="E190" t="s">
        <v>415</v>
      </c>
      <c r="F190">
        <v>6530</v>
      </c>
      <c r="G190">
        <v>83</v>
      </c>
      <c r="H190" s="24">
        <v>110.21</v>
      </c>
      <c r="I190">
        <v>15</v>
      </c>
      <c r="J190" t="s">
        <v>30</v>
      </c>
      <c r="L190" t="s">
        <v>34</v>
      </c>
    </row>
    <row r="191" spans="1:12">
      <c r="A191" t="s">
        <v>416</v>
      </c>
      <c r="B191" t="s">
        <v>417</v>
      </c>
      <c r="C191" s="25">
        <v>45245</v>
      </c>
      <c r="D191" s="23">
        <v>45262</v>
      </c>
      <c r="E191" t="s">
        <v>19</v>
      </c>
      <c r="F191">
        <v>95856</v>
      </c>
      <c r="G191">
        <v>4618</v>
      </c>
      <c r="H191" s="24">
        <v>7777.24</v>
      </c>
      <c r="J191" t="s">
        <v>30</v>
      </c>
      <c r="L191" t="s">
        <v>20</v>
      </c>
    </row>
    <row r="192" spans="1:12">
      <c r="A192" t="s">
        <v>418</v>
      </c>
      <c r="B192" t="s">
        <v>419</v>
      </c>
      <c r="C192" s="23">
        <v>45230</v>
      </c>
      <c r="D192" s="23">
        <v>45256</v>
      </c>
      <c r="E192" t="s">
        <v>19</v>
      </c>
      <c r="F192">
        <v>4748</v>
      </c>
      <c r="G192">
        <v>171</v>
      </c>
      <c r="H192">
        <v>192.26</v>
      </c>
      <c r="I192">
        <v>19</v>
      </c>
      <c r="J192">
        <v>1</v>
      </c>
      <c r="L192" t="s">
        <v>68</v>
      </c>
    </row>
    <row r="193" spans="1:12">
      <c r="A193" t="s">
        <v>420</v>
      </c>
      <c r="B193" t="s">
        <v>421</v>
      </c>
      <c r="C193" s="25">
        <v>45256</v>
      </c>
      <c r="D193" s="23">
        <v>45273</v>
      </c>
      <c r="E193" t="s">
        <v>33</v>
      </c>
      <c r="F193">
        <v>98504</v>
      </c>
      <c r="G193">
        <v>2482</v>
      </c>
      <c r="H193" s="24">
        <v>1866.9</v>
      </c>
      <c r="I193">
        <v>138</v>
      </c>
      <c r="J193" t="s">
        <v>30</v>
      </c>
      <c r="L193" t="s">
        <v>34</v>
      </c>
    </row>
    <row r="194" spans="1:12">
      <c r="A194" t="s">
        <v>422</v>
      </c>
      <c r="B194" t="s">
        <v>423</v>
      </c>
      <c r="C194" s="23">
        <v>45020</v>
      </c>
      <c r="D194" s="23">
        <v>45030</v>
      </c>
      <c r="E194" t="s">
        <v>19</v>
      </c>
      <c r="F194">
        <v>99098</v>
      </c>
      <c r="G194">
        <v>1772</v>
      </c>
      <c r="H194">
        <v>2148.42</v>
      </c>
      <c r="I194">
        <v>221</v>
      </c>
      <c r="J194">
        <v>1</v>
      </c>
      <c r="L194" t="s">
        <v>20</v>
      </c>
    </row>
    <row r="195" spans="1:12">
      <c r="A195" t="s">
        <v>424</v>
      </c>
      <c r="B195" t="s">
        <v>425</v>
      </c>
      <c r="C195" s="25">
        <v>45121</v>
      </c>
      <c r="D195" s="23">
        <v>45129</v>
      </c>
      <c r="E195" t="s">
        <v>19</v>
      </c>
      <c r="F195">
        <v>14545</v>
      </c>
      <c r="G195">
        <v>424</v>
      </c>
      <c r="H195">
        <v>247.12</v>
      </c>
      <c r="I195">
        <v>69</v>
      </c>
      <c r="J195" t="b">
        <v>1</v>
      </c>
      <c r="L195" t="s">
        <v>20</v>
      </c>
    </row>
    <row r="196" spans="1:12">
      <c r="A196" t="s">
        <v>426</v>
      </c>
      <c r="B196" t="s">
        <v>427</v>
      </c>
      <c r="C196" s="25">
        <v>45099</v>
      </c>
      <c r="D196" s="23">
        <v>45125</v>
      </c>
      <c r="E196" t="s">
        <v>23</v>
      </c>
      <c r="F196">
        <v>67199</v>
      </c>
      <c r="G196">
        <v>1194</v>
      </c>
      <c r="H196" s="24">
        <v>2284.81</v>
      </c>
      <c r="I196">
        <v>107</v>
      </c>
      <c r="J196" t="b">
        <v>1</v>
      </c>
      <c r="L196" t="s">
        <v>25</v>
      </c>
    </row>
    <row r="197" spans="1:12">
      <c r="A197" t="s">
        <v>428</v>
      </c>
      <c r="B197" t="s">
        <v>429</v>
      </c>
      <c r="C197" s="23">
        <v>45142</v>
      </c>
      <c r="D197" s="23">
        <v>45037</v>
      </c>
      <c r="E197" t="s">
        <v>33</v>
      </c>
      <c r="F197">
        <v>35766</v>
      </c>
      <c r="G197">
        <v>595</v>
      </c>
      <c r="H197">
        <v>364.28</v>
      </c>
      <c r="I197">
        <v>101</v>
      </c>
      <c r="J197" t="s">
        <v>15</v>
      </c>
      <c r="L197" t="s">
        <v>34</v>
      </c>
    </row>
    <row r="198" spans="1:12">
      <c r="A198" t="s">
        <v>430</v>
      </c>
      <c r="B198" t="s">
        <v>431</v>
      </c>
      <c r="C198" s="23">
        <v>44936</v>
      </c>
      <c r="D198" s="23">
        <v>45214</v>
      </c>
      <c r="E198" t="s">
        <v>33</v>
      </c>
      <c r="F198">
        <v>74530</v>
      </c>
      <c r="G198">
        <v>2585</v>
      </c>
      <c r="H198">
        <v>2992.62</v>
      </c>
      <c r="I198">
        <v>226</v>
      </c>
      <c r="J198">
        <v>1</v>
      </c>
      <c r="L198" t="s">
        <v>34</v>
      </c>
    </row>
    <row r="199" spans="1:12">
      <c r="A199" t="s">
        <v>432</v>
      </c>
      <c r="B199" t="s">
        <v>433</v>
      </c>
      <c r="C199" s="23">
        <v>45106</v>
      </c>
      <c r="D199" s="23">
        <v>45129</v>
      </c>
      <c r="E199" t="s">
        <v>14</v>
      </c>
      <c r="F199">
        <v>94557</v>
      </c>
      <c r="G199">
        <v>2924</v>
      </c>
      <c r="H199">
        <v>3786.06</v>
      </c>
      <c r="I199">
        <v>507</v>
      </c>
      <c r="J199">
        <v>1</v>
      </c>
      <c r="L199" t="s">
        <v>16</v>
      </c>
    </row>
    <row r="200" spans="1:12">
      <c r="A200" t="s">
        <v>434</v>
      </c>
      <c r="B200" t="s">
        <v>435</v>
      </c>
      <c r="C200" t="s">
        <v>436</v>
      </c>
      <c r="D200" s="23">
        <v>45287</v>
      </c>
      <c r="E200" t="s">
        <v>23</v>
      </c>
      <c r="F200">
        <v>62087</v>
      </c>
      <c r="G200">
        <v>2285</v>
      </c>
      <c r="H200">
        <v>4519.63</v>
      </c>
      <c r="I200">
        <v>143</v>
      </c>
      <c r="J200" t="b">
        <v>0</v>
      </c>
      <c r="L200" t="s">
        <v>25</v>
      </c>
    </row>
    <row r="201" spans="1:12">
      <c r="A201" t="s">
        <v>437</v>
      </c>
      <c r="B201" t="s">
        <v>438</v>
      </c>
      <c r="C201" s="25">
        <v>44942</v>
      </c>
      <c r="D201" s="23">
        <v>44970</v>
      </c>
      <c r="E201" t="s">
        <v>41</v>
      </c>
      <c r="F201">
        <v>96839</v>
      </c>
      <c r="G201">
        <v>4569</v>
      </c>
      <c r="H201">
        <v>3422.33</v>
      </c>
      <c r="J201" t="b">
        <v>0</v>
      </c>
      <c r="L201" t="s">
        <v>42</v>
      </c>
    </row>
    <row r="202" spans="1:12">
      <c r="A202" t="s">
        <v>439</v>
      </c>
      <c r="B202" t="s">
        <v>440</v>
      </c>
      <c r="C202" s="25">
        <v>44937</v>
      </c>
      <c r="D202" s="23">
        <v>44932</v>
      </c>
      <c r="E202" t="s">
        <v>33</v>
      </c>
      <c r="F202">
        <v>69840</v>
      </c>
      <c r="G202">
        <v>2185</v>
      </c>
      <c r="H202">
        <v>1467.55</v>
      </c>
      <c r="I202">
        <v>272</v>
      </c>
      <c r="J202" t="s">
        <v>15</v>
      </c>
      <c r="K202">
        <v>69935</v>
      </c>
      <c r="L202" t="s">
        <v>34</v>
      </c>
    </row>
    <row r="203" spans="1:12">
      <c r="A203" t="s">
        <v>441</v>
      </c>
      <c r="B203" t="s">
        <v>442</v>
      </c>
      <c r="C203" s="25">
        <v>45169</v>
      </c>
      <c r="D203" s="23">
        <v>45179</v>
      </c>
      <c r="E203" t="s">
        <v>23</v>
      </c>
      <c r="F203">
        <v>55384</v>
      </c>
      <c r="G203">
        <v>1840</v>
      </c>
      <c r="H203">
        <v>944.03</v>
      </c>
      <c r="I203">
        <v>173</v>
      </c>
      <c r="J203" t="b">
        <v>1</v>
      </c>
      <c r="L203" t="s">
        <v>25</v>
      </c>
    </row>
    <row r="204" spans="1:12">
      <c r="A204" t="s">
        <v>443</v>
      </c>
      <c r="B204" t="s">
        <v>444</v>
      </c>
      <c r="C204" s="25">
        <v>45038</v>
      </c>
      <c r="D204" s="23">
        <v>45047</v>
      </c>
      <c r="E204" t="s">
        <v>19</v>
      </c>
      <c r="F204">
        <v>52005</v>
      </c>
      <c r="G204">
        <v>706</v>
      </c>
      <c r="H204" s="24">
        <v>517.75</v>
      </c>
      <c r="I204">
        <v>63</v>
      </c>
      <c r="J204">
        <v>0</v>
      </c>
      <c r="L204" t="s">
        <v>20</v>
      </c>
    </row>
    <row r="205" spans="1:12">
      <c r="A205" t="s">
        <v>445</v>
      </c>
      <c r="B205" t="s">
        <v>446</v>
      </c>
      <c r="C205" s="25">
        <v>45115</v>
      </c>
      <c r="D205" s="23">
        <v>45122</v>
      </c>
      <c r="E205" t="s">
        <v>33</v>
      </c>
      <c r="F205">
        <v>47576</v>
      </c>
      <c r="G205">
        <v>1841</v>
      </c>
      <c r="H205">
        <v>1492.88</v>
      </c>
      <c r="I205">
        <v>211</v>
      </c>
      <c r="J205" t="b">
        <v>0</v>
      </c>
      <c r="L205" t="s">
        <v>34</v>
      </c>
    </row>
    <row r="206" spans="1:12">
      <c r="A206" t="s">
        <v>447</v>
      </c>
      <c r="B206" t="s">
        <v>448</v>
      </c>
      <c r="C206" s="25">
        <v>44985</v>
      </c>
      <c r="D206" s="23">
        <v>44990</v>
      </c>
      <c r="E206" t="s">
        <v>33</v>
      </c>
      <c r="F206">
        <v>40353</v>
      </c>
      <c r="G206">
        <v>1049</v>
      </c>
      <c r="H206">
        <v>1516.72</v>
      </c>
      <c r="I206">
        <v>209</v>
      </c>
      <c r="J206" t="s">
        <v>30</v>
      </c>
      <c r="L206" t="s">
        <v>34</v>
      </c>
    </row>
    <row r="207" spans="1:12">
      <c r="A207" t="s">
        <v>449</v>
      </c>
      <c r="B207" t="s">
        <v>450</v>
      </c>
      <c r="C207" s="23">
        <v>45086</v>
      </c>
      <c r="D207" s="23">
        <v>45185</v>
      </c>
      <c r="E207" t="s">
        <v>23</v>
      </c>
      <c r="F207">
        <v>63003</v>
      </c>
      <c r="G207">
        <v>3091</v>
      </c>
      <c r="H207">
        <v>2564.17</v>
      </c>
      <c r="I207">
        <v>256</v>
      </c>
      <c r="J207" t="b">
        <v>1</v>
      </c>
      <c r="L207" t="s">
        <v>25</v>
      </c>
    </row>
    <row r="208" spans="1:12">
      <c r="A208" t="s">
        <v>451</v>
      </c>
      <c r="B208" t="s">
        <v>452</v>
      </c>
      <c r="C208" s="25">
        <v>45086</v>
      </c>
      <c r="D208" s="23">
        <v>45087</v>
      </c>
      <c r="E208" t="s">
        <v>33</v>
      </c>
      <c r="F208">
        <v>84211</v>
      </c>
      <c r="G208">
        <v>3614</v>
      </c>
      <c r="H208">
        <v>1918.24</v>
      </c>
      <c r="I208">
        <v>236</v>
      </c>
      <c r="J208">
        <v>0</v>
      </c>
      <c r="L208" t="s">
        <v>34</v>
      </c>
    </row>
    <row r="209" spans="1:12">
      <c r="A209" t="s">
        <v>453</v>
      </c>
      <c r="B209" t="s">
        <v>454</v>
      </c>
      <c r="C209" s="25">
        <v>45119</v>
      </c>
      <c r="D209" s="23">
        <v>45120</v>
      </c>
      <c r="E209" t="s">
        <v>19</v>
      </c>
      <c r="F209">
        <v>53733</v>
      </c>
      <c r="G209">
        <v>1660</v>
      </c>
      <c r="H209" s="24">
        <v>2888.28</v>
      </c>
      <c r="I209">
        <v>228</v>
      </c>
      <c r="J209" t="s">
        <v>30</v>
      </c>
      <c r="L209" t="s">
        <v>20</v>
      </c>
    </row>
    <row r="210" spans="1:12">
      <c r="A210" t="s">
        <v>455</v>
      </c>
      <c r="B210" t="s">
        <v>456</v>
      </c>
      <c r="C210" s="25">
        <v>44965</v>
      </c>
      <c r="D210" s="23">
        <v>44986</v>
      </c>
      <c r="E210" t="s">
        <v>138</v>
      </c>
      <c r="F210">
        <v>66318</v>
      </c>
      <c r="G210">
        <v>990</v>
      </c>
      <c r="H210">
        <v>1037.91</v>
      </c>
      <c r="I210">
        <v>122</v>
      </c>
      <c r="J210" t="s">
        <v>24</v>
      </c>
      <c r="L210" t="s">
        <v>68</v>
      </c>
    </row>
    <row r="211" spans="1:12">
      <c r="A211" t="s">
        <v>457</v>
      </c>
      <c r="B211" t="s">
        <v>458</v>
      </c>
      <c r="C211" s="25">
        <v>45051</v>
      </c>
      <c r="D211" s="23">
        <v>45072</v>
      </c>
      <c r="E211" t="s">
        <v>415</v>
      </c>
      <c r="F211">
        <v>90474</v>
      </c>
      <c r="G211">
        <v>4014</v>
      </c>
      <c r="H211">
        <v>4136.61</v>
      </c>
      <c r="I211">
        <v>516</v>
      </c>
      <c r="J211">
        <v>1</v>
      </c>
      <c r="L211" t="s">
        <v>34</v>
      </c>
    </row>
    <row r="212" spans="1:12">
      <c r="A212" t="s">
        <v>459</v>
      </c>
      <c r="B212" t="s">
        <v>460</v>
      </c>
      <c r="C212" s="25">
        <v>45277</v>
      </c>
      <c r="D212" s="23">
        <v>45302</v>
      </c>
      <c r="E212" t="s">
        <v>14</v>
      </c>
      <c r="F212">
        <v>24664</v>
      </c>
      <c r="G212">
        <v>1035</v>
      </c>
      <c r="H212" s="24">
        <v>987.1</v>
      </c>
      <c r="I212">
        <v>155</v>
      </c>
      <c r="J212" t="b">
        <v>1</v>
      </c>
      <c r="L212" t="s">
        <v>16</v>
      </c>
    </row>
    <row r="213" spans="1:12">
      <c r="A213" t="s">
        <v>461</v>
      </c>
      <c r="B213" t="s">
        <v>462</v>
      </c>
      <c r="C213" s="25">
        <v>45216</v>
      </c>
      <c r="D213" s="23">
        <v>45230</v>
      </c>
      <c r="E213" t="s">
        <v>19</v>
      </c>
      <c r="F213">
        <v>68172</v>
      </c>
      <c r="G213">
        <v>1185</v>
      </c>
      <c r="H213">
        <v>2326.23</v>
      </c>
      <c r="J213" t="s">
        <v>24</v>
      </c>
      <c r="L213" t="s">
        <v>20</v>
      </c>
    </row>
    <row r="214" spans="1:12">
      <c r="A214" t="s">
        <v>463</v>
      </c>
      <c r="B214" t="s">
        <v>464</v>
      </c>
      <c r="C214" s="23">
        <v>45146</v>
      </c>
      <c r="D214" s="23">
        <v>45149</v>
      </c>
      <c r="E214" t="s">
        <v>19</v>
      </c>
      <c r="F214">
        <v>86616</v>
      </c>
      <c r="G214">
        <v>1889</v>
      </c>
      <c r="H214">
        <v>1426.52</v>
      </c>
      <c r="J214" t="s">
        <v>15</v>
      </c>
      <c r="L214" t="s">
        <v>20</v>
      </c>
    </row>
    <row r="215" spans="1:12">
      <c r="A215" t="s">
        <v>465</v>
      </c>
      <c r="B215" t="s">
        <v>466</v>
      </c>
      <c r="C215" s="25">
        <v>45258</v>
      </c>
      <c r="D215" s="23">
        <v>45270</v>
      </c>
      <c r="E215" t="s">
        <v>23</v>
      </c>
      <c r="F215">
        <v>94264</v>
      </c>
      <c r="G215">
        <v>3934</v>
      </c>
      <c r="H215">
        <v>7267.5</v>
      </c>
      <c r="I215">
        <v>453</v>
      </c>
      <c r="J215">
        <v>1</v>
      </c>
      <c r="L215" t="s">
        <v>25</v>
      </c>
    </row>
    <row r="216" spans="1:12">
      <c r="A216" t="s">
        <v>467</v>
      </c>
      <c r="B216" t="s">
        <v>468</v>
      </c>
      <c r="C216" s="25">
        <v>45177</v>
      </c>
      <c r="D216" s="23">
        <v>45192</v>
      </c>
      <c r="E216" t="s">
        <v>14</v>
      </c>
      <c r="F216">
        <v>27736</v>
      </c>
      <c r="G216">
        <v>482</v>
      </c>
      <c r="H216">
        <v>802.63</v>
      </c>
      <c r="I216">
        <v>33</v>
      </c>
      <c r="J216">
        <v>1</v>
      </c>
      <c r="L216" t="s">
        <v>16</v>
      </c>
    </row>
    <row r="217" spans="1:12">
      <c r="A217" t="s">
        <v>469</v>
      </c>
      <c r="B217" t="s">
        <v>470</v>
      </c>
      <c r="C217" s="25">
        <v>45252</v>
      </c>
      <c r="D217" s="23">
        <v>45277</v>
      </c>
      <c r="E217" t="s">
        <v>14</v>
      </c>
      <c r="F217">
        <v>95209</v>
      </c>
      <c r="G217">
        <v>4447</v>
      </c>
      <c r="H217">
        <v>2733.66</v>
      </c>
      <c r="I217">
        <v>717</v>
      </c>
      <c r="J217" t="s">
        <v>30</v>
      </c>
      <c r="L217" t="s">
        <v>16</v>
      </c>
    </row>
    <row r="218" spans="1:12">
      <c r="A218" t="s">
        <v>471</v>
      </c>
      <c r="B218" t="s">
        <v>472</v>
      </c>
      <c r="C218" s="25">
        <v>45005</v>
      </c>
      <c r="D218" s="23">
        <v>45035</v>
      </c>
      <c r="E218" t="s">
        <v>33</v>
      </c>
      <c r="F218">
        <v>1854</v>
      </c>
      <c r="G218">
        <v>50</v>
      </c>
      <c r="H218">
        <v>99</v>
      </c>
      <c r="I218">
        <v>7</v>
      </c>
      <c r="J218" t="s">
        <v>24</v>
      </c>
      <c r="L218" t="s">
        <v>34</v>
      </c>
    </row>
    <row r="219" spans="1:12">
      <c r="A219" t="s">
        <v>473</v>
      </c>
      <c r="B219" t="s">
        <v>474</v>
      </c>
      <c r="C219" s="25">
        <v>45260</v>
      </c>
      <c r="D219" s="23">
        <v>45265</v>
      </c>
      <c r="E219" t="s">
        <v>41</v>
      </c>
      <c r="F219">
        <v>91084</v>
      </c>
      <c r="G219">
        <v>1227</v>
      </c>
      <c r="H219">
        <v>1112.95</v>
      </c>
      <c r="I219">
        <v>119</v>
      </c>
      <c r="J219">
        <v>1</v>
      </c>
      <c r="L219" t="s">
        <v>68</v>
      </c>
    </row>
    <row r="220" spans="1:12">
      <c r="A220" t="s">
        <v>475</v>
      </c>
      <c r="B220" t="s">
        <v>476</v>
      </c>
      <c r="C220" s="25">
        <v>45202</v>
      </c>
      <c r="D220" s="23">
        <v>45197</v>
      </c>
      <c r="E220" t="s">
        <v>14</v>
      </c>
      <c r="F220">
        <v>39623</v>
      </c>
      <c r="G220">
        <v>1689</v>
      </c>
      <c r="H220">
        <v>1094.26</v>
      </c>
      <c r="I220">
        <v>241</v>
      </c>
      <c r="J220" t="b">
        <v>0</v>
      </c>
      <c r="L220" t="s">
        <v>16</v>
      </c>
    </row>
    <row r="221" spans="1:12">
      <c r="A221" t="s">
        <v>477</v>
      </c>
      <c r="B221" t="s">
        <v>478</v>
      </c>
      <c r="C221" s="25">
        <v>45230</v>
      </c>
      <c r="D221" s="23">
        <v>45251</v>
      </c>
      <c r="E221" t="s">
        <v>33</v>
      </c>
      <c r="F221">
        <v>8392</v>
      </c>
      <c r="G221">
        <v>209</v>
      </c>
      <c r="H221">
        <v>364.49</v>
      </c>
      <c r="I221">
        <v>17</v>
      </c>
      <c r="J221" t="b">
        <v>1</v>
      </c>
      <c r="L221" t="s">
        <v>34</v>
      </c>
    </row>
    <row r="222" spans="1:12">
      <c r="A222" t="s">
        <v>479</v>
      </c>
      <c r="B222" t="s">
        <v>480</v>
      </c>
      <c r="C222" s="25">
        <v>44971</v>
      </c>
      <c r="D222" s="23">
        <v>44984</v>
      </c>
      <c r="E222" t="s">
        <v>19</v>
      </c>
      <c r="F222">
        <v>56680</v>
      </c>
      <c r="G222">
        <v>1760</v>
      </c>
      <c r="H222">
        <v>2745.62</v>
      </c>
      <c r="I222">
        <v>205</v>
      </c>
      <c r="J222" t="b">
        <v>0</v>
      </c>
      <c r="L222" t="s">
        <v>20</v>
      </c>
    </row>
    <row r="223" spans="1:12">
      <c r="A223" t="s">
        <v>481</v>
      </c>
      <c r="B223" t="s">
        <v>482</v>
      </c>
      <c r="C223" s="25">
        <v>45164</v>
      </c>
      <c r="D223" s="23">
        <v>45159</v>
      </c>
      <c r="E223" t="s">
        <v>14</v>
      </c>
      <c r="F223">
        <v>47717</v>
      </c>
      <c r="G223">
        <v>691</v>
      </c>
      <c r="H223">
        <v>985.25</v>
      </c>
      <c r="I223">
        <v>127</v>
      </c>
      <c r="J223" t="s">
        <v>30</v>
      </c>
      <c r="L223" t="s">
        <v>16</v>
      </c>
    </row>
    <row r="224" spans="1:12">
      <c r="A224" t="s">
        <v>483</v>
      </c>
      <c r="B224" t="s">
        <v>484</v>
      </c>
      <c r="C224" t="s">
        <v>485</v>
      </c>
      <c r="D224" s="23">
        <v>45105</v>
      </c>
      <c r="E224" t="s">
        <v>19</v>
      </c>
      <c r="F224">
        <v>88092</v>
      </c>
      <c r="G224">
        <v>890</v>
      </c>
      <c r="H224" s="24">
        <v>653.23</v>
      </c>
      <c r="I224">
        <v>62</v>
      </c>
      <c r="J224">
        <v>0</v>
      </c>
      <c r="L224" t="s">
        <v>20</v>
      </c>
    </row>
    <row r="225" spans="1:12">
      <c r="A225" t="s">
        <v>486</v>
      </c>
      <c r="B225" t="s">
        <v>487</v>
      </c>
      <c r="C225" s="25">
        <v>45093</v>
      </c>
      <c r="D225" s="23">
        <v>45113</v>
      </c>
      <c r="E225" t="s">
        <v>41</v>
      </c>
      <c r="F225">
        <v>51859</v>
      </c>
      <c r="G225">
        <v>1842</v>
      </c>
      <c r="H225">
        <v>2243.08</v>
      </c>
      <c r="J225" t="s">
        <v>30</v>
      </c>
      <c r="L225" t="s">
        <v>42</v>
      </c>
    </row>
    <row r="226" spans="1:12">
      <c r="A226" t="s">
        <v>488</v>
      </c>
      <c r="B226" t="s">
        <v>489</v>
      </c>
      <c r="C226" s="25">
        <v>45059</v>
      </c>
      <c r="D226" s="23">
        <v>45074</v>
      </c>
      <c r="E226" t="s">
        <v>138</v>
      </c>
      <c r="F226">
        <v>27309</v>
      </c>
      <c r="G226">
        <v>835</v>
      </c>
      <c r="H226" s="24">
        <v>1395.15</v>
      </c>
      <c r="I226">
        <v>144</v>
      </c>
      <c r="J226" t="b">
        <v>1</v>
      </c>
      <c r="L226" t="s">
        <v>68</v>
      </c>
    </row>
    <row r="227" spans="1:12">
      <c r="A227" t="s">
        <v>490</v>
      </c>
      <c r="B227" t="s">
        <v>491</v>
      </c>
      <c r="C227" s="25">
        <v>45286</v>
      </c>
      <c r="D227" s="23">
        <v>45311</v>
      </c>
      <c r="E227" t="s">
        <v>33</v>
      </c>
      <c r="F227">
        <v>88455</v>
      </c>
      <c r="G227">
        <v>2984</v>
      </c>
      <c r="H227" s="24">
        <v>2851.02</v>
      </c>
      <c r="I227">
        <v>583</v>
      </c>
      <c r="J227">
        <v>1</v>
      </c>
      <c r="L227" t="s">
        <v>34</v>
      </c>
    </row>
    <row r="228" spans="1:12">
      <c r="A228" t="s">
        <v>492</v>
      </c>
      <c r="B228" t="s">
        <v>493</v>
      </c>
      <c r="C228" s="23">
        <v>45191</v>
      </c>
      <c r="D228" s="23">
        <v>45202</v>
      </c>
      <c r="E228" t="s">
        <v>23</v>
      </c>
      <c r="F228">
        <v>64734</v>
      </c>
      <c r="G228">
        <v>2702</v>
      </c>
      <c r="H228">
        <v>2614.28</v>
      </c>
      <c r="I228">
        <v>319</v>
      </c>
      <c r="J228" t="s">
        <v>24</v>
      </c>
      <c r="L228" t="s">
        <v>25</v>
      </c>
    </row>
    <row r="229" spans="1:12">
      <c r="A229" t="s">
        <v>494</v>
      </c>
      <c r="B229" t="s">
        <v>495</v>
      </c>
      <c r="C229" s="25">
        <v>45135</v>
      </c>
      <c r="D229" s="23">
        <v>45139</v>
      </c>
      <c r="E229" t="s">
        <v>23</v>
      </c>
      <c r="F229">
        <v>71467</v>
      </c>
      <c r="G229">
        <v>2563</v>
      </c>
      <c r="H229" s="24">
        <v>1293.58</v>
      </c>
      <c r="I229">
        <v>323</v>
      </c>
      <c r="J229" t="s">
        <v>24</v>
      </c>
      <c r="L229" t="s">
        <v>25</v>
      </c>
    </row>
    <row r="230" spans="1:12">
      <c r="A230" t="s">
        <v>496</v>
      </c>
      <c r="B230" t="s">
        <v>497</v>
      </c>
      <c r="C230" s="25">
        <v>45280</v>
      </c>
      <c r="D230" s="23">
        <v>45310</v>
      </c>
      <c r="E230" t="s">
        <v>23</v>
      </c>
      <c r="F230">
        <v>53662</v>
      </c>
      <c r="G230">
        <v>911</v>
      </c>
      <c r="H230">
        <v>693.6</v>
      </c>
      <c r="I230">
        <v>123</v>
      </c>
      <c r="J230" t="s">
        <v>15</v>
      </c>
      <c r="L230" t="s">
        <v>25</v>
      </c>
    </row>
    <row r="231" spans="1:12">
      <c r="A231" t="s">
        <v>498</v>
      </c>
      <c r="B231" t="s">
        <v>499</v>
      </c>
      <c r="C231" s="23">
        <v>45156</v>
      </c>
      <c r="D231" s="23">
        <v>45165</v>
      </c>
      <c r="E231" t="s">
        <v>14</v>
      </c>
      <c r="F231">
        <v>99506</v>
      </c>
      <c r="G231">
        <v>2431</v>
      </c>
      <c r="H231">
        <v>4407.67</v>
      </c>
      <c r="I231">
        <v>461</v>
      </c>
      <c r="J231" t="s">
        <v>30</v>
      </c>
      <c r="L231" t="s">
        <v>16</v>
      </c>
    </row>
    <row r="232" spans="1:12">
      <c r="A232" t="s">
        <v>500</v>
      </c>
      <c r="B232" t="s">
        <v>501</v>
      </c>
      <c r="C232" s="25">
        <v>45040</v>
      </c>
      <c r="D232" s="23">
        <v>45055</v>
      </c>
      <c r="E232" t="s">
        <v>33</v>
      </c>
      <c r="F232">
        <v>13688</v>
      </c>
      <c r="G232">
        <v>632</v>
      </c>
      <c r="H232">
        <v>734.78</v>
      </c>
      <c r="I232">
        <v>112</v>
      </c>
      <c r="J232" t="b">
        <v>1</v>
      </c>
      <c r="L232" t="s">
        <v>68</v>
      </c>
    </row>
    <row r="233" spans="1:12">
      <c r="A233" t="s">
        <v>502</v>
      </c>
      <c r="B233" t="s">
        <v>503</v>
      </c>
      <c r="C233" s="25">
        <v>45266</v>
      </c>
      <c r="D233" s="23">
        <v>45275</v>
      </c>
      <c r="E233" t="s">
        <v>138</v>
      </c>
      <c r="F233">
        <v>26342</v>
      </c>
      <c r="G233">
        <v>1074</v>
      </c>
      <c r="H233">
        <v>2122.6</v>
      </c>
      <c r="I233">
        <v>81</v>
      </c>
      <c r="J233" t="s">
        <v>15</v>
      </c>
      <c r="L233" t="s">
        <v>139</v>
      </c>
    </row>
    <row r="234" spans="1:12">
      <c r="A234" t="s">
        <v>504</v>
      </c>
      <c r="B234" t="s">
        <v>505</v>
      </c>
      <c r="C234" s="25">
        <v>45198</v>
      </c>
      <c r="D234" s="23">
        <v>45205</v>
      </c>
      <c r="E234" t="s">
        <v>33</v>
      </c>
      <c r="F234">
        <v>38157</v>
      </c>
      <c r="G234">
        <v>1231</v>
      </c>
      <c r="H234">
        <v>1346.17</v>
      </c>
      <c r="I234">
        <v>142</v>
      </c>
      <c r="J234">
        <v>1</v>
      </c>
      <c r="L234" t="s">
        <v>34</v>
      </c>
    </row>
    <row r="235" spans="1:12">
      <c r="A235" t="s">
        <v>506</v>
      </c>
      <c r="B235" t="s">
        <v>507</v>
      </c>
      <c r="C235" s="25">
        <v>45208</v>
      </c>
      <c r="D235" s="23">
        <v>45231</v>
      </c>
      <c r="E235" t="s">
        <v>14</v>
      </c>
      <c r="F235">
        <v>68863</v>
      </c>
      <c r="G235">
        <v>1392</v>
      </c>
      <c r="H235">
        <v>2189.31</v>
      </c>
      <c r="I235">
        <v>166</v>
      </c>
      <c r="J235">
        <v>0</v>
      </c>
      <c r="L235" t="s">
        <v>16</v>
      </c>
    </row>
    <row r="236" spans="1:12">
      <c r="A236" t="s">
        <v>508</v>
      </c>
      <c r="B236" t="s">
        <v>509</v>
      </c>
      <c r="C236" s="25">
        <v>45065</v>
      </c>
      <c r="D236" s="23">
        <v>45085</v>
      </c>
      <c r="E236" t="s">
        <v>33</v>
      </c>
      <c r="F236">
        <v>53083</v>
      </c>
      <c r="G236">
        <v>1172</v>
      </c>
      <c r="H236">
        <v>1081.61</v>
      </c>
      <c r="I236">
        <v>197</v>
      </c>
      <c r="J236" t="s">
        <v>30</v>
      </c>
      <c r="L236" t="s">
        <v>34</v>
      </c>
    </row>
    <row r="237" spans="1:12">
      <c r="A237" t="s">
        <v>510</v>
      </c>
      <c r="B237" t="s">
        <v>511</v>
      </c>
      <c r="C237" s="25">
        <v>45025</v>
      </c>
      <c r="D237" s="23">
        <v>45040</v>
      </c>
      <c r="E237" t="s">
        <v>19</v>
      </c>
      <c r="F237">
        <v>66733</v>
      </c>
      <c r="G237">
        <v>2621</v>
      </c>
      <c r="H237">
        <v>2740.82</v>
      </c>
      <c r="J237">
        <v>0</v>
      </c>
      <c r="L237" t="s">
        <v>20</v>
      </c>
    </row>
    <row r="238" spans="1:12">
      <c r="A238" t="s">
        <v>512</v>
      </c>
      <c r="B238" t="s">
        <v>513</v>
      </c>
      <c r="C238" s="25">
        <v>45280</v>
      </c>
      <c r="D238" s="23">
        <v>45290</v>
      </c>
      <c r="E238" t="s">
        <v>138</v>
      </c>
      <c r="F238">
        <v>90045</v>
      </c>
      <c r="G238">
        <v>3966</v>
      </c>
      <c r="H238">
        <v>3117.63</v>
      </c>
      <c r="I238">
        <v>587</v>
      </c>
      <c r="J238" t="b">
        <v>1</v>
      </c>
      <c r="L238" t="s">
        <v>139</v>
      </c>
    </row>
    <row r="239" spans="1:12">
      <c r="A239" t="s">
        <v>514</v>
      </c>
      <c r="B239" t="s">
        <v>515</v>
      </c>
      <c r="C239" s="25">
        <v>45174</v>
      </c>
      <c r="D239" s="23">
        <v>45180</v>
      </c>
      <c r="E239" t="s">
        <v>138</v>
      </c>
      <c r="F239">
        <v>35698</v>
      </c>
      <c r="G239">
        <v>1315</v>
      </c>
      <c r="H239" s="24">
        <v>1342.08</v>
      </c>
      <c r="I239">
        <v>262</v>
      </c>
      <c r="J239">
        <v>0</v>
      </c>
      <c r="L239" t="s">
        <v>139</v>
      </c>
    </row>
    <row r="240" spans="1:12">
      <c r="A240" t="s">
        <v>516</v>
      </c>
      <c r="B240" t="s">
        <v>517</v>
      </c>
      <c r="C240" s="25">
        <v>45195</v>
      </c>
      <c r="D240" s="23">
        <v>45214</v>
      </c>
      <c r="E240" t="s">
        <v>138</v>
      </c>
      <c r="F240">
        <v>81623</v>
      </c>
      <c r="G240">
        <v>3459</v>
      </c>
      <c r="H240">
        <v>4568.84</v>
      </c>
      <c r="I240">
        <v>211</v>
      </c>
      <c r="J240">
        <v>0</v>
      </c>
      <c r="L240" t="s">
        <v>139</v>
      </c>
    </row>
    <row r="241" spans="1:12">
      <c r="A241" t="s">
        <v>518</v>
      </c>
      <c r="B241" t="s">
        <v>519</v>
      </c>
      <c r="C241" s="25">
        <v>45026</v>
      </c>
      <c r="D241" s="23">
        <v>45031</v>
      </c>
      <c r="E241" t="s">
        <v>234</v>
      </c>
      <c r="F241">
        <v>23671</v>
      </c>
      <c r="G241">
        <v>962</v>
      </c>
      <c r="H241">
        <v>1912.13</v>
      </c>
      <c r="I241">
        <v>80</v>
      </c>
      <c r="J241" t="b">
        <v>1</v>
      </c>
      <c r="L241" t="s">
        <v>16</v>
      </c>
    </row>
    <row r="242" spans="1:12">
      <c r="A242" t="s">
        <v>520</v>
      </c>
      <c r="B242" t="s">
        <v>521</v>
      </c>
      <c r="C242" s="23">
        <v>45022</v>
      </c>
      <c r="D242" s="23">
        <v>45092</v>
      </c>
      <c r="E242" t="s">
        <v>19</v>
      </c>
      <c r="F242">
        <v>26184</v>
      </c>
      <c r="G242">
        <v>418</v>
      </c>
      <c r="H242" s="24">
        <v>625.45</v>
      </c>
      <c r="I242">
        <v>46</v>
      </c>
      <c r="J242" t="b">
        <v>1</v>
      </c>
      <c r="L242" t="s">
        <v>20</v>
      </c>
    </row>
    <row r="243" spans="1:12">
      <c r="A243" t="s">
        <v>522</v>
      </c>
      <c r="B243" t="s">
        <v>523</v>
      </c>
      <c r="C243" s="23">
        <v>45200</v>
      </c>
      <c r="D243" s="23">
        <v>44937</v>
      </c>
      <c r="E243" t="s">
        <v>33</v>
      </c>
      <c r="F243">
        <v>94384</v>
      </c>
      <c r="G243">
        <v>2544</v>
      </c>
      <c r="H243">
        <v>2032.32</v>
      </c>
      <c r="I243">
        <v>259</v>
      </c>
      <c r="J243" t="s">
        <v>30</v>
      </c>
      <c r="L243" t="s">
        <v>34</v>
      </c>
    </row>
    <row r="244" spans="1:12">
      <c r="A244" t="s">
        <v>524</v>
      </c>
      <c r="B244" t="s">
        <v>525</v>
      </c>
      <c r="C244" s="25">
        <v>44954</v>
      </c>
      <c r="D244" s="23">
        <v>44958</v>
      </c>
      <c r="E244" t="s">
        <v>19</v>
      </c>
      <c r="F244">
        <v>43107</v>
      </c>
      <c r="G244">
        <v>694</v>
      </c>
      <c r="H244">
        <v>393.8</v>
      </c>
      <c r="I244">
        <v>36</v>
      </c>
      <c r="J244">
        <v>0</v>
      </c>
      <c r="L244" t="s">
        <v>20</v>
      </c>
    </row>
    <row r="245" spans="1:12">
      <c r="A245" t="s">
        <v>526</v>
      </c>
      <c r="B245" t="s">
        <v>527</v>
      </c>
      <c r="C245" s="25">
        <v>44991</v>
      </c>
      <c r="D245" s="23">
        <v>44993</v>
      </c>
      <c r="E245" t="s">
        <v>19</v>
      </c>
      <c r="F245">
        <v>87202</v>
      </c>
      <c r="G245">
        <v>1692</v>
      </c>
      <c r="H245" s="24">
        <v>1166.69</v>
      </c>
      <c r="I245">
        <v>107</v>
      </c>
      <c r="J245" t="s">
        <v>15</v>
      </c>
      <c r="L245" t="s">
        <v>20</v>
      </c>
    </row>
    <row r="246" spans="1:12">
      <c r="A246" t="s">
        <v>528</v>
      </c>
      <c r="B246" t="s">
        <v>529</v>
      </c>
      <c r="C246" s="25">
        <v>44979</v>
      </c>
      <c r="D246" s="23">
        <v>45007</v>
      </c>
      <c r="E246" t="s">
        <v>33</v>
      </c>
      <c r="F246">
        <v>52663</v>
      </c>
      <c r="G246">
        <v>2357</v>
      </c>
      <c r="H246">
        <v>3167.41</v>
      </c>
      <c r="I246">
        <v>358</v>
      </c>
      <c r="J246" t="b">
        <v>1</v>
      </c>
      <c r="L246" t="s">
        <v>34</v>
      </c>
    </row>
    <row r="247" spans="1:12">
      <c r="A247" t="s">
        <v>530</v>
      </c>
      <c r="B247" t="s">
        <v>531</v>
      </c>
      <c r="C247" s="25">
        <v>45167</v>
      </c>
      <c r="D247" s="23">
        <v>45178</v>
      </c>
      <c r="E247" t="s">
        <v>23</v>
      </c>
      <c r="F247">
        <v>16708</v>
      </c>
      <c r="G247">
        <v>483</v>
      </c>
      <c r="H247">
        <v>795.86</v>
      </c>
      <c r="I247">
        <v>87</v>
      </c>
      <c r="J247">
        <v>1</v>
      </c>
      <c r="L247" t="s">
        <v>25</v>
      </c>
    </row>
    <row r="248" spans="1:12">
      <c r="A248" t="s">
        <v>532</v>
      </c>
      <c r="B248" t="s">
        <v>533</v>
      </c>
      <c r="C248" s="25">
        <v>44953</v>
      </c>
      <c r="D248" s="23">
        <v>44971</v>
      </c>
      <c r="E248" t="s">
        <v>14</v>
      </c>
      <c r="F248">
        <v>92906</v>
      </c>
      <c r="G248">
        <v>2918</v>
      </c>
      <c r="H248">
        <v>5575.21</v>
      </c>
      <c r="J248">
        <v>0</v>
      </c>
      <c r="L248" t="s">
        <v>16</v>
      </c>
    </row>
    <row r="249" spans="1:12">
      <c r="A249" t="s">
        <v>534</v>
      </c>
      <c r="B249" t="s">
        <v>535</v>
      </c>
      <c r="C249" s="25">
        <v>44985</v>
      </c>
      <c r="D249" s="23">
        <v>45001</v>
      </c>
      <c r="E249" t="s">
        <v>41</v>
      </c>
      <c r="F249">
        <v>50811</v>
      </c>
      <c r="G249">
        <v>870</v>
      </c>
      <c r="H249">
        <v>455.65</v>
      </c>
      <c r="J249" t="b">
        <v>1</v>
      </c>
      <c r="L249" t="s">
        <v>42</v>
      </c>
    </row>
    <row r="250" spans="1:12">
      <c r="A250" t="s">
        <v>536</v>
      </c>
      <c r="B250" t="s">
        <v>537</v>
      </c>
      <c r="C250" s="25">
        <v>44964</v>
      </c>
      <c r="D250" s="23">
        <v>44976</v>
      </c>
      <c r="E250" t="s">
        <v>19</v>
      </c>
      <c r="F250">
        <v>3811</v>
      </c>
      <c r="G250">
        <v>85</v>
      </c>
      <c r="H250">
        <v>109.15</v>
      </c>
      <c r="I250">
        <v>7</v>
      </c>
      <c r="J250" t="s">
        <v>15</v>
      </c>
      <c r="L250" t="s">
        <v>20</v>
      </c>
    </row>
    <row r="251" spans="1:12">
      <c r="A251" t="s">
        <v>538</v>
      </c>
      <c r="B251" t="s">
        <v>539</v>
      </c>
      <c r="C251" s="25">
        <v>45004</v>
      </c>
      <c r="D251" s="23">
        <v>45009</v>
      </c>
      <c r="E251" t="s">
        <v>19</v>
      </c>
      <c r="F251">
        <v>57250</v>
      </c>
      <c r="G251">
        <v>1099</v>
      </c>
      <c r="H251">
        <v>1325.72</v>
      </c>
      <c r="I251">
        <v>181</v>
      </c>
      <c r="J251" t="s">
        <v>24</v>
      </c>
      <c r="L251" t="s">
        <v>20</v>
      </c>
    </row>
    <row r="252" spans="1:12">
      <c r="A252" t="s">
        <v>540</v>
      </c>
      <c r="B252" t="s">
        <v>541</v>
      </c>
      <c r="C252" s="23">
        <v>45052</v>
      </c>
      <c r="D252" s="23">
        <v>45093</v>
      </c>
      <c r="E252" t="s">
        <v>14</v>
      </c>
      <c r="F252">
        <v>73082</v>
      </c>
      <c r="G252">
        <v>1333</v>
      </c>
      <c r="H252" s="24">
        <v>1978.28</v>
      </c>
      <c r="J252" t="s">
        <v>30</v>
      </c>
      <c r="L252" t="s">
        <v>16</v>
      </c>
    </row>
    <row r="253" spans="1:12">
      <c r="A253" t="s">
        <v>542</v>
      </c>
      <c r="B253" t="s">
        <v>543</v>
      </c>
      <c r="C253" s="25">
        <v>45054</v>
      </c>
      <c r="D253" s="23">
        <v>45081</v>
      </c>
      <c r="E253" t="s">
        <v>14</v>
      </c>
      <c r="F253">
        <v>35754</v>
      </c>
      <c r="G253">
        <v>1269</v>
      </c>
      <c r="H253">
        <v>1699.66</v>
      </c>
      <c r="I253">
        <v>175</v>
      </c>
      <c r="J253">
        <v>0</v>
      </c>
      <c r="L253" t="s">
        <v>16</v>
      </c>
    </row>
    <row r="254" spans="1:12">
      <c r="A254" t="s">
        <v>544</v>
      </c>
      <c r="B254" t="s">
        <v>545</v>
      </c>
      <c r="C254" s="25">
        <v>45237</v>
      </c>
      <c r="D254" s="23">
        <v>45261</v>
      </c>
      <c r="E254" t="s">
        <v>19</v>
      </c>
      <c r="F254">
        <v>96742</v>
      </c>
      <c r="G254">
        <v>1961</v>
      </c>
      <c r="H254">
        <v>3001.43</v>
      </c>
      <c r="I254">
        <v>160</v>
      </c>
      <c r="J254" t="s">
        <v>24</v>
      </c>
      <c r="L254" t="s">
        <v>20</v>
      </c>
    </row>
    <row r="255" spans="1:12">
      <c r="A255" t="s">
        <v>546</v>
      </c>
      <c r="B255" t="s">
        <v>547</v>
      </c>
      <c r="C255" s="25">
        <v>45194</v>
      </c>
      <c r="D255" s="23">
        <v>45207</v>
      </c>
      <c r="E255" t="s">
        <v>14</v>
      </c>
      <c r="F255">
        <v>12411</v>
      </c>
      <c r="G255">
        <v>437</v>
      </c>
      <c r="H255">
        <v>649.87</v>
      </c>
      <c r="I255">
        <v>28</v>
      </c>
      <c r="J255" t="b">
        <v>1</v>
      </c>
      <c r="L255" t="s">
        <v>16</v>
      </c>
    </row>
    <row r="256" spans="1:12">
      <c r="A256" t="s">
        <v>548</v>
      </c>
      <c r="B256" t="s">
        <v>549</v>
      </c>
      <c r="C256" s="25">
        <v>45079</v>
      </c>
      <c r="D256" s="23">
        <v>45097</v>
      </c>
      <c r="E256" t="s">
        <v>14</v>
      </c>
      <c r="F256">
        <v>3911</v>
      </c>
      <c r="G256">
        <v>48</v>
      </c>
      <c r="H256">
        <v>32.42</v>
      </c>
      <c r="I256">
        <v>2</v>
      </c>
      <c r="J256" t="b">
        <v>1</v>
      </c>
      <c r="L256" t="s">
        <v>16</v>
      </c>
    </row>
    <row r="257" spans="1:12">
      <c r="A257" t="s">
        <v>550</v>
      </c>
      <c r="B257" t="s">
        <v>551</v>
      </c>
      <c r="C257" s="23">
        <v>45083</v>
      </c>
      <c r="D257" s="23">
        <v>45084</v>
      </c>
      <c r="E257" t="s">
        <v>23</v>
      </c>
      <c r="F257">
        <v>68270</v>
      </c>
      <c r="G257">
        <v>1069</v>
      </c>
      <c r="H257">
        <v>1816.85</v>
      </c>
      <c r="J257">
        <v>1</v>
      </c>
      <c r="L257" t="s">
        <v>25</v>
      </c>
    </row>
    <row r="258" spans="1:12">
      <c r="A258" t="s">
        <v>552</v>
      </c>
      <c r="B258" t="s">
        <v>553</v>
      </c>
      <c r="C258" s="25">
        <v>44977</v>
      </c>
      <c r="D258" s="23">
        <v>44998</v>
      </c>
      <c r="E258" t="s">
        <v>14</v>
      </c>
      <c r="F258">
        <v>84763</v>
      </c>
      <c r="G258">
        <v>1778</v>
      </c>
      <c r="H258">
        <v>1217.66</v>
      </c>
      <c r="I258">
        <v>308</v>
      </c>
      <c r="J258">
        <v>1</v>
      </c>
      <c r="L258" t="s">
        <v>16</v>
      </c>
    </row>
    <row r="259" spans="1:12">
      <c r="A259" t="s">
        <v>554</v>
      </c>
      <c r="B259" t="s">
        <v>555</v>
      </c>
      <c r="C259" s="23">
        <v>45035</v>
      </c>
      <c r="D259" s="23">
        <v>45049</v>
      </c>
      <c r="E259" t="s">
        <v>14</v>
      </c>
      <c r="F259">
        <v>9680</v>
      </c>
      <c r="G259">
        <v>327</v>
      </c>
      <c r="H259">
        <v>506.13</v>
      </c>
      <c r="I259">
        <v>58</v>
      </c>
      <c r="J259">
        <v>0</v>
      </c>
      <c r="L259" t="s">
        <v>16</v>
      </c>
    </row>
    <row r="260" spans="1:12">
      <c r="A260" t="s">
        <v>556</v>
      </c>
      <c r="B260" t="s">
        <v>557</v>
      </c>
      <c r="C260" s="23">
        <v>45049</v>
      </c>
      <c r="D260" s="23">
        <v>45011</v>
      </c>
      <c r="E260" t="s">
        <v>41</v>
      </c>
      <c r="F260">
        <v>85896</v>
      </c>
      <c r="G260">
        <v>3181</v>
      </c>
      <c r="H260">
        <v>3576.14</v>
      </c>
      <c r="I260">
        <v>380</v>
      </c>
      <c r="J260" t="s">
        <v>24</v>
      </c>
      <c r="L260" t="s">
        <v>42</v>
      </c>
    </row>
    <row r="261" spans="1:12">
      <c r="A261" t="s">
        <v>558</v>
      </c>
      <c r="B261" t="s">
        <v>559</v>
      </c>
      <c r="C261" s="25">
        <v>44928</v>
      </c>
      <c r="D261" s="23">
        <v>44939</v>
      </c>
      <c r="E261" t="s">
        <v>33</v>
      </c>
      <c r="F261">
        <v>84879</v>
      </c>
      <c r="G261">
        <v>2351</v>
      </c>
      <c r="H261" s="24">
        <v>2987.59</v>
      </c>
      <c r="J261" t="s">
        <v>24</v>
      </c>
      <c r="L261" t="s">
        <v>34</v>
      </c>
    </row>
    <row r="262" spans="1:12">
      <c r="A262" t="s">
        <v>560</v>
      </c>
      <c r="B262" t="s">
        <v>561</v>
      </c>
      <c r="C262" s="25">
        <v>45167</v>
      </c>
      <c r="D262" s="23">
        <v>45180</v>
      </c>
      <c r="E262" t="s">
        <v>19</v>
      </c>
      <c r="F262">
        <v>72295</v>
      </c>
      <c r="G262">
        <v>2012</v>
      </c>
      <c r="H262">
        <v>3732.15</v>
      </c>
      <c r="I262">
        <v>386</v>
      </c>
      <c r="J262" t="b">
        <v>1</v>
      </c>
      <c r="L262" t="s">
        <v>20</v>
      </c>
    </row>
    <row r="263" spans="1:12">
      <c r="A263" t="s">
        <v>562</v>
      </c>
      <c r="B263" t="s">
        <v>563</v>
      </c>
      <c r="C263" s="25">
        <v>45288</v>
      </c>
      <c r="D263" s="23">
        <v>45294</v>
      </c>
      <c r="E263" t="s">
        <v>19</v>
      </c>
      <c r="F263">
        <v>89614</v>
      </c>
      <c r="G263">
        <v>3493</v>
      </c>
      <c r="H263">
        <v>6409.05</v>
      </c>
      <c r="I263">
        <v>318</v>
      </c>
      <c r="J263">
        <v>0</v>
      </c>
      <c r="L263" t="s">
        <v>20</v>
      </c>
    </row>
    <row r="264" spans="1:12">
      <c r="A264" t="s">
        <v>564</v>
      </c>
      <c r="B264" t="s">
        <v>565</v>
      </c>
      <c r="C264" s="25">
        <v>44963</v>
      </c>
      <c r="D264" s="23">
        <v>44974</v>
      </c>
      <c r="E264" t="s">
        <v>19</v>
      </c>
      <c r="F264">
        <v>12111</v>
      </c>
      <c r="G264">
        <v>128</v>
      </c>
      <c r="H264">
        <v>221.03</v>
      </c>
      <c r="J264" t="b">
        <v>1</v>
      </c>
      <c r="L264" t="s">
        <v>20</v>
      </c>
    </row>
    <row r="265" spans="1:12">
      <c r="A265" t="s">
        <v>566</v>
      </c>
      <c r="B265" t="s">
        <v>567</v>
      </c>
      <c r="C265" s="25">
        <v>45247</v>
      </c>
      <c r="D265" s="23">
        <v>45267</v>
      </c>
      <c r="E265" t="s">
        <v>14</v>
      </c>
      <c r="F265">
        <v>38504</v>
      </c>
      <c r="G265">
        <v>910</v>
      </c>
      <c r="H265">
        <v>1151.35</v>
      </c>
      <c r="I265">
        <v>172</v>
      </c>
      <c r="J265">
        <v>1</v>
      </c>
      <c r="L265" t="s">
        <v>16</v>
      </c>
    </row>
    <row r="266" spans="1:12">
      <c r="A266" t="s">
        <v>568</v>
      </c>
      <c r="B266" t="s">
        <v>569</v>
      </c>
      <c r="C266" s="25">
        <v>45028</v>
      </c>
      <c r="D266" s="23">
        <v>45055</v>
      </c>
      <c r="E266" t="s">
        <v>41</v>
      </c>
      <c r="F266">
        <v>2802</v>
      </c>
      <c r="G266">
        <v>119</v>
      </c>
      <c r="H266">
        <v>190.92</v>
      </c>
      <c r="I266">
        <v>11</v>
      </c>
      <c r="J266" t="s">
        <v>15</v>
      </c>
      <c r="L266" t="s">
        <v>42</v>
      </c>
    </row>
    <row r="267" spans="1:12">
      <c r="A267" t="s">
        <v>570</v>
      </c>
      <c r="B267" t="s">
        <v>571</v>
      </c>
      <c r="C267" s="25">
        <v>45258</v>
      </c>
      <c r="D267" s="23">
        <v>45283</v>
      </c>
      <c r="E267" t="s">
        <v>41</v>
      </c>
      <c r="F267">
        <v>9155</v>
      </c>
      <c r="G267">
        <v>312</v>
      </c>
      <c r="H267">
        <v>396.04</v>
      </c>
      <c r="I267">
        <v>58</v>
      </c>
      <c r="J267" t="b">
        <v>0</v>
      </c>
      <c r="L267" t="s">
        <v>42</v>
      </c>
    </row>
    <row r="268" spans="1:12">
      <c r="A268" t="s">
        <v>572</v>
      </c>
      <c r="B268" t="s">
        <v>573</v>
      </c>
      <c r="C268" t="s">
        <v>574</v>
      </c>
      <c r="D268" s="23">
        <v>45001</v>
      </c>
      <c r="E268" t="s">
        <v>23</v>
      </c>
      <c r="F268">
        <v>74656</v>
      </c>
      <c r="G268">
        <v>1753</v>
      </c>
      <c r="H268" s="24">
        <v>3163.13</v>
      </c>
      <c r="I268">
        <v>345</v>
      </c>
      <c r="J268" t="b">
        <v>0</v>
      </c>
      <c r="L268" t="s">
        <v>25</v>
      </c>
    </row>
    <row r="269" spans="1:12">
      <c r="A269" t="s">
        <v>575</v>
      </c>
      <c r="B269" t="s">
        <v>576</v>
      </c>
      <c r="C269" s="25">
        <v>45011</v>
      </c>
      <c r="D269" s="23">
        <v>45032</v>
      </c>
      <c r="E269" t="s">
        <v>23</v>
      </c>
      <c r="F269">
        <v>40384</v>
      </c>
      <c r="G269">
        <v>1866</v>
      </c>
      <c r="H269">
        <v>2060.37</v>
      </c>
      <c r="I269">
        <v>278</v>
      </c>
      <c r="J269" t="b">
        <v>1</v>
      </c>
      <c r="L269" t="s">
        <v>25</v>
      </c>
    </row>
    <row r="270" spans="1:12">
      <c r="A270" t="s">
        <v>577</v>
      </c>
      <c r="B270" t="s">
        <v>578</v>
      </c>
      <c r="C270" s="25">
        <v>45218</v>
      </c>
      <c r="D270" s="23">
        <v>45228</v>
      </c>
      <c r="E270" t="s">
        <v>33</v>
      </c>
      <c r="F270">
        <v>48254</v>
      </c>
      <c r="G270">
        <v>1973</v>
      </c>
      <c r="H270">
        <v>3857.91</v>
      </c>
      <c r="I270">
        <v>340</v>
      </c>
      <c r="J270" t="s">
        <v>24</v>
      </c>
      <c r="L270" t="s">
        <v>34</v>
      </c>
    </row>
    <row r="271" spans="1:12">
      <c r="A271" t="s">
        <v>579</v>
      </c>
      <c r="B271" t="s">
        <v>580</v>
      </c>
      <c r="C271" s="25">
        <v>45166</v>
      </c>
      <c r="D271" s="23">
        <v>45177</v>
      </c>
      <c r="E271" t="s">
        <v>23</v>
      </c>
      <c r="F271">
        <v>22918</v>
      </c>
      <c r="G271">
        <v>472</v>
      </c>
      <c r="H271">
        <v>896.08</v>
      </c>
      <c r="I271">
        <v>76</v>
      </c>
      <c r="J271">
        <v>1</v>
      </c>
      <c r="L271" t="s">
        <v>25</v>
      </c>
    </row>
    <row r="272" spans="1:12">
      <c r="A272" t="s">
        <v>581</v>
      </c>
      <c r="B272" t="s">
        <v>582</v>
      </c>
      <c r="C272" s="25">
        <v>45066</v>
      </c>
      <c r="D272" s="23">
        <v>45085</v>
      </c>
      <c r="E272" t="s">
        <v>33</v>
      </c>
      <c r="F272">
        <v>86981</v>
      </c>
      <c r="G272">
        <v>3114</v>
      </c>
      <c r="H272">
        <v>5021.03</v>
      </c>
      <c r="I272">
        <v>482</v>
      </c>
      <c r="J272" t="s">
        <v>30</v>
      </c>
      <c r="L272" t="s">
        <v>34</v>
      </c>
    </row>
    <row r="273" spans="1:12">
      <c r="A273" t="s">
        <v>583</v>
      </c>
      <c r="B273" t="s">
        <v>584</v>
      </c>
      <c r="C273" s="25">
        <v>44968</v>
      </c>
      <c r="D273" s="23">
        <v>44993</v>
      </c>
      <c r="E273" t="s">
        <v>14</v>
      </c>
      <c r="F273">
        <v>61713</v>
      </c>
      <c r="G273">
        <v>2087</v>
      </c>
      <c r="H273">
        <v>1918.21</v>
      </c>
      <c r="I273">
        <v>200</v>
      </c>
      <c r="J273" t="s">
        <v>30</v>
      </c>
      <c r="L273" t="s">
        <v>16</v>
      </c>
    </row>
    <row r="274" spans="1:12">
      <c r="A274" t="s">
        <v>585</v>
      </c>
      <c r="B274" t="s">
        <v>586</v>
      </c>
      <c r="C274" s="23">
        <v>45092</v>
      </c>
      <c r="D274" s="23">
        <v>45111</v>
      </c>
      <c r="E274" t="s">
        <v>14</v>
      </c>
      <c r="F274">
        <v>31306</v>
      </c>
      <c r="G274">
        <v>815</v>
      </c>
      <c r="H274">
        <v>568.45</v>
      </c>
      <c r="I274">
        <v>47</v>
      </c>
      <c r="J274" t="b">
        <v>0</v>
      </c>
      <c r="L274" t="s">
        <v>16</v>
      </c>
    </row>
    <row r="275" spans="1:12">
      <c r="A275" t="s">
        <v>587</v>
      </c>
      <c r="B275" t="s">
        <v>588</v>
      </c>
      <c r="C275" s="25">
        <v>45044</v>
      </c>
      <c r="D275" s="23">
        <v>45046</v>
      </c>
      <c r="E275" t="s">
        <v>33</v>
      </c>
      <c r="F275">
        <v>17646</v>
      </c>
      <c r="G275">
        <v>435</v>
      </c>
      <c r="H275">
        <v>775.19</v>
      </c>
      <c r="I275">
        <v>44</v>
      </c>
      <c r="J275" t="s">
        <v>15</v>
      </c>
      <c r="L275" t="s">
        <v>34</v>
      </c>
    </row>
    <row r="276" spans="1:12">
      <c r="A276" t="s">
        <v>589</v>
      </c>
      <c r="B276" t="s">
        <v>590</v>
      </c>
      <c r="C276" s="23">
        <v>45221</v>
      </c>
      <c r="D276" s="23">
        <v>45250</v>
      </c>
      <c r="E276" t="s">
        <v>14</v>
      </c>
      <c r="F276">
        <v>47843</v>
      </c>
      <c r="G276">
        <v>1135</v>
      </c>
      <c r="H276">
        <v>848.93</v>
      </c>
      <c r="J276" t="b">
        <v>0</v>
      </c>
      <c r="L276" t="s">
        <v>16</v>
      </c>
    </row>
    <row r="277" spans="1:12">
      <c r="A277" t="s">
        <v>591</v>
      </c>
      <c r="B277" t="s">
        <v>592</v>
      </c>
      <c r="C277" s="25">
        <v>45271</v>
      </c>
      <c r="D277" s="23">
        <v>45288</v>
      </c>
      <c r="E277" t="s">
        <v>23</v>
      </c>
      <c r="F277">
        <v>97601</v>
      </c>
      <c r="G277">
        <v>3385</v>
      </c>
      <c r="H277">
        <v>6030.01</v>
      </c>
      <c r="I277">
        <v>221</v>
      </c>
      <c r="J277" t="b">
        <v>1</v>
      </c>
      <c r="L277" t="s">
        <v>25</v>
      </c>
    </row>
    <row r="278" spans="1:12">
      <c r="A278" t="s">
        <v>593</v>
      </c>
      <c r="B278" t="s">
        <v>594</v>
      </c>
      <c r="C278" s="25">
        <v>45016</v>
      </c>
      <c r="D278" s="23">
        <v>45018</v>
      </c>
      <c r="E278" t="s">
        <v>23</v>
      </c>
      <c r="F278">
        <v>91735</v>
      </c>
      <c r="G278">
        <v>2540</v>
      </c>
      <c r="H278">
        <v>3139.81</v>
      </c>
      <c r="I278">
        <v>131</v>
      </c>
      <c r="J278" t="s">
        <v>15</v>
      </c>
      <c r="L278" t="s">
        <v>25</v>
      </c>
    </row>
    <row r="279" spans="1:12">
      <c r="A279" t="s">
        <v>595</v>
      </c>
      <c r="B279" t="s">
        <v>596</v>
      </c>
      <c r="C279" s="25">
        <v>45069</v>
      </c>
      <c r="D279" s="23">
        <v>45093</v>
      </c>
      <c r="E279" t="s">
        <v>14</v>
      </c>
      <c r="F279">
        <v>17371</v>
      </c>
      <c r="G279">
        <v>751</v>
      </c>
      <c r="H279">
        <v>833.49</v>
      </c>
      <c r="I279">
        <v>53</v>
      </c>
      <c r="J279" t="s">
        <v>30</v>
      </c>
      <c r="L279" t="s">
        <v>16</v>
      </c>
    </row>
    <row r="280" spans="1:12">
      <c r="A280" t="s">
        <v>597</v>
      </c>
      <c r="B280" t="s">
        <v>598</v>
      </c>
      <c r="C280" s="25">
        <v>45252</v>
      </c>
      <c r="D280" s="23">
        <v>45275</v>
      </c>
      <c r="E280" t="s">
        <v>19</v>
      </c>
      <c r="F280">
        <v>78371</v>
      </c>
      <c r="G280">
        <v>2882</v>
      </c>
      <c r="H280">
        <v>5345.49</v>
      </c>
      <c r="I280">
        <v>453</v>
      </c>
      <c r="J280" t="s">
        <v>24</v>
      </c>
      <c r="L280" t="s">
        <v>20</v>
      </c>
    </row>
    <row r="281" spans="1:12">
      <c r="A281" t="s">
        <v>599</v>
      </c>
      <c r="B281" t="s">
        <v>600</v>
      </c>
      <c r="C281" s="25">
        <v>45167</v>
      </c>
      <c r="D281" s="23">
        <v>45190</v>
      </c>
      <c r="E281" t="s">
        <v>58</v>
      </c>
      <c r="F281">
        <v>3049</v>
      </c>
      <c r="G281">
        <v>39</v>
      </c>
      <c r="H281">
        <v>54.83</v>
      </c>
      <c r="I281">
        <v>7</v>
      </c>
      <c r="J281">
        <v>1</v>
      </c>
      <c r="L281" t="s">
        <v>59</v>
      </c>
    </row>
    <row r="282" spans="1:12">
      <c r="A282" t="s">
        <v>601</v>
      </c>
      <c r="B282" t="s">
        <v>602</v>
      </c>
      <c r="C282" s="25">
        <v>45270</v>
      </c>
      <c r="D282" s="23">
        <v>45265</v>
      </c>
      <c r="E282" t="s">
        <v>23</v>
      </c>
      <c r="F282">
        <v>32616</v>
      </c>
      <c r="G282">
        <v>1161</v>
      </c>
      <c r="H282" s="24">
        <v>1584.67</v>
      </c>
      <c r="I282">
        <v>229</v>
      </c>
      <c r="J282">
        <v>1</v>
      </c>
      <c r="L282" t="s">
        <v>25</v>
      </c>
    </row>
    <row r="283" spans="1:12">
      <c r="A283" t="s">
        <v>603</v>
      </c>
      <c r="B283" t="s">
        <v>604</v>
      </c>
      <c r="C283" s="25">
        <v>45137</v>
      </c>
      <c r="D283" s="23">
        <v>45153</v>
      </c>
      <c r="E283" t="s">
        <v>19</v>
      </c>
      <c r="F283">
        <v>21932</v>
      </c>
      <c r="G283">
        <v>457</v>
      </c>
      <c r="H283">
        <v>611.53</v>
      </c>
      <c r="I283">
        <v>56</v>
      </c>
      <c r="J283" t="b">
        <v>1</v>
      </c>
      <c r="L283" t="s">
        <v>20</v>
      </c>
    </row>
    <row r="284" spans="1:12">
      <c r="A284" t="s">
        <v>605</v>
      </c>
      <c r="B284" t="s">
        <v>606</v>
      </c>
      <c r="C284" s="25">
        <v>45132</v>
      </c>
      <c r="D284" s="23">
        <v>45135</v>
      </c>
      <c r="E284" t="s">
        <v>33</v>
      </c>
      <c r="F284">
        <v>30855</v>
      </c>
      <c r="G284">
        <v>1040</v>
      </c>
      <c r="H284" s="24">
        <v>1099.02</v>
      </c>
      <c r="J284" t="b">
        <v>0</v>
      </c>
      <c r="L284" t="s">
        <v>34</v>
      </c>
    </row>
    <row r="285" spans="1:12">
      <c r="A285" t="s">
        <v>607</v>
      </c>
      <c r="B285" t="s">
        <v>608</v>
      </c>
      <c r="C285" t="s">
        <v>115</v>
      </c>
      <c r="D285" s="23">
        <v>45189</v>
      </c>
      <c r="E285" t="s">
        <v>19</v>
      </c>
      <c r="F285">
        <v>62434</v>
      </c>
      <c r="G285">
        <v>2322</v>
      </c>
      <c r="H285">
        <v>3897.39</v>
      </c>
      <c r="I285">
        <v>372</v>
      </c>
      <c r="J285" t="b">
        <v>1</v>
      </c>
      <c r="L285" t="s">
        <v>68</v>
      </c>
    </row>
    <row r="286" spans="1:12">
      <c r="A286" t="s">
        <v>609</v>
      </c>
      <c r="B286" t="s">
        <v>610</v>
      </c>
      <c r="C286" s="25">
        <v>45056</v>
      </c>
      <c r="D286" s="23">
        <v>45059</v>
      </c>
      <c r="E286" t="s">
        <v>138</v>
      </c>
      <c r="F286">
        <v>73694</v>
      </c>
      <c r="G286">
        <v>1417</v>
      </c>
      <c r="H286">
        <v>1245.82</v>
      </c>
      <c r="I286">
        <v>177</v>
      </c>
      <c r="J286">
        <v>1</v>
      </c>
      <c r="L286" t="s">
        <v>139</v>
      </c>
    </row>
    <row r="287" spans="1:12">
      <c r="A287" t="s">
        <v>611</v>
      </c>
      <c r="B287" t="s">
        <v>612</v>
      </c>
      <c r="C287" s="25">
        <v>45133</v>
      </c>
      <c r="D287" s="23">
        <v>45138</v>
      </c>
      <c r="E287" t="s">
        <v>33</v>
      </c>
      <c r="F287">
        <v>44016</v>
      </c>
      <c r="G287">
        <v>1244</v>
      </c>
      <c r="H287">
        <v>2373.98</v>
      </c>
      <c r="J287" t="s">
        <v>30</v>
      </c>
      <c r="L287" t="s">
        <v>34</v>
      </c>
    </row>
    <row r="288" spans="1:12">
      <c r="A288" t="s">
        <v>613</v>
      </c>
      <c r="B288" t="s">
        <v>614</v>
      </c>
      <c r="C288" s="25">
        <v>44927</v>
      </c>
      <c r="D288" s="23">
        <v>44932</v>
      </c>
      <c r="E288" t="s">
        <v>33</v>
      </c>
      <c r="F288">
        <v>8400</v>
      </c>
      <c r="G288">
        <v>147</v>
      </c>
      <c r="H288" s="24">
        <v>270.62</v>
      </c>
      <c r="I288">
        <v>10</v>
      </c>
      <c r="J288">
        <v>1</v>
      </c>
      <c r="L288" t="s">
        <v>34</v>
      </c>
    </row>
    <row r="289" spans="1:12">
      <c r="A289" t="s">
        <v>615</v>
      </c>
      <c r="B289" t="s">
        <v>616</v>
      </c>
      <c r="C289" t="s">
        <v>617</v>
      </c>
      <c r="D289" s="23">
        <v>45142</v>
      </c>
      <c r="E289" t="s">
        <v>266</v>
      </c>
      <c r="F289">
        <v>43642</v>
      </c>
      <c r="G289">
        <v>527</v>
      </c>
      <c r="H289">
        <v>530.28</v>
      </c>
      <c r="I289">
        <v>100</v>
      </c>
      <c r="J289" t="s">
        <v>15</v>
      </c>
      <c r="L289" t="s">
        <v>68</v>
      </c>
    </row>
    <row r="290" spans="1:12">
      <c r="A290" t="s">
        <v>618</v>
      </c>
      <c r="B290" t="s">
        <v>619</v>
      </c>
      <c r="C290" s="25">
        <v>45192</v>
      </c>
      <c r="D290" s="23">
        <v>45209</v>
      </c>
      <c r="E290" t="s">
        <v>41</v>
      </c>
      <c r="F290">
        <v>16151</v>
      </c>
      <c r="G290">
        <v>406</v>
      </c>
      <c r="H290">
        <v>647.24</v>
      </c>
      <c r="I290">
        <v>41</v>
      </c>
      <c r="J290" t="s">
        <v>24</v>
      </c>
      <c r="K290">
        <v>16169</v>
      </c>
      <c r="L290" t="s">
        <v>68</v>
      </c>
    </row>
    <row r="291" spans="1:12">
      <c r="A291" t="s">
        <v>620</v>
      </c>
      <c r="B291" t="s">
        <v>621</v>
      </c>
      <c r="C291" s="23">
        <v>45247</v>
      </c>
      <c r="D291" s="23">
        <v>45253</v>
      </c>
      <c r="E291" t="s">
        <v>14</v>
      </c>
      <c r="F291">
        <v>52407</v>
      </c>
      <c r="G291">
        <v>1284</v>
      </c>
      <c r="H291">
        <v>1746.03</v>
      </c>
      <c r="I291">
        <v>150</v>
      </c>
      <c r="J291" t="s">
        <v>24</v>
      </c>
      <c r="L291" t="s">
        <v>68</v>
      </c>
    </row>
    <row r="292" spans="1:12">
      <c r="A292" t="s">
        <v>622</v>
      </c>
      <c r="B292" t="s">
        <v>623</v>
      </c>
      <c r="C292" s="25">
        <v>45063</v>
      </c>
      <c r="D292" s="23">
        <v>45086</v>
      </c>
      <c r="E292" t="s">
        <v>58</v>
      </c>
      <c r="F292">
        <v>67690</v>
      </c>
      <c r="G292">
        <v>3372</v>
      </c>
      <c r="H292">
        <v>3393.83</v>
      </c>
      <c r="J292">
        <v>0</v>
      </c>
      <c r="L292" t="s">
        <v>59</v>
      </c>
    </row>
    <row r="293" spans="1:12">
      <c r="A293" t="s">
        <v>624</v>
      </c>
      <c r="B293" t="s">
        <v>625</v>
      </c>
      <c r="C293" s="25">
        <v>45151</v>
      </c>
      <c r="D293" s="23">
        <v>45159</v>
      </c>
      <c r="E293" t="s">
        <v>14</v>
      </c>
      <c r="F293">
        <v>5499</v>
      </c>
      <c r="G293">
        <v>153</v>
      </c>
      <c r="H293" s="24">
        <v>303.37</v>
      </c>
      <c r="I293">
        <v>15</v>
      </c>
      <c r="J293">
        <v>1</v>
      </c>
      <c r="L293" t="s">
        <v>16</v>
      </c>
    </row>
    <row r="294" spans="1:12">
      <c r="A294" t="s">
        <v>626</v>
      </c>
      <c r="B294" t="s">
        <v>627</v>
      </c>
      <c r="C294" s="25">
        <v>44941</v>
      </c>
      <c r="D294" s="23">
        <v>44944</v>
      </c>
      <c r="E294" t="s">
        <v>33</v>
      </c>
      <c r="F294">
        <v>7295</v>
      </c>
      <c r="G294">
        <v>170</v>
      </c>
      <c r="H294">
        <v>91.44</v>
      </c>
      <c r="I294">
        <v>14</v>
      </c>
      <c r="J294">
        <v>1</v>
      </c>
      <c r="L294" t="s">
        <v>34</v>
      </c>
    </row>
    <row r="295" spans="1:12">
      <c r="A295" t="s">
        <v>628</v>
      </c>
      <c r="B295" t="s">
        <v>629</v>
      </c>
      <c r="C295" s="25">
        <v>45049</v>
      </c>
      <c r="D295" s="23">
        <v>45074</v>
      </c>
      <c r="E295" t="s">
        <v>14</v>
      </c>
      <c r="F295">
        <v>60040</v>
      </c>
      <c r="G295">
        <v>1994</v>
      </c>
      <c r="H295">
        <v>1752.66</v>
      </c>
      <c r="I295">
        <v>288</v>
      </c>
      <c r="J295" t="s">
        <v>24</v>
      </c>
      <c r="L295" t="s">
        <v>16</v>
      </c>
    </row>
    <row r="296" spans="1:12">
      <c r="A296" t="s">
        <v>630</v>
      </c>
      <c r="B296" t="s">
        <v>631</v>
      </c>
      <c r="C296" s="23">
        <v>44934</v>
      </c>
      <c r="D296" s="23">
        <v>45151</v>
      </c>
      <c r="E296" t="s">
        <v>41</v>
      </c>
      <c r="F296">
        <v>13183</v>
      </c>
      <c r="G296">
        <v>178</v>
      </c>
      <c r="H296">
        <v>227.86</v>
      </c>
      <c r="I296">
        <v>9</v>
      </c>
      <c r="J296">
        <v>0</v>
      </c>
      <c r="L296" t="s">
        <v>42</v>
      </c>
    </row>
    <row r="297" spans="1:12">
      <c r="A297" t="s">
        <v>632</v>
      </c>
      <c r="B297" t="s">
        <v>633</v>
      </c>
      <c r="C297" s="25">
        <v>44985</v>
      </c>
      <c r="D297" s="23">
        <v>44997</v>
      </c>
      <c r="E297" t="s">
        <v>19</v>
      </c>
      <c r="F297">
        <v>30299</v>
      </c>
      <c r="G297">
        <v>1468</v>
      </c>
      <c r="H297">
        <v>1883.34</v>
      </c>
      <c r="I297">
        <v>232</v>
      </c>
      <c r="J297" t="s">
        <v>15</v>
      </c>
      <c r="L297" t="s">
        <v>20</v>
      </c>
    </row>
    <row r="298" spans="1:12">
      <c r="A298" t="s">
        <v>634</v>
      </c>
      <c r="B298" t="s">
        <v>635</v>
      </c>
      <c r="C298" s="25">
        <v>45005</v>
      </c>
      <c r="D298" s="23">
        <v>45016</v>
      </c>
      <c r="E298" t="s">
        <v>19</v>
      </c>
      <c r="F298">
        <v>13874</v>
      </c>
      <c r="G298">
        <v>491</v>
      </c>
      <c r="H298">
        <v>679.25</v>
      </c>
      <c r="I298">
        <v>62</v>
      </c>
      <c r="J298" t="b">
        <v>0</v>
      </c>
      <c r="L298" t="s">
        <v>20</v>
      </c>
    </row>
    <row r="299" spans="1:12">
      <c r="A299" t="s">
        <v>636</v>
      </c>
      <c r="B299" t="s">
        <v>637</v>
      </c>
      <c r="C299" s="25">
        <v>45187</v>
      </c>
      <c r="D299" s="23">
        <v>45190</v>
      </c>
      <c r="E299" t="s">
        <v>41</v>
      </c>
      <c r="F299">
        <v>33711</v>
      </c>
      <c r="G299">
        <v>1354</v>
      </c>
      <c r="H299">
        <v>2203.65</v>
      </c>
      <c r="I299">
        <v>190</v>
      </c>
      <c r="J299">
        <v>1</v>
      </c>
      <c r="L299" t="s">
        <v>42</v>
      </c>
    </row>
    <row r="300" spans="1:12">
      <c r="A300" t="s">
        <v>638</v>
      </c>
      <c r="B300" t="s">
        <v>639</v>
      </c>
      <c r="C300" s="25">
        <v>45174</v>
      </c>
      <c r="D300" s="23">
        <v>45188</v>
      </c>
      <c r="E300" t="s">
        <v>138</v>
      </c>
      <c r="F300">
        <v>6539</v>
      </c>
      <c r="G300">
        <v>109</v>
      </c>
      <c r="H300" s="24">
        <v>156.44</v>
      </c>
      <c r="I300">
        <v>15</v>
      </c>
      <c r="J300" t="s">
        <v>24</v>
      </c>
      <c r="L300" t="s">
        <v>139</v>
      </c>
    </row>
    <row r="301" spans="1:12">
      <c r="A301" t="s">
        <v>640</v>
      </c>
      <c r="B301" t="s">
        <v>641</v>
      </c>
      <c r="C301" s="25">
        <v>45209</v>
      </c>
      <c r="D301" s="23">
        <v>45220</v>
      </c>
      <c r="E301" t="s">
        <v>41</v>
      </c>
      <c r="F301">
        <v>54351</v>
      </c>
      <c r="G301">
        <v>1433</v>
      </c>
      <c r="H301">
        <v>2006.8</v>
      </c>
      <c r="I301">
        <v>184</v>
      </c>
      <c r="J301" t="b">
        <v>1</v>
      </c>
      <c r="L301" t="s">
        <v>42</v>
      </c>
    </row>
    <row r="302" spans="1:12">
      <c r="A302" t="s">
        <v>642</v>
      </c>
      <c r="B302" t="s">
        <v>643</v>
      </c>
      <c r="C302" s="25">
        <v>45233</v>
      </c>
      <c r="D302" s="23">
        <v>45258</v>
      </c>
      <c r="E302" t="s">
        <v>23</v>
      </c>
      <c r="F302">
        <v>62267</v>
      </c>
      <c r="G302">
        <v>1675</v>
      </c>
      <c r="H302">
        <v>971.96</v>
      </c>
      <c r="I302">
        <v>230</v>
      </c>
      <c r="J302">
        <v>1</v>
      </c>
      <c r="L302" t="s">
        <v>25</v>
      </c>
    </row>
    <row r="303" spans="1:12">
      <c r="A303" t="s">
        <v>644</v>
      </c>
      <c r="B303" t="s">
        <v>645</v>
      </c>
      <c r="C303" s="25">
        <v>44962</v>
      </c>
      <c r="D303" s="23">
        <v>44965</v>
      </c>
      <c r="E303" t="s">
        <v>33</v>
      </c>
      <c r="F303">
        <v>49354</v>
      </c>
      <c r="G303">
        <v>2115</v>
      </c>
      <c r="H303">
        <v>2252.04</v>
      </c>
      <c r="I303">
        <v>322</v>
      </c>
      <c r="J303" t="b">
        <v>1</v>
      </c>
      <c r="L303" t="s">
        <v>34</v>
      </c>
    </row>
    <row r="304" spans="1:12">
      <c r="A304" t="s">
        <v>646</v>
      </c>
      <c r="B304" t="s">
        <v>647</v>
      </c>
      <c r="C304" s="25">
        <v>45139</v>
      </c>
      <c r="D304" s="23">
        <v>45155</v>
      </c>
      <c r="E304" t="s">
        <v>19</v>
      </c>
      <c r="F304">
        <v>3557</v>
      </c>
      <c r="G304">
        <v>35</v>
      </c>
      <c r="H304">
        <v>29.68</v>
      </c>
      <c r="I304">
        <v>5</v>
      </c>
      <c r="J304" t="s">
        <v>15</v>
      </c>
      <c r="L304" t="s">
        <v>20</v>
      </c>
    </row>
    <row r="305" spans="1:12">
      <c r="A305" t="s">
        <v>648</v>
      </c>
      <c r="B305" t="s">
        <v>649</v>
      </c>
      <c r="C305" s="25">
        <v>45063</v>
      </c>
      <c r="D305" s="23">
        <v>45058</v>
      </c>
      <c r="E305" t="s">
        <v>41</v>
      </c>
      <c r="F305">
        <v>39360</v>
      </c>
      <c r="G305">
        <v>867</v>
      </c>
      <c r="H305">
        <v>778.61</v>
      </c>
      <c r="I305">
        <v>137</v>
      </c>
      <c r="J305">
        <v>1</v>
      </c>
      <c r="L305" t="s">
        <v>42</v>
      </c>
    </row>
    <row r="306" spans="1:12">
      <c r="A306" t="s">
        <v>650</v>
      </c>
      <c r="B306" t="s">
        <v>651</v>
      </c>
      <c r="C306" s="25">
        <v>45079</v>
      </c>
      <c r="D306" s="23">
        <v>45097</v>
      </c>
      <c r="E306" t="s">
        <v>19</v>
      </c>
      <c r="F306">
        <v>83018</v>
      </c>
      <c r="G306">
        <v>4088</v>
      </c>
      <c r="H306">
        <v>5443.2</v>
      </c>
      <c r="I306">
        <v>737</v>
      </c>
      <c r="J306" t="s">
        <v>24</v>
      </c>
      <c r="L306" t="s">
        <v>20</v>
      </c>
    </row>
    <row r="307" spans="1:12">
      <c r="A307" t="s">
        <v>652</v>
      </c>
      <c r="B307" t="s">
        <v>653</v>
      </c>
      <c r="C307" s="25">
        <v>45264</v>
      </c>
      <c r="D307" s="23">
        <v>45266</v>
      </c>
      <c r="E307" t="s">
        <v>41</v>
      </c>
      <c r="F307">
        <v>3200</v>
      </c>
      <c r="G307">
        <v>92</v>
      </c>
      <c r="H307">
        <v>73.53</v>
      </c>
      <c r="I307">
        <v>7</v>
      </c>
      <c r="J307" t="s">
        <v>15</v>
      </c>
      <c r="K307">
        <v>3228</v>
      </c>
      <c r="L307" t="s">
        <v>42</v>
      </c>
    </row>
    <row r="308" spans="1:12">
      <c r="A308" t="s">
        <v>654</v>
      </c>
      <c r="B308" t="s">
        <v>655</v>
      </c>
      <c r="C308" s="25">
        <v>45202</v>
      </c>
      <c r="D308" s="23">
        <v>45219</v>
      </c>
      <c r="E308" t="s">
        <v>19</v>
      </c>
      <c r="F308">
        <v>69497</v>
      </c>
      <c r="G308">
        <v>1758</v>
      </c>
      <c r="H308">
        <v>1654.14</v>
      </c>
      <c r="I308">
        <v>193</v>
      </c>
      <c r="J308" t="s">
        <v>15</v>
      </c>
      <c r="L308" t="s">
        <v>20</v>
      </c>
    </row>
    <row r="309" spans="1:12">
      <c r="A309" t="s">
        <v>656</v>
      </c>
      <c r="B309" t="s">
        <v>657</v>
      </c>
      <c r="C309" s="25">
        <v>45205</v>
      </c>
      <c r="D309" s="23">
        <v>45219</v>
      </c>
      <c r="E309" t="s">
        <v>14</v>
      </c>
      <c r="F309">
        <v>47975</v>
      </c>
      <c r="G309">
        <v>709</v>
      </c>
      <c r="H309">
        <v>606.64</v>
      </c>
      <c r="I309">
        <v>136</v>
      </c>
      <c r="J309" t="b">
        <v>0</v>
      </c>
      <c r="L309" t="s">
        <v>16</v>
      </c>
    </row>
    <row r="310" spans="1:12">
      <c r="A310" t="s">
        <v>658</v>
      </c>
      <c r="B310" t="s">
        <v>659</v>
      </c>
      <c r="C310" s="25">
        <v>45023</v>
      </c>
      <c r="D310" s="23">
        <v>45044</v>
      </c>
      <c r="E310" t="s">
        <v>41</v>
      </c>
      <c r="F310">
        <v>22357</v>
      </c>
      <c r="G310">
        <v>1094</v>
      </c>
      <c r="H310">
        <v>2103.49</v>
      </c>
      <c r="I310">
        <v>119</v>
      </c>
      <c r="J310">
        <v>1</v>
      </c>
      <c r="L310" t="s">
        <v>42</v>
      </c>
    </row>
    <row r="311" spans="1:12">
      <c r="A311" t="s">
        <v>660</v>
      </c>
      <c r="B311" t="s">
        <v>661</v>
      </c>
      <c r="C311" s="25">
        <v>45123</v>
      </c>
      <c r="D311" s="23">
        <v>45149</v>
      </c>
      <c r="E311" t="s">
        <v>23</v>
      </c>
      <c r="F311">
        <v>78505</v>
      </c>
      <c r="G311">
        <v>847</v>
      </c>
      <c r="H311">
        <v>1623.7</v>
      </c>
      <c r="I311">
        <v>58</v>
      </c>
      <c r="J311" t="b">
        <v>1</v>
      </c>
      <c r="L311" t="s">
        <v>25</v>
      </c>
    </row>
    <row r="312" spans="1:12">
      <c r="A312" t="s">
        <v>662</v>
      </c>
      <c r="B312" t="s">
        <v>663</v>
      </c>
      <c r="C312" s="25">
        <v>44949</v>
      </c>
      <c r="D312" s="23">
        <v>44962</v>
      </c>
      <c r="E312" t="s">
        <v>23</v>
      </c>
      <c r="F312">
        <v>3869</v>
      </c>
      <c r="G312">
        <v>152</v>
      </c>
      <c r="H312" s="24">
        <v>215.07</v>
      </c>
      <c r="I312">
        <v>19</v>
      </c>
      <c r="J312" t="b">
        <v>1</v>
      </c>
      <c r="L312" t="s">
        <v>25</v>
      </c>
    </row>
    <row r="313" spans="1:12">
      <c r="A313" t="s">
        <v>664</v>
      </c>
      <c r="B313" t="s">
        <v>665</v>
      </c>
      <c r="C313" s="25">
        <v>45122</v>
      </c>
      <c r="D313" s="23">
        <v>45145</v>
      </c>
      <c r="E313" t="s">
        <v>33</v>
      </c>
      <c r="F313">
        <v>62135</v>
      </c>
      <c r="G313">
        <v>2531</v>
      </c>
      <c r="H313">
        <v>4775.45</v>
      </c>
      <c r="I313">
        <v>168</v>
      </c>
      <c r="J313">
        <v>1</v>
      </c>
      <c r="L313" t="s">
        <v>34</v>
      </c>
    </row>
    <row r="314" spans="1:12">
      <c r="A314" t="s">
        <v>666</v>
      </c>
      <c r="B314" t="s">
        <v>667</v>
      </c>
      <c r="C314" s="25">
        <v>45260</v>
      </c>
      <c r="D314" s="23">
        <v>45265</v>
      </c>
      <c r="E314" t="s">
        <v>41</v>
      </c>
      <c r="F314">
        <v>51108</v>
      </c>
      <c r="G314">
        <v>1009</v>
      </c>
      <c r="H314">
        <v>1693.83</v>
      </c>
      <c r="I314">
        <v>81</v>
      </c>
      <c r="J314">
        <v>0</v>
      </c>
      <c r="L314" t="s">
        <v>42</v>
      </c>
    </row>
    <row r="315" spans="1:12">
      <c r="A315" t="s">
        <v>668</v>
      </c>
      <c r="B315" t="s">
        <v>669</v>
      </c>
      <c r="C315" s="25">
        <v>44945</v>
      </c>
      <c r="D315" s="23">
        <v>44963</v>
      </c>
      <c r="E315" t="s">
        <v>19</v>
      </c>
      <c r="F315">
        <v>95179</v>
      </c>
      <c r="G315">
        <v>3508</v>
      </c>
      <c r="H315">
        <v>4858.31</v>
      </c>
      <c r="I315">
        <v>700</v>
      </c>
      <c r="J315" t="b">
        <v>0</v>
      </c>
      <c r="L315" t="s">
        <v>20</v>
      </c>
    </row>
    <row r="316" spans="1:12">
      <c r="A316" t="s">
        <v>670</v>
      </c>
      <c r="B316" t="s">
        <v>671</v>
      </c>
      <c r="C316" s="25">
        <v>45096</v>
      </c>
      <c r="D316" s="23">
        <v>45123</v>
      </c>
      <c r="E316" t="s">
        <v>23</v>
      </c>
      <c r="F316">
        <v>91272</v>
      </c>
      <c r="G316">
        <v>1251</v>
      </c>
      <c r="H316" s="24">
        <v>637.58</v>
      </c>
      <c r="I316">
        <v>164</v>
      </c>
      <c r="J316" t="b">
        <v>0</v>
      </c>
      <c r="L316" t="s">
        <v>25</v>
      </c>
    </row>
    <row r="317" spans="1:12">
      <c r="A317" t="s">
        <v>672</v>
      </c>
      <c r="B317" t="s">
        <v>673</v>
      </c>
      <c r="C317" t="s">
        <v>674</v>
      </c>
      <c r="D317" s="23">
        <v>45155</v>
      </c>
      <c r="E317" t="s">
        <v>33</v>
      </c>
      <c r="F317">
        <v>39467</v>
      </c>
      <c r="G317">
        <v>800</v>
      </c>
      <c r="H317">
        <v>1327.02</v>
      </c>
      <c r="J317" t="b">
        <v>0</v>
      </c>
      <c r="L317" t="s">
        <v>34</v>
      </c>
    </row>
    <row r="318" spans="1:12">
      <c r="A318" t="s">
        <v>675</v>
      </c>
      <c r="B318" t="s">
        <v>676</v>
      </c>
      <c r="C318" t="s">
        <v>677</v>
      </c>
      <c r="D318" s="23">
        <v>45187</v>
      </c>
      <c r="E318" t="s">
        <v>33</v>
      </c>
      <c r="F318">
        <v>24328</v>
      </c>
      <c r="G318">
        <v>1010</v>
      </c>
      <c r="H318">
        <v>1569.27</v>
      </c>
      <c r="I318">
        <v>201</v>
      </c>
      <c r="J318" t="b">
        <v>1</v>
      </c>
      <c r="L318" t="s">
        <v>34</v>
      </c>
    </row>
    <row r="319" spans="1:12">
      <c r="A319" t="s">
        <v>678</v>
      </c>
      <c r="B319" t="s">
        <v>679</v>
      </c>
      <c r="C319" s="25">
        <v>45000</v>
      </c>
      <c r="D319" s="23">
        <v>45007</v>
      </c>
      <c r="E319" t="s">
        <v>41</v>
      </c>
      <c r="F319">
        <v>92412</v>
      </c>
      <c r="G319">
        <v>4120</v>
      </c>
      <c r="H319">
        <v>5862.27</v>
      </c>
      <c r="I319">
        <v>803</v>
      </c>
      <c r="J319" t="s">
        <v>15</v>
      </c>
      <c r="L319" t="s">
        <v>42</v>
      </c>
    </row>
    <row r="320" spans="1:12">
      <c r="A320" t="s">
        <v>680</v>
      </c>
      <c r="B320" t="s">
        <v>681</v>
      </c>
      <c r="C320" t="s">
        <v>682</v>
      </c>
      <c r="D320" s="23">
        <v>45021</v>
      </c>
      <c r="E320" t="s">
        <v>14</v>
      </c>
      <c r="F320">
        <v>87831</v>
      </c>
      <c r="G320">
        <v>3016</v>
      </c>
      <c r="H320">
        <v>4948.16</v>
      </c>
      <c r="I320">
        <v>350</v>
      </c>
      <c r="J320" t="s">
        <v>24</v>
      </c>
      <c r="L320" t="s">
        <v>16</v>
      </c>
    </row>
    <row r="321" spans="1:12">
      <c r="A321" t="s">
        <v>683</v>
      </c>
      <c r="B321" t="s">
        <v>684</v>
      </c>
      <c r="C321" s="25">
        <v>45062</v>
      </c>
      <c r="D321" s="23">
        <v>45068</v>
      </c>
      <c r="E321" t="s">
        <v>19</v>
      </c>
      <c r="F321">
        <v>4987</v>
      </c>
      <c r="G321">
        <v>150</v>
      </c>
      <c r="H321">
        <v>190.41</v>
      </c>
      <c r="I321">
        <v>13</v>
      </c>
      <c r="J321">
        <v>0</v>
      </c>
      <c r="L321" t="s">
        <v>20</v>
      </c>
    </row>
    <row r="322" spans="1:12">
      <c r="A322" t="s">
        <v>685</v>
      </c>
      <c r="B322" t="s">
        <v>686</v>
      </c>
      <c r="C322" t="s">
        <v>687</v>
      </c>
      <c r="D322" s="23">
        <v>45263</v>
      </c>
      <c r="E322" t="s">
        <v>14</v>
      </c>
      <c r="F322">
        <v>59871</v>
      </c>
      <c r="G322">
        <v>980</v>
      </c>
      <c r="H322">
        <v>1525</v>
      </c>
      <c r="I322">
        <v>172</v>
      </c>
      <c r="J322" t="b">
        <v>0</v>
      </c>
      <c r="L322" t="s">
        <v>16</v>
      </c>
    </row>
    <row r="323" spans="1:12">
      <c r="A323" t="s">
        <v>688</v>
      </c>
      <c r="B323" t="s">
        <v>689</v>
      </c>
      <c r="C323" s="25">
        <v>45095</v>
      </c>
      <c r="D323" s="23">
        <v>45120</v>
      </c>
      <c r="E323" t="s">
        <v>23</v>
      </c>
      <c r="F323">
        <v>23399</v>
      </c>
      <c r="G323">
        <v>293</v>
      </c>
      <c r="H323">
        <v>557.51</v>
      </c>
      <c r="I323">
        <v>46</v>
      </c>
      <c r="J323" t="b">
        <v>1</v>
      </c>
      <c r="L323" t="s">
        <v>25</v>
      </c>
    </row>
    <row r="324" spans="1:12">
      <c r="A324" t="s">
        <v>690</v>
      </c>
      <c r="B324" t="s">
        <v>691</v>
      </c>
      <c r="C324" s="25">
        <v>45121</v>
      </c>
      <c r="D324" s="23">
        <v>45151</v>
      </c>
      <c r="E324" t="s">
        <v>138</v>
      </c>
      <c r="F324">
        <v>47214</v>
      </c>
      <c r="G324">
        <v>694</v>
      </c>
      <c r="H324">
        <v>738.21</v>
      </c>
      <c r="I324">
        <v>106</v>
      </c>
      <c r="J324" t="b">
        <v>1</v>
      </c>
      <c r="L324" t="s">
        <v>139</v>
      </c>
    </row>
    <row r="325" spans="1:12">
      <c r="A325" t="s">
        <v>692</v>
      </c>
      <c r="B325" t="s">
        <v>693</v>
      </c>
      <c r="C325" s="23">
        <v>45176</v>
      </c>
      <c r="D325" s="23">
        <v>45144</v>
      </c>
      <c r="E325" t="s">
        <v>23</v>
      </c>
      <c r="F325">
        <v>87416</v>
      </c>
      <c r="G325">
        <v>1669</v>
      </c>
      <c r="H325">
        <v>2607.28</v>
      </c>
      <c r="I325">
        <v>307</v>
      </c>
      <c r="J325" t="s">
        <v>15</v>
      </c>
      <c r="L325" t="s">
        <v>25</v>
      </c>
    </row>
    <row r="326" spans="1:12">
      <c r="A326" t="s">
        <v>694</v>
      </c>
      <c r="B326" t="s">
        <v>695</v>
      </c>
      <c r="C326" s="25">
        <v>44962</v>
      </c>
      <c r="D326" s="23">
        <v>44971</v>
      </c>
      <c r="E326" t="s">
        <v>14</v>
      </c>
      <c r="F326">
        <v>71271</v>
      </c>
      <c r="G326">
        <v>1686</v>
      </c>
      <c r="H326">
        <v>2046.01</v>
      </c>
      <c r="I326">
        <v>258</v>
      </c>
      <c r="J326">
        <v>1</v>
      </c>
      <c r="L326" t="s">
        <v>16</v>
      </c>
    </row>
    <row r="327" spans="1:12">
      <c r="A327" t="s">
        <v>696</v>
      </c>
      <c r="B327" t="s">
        <v>697</v>
      </c>
      <c r="C327" s="25">
        <v>45074</v>
      </c>
      <c r="D327" s="23">
        <v>45082</v>
      </c>
      <c r="E327" t="s">
        <v>19</v>
      </c>
      <c r="F327">
        <v>45064</v>
      </c>
      <c r="G327">
        <v>1137</v>
      </c>
      <c r="H327">
        <v>1718.69</v>
      </c>
      <c r="I327">
        <v>105</v>
      </c>
      <c r="J327">
        <v>1</v>
      </c>
      <c r="L327" t="s">
        <v>20</v>
      </c>
    </row>
    <row r="328" spans="1:12">
      <c r="A328" t="s">
        <v>698</v>
      </c>
      <c r="B328" t="s">
        <v>699</v>
      </c>
      <c r="C328" s="25">
        <v>45149</v>
      </c>
      <c r="D328" s="23">
        <v>45157</v>
      </c>
      <c r="E328" t="s">
        <v>138</v>
      </c>
      <c r="F328">
        <v>71091</v>
      </c>
      <c r="G328">
        <v>1695</v>
      </c>
      <c r="H328">
        <v>2787.16</v>
      </c>
      <c r="I328">
        <v>261</v>
      </c>
      <c r="J328" t="s">
        <v>24</v>
      </c>
      <c r="L328" t="s">
        <v>139</v>
      </c>
    </row>
    <row r="329" spans="1:12">
      <c r="A329" t="s">
        <v>700</v>
      </c>
      <c r="B329" t="s">
        <v>701</v>
      </c>
      <c r="C329" s="25">
        <v>45287</v>
      </c>
      <c r="D329" s="23">
        <v>45289</v>
      </c>
      <c r="E329" t="s">
        <v>14</v>
      </c>
      <c r="F329">
        <v>41818</v>
      </c>
      <c r="G329">
        <v>818</v>
      </c>
      <c r="H329">
        <v>464.77</v>
      </c>
      <c r="I329">
        <v>78</v>
      </c>
      <c r="J329" t="s">
        <v>24</v>
      </c>
      <c r="L329" t="s">
        <v>16</v>
      </c>
    </row>
    <row r="330" spans="1:12">
      <c r="A330" t="s">
        <v>702</v>
      </c>
      <c r="B330" t="s">
        <v>703</v>
      </c>
      <c r="C330" s="23">
        <v>45282</v>
      </c>
      <c r="D330" s="23">
        <v>45303</v>
      </c>
      <c r="E330" t="s">
        <v>41</v>
      </c>
      <c r="F330">
        <v>46525</v>
      </c>
      <c r="G330">
        <v>1413</v>
      </c>
      <c r="H330">
        <v>2076.97</v>
      </c>
      <c r="I330">
        <v>231</v>
      </c>
      <c r="J330" t="b">
        <v>0</v>
      </c>
      <c r="L330" t="s">
        <v>42</v>
      </c>
    </row>
    <row r="331" spans="1:12">
      <c r="A331" t="s">
        <v>704</v>
      </c>
      <c r="B331" t="s">
        <v>705</v>
      </c>
      <c r="C331" s="25">
        <v>45093</v>
      </c>
      <c r="D331" s="23">
        <v>45115</v>
      </c>
      <c r="E331" t="s">
        <v>19</v>
      </c>
      <c r="F331">
        <v>20830</v>
      </c>
      <c r="G331">
        <v>895</v>
      </c>
      <c r="H331">
        <v>751.9</v>
      </c>
      <c r="I331">
        <v>127</v>
      </c>
      <c r="J331" t="s">
        <v>24</v>
      </c>
      <c r="L331" t="s">
        <v>20</v>
      </c>
    </row>
    <row r="332" spans="1:12">
      <c r="A332" t="s">
        <v>706</v>
      </c>
      <c r="B332" t="s">
        <v>707</v>
      </c>
      <c r="C332" s="25">
        <v>45118</v>
      </c>
      <c r="D332" s="23">
        <v>45136</v>
      </c>
      <c r="E332" t="s">
        <v>41</v>
      </c>
      <c r="F332">
        <v>18429</v>
      </c>
      <c r="G332">
        <v>390</v>
      </c>
      <c r="H332">
        <v>586.97</v>
      </c>
      <c r="I332">
        <v>24</v>
      </c>
      <c r="J332" t="b">
        <v>0</v>
      </c>
      <c r="L332" t="s">
        <v>42</v>
      </c>
    </row>
    <row r="333" spans="1:12">
      <c r="A333" t="s">
        <v>708</v>
      </c>
      <c r="B333" t="s">
        <v>709</v>
      </c>
      <c r="C333" s="25">
        <v>45137</v>
      </c>
      <c r="D333" s="23">
        <v>45138</v>
      </c>
      <c r="E333" t="s">
        <v>33</v>
      </c>
      <c r="F333">
        <v>7893</v>
      </c>
      <c r="G333">
        <v>376</v>
      </c>
      <c r="H333">
        <v>452.14</v>
      </c>
      <c r="I333">
        <v>47</v>
      </c>
      <c r="J333">
        <v>0</v>
      </c>
      <c r="L333" t="s">
        <v>34</v>
      </c>
    </row>
    <row r="334" spans="1:12">
      <c r="A334" t="s">
        <v>710</v>
      </c>
      <c r="B334" t="s">
        <v>711</v>
      </c>
      <c r="C334" s="25">
        <v>45014</v>
      </c>
      <c r="D334" s="23">
        <v>45016</v>
      </c>
      <c r="E334" t="s">
        <v>33</v>
      </c>
      <c r="F334">
        <v>80909</v>
      </c>
      <c r="G334">
        <v>3635</v>
      </c>
      <c r="H334">
        <v>6035.3</v>
      </c>
      <c r="I334">
        <v>368</v>
      </c>
      <c r="J334" t="s">
        <v>24</v>
      </c>
      <c r="L334" t="s">
        <v>34</v>
      </c>
    </row>
    <row r="335" spans="1:12">
      <c r="A335" t="s">
        <v>712</v>
      </c>
      <c r="B335" t="s">
        <v>713</v>
      </c>
      <c r="C335" s="25">
        <v>45122</v>
      </c>
      <c r="D335" s="23">
        <v>45143</v>
      </c>
      <c r="E335" t="s">
        <v>19</v>
      </c>
      <c r="F335">
        <v>48333</v>
      </c>
      <c r="G335">
        <v>796</v>
      </c>
      <c r="H335">
        <v>545.34</v>
      </c>
      <c r="I335">
        <v>79</v>
      </c>
      <c r="J335" t="s">
        <v>15</v>
      </c>
      <c r="L335" t="s">
        <v>20</v>
      </c>
    </row>
    <row r="336" spans="1:12">
      <c r="A336" t="s">
        <v>714</v>
      </c>
      <c r="B336" t="s">
        <v>715</v>
      </c>
      <c r="C336" s="25">
        <v>45225</v>
      </c>
      <c r="D336" s="23">
        <v>45252</v>
      </c>
      <c r="E336" t="s">
        <v>23</v>
      </c>
      <c r="F336">
        <v>4436</v>
      </c>
      <c r="G336">
        <v>183</v>
      </c>
      <c r="H336">
        <v>263.43</v>
      </c>
      <c r="I336">
        <v>25</v>
      </c>
      <c r="J336" t="b">
        <v>0</v>
      </c>
      <c r="L336" t="s">
        <v>25</v>
      </c>
    </row>
    <row r="337" spans="1:12">
      <c r="A337" t="s">
        <v>716</v>
      </c>
      <c r="B337" t="s">
        <v>717</v>
      </c>
      <c r="C337" s="25">
        <v>45057</v>
      </c>
      <c r="D337" s="23">
        <v>45080</v>
      </c>
      <c r="E337" t="s">
        <v>14</v>
      </c>
      <c r="F337">
        <v>75290</v>
      </c>
      <c r="G337">
        <v>2483</v>
      </c>
      <c r="H337">
        <v>2278.66</v>
      </c>
      <c r="I337">
        <v>244</v>
      </c>
      <c r="J337" t="s">
        <v>15</v>
      </c>
      <c r="L337" t="s">
        <v>16</v>
      </c>
    </row>
    <row r="338" spans="1:12">
      <c r="A338" t="s">
        <v>718</v>
      </c>
      <c r="B338" t="s">
        <v>719</v>
      </c>
      <c r="C338" s="25">
        <v>45165</v>
      </c>
      <c r="D338" s="23">
        <v>45173</v>
      </c>
      <c r="E338" t="s">
        <v>14</v>
      </c>
      <c r="F338">
        <v>77213</v>
      </c>
      <c r="G338">
        <v>2522</v>
      </c>
      <c r="H338">
        <v>4487.83</v>
      </c>
      <c r="I338">
        <v>419</v>
      </c>
      <c r="J338" t="b">
        <v>1</v>
      </c>
      <c r="L338" t="s">
        <v>16</v>
      </c>
    </row>
    <row r="339" spans="1:12">
      <c r="A339" t="s">
        <v>720</v>
      </c>
      <c r="B339" t="s">
        <v>721</v>
      </c>
      <c r="C339" t="s">
        <v>722</v>
      </c>
      <c r="D339" s="23">
        <v>45023</v>
      </c>
      <c r="E339" t="s">
        <v>19</v>
      </c>
      <c r="F339">
        <v>6895</v>
      </c>
      <c r="G339">
        <v>176</v>
      </c>
      <c r="H339">
        <v>333.09</v>
      </c>
      <c r="I339">
        <v>10</v>
      </c>
      <c r="J339" t="b">
        <v>0</v>
      </c>
      <c r="L339" t="s">
        <v>20</v>
      </c>
    </row>
    <row r="340" spans="1:12">
      <c r="A340" t="s">
        <v>723</v>
      </c>
      <c r="B340" t="s">
        <v>724</v>
      </c>
      <c r="C340" s="25">
        <v>45103</v>
      </c>
      <c r="D340" s="23">
        <v>45105</v>
      </c>
      <c r="E340" t="s">
        <v>266</v>
      </c>
      <c r="F340">
        <v>20738</v>
      </c>
      <c r="G340">
        <v>623</v>
      </c>
      <c r="H340" s="24">
        <v>1242.63</v>
      </c>
      <c r="I340">
        <v>92</v>
      </c>
      <c r="J340" t="b">
        <v>1</v>
      </c>
      <c r="L340" t="s">
        <v>20</v>
      </c>
    </row>
    <row r="341" spans="1:12">
      <c r="A341" t="s">
        <v>725</v>
      </c>
      <c r="B341" t="s">
        <v>726</v>
      </c>
      <c r="C341" s="25">
        <v>45144</v>
      </c>
      <c r="D341" s="23">
        <v>45146</v>
      </c>
      <c r="E341" t="s">
        <v>33</v>
      </c>
      <c r="F341">
        <v>31746</v>
      </c>
      <c r="G341">
        <v>821</v>
      </c>
      <c r="H341">
        <v>1390.78</v>
      </c>
      <c r="I341">
        <v>140</v>
      </c>
      <c r="J341" t="s">
        <v>30</v>
      </c>
      <c r="L341" t="s">
        <v>34</v>
      </c>
    </row>
    <row r="342" spans="1:12">
      <c r="A342" t="s">
        <v>727</v>
      </c>
      <c r="B342" t="s">
        <v>728</v>
      </c>
      <c r="C342" s="25">
        <v>45081</v>
      </c>
      <c r="D342" s="23">
        <v>45089</v>
      </c>
      <c r="E342" t="s">
        <v>23</v>
      </c>
      <c r="F342">
        <v>50377</v>
      </c>
      <c r="G342">
        <v>1591</v>
      </c>
      <c r="H342">
        <v>2594.29</v>
      </c>
      <c r="I342">
        <v>240</v>
      </c>
      <c r="J342" t="s">
        <v>15</v>
      </c>
      <c r="L342" t="s">
        <v>25</v>
      </c>
    </row>
    <row r="343" spans="1:12">
      <c r="A343" t="s">
        <v>729</v>
      </c>
      <c r="B343" t="s">
        <v>730</v>
      </c>
      <c r="C343" s="25">
        <v>45174</v>
      </c>
      <c r="D343" s="23">
        <v>45199</v>
      </c>
      <c r="E343" t="s">
        <v>14</v>
      </c>
      <c r="F343">
        <v>49404</v>
      </c>
      <c r="G343">
        <v>1734</v>
      </c>
      <c r="H343">
        <v>1427.52</v>
      </c>
      <c r="I343">
        <v>216</v>
      </c>
      <c r="J343" t="s">
        <v>30</v>
      </c>
      <c r="L343" t="s">
        <v>16</v>
      </c>
    </row>
    <row r="344" spans="1:12">
      <c r="A344" t="s">
        <v>731</v>
      </c>
      <c r="B344" t="s">
        <v>732</v>
      </c>
      <c r="C344" s="25">
        <v>45110</v>
      </c>
      <c r="D344" s="23">
        <v>45118</v>
      </c>
      <c r="E344" t="s">
        <v>41</v>
      </c>
      <c r="F344">
        <v>55045</v>
      </c>
      <c r="G344">
        <v>2035</v>
      </c>
      <c r="H344">
        <v>2043.16</v>
      </c>
      <c r="I344">
        <v>391</v>
      </c>
      <c r="J344" t="b">
        <v>0</v>
      </c>
      <c r="L344" t="s">
        <v>42</v>
      </c>
    </row>
    <row r="345" spans="1:12">
      <c r="A345" t="s">
        <v>733</v>
      </c>
      <c r="B345" t="s">
        <v>734</v>
      </c>
      <c r="C345" s="23">
        <v>44932</v>
      </c>
      <c r="D345" s="23">
        <v>45083</v>
      </c>
      <c r="E345" t="s">
        <v>23</v>
      </c>
      <c r="F345">
        <v>98888</v>
      </c>
      <c r="G345">
        <v>3095</v>
      </c>
      <c r="H345">
        <v>3709.43</v>
      </c>
      <c r="I345">
        <v>293</v>
      </c>
      <c r="J345" t="b">
        <v>1</v>
      </c>
      <c r="K345">
        <v>98941</v>
      </c>
      <c r="L345" t="s">
        <v>25</v>
      </c>
    </row>
    <row r="346" spans="1:12">
      <c r="A346" t="s">
        <v>735</v>
      </c>
      <c r="B346" t="s">
        <v>736</v>
      </c>
      <c r="C346" s="23">
        <v>45264</v>
      </c>
      <c r="D346" s="23">
        <v>45056</v>
      </c>
      <c r="E346" t="s">
        <v>14</v>
      </c>
      <c r="F346">
        <v>40790</v>
      </c>
      <c r="G346">
        <v>1584</v>
      </c>
      <c r="H346">
        <v>2629.55</v>
      </c>
      <c r="I346">
        <v>83</v>
      </c>
      <c r="J346" t="b">
        <v>0</v>
      </c>
      <c r="L346" t="s">
        <v>16</v>
      </c>
    </row>
    <row r="347" spans="1:12">
      <c r="A347" t="s">
        <v>737</v>
      </c>
      <c r="B347" t="s">
        <v>738</v>
      </c>
      <c r="C347" s="25">
        <v>45278</v>
      </c>
      <c r="D347" s="23">
        <v>45283</v>
      </c>
      <c r="E347" t="s">
        <v>23</v>
      </c>
      <c r="F347">
        <v>6600</v>
      </c>
      <c r="G347">
        <v>103</v>
      </c>
      <c r="H347" s="24">
        <v>192.86</v>
      </c>
      <c r="I347">
        <v>11</v>
      </c>
      <c r="J347" t="s">
        <v>30</v>
      </c>
      <c r="L347" t="s">
        <v>25</v>
      </c>
    </row>
    <row r="348" spans="1:12">
      <c r="A348" t="s">
        <v>739</v>
      </c>
      <c r="B348" t="s">
        <v>740</v>
      </c>
      <c r="C348" s="25">
        <v>45237</v>
      </c>
      <c r="D348" s="23">
        <v>45232</v>
      </c>
      <c r="E348" t="s">
        <v>41</v>
      </c>
      <c r="F348">
        <v>95660</v>
      </c>
      <c r="G348">
        <v>1767</v>
      </c>
      <c r="H348">
        <v>1384.81</v>
      </c>
      <c r="J348" t="b">
        <v>0</v>
      </c>
      <c r="L348" t="s">
        <v>42</v>
      </c>
    </row>
    <row r="349" spans="1:12">
      <c r="A349" t="s">
        <v>741</v>
      </c>
      <c r="B349" t="s">
        <v>742</v>
      </c>
      <c r="C349" s="25">
        <v>45073</v>
      </c>
      <c r="D349" s="23">
        <v>45084</v>
      </c>
      <c r="E349" t="s">
        <v>41</v>
      </c>
      <c r="F349">
        <v>94179</v>
      </c>
      <c r="G349">
        <v>4026</v>
      </c>
      <c r="H349">
        <v>7583.18</v>
      </c>
      <c r="I349">
        <v>777</v>
      </c>
      <c r="J349">
        <v>0</v>
      </c>
      <c r="L349" t="s">
        <v>42</v>
      </c>
    </row>
    <row r="350" spans="1:12">
      <c r="A350" t="s">
        <v>743</v>
      </c>
      <c r="B350" t="s">
        <v>744</v>
      </c>
      <c r="C350" s="25">
        <v>45107</v>
      </c>
      <c r="D350" s="23">
        <v>45118</v>
      </c>
      <c r="E350" t="s">
        <v>41</v>
      </c>
      <c r="F350">
        <v>41764</v>
      </c>
      <c r="G350">
        <v>956</v>
      </c>
      <c r="H350">
        <v>1475.53</v>
      </c>
      <c r="I350">
        <v>77</v>
      </c>
      <c r="J350">
        <v>1</v>
      </c>
      <c r="L350" t="s">
        <v>42</v>
      </c>
    </row>
    <row r="351" spans="1:12">
      <c r="A351" t="s">
        <v>745</v>
      </c>
      <c r="B351" t="s">
        <v>746</v>
      </c>
      <c r="C351" s="25">
        <v>45055</v>
      </c>
      <c r="D351" s="23">
        <v>45068</v>
      </c>
      <c r="E351" t="s">
        <v>19</v>
      </c>
      <c r="F351">
        <v>75543</v>
      </c>
      <c r="G351">
        <v>824</v>
      </c>
      <c r="H351">
        <v>1166.91</v>
      </c>
      <c r="I351">
        <v>138</v>
      </c>
      <c r="J351" t="s">
        <v>30</v>
      </c>
      <c r="L351" t="s">
        <v>20</v>
      </c>
    </row>
    <row r="352" spans="1:12">
      <c r="A352" t="s">
        <v>747</v>
      </c>
      <c r="B352" t="s">
        <v>748</v>
      </c>
      <c r="C352" s="25">
        <v>45264</v>
      </c>
      <c r="D352" s="23">
        <v>45289</v>
      </c>
      <c r="E352" t="s">
        <v>41</v>
      </c>
      <c r="F352">
        <v>46714</v>
      </c>
      <c r="G352">
        <v>754</v>
      </c>
      <c r="H352">
        <v>603.02</v>
      </c>
      <c r="I352">
        <v>125</v>
      </c>
      <c r="J352" t="b">
        <v>0</v>
      </c>
      <c r="L352" t="s">
        <v>42</v>
      </c>
    </row>
    <row r="353" spans="1:12">
      <c r="A353" t="s">
        <v>749</v>
      </c>
      <c r="B353" t="s">
        <v>750</v>
      </c>
      <c r="C353" s="25">
        <v>44976</v>
      </c>
      <c r="D353" s="23">
        <v>44997</v>
      </c>
      <c r="E353" t="s">
        <v>33</v>
      </c>
      <c r="F353">
        <v>57835</v>
      </c>
      <c r="G353">
        <v>1095</v>
      </c>
      <c r="H353" s="24">
        <v>638.7</v>
      </c>
      <c r="I353">
        <v>90</v>
      </c>
      <c r="J353" t="b">
        <v>1</v>
      </c>
      <c r="L353" t="s">
        <v>34</v>
      </c>
    </row>
    <row r="354" spans="1:12">
      <c r="A354" t="s">
        <v>751</v>
      </c>
      <c r="B354" t="s">
        <v>752</v>
      </c>
      <c r="C354" s="23">
        <v>45085</v>
      </c>
      <c r="D354" s="23">
        <v>45166</v>
      </c>
      <c r="E354" t="s">
        <v>138</v>
      </c>
      <c r="F354">
        <v>74744</v>
      </c>
      <c r="G354">
        <v>3609</v>
      </c>
      <c r="H354">
        <v>4881.88</v>
      </c>
      <c r="I354">
        <v>516</v>
      </c>
      <c r="J354" t="b">
        <v>0</v>
      </c>
      <c r="L354" t="s">
        <v>139</v>
      </c>
    </row>
    <row r="355" spans="1:12">
      <c r="A355" t="s">
        <v>753</v>
      </c>
      <c r="B355" t="s">
        <v>754</v>
      </c>
      <c r="C355" s="23">
        <v>45113</v>
      </c>
      <c r="D355" s="23">
        <v>45097</v>
      </c>
      <c r="E355" t="s">
        <v>41</v>
      </c>
      <c r="F355">
        <v>57491</v>
      </c>
      <c r="G355">
        <v>1892</v>
      </c>
      <c r="H355" s="24">
        <v>2795</v>
      </c>
      <c r="I355">
        <v>108</v>
      </c>
      <c r="J355" t="b">
        <v>1</v>
      </c>
      <c r="L355" t="s">
        <v>42</v>
      </c>
    </row>
    <row r="356" spans="1:12">
      <c r="A356" t="s">
        <v>755</v>
      </c>
      <c r="B356" t="s">
        <v>756</v>
      </c>
      <c r="C356" s="25">
        <v>45078</v>
      </c>
      <c r="D356" s="23">
        <v>45079</v>
      </c>
      <c r="E356" t="s">
        <v>33</v>
      </c>
      <c r="F356">
        <v>19589</v>
      </c>
      <c r="G356">
        <v>926</v>
      </c>
      <c r="H356">
        <v>755.78</v>
      </c>
      <c r="I356">
        <v>113</v>
      </c>
      <c r="J356">
        <v>1</v>
      </c>
      <c r="L356" t="s">
        <v>34</v>
      </c>
    </row>
    <row r="357" spans="1:12">
      <c r="A357" t="s">
        <v>757</v>
      </c>
      <c r="B357" t="s">
        <v>758</v>
      </c>
      <c r="C357" s="25">
        <v>45029</v>
      </c>
      <c r="D357" s="23">
        <v>45046</v>
      </c>
      <c r="E357" t="s">
        <v>33</v>
      </c>
      <c r="F357">
        <v>44484</v>
      </c>
      <c r="G357">
        <v>1468</v>
      </c>
      <c r="H357">
        <v>1959.32</v>
      </c>
      <c r="I357">
        <v>76</v>
      </c>
      <c r="J357" t="b">
        <v>0</v>
      </c>
      <c r="L357" t="s">
        <v>34</v>
      </c>
    </row>
    <row r="358" spans="1:12">
      <c r="A358" t="s">
        <v>759</v>
      </c>
      <c r="B358" t="s">
        <v>760</v>
      </c>
      <c r="C358" s="25">
        <v>45114</v>
      </c>
      <c r="D358" s="23">
        <v>45139</v>
      </c>
      <c r="E358" t="s">
        <v>266</v>
      </c>
      <c r="F358">
        <v>83989</v>
      </c>
      <c r="G358">
        <v>2450</v>
      </c>
      <c r="H358">
        <v>4372.61</v>
      </c>
      <c r="I358">
        <v>461</v>
      </c>
      <c r="J358" t="s">
        <v>24</v>
      </c>
      <c r="L358" t="s">
        <v>20</v>
      </c>
    </row>
    <row r="359" spans="1:12">
      <c r="A359" t="s">
        <v>761</v>
      </c>
      <c r="B359" t="s">
        <v>762</v>
      </c>
      <c r="C359" s="25">
        <v>45011</v>
      </c>
      <c r="D359" s="23">
        <v>45021</v>
      </c>
      <c r="E359" t="s">
        <v>41</v>
      </c>
      <c r="F359">
        <v>37212</v>
      </c>
      <c r="G359">
        <v>839</v>
      </c>
      <c r="H359">
        <v>1470.43</v>
      </c>
      <c r="I359">
        <v>164</v>
      </c>
      <c r="J359" t="s">
        <v>24</v>
      </c>
      <c r="L359" t="s">
        <v>42</v>
      </c>
    </row>
    <row r="360" spans="1:12">
      <c r="A360" t="s">
        <v>763</v>
      </c>
      <c r="B360" t="s">
        <v>764</v>
      </c>
      <c r="C360" s="25">
        <v>45173</v>
      </c>
      <c r="D360" s="23">
        <v>45189</v>
      </c>
      <c r="E360" t="s">
        <v>14</v>
      </c>
      <c r="F360">
        <v>44525</v>
      </c>
      <c r="G360">
        <v>1525</v>
      </c>
      <c r="H360">
        <v>2883.82</v>
      </c>
      <c r="I360">
        <v>127</v>
      </c>
      <c r="J360">
        <v>1</v>
      </c>
      <c r="L360" t="s">
        <v>16</v>
      </c>
    </row>
    <row r="361" spans="1:12">
      <c r="A361" t="s">
        <v>765</v>
      </c>
      <c r="B361" t="s">
        <v>766</v>
      </c>
      <c r="C361" s="25">
        <v>45100</v>
      </c>
      <c r="D361" s="23">
        <v>45101</v>
      </c>
      <c r="E361" t="s">
        <v>33</v>
      </c>
      <c r="F361">
        <v>48202</v>
      </c>
      <c r="G361">
        <v>750</v>
      </c>
      <c r="H361">
        <v>786.62</v>
      </c>
      <c r="I361">
        <v>60</v>
      </c>
      <c r="J361" t="s">
        <v>30</v>
      </c>
      <c r="L361" t="s">
        <v>34</v>
      </c>
    </row>
    <row r="362" spans="1:12">
      <c r="A362" t="s">
        <v>767</v>
      </c>
      <c r="B362" t="s">
        <v>768</v>
      </c>
      <c r="C362" s="25">
        <v>44965</v>
      </c>
      <c r="D362" s="23">
        <v>44987</v>
      </c>
      <c r="E362" t="s">
        <v>19</v>
      </c>
      <c r="F362">
        <v>33635</v>
      </c>
      <c r="G362">
        <v>1544</v>
      </c>
      <c r="H362" s="24">
        <v>1508.6</v>
      </c>
      <c r="J362" t="b">
        <v>1</v>
      </c>
      <c r="L362" t="s">
        <v>68</v>
      </c>
    </row>
    <row r="363" spans="1:12">
      <c r="A363" t="s">
        <v>769</v>
      </c>
      <c r="B363" t="s">
        <v>770</v>
      </c>
      <c r="C363" s="25">
        <v>45273</v>
      </c>
      <c r="D363" s="23">
        <v>45296</v>
      </c>
      <c r="E363" t="s">
        <v>41</v>
      </c>
      <c r="F363">
        <v>64208</v>
      </c>
      <c r="G363">
        <v>2772</v>
      </c>
      <c r="H363">
        <v>4502.11</v>
      </c>
      <c r="J363" t="s">
        <v>24</v>
      </c>
      <c r="L363" t="s">
        <v>42</v>
      </c>
    </row>
    <row r="364" spans="1:12">
      <c r="A364" t="s">
        <v>771</v>
      </c>
      <c r="B364" t="s">
        <v>772</v>
      </c>
      <c r="C364" s="25">
        <v>45212</v>
      </c>
      <c r="D364" s="23">
        <v>45235</v>
      </c>
      <c r="E364" t="s">
        <v>14</v>
      </c>
      <c r="F364">
        <v>34828</v>
      </c>
      <c r="G364">
        <v>790</v>
      </c>
      <c r="H364">
        <v>905.87</v>
      </c>
      <c r="J364">
        <v>0</v>
      </c>
      <c r="L364" t="s">
        <v>16</v>
      </c>
    </row>
    <row r="365" spans="1:12">
      <c r="A365" t="s">
        <v>773</v>
      </c>
      <c r="B365" t="s">
        <v>774</v>
      </c>
      <c r="C365" s="25">
        <v>44934</v>
      </c>
      <c r="D365" s="23">
        <v>44948</v>
      </c>
      <c r="E365" t="s">
        <v>33</v>
      </c>
      <c r="F365">
        <v>19711</v>
      </c>
      <c r="G365">
        <v>948</v>
      </c>
      <c r="H365">
        <v>598.49</v>
      </c>
      <c r="I365">
        <v>129</v>
      </c>
      <c r="J365" t="s">
        <v>30</v>
      </c>
      <c r="L365" t="s">
        <v>34</v>
      </c>
    </row>
    <row r="366" spans="1:12">
      <c r="A366" t="s">
        <v>775</v>
      </c>
      <c r="B366" t="s">
        <v>776</v>
      </c>
      <c r="C366" s="25">
        <v>45115</v>
      </c>
      <c r="D366" s="23">
        <v>45133</v>
      </c>
      <c r="E366" t="s">
        <v>19</v>
      </c>
      <c r="F366">
        <v>4420</v>
      </c>
      <c r="G366">
        <v>190</v>
      </c>
      <c r="H366">
        <v>175.6</v>
      </c>
      <c r="I366">
        <v>19</v>
      </c>
      <c r="J366" t="b">
        <v>1</v>
      </c>
      <c r="L366" t="s">
        <v>20</v>
      </c>
    </row>
    <row r="367" spans="1:12">
      <c r="A367" t="s">
        <v>777</v>
      </c>
      <c r="B367" t="s">
        <v>778</v>
      </c>
      <c r="C367" s="25">
        <v>45226</v>
      </c>
      <c r="D367" s="23">
        <v>45229</v>
      </c>
      <c r="E367" t="s">
        <v>14</v>
      </c>
      <c r="F367">
        <v>97752</v>
      </c>
      <c r="G367">
        <v>3582</v>
      </c>
      <c r="H367">
        <v>4040.04</v>
      </c>
      <c r="I367">
        <v>626</v>
      </c>
      <c r="J367">
        <v>1</v>
      </c>
      <c r="L367" t="s">
        <v>16</v>
      </c>
    </row>
    <row r="368" spans="1:12">
      <c r="A368" t="s">
        <v>779</v>
      </c>
      <c r="B368" t="s">
        <v>780</v>
      </c>
      <c r="C368" s="25">
        <v>45117</v>
      </c>
      <c r="D368" s="23">
        <v>45119</v>
      </c>
      <c r="E368" t="s">
        <v>33</v>
      </c>
      <c r="F368">
        <v>1301</v>
      </c>
      <c r="G368">
        <v>19</v>
      </c>
      <c r="H368">
        <v>17.84</v>
      </c>
      <c r="I368">
        <v>2</v>
      </c>
      <c r="J368" t="s">
        <v>24</v>
      </c>
      <c r="L368" t="s">
        <v>34</v>
      </c>
    </row>
    <row r="369" spans="1:12">
      <c r="A369" t="s">
        <v>781</v>
      </c>
      <c r="B369" t="s">
        <v>782</v>
      </c>
      <c r="C369" s="25">
        <v>44939</v>
      </c>
      <c r="D369" s="23">
        <v>44946</v>
      </c>
      <c r="E369" t="s">
        <v>41</v>
      </c>
      <c r="F369">
        <v>46236</v>
      </c>
      <c r="G369">
        <v>1346</v>
      </c>
      <c r="H369">
        <v>1343.72</v>
      </c>
      <c r="I369">
        <v>251</v>
      </c>
      <c r="J369" t="s">
        <v>15</v>
      </c>
      <c r="L369" t="s">
        <v>42</v>
      </c>
    </row>
    <row r="370" spans="1:12">
      <c r="A370" t="s">
        <v>783</v>
      </c>
      <c r="B370" t="s">
        <v>784</v>
      </c>
      <c r="C370" s="25">
        <v>45094</v>
      </c>
      <c r="D370" s="23">
        <v>45113</v>
      </c>
      <c r="E370" t="s">
        <v>23</v>
      </c>
      <c r="F370">
        <v>67235</v>
      </c>
      <c r="G370">
        <v>2033</v>
      </c>
      <c r="H370">
        <v>1912.37</v>
      </c>
      <c r="I370">
        <v>384</v>
      </c>
      <c r="J370" t="b">
        <v>0</v>
      </c>
      <c r="L370" t="s">
        <v>25</v>
      </c>
    </row>
    <row r="371" spans="1:12">
      <c r="A371" t="s">
        <v>785</v>
      </c>
      <c r="B371" t="s">
        <v>786</v>
      </c>
      <c r="C371" s="25">
        <v>44959</v>
      </c>
      <c r="D371" s="23">
        <v>44961</v>
      </c>
      <c r="E371" t="s">
        <v>41</v>
      </c>
      <c r="F371">
        <v>55240</v>
      </c>
      <c r="G371">
        <v>1066</v>
      </c>
      <c r="H371">
        <v>599.36</v>
      </c>
      <c r="I371">
        <v>79</v>
      </c>
      <c r="J371">
        <v>1</v>
      </c>
      <c r="L371" t="s">
        <v>42</v>
      </c>
    </row>
    <row r="372" spans="1:12">
      <c r="A372" t="s">
        <v>787</v>
      </c>
      <c r="B372" t="s">
        <v>788</v>
      </c>
      <c r="C372" s="25">
        <v>45285</v>
      </c>
      <c r="D372" s="23">
        <v>45292</v>
      </c>
      <c r="E372" t="s">
        <v>41</v>
      </c>
      <c r="F372">
        <v>66726</v>
      </c>
      <c r="G372">
        <v>880</v>
      </c>
      <c r="H372">
        <v>1280.97</v>
      </c>
      <c r="I372">
        <v>44</v>
      </c>
      <c r="J372" t="b">
        <v>1</v>
      </c>
      <c r="L372" t="s">
        <v>42</v>
      </c>
    </row>
    <row r="373" spans="1:12">
      <c r="A373" t="s">
        <v>789</v>
      </c>
      <c r="B373" t="s">
        <v>790</v>
      </c>
      <c r="C373" t="s">
        <v>791</v>
      </c>
      <c r="D373" s="23">
        <v>45006</v>
      </c>
      <c r="E373" t="s">
        <v>41</v>
      </c>
      <c r="F373">
        <v>11492</v>
      </c>
      <c r="G373">
        <v>471</v>
      </c>
      <c r="H373">
        <v>657.49</v>
      </c>
      <c r="I373">
        <v>93</v>
      </c>
      <c r="J373" t="b">
        <v>1</v>
      </c>
      <c r="L373" t="s">
        <v>42</v>
      </c>
    </row>
    <row r="374" spans="1:12">
      <c r="A374" t="s">
        <v>792</v>
      </c>
      <c r="B374" t="s">
        <v>793</v>
      </c>
      <c r="C374" s="25">
        <v>44946</v>
      </c>
      <c r="D374" s="23">
        <v>44965</v>
      </c>
      <c r="E374" t="s">
        <v>23</v>
      </c>
      <c r="F374">
        <v>7102</v>
      </c>
      <c r="G374">
        <v>105</v>
      </c>
      <c r="H374">
        <v>155.41</v>
      </c>
      <c r="I374">
        <v>19</v>
      </c>
      <c r="J374" t="b">
        <v>1</v>
      </c>
      <c r="L374" t="s">
        <v>68</v>
      </c>
    </row>
    <row r="375" spans="1:12">
      <c r="A375" t="s">
        <v>794</v>
      </c>
      <c r="B375" t="s">
        <v>795</v>
      </c>
      <c r="C375" s="25">
        <v>44976</v>
      </c>
      <c r="D375" s="23">
        <v>44992</v>
      </c>
      <c r="E375" t="s">
        <v>23</v>
      </c>
      <c r="F375">
        <v>51336</v>
      </c>
      <c r="G375">
        <v>1733</v>
      </c>
      <c r="H375">
        <v>1366.41</v>
      </c>
      <c r="I375">
        <v>101</v>
      </c>
      <c r="J375" t="b">
        <v>1</v>
      </c>
      <c r="L375" t="s">
        <v>25</v>
      </c>
    </row>
    <row r="376" spans="1:12">
      <c r="A376" t="s">
        <v>796</v>
      </c>
      <c r="B376" t="s">
        <v>797</v>
      </c>
      <c r="C376" s="25">
        <v>45125</v>
      </c>
      <c r="D376" s="23">
        <v>45126</v>
      </c>
      <c r="E376" t="s">
        <v>138</v>
      </c>
      <c r="F376">
        <v>86314</v>
      </c>
      <c r="G376">
        <v>4096</v>
      </c>
      <c r="H376">
        <v>3864.5</v>
      </c>
      <c r="I376">
        <v>716</v>
      </c>
      <c r="J376" t="b">
        <v>0</v>
      </c>
      <c r="L376" t="s">
        <v>139</v>
      </c>
    </row>
    <row r="377" spans="1:12">
      <c r="A377" t="s">
        <v>798</v>
      </c>
      <c r="B377" t="s">
        <v>799</v>
      </c>
      <c r="C377" s="25">
        <v>45283</v>
      </c>
      <c r="D377" s="23">
        <v>45295</v>
      </c>
      <c r="E377" t="s">
        <v>19</v>
      </c>
      <c r="F377">
        <v>27641</v>
      </c>
      <c r="G377">
        <v>1245</v>
      </c>
      <c r="H377">
        <v>1779.63</v>
      </c>
      <c r="I377">
        <v>147</v>
      </c>
      <c r="J377" t="s">
        <v>30</v>
      </c>
      <c r="L377" t="s">
        <v>20</v>
      </c>
    </row>
    <row r="378" spans="1:12">
      <c r="A378" t="s">
        <v>800</v>
      </c>
      <c r="B378" t="s">
        <v>801</v>
      </c>
      <c r="C378" s="25">
        <v>45006</v>
      </c>
      <c r="D378" s="23">
        <v>45029</v>
      </c>
      <c r="E378" t="s">
        <v>19</v>
      </c>
      <c r="F378">
        <v>35584</v>
      </c>
      <c r="G378">
        <v>751</v>
      </c>
      <c r="H378">
        <v>1050.98</v>
      </c>
      <c r="I378">
        <v>66</v>
      </c>
      <c r="J378">
        <v>0</v>
      </c>
      <c r="L378" t="s">
        <v>20</v>
      </c>
    </row>
    <row r="379" spans="1:12">
      <c r="A379" t="s">
        <v>802</v>
      </c>
      <c r="B379" t="s">
        <v>803</v>
      </c>
      <c r="C379" s="25">
        <v>45177</v>
      </c>
      <c r="D379" s="23">
        <v>45180</v>
      </c>
      <c r="E379" t="s">
        <v>23</v>
      </c>
      <c r="F379">
        <v>33745</v>
      </c>
      <c r="G379">
        <v>1486</v>
      </c>
      <c r="H379">
        <v>1871.61</v>
      </c>
      <c r="I379">
        <v>270</v>
      </c>
      <c r="J379" t="s">
        <v>15</v>
      </c>
      <c r="L379" t="s">
        <v>25</v>
      </c>
    </row>
    <row r="380" spans="1:12">
      <c r="A380" t="s">
        <v>804</v>
      </c>
      <c r="B380" t="s">
        <v>805</v>
      </c>
      <c r="C380" t="s">
        <v>806</v>
      </c>
      <c r="D380" s="23">
        <v>45089</v>
      </c>
      <c r="E380" t="s">
        <v>19</v>
      </c>
      <c r="F380">
        <v>24093</v>
      </c>
      <c r="G380">
        <v>241</v>
      </c>
      <c r="H380">
        <v>247.17</v>
      </c>
      <c r="I380">
        <v>19</v>
      </c>
      <c r="J380" t="b">
        <v>0</v>
      </c>
      <c r="L380" t="s">
        <v>20</v>
      </c>
    </row>
    <row r="381" spans="1:12">
      <c r="A381" t="s">
        <v>807</v>
      </c>
      <c r="B381" t="s">
        <v>808</v>
      </c>
      <c r="C381" s="25">
        <v>45116</v>
      </c>
      <c r="D381" s="23">
        <v>45145</v>
      </c>
      <c r="E381" t="s">
        <v>33</v>
      </c>
      <c r="F381">
        <v>67105</v>
      </c>
      <c r="G381">
        <v>718</v>
      </c>
      <c r="H381">
        <v>1342.23</v>
      </c>
      <c r="I381">
        <v>137</v>
      </c>
      <c r="J381" t="b">
        <v>1</v>
      </c>
      <c r="L381" t="s">
        <v>68</v>
      </c>
    </row>
    <row r="382" spans="1:12">
      <c r="A382" t="s">
        <v>809</v>
      </c>
      <c r="B382" t="s">
        <v>810</v>
      </c>
      <c r="C382" s="23">
        <v>45047</v>
      </c>
      <c r="D382" s="23">
        <v>44943</v>
      </c>
      <c r="E382" t="s">
        <v>19</v>
      </c>
      <c r="F382">
        <v>52885</v>
      </c>
      <c r="G382">
        <v>1803</v>
      </c>
      <c r="H382">
        <v>1820.41</v>
      </c>
      <c r="I382">
        <v>145</v>
      </c>
      <c r="J382" t="b">
        <v>0</v>
      </c>
      <c r="L382" t="s">
        <v>20</v>
      </c>
    </row>
    <row r="383" spans="1:12">
      <c r="A383" t="s">
        <v>811</v>
      </c>
      <c r="B383" t="s">
        <v>812</v>
      </c>
      <c r="C383" s="25">
        <v>45278</v>
      </c>
      <c r="D383" s="23">
        <v>45295</v>
      </c>
      <c r="E383" t="s">
        <v>138</v>
      </c>
      <c r="F383">
        <v>37631</v>
      </c>
      <c r="G383">
        <v>925</v>
      </c>
      <c r="H383">
        <v>1094.67</v>
      </c>
      <c r="J383">
        <v>1</v>
      </c>
      <c r="L383" t="s">
        <v>139</v>
      </c>
    </row>
    <row r="384" spans="1:12">
      <c r="A384" t="s">
        <v>813</v>
      </c>
      <c r="B384" t="s">
        <v>814</v>
      </c>
      <c r="C384" s="25">
        <v>45257</v>
      </c>
      <c r="D384" s="23">
        <v>45286</v>
      </c>
      <c r="E384" t="s">
        <v>23</v>
      </c>
      <c r="F384">
        <v>73991</v>
      </c>
      <c r="G384">
        <v>1883</v>
      </c>
      <c r="H384">
        <v>2856.83</v>
      </c>
      <c r="I384">
        <v>157</v>
      </c>
      <c r="J384">
        <v>0</v>
      </c>
      <c r="L384" t="s">
        <v>25</v>
      </c>
    </row>
    <row r="385" spans="1:12">
      <c r="A385" t="s">
        <v>815</v>
      </c>
      <c r="B385" t="s">
        <v>816</v>
      </c>
      <c r="C385" s="25">
        <v>45024</v>
      </c>
      <c r="D385" s="23">
        <v>45051</v>
      </c>
      <c r="E385" t="s">
        <v>138</v>
      </c>
      <c r="F385">
        <v>5014</v>
      </c>
      <c r="G385">
        <v>163</v>
      </c>
      <c r="H385">
        <v>214.27</v>
      </c>
      <c r="I385">
        <v>21</v>
      </c>
      <c r="J385" t="b">
        <v>1</v>
      </c>
      <c r="L385" t="s">
        <v>139</v>
      </c>
    </row>
    <row r="386" spans="1:12">
      <c r="A386" t="s">
        <v>817</v>
      </c>
      <c r="B386" t="s">
        <v>818</v>
      </c>
      <c r="C386" t="s">
        <v>115</v>
      </c>
      <c r="D386" s="23">
        <v>45165</v>
      </c>
      <c r="E386" t="s">
        <v>19</v>
      </c>
      <c r="F386">
        <v>12093</v>
      </c>
      <c r="G386">
        <v>213</v>
      </c>
      <c r="H386">
        <v>217.33</v>
      </c>
      <c r="J386" t="s">
        <v>15</v>
      </c>
      <c r="L386" t="s">
        <v>20</v>
      </c>
    </row>
    <row r="387" spans="1:12">
      <c r="A387" t="s">
        <v>819</v>
      </c>
      <c r="B387" t="s">
        <v>820</v>
      </c>
      <c r="C387" s="25">
        <v>45035</v>
      </c>
      <c r="D387" s="23">
        <v>45048</v>
      </c>
      <c r="E387" t="s">
        <v>14</v>
      </c>
      <c r="F387">
        <v>19070</v>
      </c>
      <c r="G387">
        <v>352</v>
      </c>
      <c r="H387">
        <v>406.02</v>
      </c>
      <c r="I387">
        <v>27</v>
      </c>
      <c r="J387" t="b">
        <v>1</v>
      </c>
      <c r="L387" t="s">
        <v>16</v>
      </c>
    </row>
    <row r="388" spans="1:12">
      <c r="A388" t="s">
        <v>821</v>
      </c>
      <c r="B388" t="s">
        <v>822</v>
      </c>
      <c r="C388" s="23">
        <v>45231</v>
      </c>
      <c r="D388" s="23">
        <v>44944</v>
      </c>
      <c r="E388" t="s">
        <v>19</v>
      </c>
      <c r="F388">
        <v>36777</v>
      </c>
      <c r="G388">
        <v>1080</v>
      </c>
      <c r="H388">
        <v>1827.06</v>
      </c>
      <c r="I388">
        <v>138</v>
      </c>
      <c r="J388">
        <v>0</v>
      </c>
      <c r="L388" t="s">
        <v>20</v>
      </c>
    </row>
    <row r="389" spans="1:12">
      <c r="A389" t="s">
        <v>823</v>
      </c>
      <c r="B389" t="s">
        <v>824</v>
      </c>
      <c r="C389" s="25">
        <v>45097</v>
      </c>
      <c r="D389" s="23">
        <v>45102</v>
      </c>
      <c r="E389" t="s">
        <v>14</v>
      </c>
      <c r="F389">
        <v>57958</v>
      </c>
      <c r="G389">
        <v>2328</v>
      </c>
      <c r="H389" s="24">
        <v>2135.23</v>
      </c>
      <c r="I389">
        <v>280</v>
      </c>
      <c r="J389" t="s">
        <v>15</v>
      </c>
      <c r="L389" t="s">
        <v>16</v>
      </c>
    </row>
    <row r="390" spans="1:12">
      <c r="A390" t="s">
        <v>825</v>
      </c>
      <c r="B390" t="s">
        <v>826</v>
      </c>
      <c r="C390" s="25">
        <v>45216</v>
      </c>
      <c r="D390" s="23">
        <v>45234</v>
      </c>
      <c r="E390" t="s">
        <v>41</v>
      </c>
      <c r="F390">
        <v>83074</v>
      </c>
      <c r="G390">
        <v>2889</v>
      </c>
      <c r="H390">
        <v>2060.96</v>
      </c>
      <c r="I390">
        <v>175</v>
      </c>
      <c r="J390">
        <v>0</v>
      </c>
      <c r="L390" t="s">
        <v>42</v>
      </c>
    </row>
    <row r="391" spans="1:12">
      <c r="A391" t="s">
        <v>827</v>
      </c>
      <c r="B391" t="s">
        <v>828</v>
      </c>
      <c r="C391" s="25">
        <v>45210</v>
      </c>
      <c r="D391" s="23">
        <v>45211</v>
      </c>
      <c r="E391" t="s">
        <v>23</v>
      </c>
      <c r="F391">
        <v>11729</v>
      </c>
      <c r="G391">
        <v>256</v>
      </c>
      <c r="H391">
        <v>248.25</v>
      </c>
      <c r="I391">
        <v>44</v>
      </c>
      <c r="J391" t="s">
        <v>15</v>
      </c>
      <c r="L391" t="s">
        <v>68</v>
      </c>
    </row>
    <row r="392" spans="1:12">
      <c r="A392" t="s">
        <v>829</v>
      </c>
      <c r="B392" t="s">
        <v>830</v>
      </c>
      <c r="C392" s="25">
        <v>45046</v>
      </c>
      <c r="D392" s="23">
        <v>45076</v>
      </c>
      <c r="E392" t="s">
        <v>41</v>
      </c>
      <c r="F392">
        <v>46017</v>
      </c>
      <c r="G392">
        <v>1252</v>
      </c>
      <c r="H392">
        <v>2221.43</v>
      </c>
      <c r="I392">
        <v>125</v>
      </c>
      <c r="J392" t="s">
        <v>30</v>
      </c>
      <c r="L392" t="s">
        <v>42</v>
      </c>
    </row>
    <row r="393" spans="1:12">
      <c r="A393" t="s">
        <v>831</v>
      </c>
      <c r="B393" t="s">
        <v>832</v>
      </c>
      <c r="C393" s="23">
        <v>44968</v>
      </c>
      <c r="D393" s="23">
        <v>45253</v>
      </c>
      <c r="E393" t="s">
        <v>14</v>
      </c>
      <c r="F393">
        <v>67320</v>
      </c>
      <c r="G393">
        <v>1132</v>
      </c>
      <c r="H393" s="24">
        <v>717.1</v>
      </c>
      <c r="I393">
        <v>154</v>
      </c>
      <c r="J393" t="s">
        <v>24</v>
      </c>
      <c r="L393" t="s">
        <v>16</v>
      </c>
    </row>
    <row r="394" spans="1:12">
      <c r="A394" t="s">
        <v>833</v>
      </c>
      <c r="B394" t="s">
        <v>834</v>
      </c>
      <c r="C394" s="25">
        <v>45001</v>
      </c>
      <c r="D394" s="23">
        <v>45025</v>
      </c>
      <c r="E394" t="s">
        <v>191</v>
      </c>
      <c r="F394">
        <v>28751</v>
      </c>
      <c r="G394">
        <v>373</v>
      </c>
      <c r="H394" s="24">
        <v>741.35</v>
      </c>
      <c r="I394">
        <v>47</v>
      </c>
      <c r="J394" t="s">
        <v>30</v>
      </c>
      <c r="L394" t="s">
        <v>42</v>
      </c>
    </row>
    <row r="395" spans="1:12">
      <c r="A395" t="s">
        <v>835</v>
      </c>
      <c r="B395" t="s">
        <v>836</v>
      </c>
      <c r="C395" s="25">
        <v>45016</v>
      </c>
      <c r="D395" s="23">
        <v>45036</v>
      </c>
      <c r="E395" t="s">
        <v>41</v>
      </c>
      <c r="F395">
        <v>79069</v>
      </c>
      <c r="G395">
        <v>3266</v>
      </c>
      <c r="H395" s="24">
        <v>4283.37</v>
      </c>
      <c r="I395">
        <v>414</v>
      </c>
      <c r="J395" t="b">
        <v>0</v>
      </c>
      <c r="L395" t="s">
        <v>42</v>
      </c>
    </row>
    <row r="396" spans="1:12">
      <c r="A396" t="s">
        <v>837</v>
      </c>
      <c r="B396" t="s">
        <v>838</v>
      </c>
      <c r="C396" s="23">
        <v>45172</v>
      </c>
      <c r="D396" s="23">
        <v>45004</v>
      </c>
      <c r="E396" t="s">
        <v>14</v>
      </c>
      <c r="F396">
        <v>55748</v>
      </c>
      <c r="G396">
        <v>1149</v>
      </c>
      <c r="H396">
        <v>2271.88</v>
      </c>
      <c r="I396">
        <v>75</v>
      </c>
      <c r="J396" t="b">
        <v>0</v>
      </c>
      <c r="L396" t="s">
        <v>16</v>
      </c>
    </row>
    <row r="397" spans="1:12">
      <c r="A397" t="s">
        <v>839</v>
      </c>
      <c r="B397" t="s">
        <v>840</v>
      </c>
      <c r="C397" s="23">
        <v>45048</v>
      </c>
      <c r="D397" s="23">
        <v>44971</v>
      </c>
      <c r="E397" t="s">
        <v>19</v>
      </c>
      <c r="F397">
        <v>6801</v>
      </c>
      <c r="G397">
        <v>116</v>
      </c>
      <c r="H397">
        <v>221.39</v>
      </c>
      <c r="I397">
        <v>13</v>
      </c>
      <c r="J397" t="s">
        <v>15</v>
      </c>
      <c r="L397" t="s">
        <v>68</v>
      </c>
    </row>
    <row r="398" spans="1:12">
      <c r="A398" t="s">
        <v>841</v>
      </c>
      <c r="B398" t="s">
        <v>842</v>
      </c>
      <c r="C398" t="s">
        <v>843</v>
      </c>
      <c r="D398" s="23">
        <v>45080</v>
      </c>
      <c r="E398" t="s">
        <v>14</v>
      </c>
      <c r="F398">
        <v>20190</v>
      </c>
      <c r="G398">
        <v>760</v>
      </c>
      <c r="H398">
        <v>896.21</v>
      </c>
      <c r="I398">
        <v>89</v>
      </c>
      <c r="J398" t="b">
        <v>1</v>
      </c>
      <c r="L398" t="s">
        <v>16</v>
      </c>
    </row>
    <row r="399" spans="1:12">
      <c r="A399" t="s">
        <v>844</v>
      </c>
      <c r="B399" t="s">
        <v>845</v>
      </c>
      <c r="C399" s="25">
        <v>45142</v>
      </c>
      <c r="D399" s="23">
        <v>45154</v>
      </c>
      <c r="E399" t="s">
        <v>14</v>
      </c>
      <c r="F399">
        <v>50689</v>
      </c>
      <c r="G399">
        <v>1760</v>
      </c>
      <c r="H399">
        <v>1404.02</v>
      </c>
      <c r="J399" t="s">
        <v>24</v>
      </c>
      <c r="L399" t="s">
        <v>16</v>
      </c>
    </row>
    <row r="400" spans="1:12">
      <c r="A400" t="s">
        <v>846</v>
      </c>
      <c r="B400" t="s">
        <v>847</v>
      </c>
      <c r="C400" s="25">
        <v>45170</v>
      </c>
      <c r="D400" s="23">
        <v>45187</v>
      </c>
      <c r="E400" t="s">
        <v>41</v>
      </c>
      <c r="F400">
        <v>51993</v>
      </c>
      <c r="G400">
        <v>1836</v>
      </c>
      <c r="H400">
        <v>1372.09</v>
      </c>
      <c r="I400">
        <v>323</v>
      </c>
      <c r="J400">
        <v>1</v>
      </c>
      <c r="L400" t="s">
        <v>42</v>
      </c>
    </row>
    <row r="401" spans="1:12">
      <c r="A401" t="s">
        <v>848</v>
      </c>
      <c r="B401" t="s">
        <v>849</v>
      </c>
      <c r="C401" s="25">
        <v>45230</v>
      </c>
      <c r="D401" s="23">
        <v>45243</v>
      </c>
      <c r="E401" t="s">
        <v>14</v>
      </c>
      <c r="F401">
        <v>30592</v>
      </c>
      <c r="G401">
        <v>586</v>
      </c>
      <c r="H401" s="24">
        <v>503.95</v>
      </c>
      <c r="I401">
        <v>77</v>
      </c>
      <c r="J401">
        <v>1</v>
      </c>
      <c r="L401" t="s">
        <v>16</v>
      </c>
    </row>
    <row r="402" spans="1:12">
      <c r="A402" t="s">
        <v>850</v>
      </c>
      <c r="B402" t="s">
        <v>851</v>
      </c>
      <c r="C402" s="23">
        <v>45241</v>
      </c>
      <c r="D402" s="23">
        <v>45247</v>
      </c>
      <c r="E402" t="s">
        <v>14</v>
      </c>
      <c r="F402">
        <v>11647</v>
      </c>
      <c r="G402">
        <v>224</v>
      </c>
      <c r="H402">
        <v>350.6</v>
      </c>
      <c r="I402">
        <v>14</v>
      </c>
      <c r="J402" t="b">
        <v>1</v>
      </c>
      <c r="L402" t="s">
        <v>16</v>
      </c>
    </row>
    <row r="403" spans="1:12">
      <c r="A403" t="s">
        <v>852</v>
      </c>
      <c r="B403" t="s">
        <v>853</v>
      </c>
      <c r="C403" s="25">
        <v>45264</v>
      </c>
      <c r="D403" s="23">
        <v>45291</v>
      </c>
      <c r="E403" t="s">
        <v>23</v>
      </c>
      <c r="F403">
        <v>9716</v>
      </c>
      <c r="G403">
        <v>182</v>
      </c>
      <c r="H403">
        <v>165.52</v>
      </c>
      <c r="J403" t="b">
        <v>1</v>
      </c>
      <c r="L403" t="s">
        <v>25</v>
      </c>
    </row>
    <row r="404" spans="1:12">
      <c r="A404" t="s">
        <v>854</v>
      </c>
      <c r="B404" t="s">
        <v>855</v>
      </c>
      <c r="C404" t="s">
        <v>856</v>
      </c>
      <c r="D404" s="23">
        <v>44949</v>
      </c>
      <c r="E404" t="s">
        <v>33</v>
      </c>
      <c r="F404">
        <v>89891</v>
      </c>
      <c r="G404">
        <v>1523</v>
      </c>
      <c r="H404">
        <v>1541.49</v>
      </c>
      <c r="I404">
        <v>113</v>
      </c>
      <c r="J404" t="s">
        <v>30</v>
      </c>
      <c r="L404" t="s">
        <v>34</v>
      </c>
    </row>
    <row r="405" spans="1:12">
      <c r="A405" t="s">
        <v>857</v>
      </c>
      <c r="B405" t="s">
        <v>858</v>
      </c>
      <c r="C405" s="25">
        <v>45172</v>
      </c>
      <c r="D405" s="23">
        <v>45197</v>
      </c>
      <c r="E405" t="s">
        <v>138</v>
      </c>
      <c r="F405">
        <v>88545</v>
      </c>
      <c r="G405">
        <v>3207</v>
      </c>
      <c r="H405" s="24">
        <v>3762.35</v>
      </c>
      <c r="J405">
        <v>1</v>
      </c>
      <c r="L405" t="s">
        <v>68</v>
      </c>
    </row>
    <row r="406" spans="1:12">
      <c r="A406" t="s">
        <v>859</v>
      </c>
      <c r="B406" t="s">
        <v>860</v>
      </c>
      <c r="C406" s="25">
        <v>44982</v>
      </c>
      <c r="D406" s="23">
        <v>45002</v>
      </c>
      <c r="E406" t="s">
        <v>23</v>
      </c>
      <c r="F406">
        <v>90912</v>
      </c>
      <c r="G406">
        <v>3992</v>
      </c>
      <c r="H406">
        <v>7464.44</v>
      </c>
      <c r="I406">
        <v>418</v>
      </c>
      <c r="J406" t="s">
        <v>15</v>
      </c>
      <c r="L406" t="s">
        <v>25</v>
      </c>
    </row>
    <row r="407" spans="1:12">
      <c r="A407" t="s">
        <v>861</v>
      </c>
      <c r="B407" t="s">
        <v>862</v>
      </c>
      <c r="C407" s="25">
        <v>44964</v>
      </c>
      <c r="D407" s="23">
        <v>44973</v>
      </c>
      <c r="E407" t="s">
        <v>19</v>
      </c>
      <c r="F407">
        <v>71316</v>
      </c>
      <c r="G407">
        <v>2779</v>
      </c>
      <c r="H407" s="24">
        <v>2178.99</v>
      </c>
      <c r="I407">
        <v>234</v>
      </c>
      <c r="J407">
        <v>0</v>
      </c>
      <c r="L407" t="s">
        <v>20</v>
      </c>
    </row>
    <row r="408" spans="1:12">
      <c r="A408" t="s">
        <v>863</v>
      </c>
      <c r="B408" t="s">
        <v>864</v>
      </c>
      <c r="C408" t="s">
        <v>865</v>
      </c>
      <c r="D408" s="23">
        <v>45013</v>
      </c>
      <c r="E408" t="s">
        <v>23</v>
      </c>
      <c r="F408">
        <v>3368</v>
      </c>
      <c r="G408">
        <v>140</v>
      </c>
      <c r="H408">
        <v>71.06</v>
      </c>
      <c r="I408">
        <v>11</v>
      </c>
      <c r="J408" t="b">
        <v>0</v>
      </c>
      <c r="L408" t="s">
        <v>25</v>
      </c>
    </row>
    <row r="409" spans="1:12">
      <c r="A409" t="s">
        <v>866</v>
      </c>
      <c r="B409" t="s">
        <v>867</v>
      </c>
      <c r="C409" s="25">
        <v>45067</v>
      </c>
      <c r="D409" s="23">
        <v>45074</v>
      </c>
      <c r="E409" t="s">
        <v>266</v>
      </c>
      <c r="F409">
        <v>78575</v>
      </c>
      <c r="G409">
        <v>2058</v>
      </c>
      <c r="H409">
        <v>-1214.52</v>
      </c>
      <c r="I409">
        <v>119</v>
      </c>
      <c r="J409">
        <v>0</v>
      </c>
      <c r="L409" t="s">
        <v>20</v>
      </c>
    </row>
    <row r="410" spans="1:12">
      <c r="A410" t="s">
        <v>868</v>
      </c>
      <c r="B410" t="s">
        <v>869</v>
      </c>
      <c r="C410" s="25">
        <v>45291</v>
      </c>
      <c r="D410" s="23">
        <v>45302</v>
      </c>
      <c r="E410" t="s">
        <v>41</v>
      </c>
      <c r="F410">
        <v>7655</v>
      </c>
      <c r="G410">
        <v>276</v>
      </c>
      <c r="H410">
        <v>512.57</v>
      </c>
      <c r="I410">
        <v>14</v>
      </c>
      <c r="J410" t="s">
        <v>30</v>
      </c>
      <c r="L410" t="s">
        <v>42</v>
      </c>
    </row>
    <row r="411" spans="1:12">
      <c r="A411" t="s">
        <v>870</v>
      </c>
      <c r="B411" t="s">
        <v>871</v>
      </c>
      <c r="C411" s="25">
        <v>45198</v>
      </c>
      <c r="D411" s="23">
        <v>45227</v>
      </c>
      <c r="E411" t="s">
        <v>23</v>
      </c>
      <c r="F411">
        <v>71031</v>
      </c>
      <c r="G411">
        <v>1716</v>
      </c>
      <c r="H411">
        <v>2524.71</v>
      </c>
      <c r="I411">
        <v>112</v>
      </c>
      <c r="J411">
        <v>1</v>
      </c>
      <c r="L411" t="s">
        <v>25</v>
      </c>
    </row>
    <row r="412" spans="1:12">
      <c r="A412" t="s">
        <v>872</v>
      </c>
      <c r="B412" t="s">
        <v>873</v>
      </c>
      <c r="C412" s="23">
        <v>45177</v>
      </c>
      <c r="D412" s="23">
        <v>45156</v>
      </c>
      <c r="E412" t="s">
        <v>23</v>
      </c>
      <c r="F412">
        <v>77429</v>
      </c>
      <c r="G412">
        <v>2401</v>
      </c>
      <c r="H412" s="24">
        <v>2183.86</v>
      </c>
      <c r="I412">
        <v>182</v>
      </c>
      <c r="J412" t="s">
        <v>24</v>
      </c>
      <c r="L412" t="s">
        <v>68</v>
      </c>
    </row>
    <row r="413" spans="1:12">
      <c r="A413" t="s">
        <v>874</v>
      </c>
      <c r="B413" t="s">
        <v>875</v>
      </c>
      <c r="C413" s="25">
        <v>45286</v>
      </c>
      <c r="D413" s="23">
        <v>45299</v>
      </c>
      <c r="E413" t="s">
        <v>33</v>
      </c>
      <c r="F413">
        <v>92083</v>
      </c>
      <c r="G413">
        <v>2694</v>
      </c>
      <c r="H413">
        <v>2063.03</v>
      </c>
      <c r="I413">
        <v>308</v>
      </c>
      <c r="J413" t="b">
        <v>1</v>
      </c>
      <c r="L413" t="s">
        <v>34</v>
      </c>
    </row>
    <row r="414" spans="1:12">
      <c r="A414" t="s">
        <v>876</v>
      </c>
      <c r="B414" t="s">
        <v>877</v>
      </c>
      <c r="C414" s="25">
        <v>45209</v>
      </c>
      <c r="D414" s="23">
        <v>45213</v>
      </c>
      <c r="E414" t="s">
        <v>14</v>
      </c>
      <c r="F414">
        <v>88922</v>
      </c>
      <c r="G414">
        <v>1518</v>
      </c>
      <c r="H414">
        <v>1429.05</v>
      </c>
      <c r="J414" t="s">
        <v>24</v>
      </c>
      <c r="L414" t="s">
        <v>16</v>
      </c>
    </row>
    <row r="415" spans="1:12">
      <c r="A415" t="s">
        <v>878</v>
      </c>
      <c r="B415" t="s">
        <v>879</v>
      </c>
      <c r="C415" s="25">
        <v>45158</v>
      </c>
      <c r="D415" s="23">
        <v>45179</v>
      </c>
      <c r="E415" t="s">
        <v>234</v>
      </c>
      <c r="F415">
        <v>56766</v>
      </c>
      <c r="G415">
        <v>1446</v>
      </c>
      <c r="H415">
        <v>971.99</v>
      </c>
      <c r="I415">
        <v>102</v>
      </c>
      <c r="J415" t="s">
        <v>24</v>
      </c>
      <c r="L415" t="s">
        <v>16</v>
      </c>
    </row>
    <row r="416" spans="1:12">
      <c r="A416" t="s">
        <v>880</v>
      </c>
      <c r="B416" t="s">
        <v>881</v>
      </c>
      <c r="C416" s="25">
        <v>45159</v>
      </c>
      <c r="D416" s="23">
        <v>45169</v>
      </c>
      <c r="E416" t="s">
        <v>41</v>
      </c>
      <c r="F416">
        <v>14403</v>
      </c>
      <c r="G416">
        <v>699</v>
      </c>
      <c r="H416">
        <v>1336.7</v>
      </c>
      <c r="I416">
        <v>79</v>
      </c>
      <c r="J416">
        <v>1</v>
      </c>
      <c r="L416" t="s">
        <v>42</v>
      </c>
    </row>
    <row r="417" spans="1:12">
      <c r="A417" t="s">
        <v>882</v>
      </c>
      <c r="B417" t="s">
        <v>883</v>
      </c>
      <c r="C417" s="25">
        <v>45087</v>
      </c>
      <c r="D417" s="23">
        <v>45102</v>
      </c>
      <c r="E417" t="s">
        <v>41</v>
      </c>
      <c r="F417">
        <v>33097</v>
      </c>
      <c r="G417">
        <v>660</v>
      </c>
      <c r="H417" s="24">
        <v>1106.36</v>
      </c>
      <c r="I417">
        <v>66</v>
      </c>
      <c r="J417" t="s">
        <v>15</v>
      </c>
      <c r="L417" t="s">
        <v>42</v>
      </c>
    </row>
    <row r="418" spans="1:12">
      <c r="A418" t="s">
        <v>884</v>
      </c>
      <c r="B418" t="s">
        <v>885</v>
      </c>
      <c r="C418" s="25">
        <v>45118</v>
      </c>
      <c r="D418" s="23">
        <v>45119</v>
      </c>
      <c r="E418" t="s">
        <v>14</v>
      </c>
      <c r="F418">
        <v>79657</v>
      </c>
      <c r="G418">
        <v>1222</v>
      </c>
      <c r="H418">
        <v>1458.56</v>
      </c>
      <c r="I418">
        <v>94</v>
      </c>
      <c r="J418" t="s">
        <v>30</v>
      </c>
      <c r="L418" t="s">
        <v>16</v>
      </c>
    </row>
    <row r="419" spans="1:12">
      <c r="A419" t="s">
        <v>886</v>
      </c>
      <c r="B419" t="s">
        <v>887</v>
      </c>
      <c r="C419" t="s">
        <v>888</v>
      </c>
      <c r="D419" s="23">
        <v>45184</v>
      </c>
      <c r="E419" t="s">
        <v>19</v>
      </c>
      <c r="F419">
        <v>11966</v>
      </c>
      <c r="G419">
        <v>320</v>
      </c>
      <c r="H419">
        <v>575.18</v>
      </c>
      <c r="I419">
        <v>16</v>
      </c>
      <c r="J419" t="b">
        <v>1</v>
      </c>
      <c r="L419" t="s">
        <v>20</v>
      </c>
    </row>
    <row r="420" spans="1:12">
      <c r="A420" t="s">
        <v>889</v>
      </c>
      <c r="B420" t="s">
        <v>890</v>
      </c>
      <c r="C420" t="s">
        <v>891</v>
      </c>
      <c r="D420" s="23">
        <v>44990</v>
      </c>
      <c r="E420" t="s">
        <v>41</v>
      </c>
      <c r="F420">
        <v>94848</v>
      </c>
      <c r="G420">
        <v>3946</v>
      </c>
      <c r="H420">
        <v>3449.54</v>
      </c>
      <c r="I420">
        <v>473</v>
      </c>
      <c r="J420">
        <v>0</v>
      </c>
      <c r="L420" t="s">
        <v>42</v>
      </c>
    </row>
    <row r="421" spans="1:12">
      <c r="A421" t="s">
        <v>892</v>
      </c>
      <c r="B421" t="s">
        <v>893</v>
      </c>
      <c r="C421" s="25">
        <v>44976</v>
      </c>
      <c r="D421" s="23">
        <v>44997</v>
      </c>
      <c r="E421" t="s">
        <v>14</v>
      </c>
      <c r="F421">
        <v>53921</v>
      </c>
      <c r="G421">
        <v>1794</v>
      </c>
      <c r="H421" s="24">
        <v>2826.77</v>
      </c>
      <c r="I421">
        <v>274</v>
      </c>
      <c r="J421" t="s">
        <v>15</v>
      </c>
      <c r="L421" t="s">
        <v>16</v>
      </c>
    </row>
    <row r="422" spans="1:12">
      <c r="A422" t="s">
        <v>894</v>
      </c>
      <c r="B422" t="s">
        <v>895</v>
      </c>
      <c r="C422" s="25">
        <v>44993</v>
      </c>
      <c r="D422" s="23">
        <v>45015</v>
      </c>
      <c r="E422" t="s">
        <v>41</v>
      </c>
      <c r="F422">
        <v>50726</v>
      </c>
      <c r="G422">
        <v>1888</v>
      </c>
      <c r="H422">
        <v>3368.57</v>
      </c>
      <c r="I422">
        <v>158</v>
      </c>
      <c r="J422">
        <v>0</v>
      </c>
      <c r="L422" t="s">
        <v>42</v>
      </c>
    </row>
    <row r="423" spans="1:12">
      <c r="A423" t="s">
        <v>896</v>
      </c>
      <c r="B423" t="s">
        <v>897</v>
      </c>
      <c r="C423" s="25">
        <v>45214</v>
      </c>
      <c r="D423" s="23">
        <v>45231</v>
      </c>
      <c r="E423" t="s">
        <v>14</v>
      </c>
      <c r="F423">
        <v>51300</v>
      </c>
      <c r="G423">
        <v>902</v>
      </c>
      <c r="H423">
        <v>933.71</v>
      </c>
      <c r="I423">
        <v>62</v>
      </c>
      <c r="J423" t="b">
        <v>0</v>
      </c>
      <c r="L423" t="s">
        <v>16</v>
      </c>
    </row>
    <row r="424" spans="1:12">
      <c r="A424" t="s">
        <v>898</v>
      </c>
      <c r="B424" t="s">
        <v>899</v>
      </c>
      <c r="C424" s="25">
        <v>45137</v>
      </c>
      <c r="D424" s="23">
        <v>45162</v>
      </c>
      <c r="E424" t="s">
        <v>415</v>
      </c>
      <c r="F424">
        <v>23677</v>
      </c>
      <c r="G424">
        <v>822</v>
      </c>
      <c r="H424" s="24">
        <v>1344.95</v>
      </c>
      <c r="J424" t="s">
        <v>30</v>
      </c>
      <c r="L424" t="s">
        <v>34</v>
      </c>
    </row>
    <row r="425" spans="1:12">
      <c r="A425" t="s">
        <v>900</v>
      </c>
      <c r="B425" t="s">
        <v>901</v>
      </c>
      <c r="C425" s="25">
        <v>45143</v>
      </c>
      <c r="D425" s="23">
        <v>45156</v>
      </c>
      <c r="E425" t="s">
        <v>41</v>
      </c>
      <c r="F425">
        <v>56609</v>
      </c>
      <c r="G425">
        <v>1298</v>
      </c>
      <c r="H425">
        <v>1223.51</v>
      </c>
      <c r="I425">
        <v>118</v>
      </c>
      <c r="J425" t="s">
        <v>15</v>
      </c>
      <c r="L425" t="s">
        <v>42</v>
      </c>
    </row>
    <row r="426" spans="1:12">
      <c r="A426" t="s">
        <v>902</v>
      </c>
      <c r="B426" t="s">
        <v>903</v>
      </c>
      <c r="C426" s="25">
        <v>45074</v>
      </c>
      <c r="D426" s="23">
        <v>45081</v>
      </c>
      <c r="E426" t="s">
        <v>19</v>
      </c>
      <c r="F426">
        <v>97825</v>
      </c>
      <c r="G426">
        <v>4242</v>
      </c>
      <c r="H426">
        <v>4022.63</v>
      </c>
      <c r="I426">
        <v>354</v>
      </c>
      <c r="J426" t="s">
        <v>15</v>
      </c>
      <c r="L426" t="s">
        <v>20</v>
      </c>
    </row>
    <row r="427" spans="1:12">
      <c r="A427" t="s">
        <v>904</v>
      </c>
      <c r="B427" t="s">
        <v>905</v>
      </c>
      <c r="C427" s="25">
        <v>45222</v>
      </c>
      <c r="D427" s="23">
        <v>45228</v>
      </c>
      <c r="E427" t="s">
        <v>41</v>
      </c>
      <c r="F427">
        <v>57661</v>
      </c>
      <c r="G427">
        <v>2028</v>
      </c>
      <c r="H427">
        <v>1339.67</v>
      </c>
      <c r="I427">
        <v>362</v>
      </c>
      <c r="J427">
        <v>0</v>
      </c>
      <c r="L427" t="s">
        <v>42</v>
      </c>
    </row>
    <row r="428" spans="1:12">
      <c r="A428" t="s">
        <v>906</v>
      </c>
      <c r="B428" t="s">
        <v>907</v>
      </c>
      <c r="C428" s="25">
        <v>45173</v>
      </c>
      <c r="D428" s="23">
        <v>45177</v>
      </c>
      <c r="E428" t="s">
        <v>23</v>
      </c>
      <c r="F428">
        <v>32024</v>
      </c>
      <c r="G428">
        <v>574</v>
      </c>
      <c r="H428">
        <v>665.89</v>
      </c>
      <c r="I428">
        <v>99</v>
      </c>
      <c r="J428" t="b">
        <v>1</v>
      </c>
      <c r="L428" t="s">
        <v>68</v>
      </c>
    </row>
    <row r="429" spans="1:12">
      <c r="A429" t="s">
        <v>908</v>
      </c>
      <c r="B429" t="s">
        <v>909</v>
      </c>
      <c r="C429" s="25">
        <v>45211</v>
      </c>
      <c r="D429" s="23">
        <v>45213</v>
      </c>
      <c r="E429" t="s">
        <v>41</v>
      </c>
      <c r="F429">
        <v>71313</v>
      </c>
      <c r="G429">
        <v>897</v>
      </c>
      <c r="H429">
        <v>1430.33</v>
      </c>
      <c r="I429">
        <v>105</v>
      </c>
      <c r="J429" t="b">
        <v>0</v>
      </c>
      <c r="L429" t="s">
        <v>42</v>
      </c>
    </row>
    <row r="430" spans="1:12">
      <c r="A430" t="s">
        <v>910</v>
      </c>
      <c r="B430" t="s">
        <v>911</v>
      </c>
      <c r="C430" s="25">
        <v>45220</v>
      </c>
      <c r="D430" s="23">
        <v>45233</v>
      </c>
      <c r="E430" t="s">
        <v>14</v>
      </c>
      <c r="F430">
        <v>54006</v>
      </c>
      <c r="G430">
        <v>632</v>
      </c>
      <c r="H430">
        <v>1207.33</v>
      </c>
      <c r="I430">
        <v>77</v>
      </c>
      <c r="J430">
        <v>0</v>
      </c>
      <c r="L430" t="s">
        <v>68</v>
      </c>
    </row>
    <row r="431" spans="1:12">
      <c r="A431" t="s">
        <v>912</v>
      </c>
      <c r="B431" t="s">
        <v>913</v>
      </c>
      <c r="C431" s="25">
        <v>45214</v>
      </c>
      <c r="D431" s="23">
        <v>45240</v>
      </c>
      <c r="E431" t="s">
        <v>19</v>
      </c>
      <c r="F431">
        <v>96285</v>
      </c>
      <c r="G431">
        <v>2393</v>
      </c>
      <c r="H431">
        <v>3363.83</v>
      </c>
      <c r="I431">
        <v>197</v>
      </c>
      <c r="J431" t="s">
        <v>15</v>
      </c>
      <c r="K431">
        <v>96312</v>
      </c>
      <c r="L431" t="s">
        <v>20</v>
      </c>
    </row>
    <row r="432" spans="1:12">
      <c r="A432" t="s">
        <v>914</v>
      </c>
      <c r="B432" t="s">
        <v>915</v>
      </c>
      <c r="C432" s="25">
        <v>45241</v>
      </c>
      <c r="D432" s="23">
        <v>45245</v>
      </c>
      <c r="E432" t="s">
        <v>58</v>
      </c>
      <c r="F432">
        <v>16338</v>
      </c>
      <c r="G432">
        <v>337</v>
      </c>
      <c r="H432">
        <v>604.82</v>
      </c>
      <c r="I432">
        <v>20</v>
      </c>
      <c r="J432" t="s">
        <v>30</v>
      </c>
      <c r="L432" t="s">
        <v>59</v>
      </c>
    </row>
    <row r="433" spans="1:12">
      <c r="A433" t="s">
        <v>916</v>
      </c>
      <c r="B433" t="s">
        <v>917</v>
      </c>
      <c r="C433" s="25">
        <v>45238</v>
      </c>
      <c r="D433" s="23">
        <v>45262</v>
      </c>
      <c r="E433" t="s">
        <v>41</v>
      </c>
      <c r="F433">
        <v>69027</v>
      </c>
      <c r="G433">
        <v>2474</v>
      </c>
      <c r="H433">
        <v>4289.28</v>
      </c>
      <c r="I433">
        <v>336</v>
      </c>
      <c r="J433" t="s">
        <v>15</v>
      </c>
      <c r="L433" t="s">
        <v>42</v>
      </c>
    </row>
    <row r="434" spans="1:12">
      <c r="A434" t="s">
        <v>918</v>
      </c>
      <c r="B434" t="s">
        <v>919</v>
      </c>
      <c r="C434" t="s">
        <v>920</v>
      </c>
      <c r="D434" s="23">
        <v>45093</v>
      </c>
      <c r="E434" t="s">
        <v>19</v>
      </c>
      <c r="F434">
        <v>93772</v>
      </c>
      <c r="G434">
        <v>2810</v>
      </c>
      <c r="H434">
        <v>2135.64</v>
      </c>
      <c r="I434">
        <v>181</v>
      </c>
      <c r="J434">
        <v>1</v>
      </c>
      <c r="L434" t="s">
        <v>20</v>
      </c>
    </row>
    <row r="435" spans="1:12">
      <c r="A435" t="s">
        <v>921</v>
      </c>
      <c r="B435" t="s">
        <v>922</v>
      </c>
      <c r="C435" s="25">
        <v>45066</v>
      </c>
      <c r="D435" s="23">
        <v>45094</v>
      </c>
      <c r="E435" t="s">
        <v>14</v>
      </c>
      <c r="F435">
        <v>81135</v>
      </c>
      <c r="G435">
        <v>1674</v>
      </c>
      <c r="H435">
        <v>2056.89</v>
      </c>
      <c r="I435">
        <v>196</v>
      </c>
      <c r="J435" t="s">
        <v>30</v>
      </c>
      <c r="L435" t="s">
        <v>16</v>
      </c>
    </row>
    <row r="436" spans="1:12">
      <c r="A436" t="s">
        <v>923</v>
      </c>
      <c r="B436" t="s">
        <v>924</v>
      </c>
      <c r="C436" s="25">
        <v>45100</v>
      </c>
      <c r="D436" s="23">
        <v>45107</v>
      </c>
      <c r="E436" t="s">
        <v>33</v>
      </c>
      <c r="F436">
        <v>20508</v>
      </c>
      <c r="G436">
        <v>327</v>
      </c>
      <c r="H436">
        <v>220.85</v>
      </c>
      <c r="I436">
        <v>62</v>
      </c>
      <c r="J436" t="s">
        <v>30</v>
      </c>
      <c r="L436" t="s">
        <v>34</v>
      </c>
    </row>
    <row r="437" spans="1:12">
      <c r="A437" t="s">
        <v>925</v>
      </c>
      <c r="B437" t="s">
        <v>926</v>
      </c>
      <c r="C437" s="25">
        <v>45000</v>
      </c>
      <c r="D437" s="23">
        <v>45007</v>
      </c>
      <c r="E437" t="s">
        <v>19</v>
      </c>
      <c r="F437">
        <v>4051</v>
      </c>
      <c r="G437">
        <v>61</v>
      </c>
      <c r="H437">
        <v>92.92</v>
      </c>
      <c r="I437">
        <v>11</v>
      </c>
      <c r="J437" t="s">
        <v>15</v>
      </c>
      <c r="L437" t="s">
        <v>20</v>
      </c>
    </row>
    <row r="438" spans="1:12">
      <c r="A438" t="s">
        <v>927</v>
      </c>
      <c r="B438" t="s">
        <v>928</v>
      </c>
      <c r="C438" s="25">
        <v>44999</v>
      </c>
      <c r="D438" s="23">
        <v>45024</v>
      </c>
      <c r="E438" t="s">
        <v>14</v>
      </c>
      <c r="F438">
        <v>49747</v>
      </c>
      <c r="G438">
        <v>2218</v>
      </c>
      <c r="H438">
        <v>4269.32</v>
      </c>
      <c r="I438">
        <v>190</v>
      </c>
      <c r="J438" t="b">
        <v>1</v>
      </c>
      <c r="L438" t="s">
        <v>16</v>
      </c>
    </row>
    <row r="439" spans="1:12">
      <c r="A439" t="s">
        <v>929</v>
      </c>
      <c r="B439" t="s">
        <v>930</v>
      </c>
      <c r="C439" s="25">
        <v>44973</v>
      </c>
      <c r="D439" s="23">
        <v>44992</v>
      </c>
      <c r="E439" t="s">
        <v>138</v>
      </c>
      <c r="F439">
        <v>88142</v>
      </c>
      <c r="G439">
        <v>1739</v>
      </c>
      <c r="H439">
        <v>1227.1</v>
      </c>
      <c r="I439">
        <v>249</v>
      </c>
      <c r="J439" t="s">
        <v>30</v>
      </c>
      <c r="L439" t="s">
        <v>139</v>
      </c>
    </row>
    <row r="440" spans="1:12">
      <c r="A440" t="s">
        <v>931</v>
      </c>
      <c r="B440" t="s">
        <v>932</v>
      </c>
      <c r="C440" s="25">
        <v>45141</v>
      </c>
      <c r="D440" s="23">
        <v>45165</v>
      </c>
      <c r="E440" t="s">
        <v>41</v>
      </c>
      <c r="F440">
        <v>88235</v>
      </c>
      <c r="G440">
        <v>3182</v>
      </c>
      <c r="H440">
        <v>5093.82</v>
      </c>
      <c r="I440">
        <v>385</v>
      </c>
      <c r="J440">
        <v>1</v>
      </c>
      <c r="L440" t="s">
        <v>42</v>
      </c>
    </row>
    <row r="441" spans="1:12">
      <c r="A441" t="s">
        <v>933</v>
      </c>
      <c r="B441" t="s">
        <v>934</v>
      </c>
      <c r="C441" s="25">
        <v>45086</v>
      </c>
      <c r="D441" s="23">
        <v>45110</v>
      </c>
      <c r="E441" t="s">
        <v>19</v>
      </c>
      <c r="F441">
        <v>55021</v>
      </c>
      <c r="G441">
        <v>2334</v>
      </c>
      <c r="H441">
        <v>3380.47</v>
      </c>
      <c r="I441">
        <v>423</v>
      </c>
      <c r="J441">
        <v>0</v>
      </c>
      <c r="L441" t="s">
        <v>20</v>
      </c>
    </row>
    <row r="442" spans="1:12">
      <c r="A442" t="s">
        <v>935</v>
      </c>
      <c r="B442" t="s">
        <v>936</v>
      </c>
      <c r="C442" s="25">
        <v>45217</v>
      </c>
      <c r="D442" s="23">
        <v>45227</v>
      </c>
      <c r="E442" t="s">
        <v>33</v>
      </c>
      <c r="F442">
        <v>67412</v>
      </c>
      <c r="G442">
        <v>2329</v>
      </c>
      <c r="H442">
        <v>3203.32</v>
      </c>
      <c r="I442">
        <v>211</v>
      </c>
      <c r="J442" t="b">
        <v>1</v>
      </c>
      <c r="L442" t="s">
        <v>34</v>
      </c>
    </row>
    <row r="443" spans="1:12">
      <c r="A443" t="s">
        <v>937</v>
      </c>
      <c r="B443" t="s">
        <v>938</v>
      </c>
      <c r="C443" s="25">
        <v>45006</v>
      </c>
      <c r="D443" s="23">
        <v>45033</v>
      </c>
      <c r="E443" t="s">
        <v>23</v>
      </c>
      <c r="F443">
        <v>59335</v>
      </c>
      <c r="G443">
        <v>2633</v>
      </c>
      <c r="H443">
        <v>2857.28</v>
      </c>
      <c r="I443">
        <v>133</v>
      </c>
      <c r="J443" t="b">
        <v>1</v>
      </c>
      <c r="L443" t="s">
        <v>25</v>
      </c>
    </row>
    <row r="444" spans="1:12">
      <c r="A444" t="s">
        <v>939</v>
      </c>
      <c r="B444" t="s">
        <v>940</v>
      </c>
      <c r="C444" s="23">
        <v>45272</v>
      </c>
      <c r="D444" s="23">
        <v>45295</v>
      </c>
      <c r="E444" t="s">
        <v>23</v>
      </c>
      <c r="F444">
        <v>57179</v>
      </c>
      <c r="G444">
        <v>1469</v>
      </c>
      <c r="H444">
        <v>1517.03</v>
      </c>
      <c r="I444">
        <v>109</v>
      </c>
      <c r="J444" t="b">
        <v>1</v>
      </c>
      <c r="L444" t="s">
        <v>25</v>
      </c>
    </row>
    <row r="445" spans="1:12">
      <c r="A445" t="s">
        <v>941</v>
      </c>
      <c r="B445" t="s">
        <v>942</v>
      </c>
      <c r="C445" s="25">
        <v>45153</v>
      </c>
      <c r="D445" s="23">
        <v>45175</v>
      </c>
      <c r="E445" t="s">
        <v>41</v>
      </c>
      <c r="F445">
        <v>33093</v>
      </c>
      <c r="G445">
        <v>1596</v>
      </c>
      <c r="H445">
        <v>906.33</v>
      </c>
      <c r="I445">
        <v>163</v>
      </c>
      <c r="J445" t="s">
        <v>30</v>
      </c>
      <c r="L445" t="s">
        <v>42</v>
      </c>
    </row>
    <row r="446" spans="1:12">
      <c r="A446" t="s">
        <v>943</v>
      </c>
      <c r="B446" t="s">
        <v>944</v>
      </c>
      <c r="C446" s="25">
        <v>45153</v>
      </c>
      <c r="D446" s="23">
        <v>45160</v>
      </c>
      <c r="E446" t="s">
        <v>41</v>
      </c>
      <c r="F446">
        <v>70678</v>
      </c>
      <c r="G446">
        <v>1083</v>
      </c>
      <c r="H446">
        <v>895.49</v>
      </c>
      <c r="I446">
        <v>105</v>
      </c>
      <c r="J446" t="b">
        <v>1</v>
      </c>
      <c r="L446" t="s">
        <v>42</v>
      </c>
    </row>
    <row r="447" spans="1:12">
      <c r="A447" t="s">
        <v>945</v>
      </c>
      <c r="B447" t="s">
        <v>946</v>
      </c>
      <c r="C447" s="25">
        <v>45189</v>
      </c>
      <c r="D447" s="23">
        <v>45218</v>
      </c>
      <c r="E447" t="s">
        <v>41</v>
      </c>
      <c r="F447">
        <v>81738</v>
      </c>
      <c r="G447">
        <v>1151</v>
      </c>
      <c r="H447">
        <v>601.7</v>
      </c>
      <c r="I447">
        <v>194</v>
      </c>
      <c r="J447" t="s">
        <v>15</v>
      </c>
      <c r="L447" t="s">
        <v>68</v>
      </c>
    </row>
    <row r="448" spans="1:12">
      <c r="A448" t="s">
        <v>947</v>
      </c>
      <c r="B448" t="s">
        <v>948</v>
      </c>
      <c r="C448" s="25">
        <v>45072</v>
      </c>
      <c r="D448" s="23">
        <v>45091</v>
      </c>
      <c r="E448" t="s">
        <v>23</v>
      </c>
      <c r="F448">
        <v>40734</v>
      </c>
      <c r="G448">
        <v>1480</v>
      </c>
      <c r="H448">
        <v>2030.75</v>
      </c>
      <c r="I448">
        <v>225</v>
      </c>
      <c r="J448" t="b">
        <v>1</v>
      </c>
      <c r="L448" t="s">
        <v>25</v>
      </c>
    </row>
    <row r="449" spans="1:12">
      <c r="A449" t="s">
        <v>949</v>
      </c>
      <c r="B449" t="s">
        <v>950</v>
      </c>
      <c r="C449" s="23">
        <v>45196</v>
      </c>
      <c r="D449" s="23">
        <v>45223</v>
      </c>
      <c r="E449" t="s">
        <v>138</v>
      </c>
      <c r="F449">
        <v>73615</v>
      </c>
      <c r="G449">
        <v>3512</v>
      </c>
      <c r="H449">
        <v>2313.63</v>
      </c>
      <c r="J449">
        <v>1</v>
      </c>
      <c r="L449" t="s">
        <v>139</v>
      </c>
    </row>
    <row r="450" spans="1:12">
      <c r="A450" t="s">
        <v>951</v>
      </c>
      <c r="B450" t="s">
        <v>952</v>
      </c>
      <c r="C450" s="23">
        <v>45129</v>
      </c>
      <c r="D450" s="23">
        <v>45139</v>
      </c>
      <c r="E450" t="s">
        <v>23</v>
      </c>
      <c r="F450">
        <v>74523</v>
      </c>
      <c r="G450">
        <v>3156</v>
      </c>
      <c r="H450" s="24">
        <v>5710.87</v>
      </c>
      <c r="I450">
        <v>374</v>
      </c>
      <c r="J450" t="b">
        <v>0</v>
      </c>
      <c r="L450" t="s">
        <v>25</v>
      </c>
    </row>
    <row r="451" spans="1:12">
      <c r="A451" t="s">
        <v>953</v>
      </c>
      <c r="B451" t="s">
        <v>954</v>
      </c>
      <c r="C451" s="25">
        <v>45031</v>
      </c>
      <c r="D451" s="23">
        <v>45043</v>
      </c>
      <c r="E451" t="s">
        <v>14</v>
      </c>
      <c r="F451">
        <v>95476</v>
      </c>
      <c r="G451">
        <v>1246</v>
      </c>
      <c r="H451">
        <v>1600.75</v>
      </c>
      <c r="I451">
        <v>80</v>
      </c>
      <c r="J451">
        <v>1</v>
      </c>
      <c r="L451" t="s">
        <v>16</v>
      </c>
    </row>
    <row r="452" spans="1:12">
      <c r="A452" t="s">
        <v>955</v>
      </c>
      <c r="B452" t="s">
        <v>956</v>
      </c>
      <c r="C452" s="25">
        <v>44997</v>
      </c>
      <c r="D452" s="23">
        <v>45012</v>
      </c>
      <c r="E452" t="s">
        <v>138</v>
      </c>
      <c r="F452">
        <v>18019</v>
      </c>
      <c r="G452">
        <v>381</v>
      </c>
      <c r="H452" s="24">
        <v>590.37</v>
      </c>
      <c r="I452">
        <v>70</v>
      </c>
      <c r="J452" t="s">
        <v>30</v>
      </c>
      <c r="L452" t="s">
        <v>139</v>
      </c>
    </row>
    <row r="453" spans="1:12">
      <c r="A453" t="s">
        <v>957</v>
      </c>
      <c r="B453" t="s">
        <v>958</v>
      </c>
      <c r="C453" s="23">
        <v>44988</v>
      </c>
      <c r="D453" s="23">
        <v>44990</v>
      </c>
      <c r="E453" t="s">
        <v>33</v>
      </c>
      <c r="F453">
        <v>84613</v>
      </c>
      <c r="G453">
        <v>3994</v>
      </c>
      <c r="H453">
        <v>4458.44</v>
      </c>
      <c r="I453">
        <v>760</v>
      </c>
      <c r="J453" t="b">
        <v>1</v>
      </c>
      <c r="L453" t="s">
        <v>34</v>
      </c>
    </row>
    <row r="454" spans="1:12">
      <c r="A454" t="s">
        <v>959</v>
      </c>
      <c r="B454" t="s">
        <v>960</v>
      </c>
      <c r="C454" s="25">
        <v>45147</v>
      </c>
      <c r="D454" s="23">
        <v>45168</v>
      </c>
      <c r="E454" t="s">
        <v>33</v>
      </c>
      <c r="F454">
        <v>92794</v>
      </c>
      <c r="G454">
        <v>1867</v>
      </c>
      <c r="H454">
        <v>2503.4</v>
      </c>
      <c r="I454">
        <v>367</v>
      </c>
      <c r="J454" t="b">
        <v>1</v>
      </c>
      <c r="L454" t="s">
        <v>34</v>
      </c>
    </row>
    <row r="455" spans="1:12">
      <c r="A455" t="s">
        <v>961</v>
      </c>
      <c r="B455" t="s">
        <v>962</v>
      </c>
      <c r="C455" s="25">
        <v>45287</v>
      </c>
      <c r="D455" s="23">
        <v>45308</v>
      </c>
      <c r="E455" t="s">
        <v>23</v>
      </c>
      <c r="F455">
        <v>87672</v>
      </c>
      <c r="G455">
        <v>3616</v>
      </c>
      <c r="H455">
        <v>6920.98</v>
      </c>
      <c r="I455">
        <v>651</v>
      </c>
      <c r="J455" t="s">
        <v>15</v>
      </c>
      <c r="L455" t="s">
        <v>25</v>
      </c>
    </row>
    <row r="456" spans="1:12">
      <c r="A456" t="s">
        <v>963</v>
      </c>
      <c r="B456" t="s">
        <v>964</v>
      </c>
      <c r="C456" s="23">
        <v>45269</v>
      </c>
      <c r="D456" s="23">
        <v>45189</v>
      </c>
      <c r="E456" t="s">
        <v>23</v>
      </c>
      <c r="F456">
        <v>74847</v>
      </c>
      <c r="G456">
        <v>3218</v>
      </c>
      <c r="H456">
        <v>2008.36</v>
      </c>
      <c r="I456">
        <v>244</v>
      </c>
      <c r="J456">
        <v>0</v>
      </c>
      <c r="L456" t="s">
        <v>25</v>
      </c>
    </row>
    <row r="457" spans="1:12">
      <c r="A457" t="s">
        <v>965</v>
      </c>
      <c r="B457" t="s">
        <v>966</v>
      </c>
      <c r="C457" s="25">
        <v>44948</v>
      </c>
      <c r="D457" s="23">
        <v>44967</v>
      </c>
      <c r="E457" t="s">
        <v>23</v>
      </c>
      <c r="F457">
        <v>83750</v>
      </c>
      <c r="G457">
        <v>2497</v>
      </c>
      <c r="H457">
        <v>2199.62</v>
      </c>
      <c r="I457">
        <v>142</v>
      </c>
      <c r="J457" t="b">
        <v>1</v>
      </c>
      <c r="L457" t="s">
        <v>25</v>
      </c>
    </row>
    <row r="458" spans="1:12">
      <c r="A458" t="s">
        <v>967</v>
      </c>
      <c r="B458" t="s">
        <v>968</v>
      </c>
      <c r="C458" s="25">
        <v>44966</v>
      </c>
      <c r="D458" s="23">
        <v>44995</v>
      </c>
      <c r="E458" t="s">
        <v>19</v>
      </c>
      <c r="F458">
        <v>80634</v>
      </c>
      <c r="G458">
        <v>2052</v>
      </c>
      <c r="H458">
        <v>3426.8</v>
      </c>
      <c r="I458">
        <v>280</v>
      </c>
      <c r="J458" t="s">
        <v>24</v>
      </c>
      <c r="L458" t="s">
        <v>20</v>
      </c>
    </row>
    <row r="459" spans="1:12">
      <c r="A459" t="s">
        <v>969</v>
      </c>
      <c r="B459" t="s">
        <v>970</v>
      </c>
      <c r="C459" s="25">
        <v>45220</v>
      </c>
      <c r="D459" s="23">
        <v>45249</v>
      </c>
      <c r="E459" t="s">
        <v>19</v>
      </c>
      <c r="F459">
        <v>29251</v>
      </c>
      <c r="G459">
        <v>819</v>
      </c>
      <c r="H459">
        <v>530.8</v>
      </c>
      <c r="I459">
        <v>153</v>
      </c>
      <c r="J459">
        <v>1</v>
      </c>
      <c r="L459" t="s">
        <v>20</v>
      </c>
    </row>
    <row r="460" spans="1:12">
      <c r="A460" t="s">
        <v>971</v>
      </c>
      <c r="B460" t="s">
        <v>972</v>
      </c>
      <c r="C460" s="23">
        <v>45075</v>
      </c>
      <c r="D460" s="23">
        <v>45102</v>
      </c>
      <c r="E460" t="s">
        <v>33</v>
      </c>
      <c r="F460">
        <v>26945</v>
      </c>
      <c r="G460">
        <v>514</v>
      </c>
      <c r="H460">
        <v>315.33</v>
      </c>
      <c r="I460">
        <v>39</v>
      </c>
      <c r="J460" t="s">
        <v>30</v>
      </c>
      <c r="L460" t="s">
        <v>34</v>
      </c>
    </row>
    <row r="461" spans="1:12">
      <c r="A461" t="s">
        <v>973</v>
      </c>
      <c r="B461" t="s">
        <v>974</v>
      </c>
      <c r="C461" s="25">
        <v>45093</v>
      </c>
      <c r="D461" s="23">
        <v>45102</v>
      </c>
      <c r="E461" t="s">
        <v>14</v>
      </c>
      <c r="F461">
        <v>91852</v>
      </c>
      <c r="G461">
        <v>4186</v>
      </c>
      <c r="H461">
        <v>4363.12</v>
      </c>
      <c r="J461" t="b">
        <v>0</v>
      </c>
      <c r="L461" t="s">
        <v>16</v>
      </c>
    </row>
    <row r="462" spans="1:12">
      <c r="A462" t="s">
        <v>975</v>
      </c>
      <c r="B462" t="s">
        <v>976</v>
      </c>
      <c r="C462" s="25">
        <v>45162</v>
      </c>
      <c r="D462" s="23">
        <v>45169</v>
      </c>
      <c r="E462" t="s">
        <v>138</v>
      </c>
      <c r="F462">
        <v>33217</v>
      </c>
      <c r="G462">
        <v>930</v>
      </c>
      <c r="H462">
        <v>593.57</v>
      </c>
      <c r="I462">
        <v>158</v>
      </c>
      <c r="J462" t="b">
        <v>1</v>
      </c>
      <c r="K462">
        <v>33288</v>
      </c>
      <c r="L462" t="s">
        <v>139</v>
      </c>
    </row>
    <row r="463" spans="1:12">
      <c r="A463" t="s">
        <v>977</v>
      </c>
      <c r="B463" t="s">
        <v>978</v>
      </c>
      <c r="C463" s="25">
        <v>44972</v>
      </c>
      <c r="D463" s="23">
        <v>44989</v>
      </c>
      <c r="E463" t="s">
        <v>14</v>
      </c>
      <c r="F463">
        <v>9308</v>
      </c>
      <c r="G463">
        <v>421</v>
      </c>
      <c r="H463">
        <v>579.98</v>
      </c>
      <c r="I463">
        <v>25</v>
      </c>
      <c r="J463" t="b">
        <v>0</v>
      </c>
      <c r="L463" t="s">
        <v>16</v>
      </c>
    </row>
    <row r="464" spans="1:12">
      <c r="A464" t="s">
        <v>979</v>
      </c>
      <c r="B464" t="s">
        <v>980</v>
      </c>
      <c r="C464" s="25">
        <v>45150</v>
      </c>
      <c r="D464" s="23">
        <v>45151</v>
      </c>
      <c r="E464" t="s">
        <v>23</v>
      </c>
      <c r="F464">
        <v>6949</v>
      </c>
      <c r="G464">
        <v>98</v>
      </c>
      <c r="H464">
        <v>82.26</v>
      </c>
      <c r="I464">
        <v>10</v>
      </c>
      <c r="J464" t="b">
        <v>1</v>
      </c>
      <c r="L464" t="s">
        <v>25</v>
      </c>
    </row>
    <row r="465" spans="1:12">
      <c r="A465" t="s">
        <v>981</v>
      </c>
      <c r="B465" t="s">
        <v>982</v>
      </c>
      <c r="C465" s="25">
        <v>45129</v>
      </c>
      <c r="D465" s="23">
        <v>45139</v>
      </c>
      <c r="E465" t="s">
        <v>41</v>
      </c>
      <c r="F465">
        <v>52990</v>
      </c>
      <c r="G465">
        <v>2624</v>
      </c>
      <c r="H465">
        <v>4837.47</v>
      </c>
      <c r="I465">
        <v>398</v>
      </c>
      <c r="J465" t="s">
        <v>30</v>
      </c>
      <c r="L465" t="s">
        <v>42</v>
      </c>
    </row>
    <row r="466" spans="1:12">
      <c r="A466" t="s">
        <v>983</v>
      </c>
      <c r="B466" t="s">
        <v>984</v>
      </c>
      <c r="C466" s="25">
        <v>45040</v>
      </c>
      <c r="D466" s="23">
        <v>45041</v>
      </c>
      <c r="E466" t="s">
        <v>191</v>
      </c>
      <c r="F466">
        <v>2150</v>
      </c>
      <c r="G466">
        <v>59</v>
      </c>
      <c r="H466">
        <v>98.84</v>
      </c>
      <c r="I466">
        <v>5</v>
      </c>
      <c r="J466">
        <v>0</v>
      </c>
      <c r="L466" t="s">
        <v>42</v>
      </c>
    </row>
    <row r="467" spans="1:12">
      <c r="A467" t="s">
        <v>985</v>
      </c>
      <c r="B467" t="s">
        <v>986</v>
      </c>
      <c r="C467" s="25">
        <v>45188</v>
      </c>
      <c r="D467" s="23">
        <v>45195</v>
      </c>
      <c r="E467" t="s">
        <v>19</v>
      </c>
      <c r="F467">
        <v>90480</v>
      </c>
      <c r="G467">
        <v>1077</v>
      </c>
      <c r="H467">
        <v>1668.87</v>
      </c>
      <c r="I467">
        <v>67</v>
      </c>
      <c r="J467">
        <v>1</v>
      </c>
      <c r="L467" t="s">
        <v>20</v>
      </c>
    </row>
    <row r="468" spans="1:12">
      <c r="A468" t="s">
        <v>987</v>
      </c>
      <c r="B468" t="s">
        <v>988</v>
      </c>
      <c r="C468" s="25">
        <v>45026</v>
      </c>
      <c r="D468" s="23">
        <v>45021</v>
      </c>
      <c r="E468" t="s">
        <v>138</v>
      </c>
      <c r="F468">
        <v>75740</v>
      </c>
      <c r="G468">
        <v>872</v>
      </c>
      <c r="H468">
        <v>1242.96</v>
      </c>
      <c r="I468">
        <v>144</v>
      </c>
      <c r="J468" t="s">
        <v>30</v>
      </c>
      <c r="L468" t="s">
        <v>139</v>
      </c>
    </row>
    <row r="469" spans="1:12">
      <c r="A469" t="s">
        <v>989</v>
      </c>
      <c r="B469" t="s">
        <v>990</v>
      </c>
      <c r="C469" s="25">
        <v>45257</v>
      </c>
      <c r="D469" s="23">
        <v>45263</v>
      </c>
      <c r="E469" t="s">
        <v>41</v>
      </c>
      <c r="F469">
        <v>67617</v>
      </c>
      <c r="G469">
        <v>2694</v>
      </c>
      <c r="H469" s="24">
        <v>4836.27</v>
      </c>
      <c r="I469">
        <v>389</v>
      </c>
      <c r="J469" t="b">
        <v>0</v>
      </c>
      <c r="L469" t="s">
        <v>42</v>
      </c>
    </row>
    <row r="470" spans="1:12">
      <c r="A470" t="s">
        <v>991</v>
      </c>
      <c r="B470" t="s">
        <v>992</v>
      </c>
      <c r="C470" s="25">
        <v>45001</v>
      </c>
      <c r="D470" s="23">
        <v>45029</v>
      </c>
      <c r="E470" t="s">
        <v>33</v>
      </c>
      <c r="F470">
        <v>95841</v>
      </c>
      <c r="G470">
        <v>3484</v>
      </c>
      <c r="H470" s="24">
        <v>2907.72</v>
      </c>
      <c r="I470">
        <v>690</v>
      </c>
      <c r="J470" t="b">
        <v>1</v>
      </c>
      <c r="L470" t="s">
        <v>34</v>
      </c>
    </row>
    <row r="471" spans="1:12">
      <c r="A471" t="s">
        <v>993</v>
      </c>
      <c r="B471" t="s">
        <v>994</v>
      </c>
      <c r="C471" s="25">
        <v>45005</v>
      </c>
      <c r="D471" s="23">
        <v>45016</v>
      </c>
      <c r="E471" t="s">
        <v>14</v>
      </c>
      <c r="F471">
        <v>17896</v>
      </c>
      <c r="G471">
        <v>753</v>
      </c>
      <c r="H471">
        <v>1362.68</v>
      </c>
      <c r="I471">
        <v>76</v>
      </c>
      <c r="J471" t="b">
        <v>0</v>
      </c>
      <c r="L471" t="s">
        <v>16</v>
      </c>
    </row>
    <row r="472" spans="1:12">
      <c r="A472" t="s">
        <v>995</v>
      </c>
      <c r="B472" t="s">
        <v>996</v>
      </c>
      <c r="C472" s="25">
        <v>45017</v>
      </c>
      <c r="D472" s="23">
        <v>45024</v>
      </c>
      <c r="E472" t="s">
        <v>19</v>
      </c>
      <c r="F472">
        <v>47175</v>
      </c>
      <c r="G472">
        <v>670</v>
      </c>
      <c r="H472">
        <v>1128.44</v>
      </c>
      <c r="I472">
        <v>39</v>
      </c>
      <c r="J472">
        <v>1</v>
      </c>
      <c r="L472" t="s">
        <v>20</v>
      </c>
    </row>
    <row r="473" spans="1:12">
      <c r="A473" t="s">
        <v>997</v>
      </c>
      <c r="B473" t="s">
        <v>998</v>
      </c>
      <c r="C473" s="25">
        <v>45164</v>
      </c>
      <c r="D473" s="23">
        <v>45180</v>
      </c>
      <c r="E473" t="s">
        <v>14</v>
      </c>
      <c r="F473">
        <v>8805</v>
      </c>
      <c r="G473">
        <v>100</v>
      </c>
      <c r="H473">
        <v>162.22</v>
      </c>
      <c r="I473">
        <v>16</v>
      </c>
      <c r="J473" t="s">
        <v>24</v>
      </c>
      <c r="L473" t="s">
        <v>16</v>
      </c>
    </row>
    <row r="474" spans="1:12">
      <c r="A474" t="s">
        <v>999</v>
      </c>
      <c r="B474" t="s">
        <v>1000</v>
      </c>
      <c r="C474" s="25">
        <v>45156</v>
      </c>
      <c r="D474" s="23">
        <v>45180</v>
      </c>
      <c r="E474" t="s">
        <v>19</v>
      </c>
      <c r="F474">
        <v>6237</v>
      </c>
      <c r="G474">
        <v>189</v>
      </c>
      <c r="H474">
        <v>253.62</v>
      </c>
      <c r="I474">
        <v>24</v>
      </c>
      <c r="J474" t="s">
        <v>30</v>
      </c>
      <c r="L474" t="s">
        <v>20</v>
      </c>
    </row>
    <row r="475" spans="1:12">
      <c r="A475" t="s">
        <v>1001</v>
      </c>
      <c r="B475" t="s">
        <v>1002</v>
      </c>
      <c r="C475" s="25">
        <v>45256</v>
      </c>
      <c r="D475" s="23">
        <v>45269</v>
      </c>
      <c r="E475" t="s">
        <v>19</v>
      </c>
      <c r="F475">
        <v>21056</v>
      </c>
      <c r="G475">
        <v>537</v>
      </c>
      <c r="H475">
        <v>466.85</v>
      </c>
      <c r="I475">
        <v>44</v>
      </c>
      <c r="J475" t="b">
        <v>0</v>
      </c>
      <c r="L475" t="s">
        <v>20</v>
      </c>
    </row>
    <row r="476" spans="1:12">
      <c r="A476" t="s">
        <v>1003</v>
      </c>
      <c r="B476" t="s">
        <v>1004</v>
      </c>
      <c r="C476" s="25">
        <v>45248</v>
      </c>
      <c r="D476" s="23">
        <v>45272</v>
      </c>
      <c r="E476" t="s">
        <v>23</v>
      </c>
      <c r="F476">
        <v>46543</v>
      </c>
      <c r="G476">
        <v>1325</v>
      </c>
      <c r="H476">
        <v>1504.3</v>
      </c>
      <c r="I476">
        <v>221</v>
      </c>
      <c r="J476" t="b">
        <v>0</v>
      </c>
      <c r="L476" t="s">
        <v>25</v>
      </c>
    </row>
    <row r="477" spans="1:12">
      <c r="A477" t="s">
        <v>1005</v>
      </c>
      <c r="B477" t="s">
        <v>1006</v>
      </c>
      <c r="C477" s="25">
        <v>45167</v>
      </c>
      <c r="D477" s="23">
        <v>45178</v>
      </c>
      <c r="E477" t="s">
        <v>14</v>
      </c>
      <c r="F477">
        <v>57556</v>
      </c>
      <c r="G477">
        <v>2858</v>
      </c>
      <c r="H477">
        <v>4831.04</v>
      </c>
      <c r="I477">
        <v>230</v>
      </c>
      <c r="J477">
        <v>1</v>
      </c>
      <c r="L477" t="s">
        <v>16</v>
      </c>
    </row>
    <row r="478" spans="1:12">
      <c r="A478" t="s">
        <v>1007</v>
      </c>
      <c r="B478" t="s">
        <v>1008</v>
      </c>
      <c r="C478" s="25">
        <v>45067</v>
      </c>
      <c r="D478" s="23">
        <v>45082</v>
      </c>
      <c r="E478" t="s">
        <v>191</v>
      </c>
      <c r="F478">
        <v>4343</v>
      </c>
      <c r="G478">
        <v>212</v>
      </c>
      <c r="H478">
        <v>116.11</v>
      </c>
      <c r="J478" t="s">
        <v>24</v>
      </c>
      <c r="L478" t="s">
        <v>42</v>
      </c>
    </row>
    <row r="479" spans="1:12">
      <c r="A479" t="s">
        <v>1009</v>
      </c>
      <c r="B479" t="s">
        <v>1010</v>
      </c>
      <c r="C479" s="25">
        <v>44964</v>
      </c>
      <c r="D479" s="23">
        <v>44977</v>
      </c>
      <c r="E479" t="s">
        <v>41</v>
      </c>
      <c r="F479">
        <v>14500</v>
      </c>
      <c r="G479">
        <v>691</v>
      </c>
      <c r="H479">
        <v>1156.1</v>
      </c>
      <c r="I479">
        <v>44</v>
      </c>
      <c r="J479" t="b">
        <v>1</v>
      </c>
      <c r="L479" t="s">
        <v>42</v>
      </c>
    </row>
    <row r="480" spans="1:12">
      <c r="A480" t="s">
        <v>1011</v>
      </c>
      <c r="B480" t="s">
        <v>1012</v>
      </c>
      <c r="C480" s="25">
        <v>44956</v>
      </c>
      <c r="D480" s="23">
        <v>44976</v>
      </c>
      <c r="E480" t="s">
        <v>138</v>
      </c>
      <c r="F480">
        <v>54222</v>
      </c>
      <c r="G480">
        <v>2242</v>
      </c>
      <c r="H480">
        <v>1928.36</v>
      </c>
      <c r="I480">
        <v>246</v>
      </c>
      <c r="J480" t="s">
        <v>24</v>
      </c>
      <c r="L480" t="s">
        <v>139</v>
      </c>
    </row>
    <row r="481" spans="1:12">
      <c r="A481" t="s">
        <v>1013</v>
      </c>
      <c r="B481" t="s">
        <v>1014</v>
      </c>
      <c r="C481" s="25">
        <v>45257</v>
      </c>
      <c r="D481" s="23">
        <v>45282</v>
      </c>
      <c r="E481" t="s">
        <v>23</v>
      </c>
      <c r="F481">
        <v>30375</v>
      </c>
      <c r="G481">
        <v>734</v>
      </c>
      <c r="H481">
        <v>525.88</v>
      </c>
      <c r="I481">
        <v>82</v>
      </c>
      <c r="J481" t="b">
        <v>0</v>
      </c>
      <c r="L481" t="s">
        <v>25</v>
      </c>
    </row>
    <row r="482" spans="1:12">
      <c r="A482" t="s">
        <v>1015</v>
      </c>
      <c r="B482" t="s">
        <v>1016</v>
      </c>
      <c r="C482" s="25">
        <v>45241</v>
      </c>
      <c r="D482" s="23">
        <v>45247</v>
      </c>
      <c r="E482" t="s">
        <v>33</v>
      </c>
      <c r="F482">
        <v>10662</v>
      </c>
      <c r="G482">
        <v>282</v>
      </c>
      <c r="H482">
        <v>189.94</v>
      </c>
      <c r="I482">
        <v>35</v>
      </c>
      <c r="J482">
        <v>1</v>
      </c>
      <c r="L482" t="s">
        <v>34</v>
      </c>
    </row>
    <row r="483" spans="1:12">
      <c r="A483" t="s">
        <v>1017</v>
      </c>
      <c r="B483" t="s">
        <v>1018</v>
      </c>
      <c r="C483" s="25">
        <v>45224</v>
      </c>
      <c r="D483" s="23">
        <v>45254</v>
      </c>
      <c r="E483" t="s">
        <v>191</v>
      </c>
      <c r="F483">
        <v>17964</v>
      </c>
      <c r="G483">
        <v>574</v>
      </c>
      <c r="H483">
        <v>310.46</v>
      </c>
      <c r="I483">
        <v>89</v>
      </c>
      <c r="J483" t="b">
        <v>1</v>
      </c>
      <c r="L483" t="s">
        <v>42</v>
      </c>
    </row>
    <row r="484" spans="1:12">
      <c r="A484" t="s">
        <v>1019</v>
      </c>
      <c r="B484" t="s">
        <v>1020</v>
      </c>
      <c r="C484" s="25">
        <v>44948</v>
      </c>
      <c r="D484" s="23">
        <v>44964</v>
      </c>
      <c r="E484" t="s">
        <v>33</v>
      </c>
      <c r="F484">
        <v>60638</v>
      </c>
      <c r="G484">
        <v>2620</v>
      </c>
      <c r="H484">
        <v>3367.69</v>
      </c>
      <c r="I484">
        <v>487</v>
      </c>
      <c r="J484" t="s">
        <v>24</v>
      </c>
      <c r="L484" t="s">
        <v>34</v>
      </c>
    </row>
    <row r="485" spans="1:12">
      <c r="A485" t="s">
        <v>1021</v>
      </c>
      <c r="B485" t="s">
        <v>1022</v>
      </c>
      <c r="C485" s="25">
        <v>45260</v>
      </c>
      <c r="D485" s="23">
        <v>45276</v>
      </c>
      <c r="E485" t="s">
        <v>41</v>
      </c>
      <c r="F485">
        <v>74666</v>
      </c>
      <c r="G485">
        <v>951</v>
      </c>
      <c r="H485">
        <v>786.85</v>
      </c>
      <c r="I485">
        <v>67</v>
      </c>
      <c r="J485" t="s">
        <v>24</v>
      </c>
      <c r="L485" t="s">
        <v>42</v>
      </c>
    </row>
    <row r="486" spans="1:12">
      <c r="A486" t="s">
        <v>1023</v>
      </c>
      <c r="B486" t="s">
        <v>1024</v>
      </c>
      <c r="C486" s="23">
        <v>45183</v>
      </c>
      <c r="D486" s="23">
        <v>45201</v>
      </c>
      <c r="E486" t="s">
        <v>41</v>
      </c>
      <c r="F486">
        <v>86067</v>
      </c>
      <c r="G486">
        <v>2321</v>
      </c>
      <c r="H486" s="24">
        <v>4605.21</v>
      </c>
      <c r="I486">
        <v>134</v>
      </c>
      <c r="J486" t="s">
        <v>24</v>
      </c>
      <c r="L486" t="s">
        <v>42</v>
      </c>
    </row>
    <row r="487" spans="1:12">
      <c r="A487" t="s">
        <v>1025</v>
      </c>
      <c r="B487" t="s">
        <v>1026</v>
      </c>
      <c r="C487" s="25">
        <v>44979</v>
      </c>
      <c r="D487" s="23">
        <v>44999</v>
      </c>
      <c r="E487" t="s">
        <v>23</v>
      </c>
      <c r="F487">
        <v>68215</v>
      </c>
      <c r="G487">
        <v>907</v>
      </c>
      <c r="H487">
        <v>1235.02</v>
      </c>
      <c r="J487">
        <v>0</v>
      </c>
      <c r="L487" t="s">
        <v>25</v>
      </c>
    </row>
    <row r="488" spans="1:12">
      <c r="A488" t="s">
        <v>1027</v>
      </c>
      <c r="B488" t="s">
        <v>1028</v>
      </c>
      <c r="C488" s="23">
        <v>45292</v>
      </c>
      <c r="D488" s="23">
        <v>45302</v>
      </c>
      <c r="E488" t="s">
        <v>138</v>
      </c>
      <c r="F488">
        <v>70042</v>
      </c>
      <c r="G488">
        <v>2142</v>
      </c>
      <c r="H488">
        <v>1514.03</v>
      </c>
      <c r="I488">
        <v>153</v>
      </c>
      <c r="J488" t="b">
        <v>1</v>
      </c>
      <c r="L488" t="s">
        <v>139</v>
      </c>
    </row>
    <row r="489" spans="1:12">
      <c r="A489" t="s">
        <v>1029</v>
      </c>
      <c r="B489" t="s">
        <v>1030</v>
      </c>
      <c r="C489" s="25">
        <v>45257</v>
      </c>
      <c r="D489" s="23">
        <v>45283</v>
      </c>
      <c r="E489" t="s">
        <v>23</v>
      </c>
      <c r="F489">
        <v>14284</v>
      </c>
      <c r="G489">
        <v>656</v>
      </c>
      <c r="H489">
        <v>1005.74</v>
      </c>
      <c r="I489">
        <v>97</v>
      </c>
      <c r="J489" t="s">
        <v>24</v>
      </c>
      <c r="L489" t="s">
        <v>25</v>
      </c>
    </row>
    <row r="490" spans="1:12">
      <c r="A490" t="s">
        <v>1031</v>
      </c>
      <c r="B490" t="s">
        <v>1032</v>
      </c>
      <c r="C490" s="25">
        <v>45151</v>
      </c>
      <c r="D490" s="23">
        <v>45173</v>
      </c>
      <c r="E490" t="s">
        <v>23</v>
      </c>
      <c r="F490">
        <v>73789</v>
      </c>
      <c r="G490">
        <v>3047</v>
      </c>
      <c r="H490">
        <v>5626.64</v>
      </c>
      <c r="I490">
        <v>484</v>
      </c>
      <c r="J490">
        <v>0</v>
      </c>
      <c r="L490" t="s">
        <v>25</v>
      </c>
    </row>
    <row r="491" spans="1:12">
      <c r="A491" t="s">
        <v>1033</v>
      </c>
      <c r="B491" t="s">
        <v>1034</v>
      </c>
      <c r="C491" s="25">
        <v>45239</v>
      </c>
      <c r="D491" s="23">
        <v>45267</v>
      </c>
      <c r="E491" t="s">
        <v>23</v>
      </c>
      <c r="F491">
        <v>85664</v>
      </c>
      <c r="G491">
        <v>1637</v>
      </c>
      <c r="H491">
        <v>2648.29</v>
      </c>
      <c r="I491">
        <v>274</v>
      </c>
      <c r="J491" t="s">
        <v>30</v>
      </c>
      <c r="L491" t="s">
        <v>25</v>
      </c>
    </row>
    <row r="492" spans="1:12">
      <c r="A492" t="s">
        <v>1035</v>
      </c>
      <c r="B492" t="s">
        <v>1036</v>
      </c>
      <c r="C492" s="25">
        <v>45071</v>
      </c>
      <c r="D492" s="23">
        <v>45079</v>
      </c>
      <c r="E492" t="s">
        <v>138</v>
      </c>
      <c r="F492">
        <v>94468</v>
      </c>
      <c r="G492">
        <v>4632</v>
      </c>
      <c r="H492">
        <v>2847.1</v>
      </c>
      <c r="I492">
        <v>400</v>
      </c>
      <c r="J492">
        <v>1</v>
      </c>
      <c r="L492" t="s">
        <v>139</v>
      </c>
    </row>
    <row r="493" spans="1:12">
      <c r="A493" t="s">
        <v>1037</v>
      </c>
      <c r="B493" t="s">
        <v>1038</v>
      </c>
      <c r="C493" s="25">
        <v>45274</v>
      </c>
      <c r="D493" s="23">
        <v>45277</v>
      </c>
      <c r="E493" t="s">
        <v>33</v>
      </c>
      <c r="F493">
        <v>62389</v>
      </c>
      <c r="G493">
        <v>2289</v>
      </c>
      <c r="H493">
        <v>4220.52</v>
      </c>
      <c r="I493">
        <v>219</v>
      </c>
      <c r="J493" t="s">
        <v>24</v>
      </c>
      <c r="L493" t="s">
        <v>34</v>
      </c>
    </row>
    <row r="494" spans="1:12">
      <c r="A494" t="s">
        <v>1039</v>
      </c>
      <c r="B494" t="s">
        <v>1040</v>
      </c>
      <c r="C494" s="25">
        <v>45258</v>
      </c>
      <c r="D494" s="23">
        <v>45278</v>
      </c>
      <c r="E494" t="s">
        <v>58</v>
      </c>
      <c r="F494">
        <v>10435</v>
      </c>
      <c r="G494">
        <v>108</v>
      </c>
      <c r="H494">
        <v>182.62</v>
      </c>
      <c r="I494">
        <v>13</v>
      </c>
      <c r="J494" t="b">
        <v>1</v>
      </c>
      <c r="L494" t="s">
        <v>59</v>
      </c>
    </row>
    <row r="495" spans="1:12">
      <c r="A495" t="s">
        <v>1041</v>
      </c>
      <c r="B495" t="s">
        <v>1042</v>
      </c>
      <c r="C495" s="25">
        <v>45212</v>
      </c>
      <c r="D495" s="23">
        <v>45216</v>
      </c>
      <c r="E495" t="s">
        <v>19</v>
      </c>
      <c r="F495">
        <v>55340</v>
      </c>
      <c r="G495">
        <v>1118</v>
      </c>
      <c r="H495">
        <v>824.48</v>
      </c>
      <c r="I495">
        <v>66</v>
      </c>
      <c r="J495">
        <v>0</v>
      </c>
      <c r="L495" t="s">
        <v>20</v>
      </c>
    </row>
    <row r="496" spans="1:12">
      <c r="A496" t="s">
        <v>1043</v>
      </c>
      <c r="B496" t="s">
        <v>1044</v>
      </c>
      <c r="C496" s="25">
        <v>45263</v>
      </c>
      <c r="D496" s="23">
        <v>45292</v>
      </c>
      <c r="E496" t="s">
        <v>23</v>
      </c>
      <c r="F496">
        <v>45078</v>
      </c>
      <c r="G496">
        <v>920</v>
      </c>
      <c r="H496">
        <v>531.46</v>
      </c>
      <c r="I496">
        <v>130</v>
      </c>
      <c r="J496">
        <v>0</v>
      </c>
      <c r="L496" t="s">
        <v>25</v>
      </c>
    </row>
    <row r="497" spans="1:12">
      <c r="A497" t="s">
        <v>1045</v>
      </c>
      <c r="B497" t="s">
        <v>1046</v>
      </c>
      <c r="C497" s="25">
        <v>45003</v>
      </c>
      <c r="D497" s="23">
        <v>45004</v>
      </c>
      <c r="E497" t="s">
        <v>14</v>
      </c>
      <c r="F497">
        <v>79832</v>
      </c>
      <c r="G497">
        <v>1019</v>
      </c>
      <c r="H497">
        <v>1361.35</v>
      </c>
      <c r="I497">
        <v>201</v>
      </c>
      <c r="J497" t="s">
        <v>30</v>
      </c>
      <c r="L497" t="s">
        <v>16</v>
      </c>
    </row>
    <row r="498" spans="1:12">
      <c r="A498" t="s">
        <v>1047</v>
      </c>
      <c r="B498" t="s">
        <v>1048</v>
      </c>
      <c r="C498" s="25">
        <v>44999</v>
      </c>
      <c r="D498" s="23">
        <v>45027</v>
      </c>
      <c r="E498" t="s">
        <v>138</v>
      </c>
      <c r="F498">
        <v>52293</v>
      </c>
      <c r="G498">
        <v>2530</v>
      </c>
      <c r="H498">
        <v>1857.16</v>
      </c>
      <c r="I498">
        <v>263</v>
      </c>
      <c r="J498" t="s">
        <v>15</v>
      </c>
      <c r="L498" t="s">
        <v>139</v>
      </c>
    </row>
    <row r="499" spans="1:12">
      <c r="A499" t="s">
        <v>1049</v>
      </c>
      <c r="B499" t="s">
        <v>1050</v>
      </c>
      <c r="C499" s="25">
        <v>45262</v>
      </c>
      <c r="D499" s="23">
        <v>45263</v>
      </c>
      <c r="E499" t="s">
        <v>19</v>
      </c>
      <c r="F499">
        <v>96981</v>
      </c>
      <c r="G499">
        <v>2825</v>
      </c>
      <c r="H499">
        <v>4949.08</v>
      </c>
      <c r="I499">
        <v>460</v>
      </c>
      <c r="J499">
        <v>1</v>
      </c>
      <c r="L499" t="s">
        <v>20</v>
      </c>
    </row>
    <row r="500" spans="1:12">
      <c r="A500" t="s">
        <v>1051</v>
      </c>
      <c r="B500" t="s">
        <v>1052</v>
      </c>
      <c r="C500" s="23">
        <v>45231</v>
      </c>
      <c r="D500" s="23">
        <v>44957</v>
      </c>
      <c r="E500" t="s">
        <v>41</v>
      </c>
      <c r="F500">
        <v>79781</v>
      </c>
      <c r="G500">
        <v>3656</v>
      </c>
      <c r="H500" s="24">
        <v>3793.11</v>
      </c>
      <c r="J500" t="s">
        <v>15</v>
      </c>
      <c r="L500" t="s">
        <v>42</v>
      </c>
    </row>
    <row r="501" spans="1:12">
      <c r="A501" t="s">
        <v>1053</v>
      </c>
      <c r="B501" t="s">
        <v>1054</v>
      </c>
      <c r="C501" s="25">
        <v>45213</v>
      </c>
      <c r="D501" s="23">
        <v>45215</v>
      </c>
      <c r="E501" t="s">
        <v>14</v>
      </c>
      <c r="F501">
        <v>61403</v>
      </c>
      <c r="G501">
        <v>1405</v>
      </c>
      <c r="H501">
        <v>2626.42</v>
      </c>
      <c r="I501">
        <v>97</v>
      </c>
      <c r="J501" t="b">
        <v>1</v>
      </c>
      <c r="L501" t="s">
        <v>16</v>
      </c>
    </row>
    <row r="502" spans="1:12">
      <c r="A502" t="s">
        <v>1055</v>
      </c>
      <c r="B502" t="s">
        <v>1056</v>
      </c>
      <c r="C502" s="25">
        <v>44992</v>
      </c>
      <c r="D502" s="23">
        <v>45020</v>
      </c>
      <c r="E502" t="s">
        <v>33</v>
      </c>
      <c r="F502">
        <v>30124</v>
      </c>
      <c r="G502">
        <v>452</v>
      </c>
      <c r="H502">
        <v>609.54</v>
      </c>
      <c r="I502">
        <v>62</v>
      </c>
      <c r="J502">
        <v>1</v>
      </c>
      <c r="L502" t="s">
        <v>34</v>
      </c>
    </row>
    <row r="503" spans="1:12">
      <c r="A503" t="s">
        <v>1057</v>
      </c>
      <c r="B503" t="s">
        <v>1058</v>
      </c>
      <c r="C503" s="23">
        <v>45277</v>
      </c>
      <c r="D503" s="23">
        <v>45278</v>
      </c>
      <c r="E503" t="s">
        <v>41</v>
      </c>
      <c r="F503">
        <v>96435</v>
      </c>
      <c r="G503">
        <v>2794</v>
      </c>
      <c r="H503">
        <v>2162.58</v>
      </c>
      <c r="I503">
        <v>265</v>
      </c>
      <c r="J503" t="s">
        <v>30</v>
      </c>
      <c r="L503" t="s">
        <v>42</v>
      </c>
    </row>
    <row r="504" spans="1:12">
      <c r="A504" t="s">
        <v>1059</v>
      </c>
      <c r="B504" t="s">
        <v>1060</v>
      </c>
      <c r="C504" s="25">
        <v>45270</v>
      </c>
      <c r="D504" s="23">
        <v>45279</v>
      </c>
      <c r="E504" t="s">
        <v>19</v>
      </c>
      <c r="F504">
        <v>44919</v>
      </c>
      <c r="G504">
        <v>653</v>
      </c>
      <c r="H504">
        <v>463.24</v>
      </c>
      <c r="J504" t="b">
        <v>1</v>
      </c>
      <c r="L504" t="s">
        <v>20</v>
      </c>
    </row>
    <row r="505" spans="1:12">
      <c r="A505" t="s">
        <v>1061</v>
      </c>
      <c r="B505" t="s">
        <v>1062</v>
      </c>
      <c r="C505" s="25">
        <v>45112</v>
      </c>
      <c r="D505" s="23">
        <v>45142</v>
      </c>
      <c r="E505" t="s">
        <v>14</v>
      </c>
      <c r="F505">
        <v>36247</v>
      </c>
      <c r="G505">
        <v>1067</v>
      </c>
      <c r="H505">
        <v>1456.14</v>
      </c>
      <c r="I505">
        <v>154</v>
      </c>
      <c r="J505">
        <v>1</v>
      </c>
      <c r="L505" t="s">
        <v>16</v>
      </c>
    </row>
    <row r="506" spans="1:12">
      <c r="A506" t="s">
        <v>1063</v>
      </c>
      <c r="B506" t="s">
        <v>1064</v>
      </c>
      <c r="C506" s="25">
        <v>45101</v>
      </c>
      <c r="D506" s="23">
        <v>45102</v>
      </c>
      <c r="E506" t="s">
        <v>41</v>
      </c>
      <c r="F506">
        <v>95758</v>
      </c>
      <c r="G506">
        <v>4482</v>
      </c>
      <c r="H506">
        <v>7363.14</v>
      </c>
      <c r="I506">
        <v>801</v>
      </c>
      <c r="J506">
        <v>1</v>
      </c>
      <c r="L506" t="s">
        <v>42</v>
      </c>
    </row>
    <row r="507" spans="1:12">
      <c r="A507" t="s">
        <v>1065</v>
      </c>
      <c r="B507" t="s">
        <v>1066</v>
      </c>
      <c r="C507" s="25">
        <v>45042</v>
      </c>
      <c r="D507" s="23">
        <v>45052</v>
      </c>
      <c r="E507" t="s">
        <v>19</v>
      </c>
      <c r="F507">
        <v>92747</v>
      </c>
      <c r="G507">
        <v>2859</v>
      </c>
      <c r="H507">
        <v>4780.99</v>
      </c>
      <c r="J507" t="s">
        <v>15</v>
      </c>
      <c r="L507" t="s">
        <v>20</v>
      </c>
    </row>
    <row r="508" spans="1:12">
      <c r="A508" t="s">
        <v>1067</v>
      </c>
      <c r="B508" t="s">
        <v>1068</v>
      </c>
      <c r="C508" s="25">
        <v>45078</v>
      </c>
      <c r="D508" s="23">
        <v>45093</v>
      </c>
      <c r="E508" t="s">
        <v>14</v>
      </c>
      <c r="F508">
        <v>63752</v>
      </c>
      <c r="G508">
        <v>2209</v>
      </c>
      <c r="H508">
        <v>2018.22</v>
      </c>
      <c r="I508">
        <v>239</v>
      </c>
      <c r="J508" t="b">
        <v>1</v>
      </c>
      <c r="L508" t="s">
        <v>16</v>
      </c>
    </row>
    <row r="509" spans="1:12">
      <c r="A509" t="s">
        <v>1069</v>
      </c>
      <c r="B509" t="s">
        <v>1070</v>
      </c>
      <c r="C509" s="25">
        <v>45203</v>
      </c>
      <c r="D509" s="23">
        <v>45216</v>
      </c>
      <c r="E509" t="s">
        <v>41</v>
      </c>
      <c r="F509">
        <v>57573</v>
      </c>
      <c r="G509">
        <v>936</v>
      </c>
      <c r="H509">
        <v>754.76</v>
      </c>
      <c r="J509" t="s">
        <v>30</v>
      </c>
      <c r="L509" t="s">
        <v>42</v>
      </c>
    </row>
    <row r="510" spans="1:12">
      <c r="A510" t="s">
        <v>1071</v>
      </c>
      <c r="B510" t="s">
        <v>1072</v>
      </c>
      <c r="C510" s="25">
        <v>44946</v>
      </c>
      <c r="D510" s="23">
        <v>44970</v>
      </c>
      <c r="E510" t="s">
        <v>41</v>
      </c>
      <c r="F510">
        <v>60101</v>
      </c>
      <c r="G510">
        <v>706</v>
      </c>
      <c r="H510">
        <v>370.74</v>
      </c>
      <c r="I510">
        <v>121</v>
      </c>
      <c r="J510" t="s">
        <v>30</v>
      </c>
      <c r="L510" t="s">
        <v>42</v>
      </c>
    </row>
    <row r="511" spans="1:12">
      <c r="A511" t="s">
        <v>1073</v>
      </c>
      <c r="B511" t="s">
        <v>1074</v>
      </c>
      <c r="C511" s="25">
        <v>45243</v>
      </c>
      <c r="D511" s="23">
        <v>45262</v>
      </c>
      <c r="E511" t="s">
        <v>14</v>
      </c>
      <c r="F511">
        <v>27646</v>
      </c>
      <c r="G511">
        <v>398</v>
      </c>
      <c r="H511" s="24">
        <v>604.48</v>
      </c>
      <c r="I511">
        <v>62</v>
      </c>
      <c r="J511" t="b">
        <v>1</v>
      </c>
      <c r="L511" t="s">
        <v>16</v>
      </c>
    </row>
    <row r="512" spans="1:12">
      <c r="A512" t="s">
        <v>1075</v>
      </c>
      <c r="B512" t="s">
        <v>1076</v>
      </c>
      <c r="C512" s="25">
        <v>45010</v>
      </c>
      <c r="D512" s="23">
        <v>45016</v>
      </c>
      <c r="E512" t="s">
        <v>14</v>
      </c>
      <c r="F512">
        <v>24049</v>
      </c>
      <c r="G512">
        <v>816</v>
      </c>
      <c r="H512">
        <v>501.72</v>
      </c>
      <c r="I512">
        <v>71</v>
      </c>
      <c r="J512" t="b">
        <v>1</v>
      </c>
      <c r="L512" t="s">
        <v>16</v>
      </c>
    </row>
    <row r="513" spans="1:12">
      <c r="A513" t="s">
        <v>1077</v>
      </c>
      <c r="B513" t="s">
        <v>1078</v>
      </c>
      <c r="C513" s="25">
        <v>45246</v>
      </c>
      <c r="D513" s="23">
        <v>45250</v>
      </c>
      <c r="E513" t="s">
        <v>14</v>
      </c>
      <c r="F513">
        <v>80605</v>
      </c>
      <c r="G513">
        <v>1112</v>
      </c>
      <c r="H513">
        <v>1257.83</v>
      </c>
      <c r="I513">
        <v>207</v>
      </c>
      <c r="J513">
        <v>0</v>
      </c>
      <c r="L513" t="s">
        <v>16</v>
      </c>
    </row>
    <row r="514" spans="1:12">
      <c r="A514" t="s">
        <v>1079</v>
      </c>
      <c r="B514" t="s">
        <v>1080</v>
      </c>
      <c r="C514" t="s">
        <v>1081</v>
      </c>
      <c r="D514" s="23">
        <v>45153</v>
      </c>
      <c r="E514" t="s">
        <v>19</v>
      </c>
      <c r="F514">
        <v>99116</v>
      </c>
      <c r="G514">
        <v>2481</v>
      </c>
      <c r="H514">
        <v>3479.66</v>
      </c>
      <c r="I514">
        <v>181</v>
      </c>
      <c r="J514" t="b">
        <v>0</v>
      </c>
      <c r="L514" t="s">
        <v>20</v>
      </c>
    </row>
    <row r="515" spans="1:12">
      <c r="A515" t="s">
        <v>1082</v>
      </c>
      <c r="B515" t="s">
        <v>1083</v>
      </c>
      <c r="C515" s="25">
        <v>45113</v>
      </c>
      <c r="D515" s="23">
        <v>45125</v>
      </c>
      <c r="E515" t="s">
        <v>14</v>
      </c>
      <c r="F515">
        <v>98379</v>
      </c>
      <c r="G515">
        <v>3148</v>
      </c>
      <c r="H515">
        <v>5999.03</v>
      </c>
      <c r="J515" t="s">
        <v>15</v>
      </c>
      <c r="L515" t="s">
        <v>16</v>
      </c>
    </row>
    <row r="516" spans="1:12">
      <c r="A516" t="s">
        <v>1084</v>
      </c>
      <c r="B516" t="s">
        <v>1085</v>
      </c>
      <c r="C516" s="25">
        <v>45154</v>
      </c>
      <c r="D516" s="23">
        <v>45161</v>
      </c>
      <c r="E516" t="s">
        <v>41</v>
      </c>
      <c r="F516">
        <v>69385</v>
      </c>
      <c r="G516">
        <v>1772</v>
      </c>
      <c r="H516">
        <v>1714.77</v>
      </c>
      <c r="I516">
        <v>96</v>
      </c>
      <c r="J516" t="b">
        <v>1</v>
      </c>
      <c r="L516" t="s">
        <v>42</v>
      </c>
    </row>
    <row r="517" spans="1:12">
      <c r="A517" t="s">
        <v>1086</v>
      </c>
      <c r="B517" t="s">
        <v>1087</v>
      </c>
      <c r="C517" s="25">
        <v>45156</v>
      </c>
      <c r="D517" s="23">
        <v>45177</v>
      </c>
      <c r="E517" t="s">
        <v>14</v>
      </c>
      <c r="F517">
        <v>41158</v>
      </c>
      <c r="G517">
        <v>681</v>
      </c>
      <c r="H517">
        <v>595.64</v>
      </c>
      <c r="J517" t="b">
        <v>1</v>
      </c>
      <c r="L517" t="s">
        <v>16</v>
      </c>
    </row>
    <row r="518" spans="1:12">
      <c r="A518" t="s">
        <v>1088</v>
      </c>
      <c r="B518" t="s">
        <v>1089</v>
      </c>
      <c r="C518" s="25">
        <v>45167</v>
      </c>
      <c r="D518" s="23">
        <v>45174</v>
      </c>
      <c r="E518" t="s">
        <v>14</v>
      </c>
      <c r="F518">
        <v>66417</v>
      </c>
      <c r="G518">
        <v>1391</v>
      </c>
      <c r="H518" s="24">
        <v>2060.41</v>
      </c>
      <c r="I518">
        <v>127</v>
      </c>
      <c r="J518" t="b">
        <v>0</v>
      </c>
      <c r="L518" t="s">
        <v>16</v>
      </c>
    </row>
    <row r="519" spans="1:12">
      <c r="A519" t="s">
        <v>1090</v>
      </c>
      <c r="B519" t="s">
        <v>1091</v>
      </c>
      <c r="C519" s="25">
        <v>45274</v>
      </c>
      <c r="D519" s="23">
        <v>45288</v>
      </c>
      <c r="E519" t="s">
        <v>19</v>
      </c>
      <c r="F519">
        <v>24289</v>
      </c>
      <c r="G519">
        <v>1144</v>
      </c>
      <c r="H519" s="24">
        <v>1634.61</v>
      </c>
      <c r="I519">
        <v>134</v>
      </c>
      <c r="J519" t="b">
        <v>0</v>
      </c>
      <c r="L519" t="s">
        <v>20</v>
      </c>
    </row>
    <row r="520" spans="1:12">
      <c r="A520" t="s">
        <v>1092</v>
      </c>
      <c r="B520" t="s">
        <v>1093</v>
      </c>
      <c r="C520" s="25">
        <v>45163</v>
      </c>
      <c r="D520" s="23">
        <v>45187</v>
      </c>
      <c r="E520" t="s">
        <v>14</v>
      </c>
      <c r="F520">
        <v>10823</v>
      </c>
      <c r="G520">
        <v>400</v>
      </c>
      <c r="H520">
        <v>399.27</v>
      </c>
      <c r="I520">
        <v>40</v>
      </c>
      <c r="J520">
        <v>1</v>
      </c>
      <c r="L520" t="s">
        <v>16</v>
      </c>
    </row>
    <row r="521" spans="1:12">
      <c r="A521" t="s">
        <v>1094</v>
      </c>
      <c r="B521" t="s">
        <v>1095</v>
      </c>
      <c r="C521" s="25">
        <v>45184</v>
      </c>
      <c r="D521" s="23">
        <v>45213</v>
      </c>
      <c r="E521" t="s">
        <v>23</v>
      </c>
      <c r="F521">
        <v>61160</v>
      </c>
      <c r="G521">
        <v>1825</v>
      </c>
      <c r="H521">
        <v>3453.18</v>
      </c>
      <c r="J521" t="s">
        <v>24</v>
      </c>
      <c r="L521" t="s">
        <v>25</v>
      </c>
    </row>
    <row r="522" spans="1:12">
      <c r="A522" t="s">
        <v>1096</v>
      </c>
      <c r="B522" t="s">
        <v>1097</v>
      </c>
      <c r="C522" s="25">
        <v>45029</v>
      </c>
      <c r="D522" s="23">
        <v>45041</v>
      </c>
      <c r="E522" t="s">
        <v>33</v>
      </c>
      <c r="F522">
        <v>42975</v>
      </c>
      <c r="G522">
        <v>451</v>
      </c>
      <c r="H522">
        <v>797.05</v>
      </c>
      <c r="J522" t="s">
        <v>30</v>
      </c>
      <c r="L522" t="s">
        <v>34</v>
      </c>
    </row>
    <row r="523" spans="1:12">
      <c r="A523" t="s">
        <v>1098</v>
      </c>
      <c r="B523" t="s">
        <v>1099</v>
      </c>
      <c r="C523" s="23">
        <v>45174</v>
      </c>
      <c r="D523" s="23">
        <v>45058</v>
      </c>
      <c r="E523" t="s">
        <v>33</v>
      </c>
      <c r="F523">
        <v>10540</v>
      </c>
      <c r="G523">
        <v>523</v>
      </c>
      <c r="H523">
        <v>437.21</v>
      </c>
      <c r="I523">
        <v>95</v>
      </c>
      <c r="J523" t="s">
        <v>15</v>
      </c>
      <c r="L523" t="s">
        <v>34</v>
      </c>
    </row>
    <row r="524" spans="1:12">
      <c r="A524" t="s">
        <v>1100</v>
      </c>
      <c r="B524" t="s">
        <v>1101</v>
      </c>
      <c r="C524" s="25">
        <v>45173</v>
      </c>
      <c r="D524" s="23">
        <v>45182</v>
      </c>
      <c r="E524" t="s">
        <v>23</v>
      </c>
      <c r="F524">
        <v>17364</v>
      </c>
      <c r="G524">
        <v>640</v>
      </c>
      <c r="H524">
        <v>549.58</v>
      </c>
      <c r="I524">
        <v>124</v>
      </c>
      <c r="J524">
        <v>1</v>
      </c>
      <c r="L524" t="s">
        <v>25</v>
      </c>
    </row>
    <row r="525" spans="1:12">
      <c r="A525" t="s">
        <v>1102</v>
      </c>
      <c r="B525" t="s">
        <v>1103</v>
      </c>
      <c r="C525" s="25">
        <v>44979</v>
      </c>
      <c r="D525" s="23">
        <v>44993</v>
      </c>
      <c r="E525" t="s">
        <v>14</v>
      </c>
      <c r="F525">
        <v>5611</v>
      </c>
      <c r="G525">
        <v>127</v>
      </c>
      <c r="H525">
        <v>161.09</v>
      </c>
      <c r="I525">
        <v>10</v>
      </c>
      <c r="J525" t="b">
        <v>1</v>
      </c>
      <c r="K525">
        <v>5636</v>
      </c>
      <c r="L525" t="s">
        <v>16</v>
      </c>
    </row>
    <row r="526" spans="1:12">
      <c r="A526" t="s">
        <v>1104</v>
      </c>
      <c r="B526" t="s">
        <v>1105</v>
      </c>
      <c r="C526" s="25">
        <v>44990</v>
      </c>
      <c r="D526" s="23">
        <v>45011</v>
      </c>
      <c r="E526" t="s">
        <v>14</v>
      </c>
      <c r="F526">
        <v>28663</v>
      </c>
      <c r="G526">
        <v>1294</v>
      </c>
      <c r="H526">
        <v>2148.5</v>
      </c>
      <c r="I526">
        <v>203</v>
      </c>
      <c r="J526" t="b">
        <v>0</v>
      </c>
      <c r="L526" t="s">
        <v>16</v>
      </c>
    </row>
    <row r="527" spans="1:12">
      <c r="A527" t="s">
        <v>1106</v>
      </c>
      <c r="B527" t="s">
        <v>1107</v>
      </c>
      <c r="C527" s="25">
        <v>45066</v>
      </c>
      <c r="D527" s="23">
        <v>45067</v>
      </c>
      <c r="E527" t="s">
        <v>41</v>
      </c>
      <c r="F527">
        <v>52991</v>
      </c>
      <c r="G527">
        <v>1077</v>
      </c>
      <c r="H527">
        <v>609.65</v>
      </c>
      <c r="I527">
        <v>161</v>
      </c>
      <c r="J527">
        <v>0</v>
      </c>
      <c r="L527" t="s">
        <v>42</v>
      </c>
    </row>
    <row r="528" spans="1:12">
      <c r="A528" t="s">
        <v>1108</v>
      </c>
      <c r="B528" t="s">
        <v>1109</v>
      </c>
      <c r="C528" s="23">
        <v>45268</v>
      </c>
      <c r="D528" s="23">
        <v>45160</v>
      </c>
      <c r="E528" t="s">
        <v>23</v>
      </c>
      <c r="F528">
        <v>58679</v>
      </c>
      <c r="G528">
        <v>1863</v>
      </c>
      <c r="H528">
        <v>2869.03</v>
      </c>
      <c r="I528">
        <v>189</v>
      </c>
      <c r="J528" t="s">
        <v>30</v>
      </c>
      <c r="L528" t="s">
        <v>25</v>
      </c>
    </row>
    <row r="529" spans="1:12">
      <c r="A529" t="s">
        <v>1110</v>
      </c>
      <c r="B529" t="s">
        <v>1111</v>
      </c>
      <c r="C529" s="25">
        <v>45040</v>
      </c>
      <c r="D529" s="23">
        <v>45065</v>
      </c>
      <c r="E529" t="s">
        <v>14</v>
      </c>
      <c r="F529">
        <v>31977</v>
      </c>
      <c r="G529">
        <v>1133</v>
      </c>
      <c r="H529" s="24">
        <v>1668.18</v>
      </c>
      <c r="I529">
        <v>59</v>
      </c>
      <c r="J529">
        <v>1</v>
      </c>
      <c r="L529" t="s">
        <v>16</v>
      </c>
    </row>
    <row r="530" spans="1:12">
      <c r="A530" t="s">
        <v>1112</v>
      </c>
      <c r="B530" t="s">
        <v>1113</v>
      </c>
      <c r="C530" s="25">
        <v>44940</v>
      </c>
      <c r="D530" s="23">
        <v>44942</v>
      </c>
      <c r="E530" t="s">
        <v>23</v>
      </c>
      <c r="F530">
        <v>95704</v>
      </c>
      <c r="G530">
        <v>1803</v>
      </c>
      <c r="H530">
        <v>1527.54</v>
      </c>
      <c r="I530">
        <v>276</v>
      </c>
      <c r="J530">
        <v>0</v>
      </c>
      <c r="L530" t="s">
        <v>25</v>
      </c>
    </row>
    <row r="531" spans="1:12">
      <c r="A531" t="s">
        <v>1114</v>
      </c>
      <c r="B531" t="s">
        <v>1115</v>
      </c>
      <c r="C531" s="25">
        <v>45118</v>
      </c>
      <c r="D531" s="23">
        <v>45147</v>
      </c>
      <c r="E531" t="s">
        <v>14</v>
      </c>
      <c r="F531">
        <v>50115</v>
      </c>
      <c r="G531">
        <v>2462</v>
      </c>
      <c r="H531" s="24">
        <v>3747.24</v>
      </c>
      <c r="I531">
        <v>472</v>
      </c>
      <c r="J531" t="s">
        <v>30</v>
      </c>
      <c r="L531" t="s">
        <v>16</v>
      </c>
    </row>
    <row r="532" spans="1:12">
      <c r="A532" t="s">
        <v>1116</v>
      </c>
      <c r="B532" t="s">
        <v>1117</v>
      </c>
      <c r="C532" s="25">
        <v>45118</v>
      </c>
      <c r="D532" s="23">
        <v>45122</v>
      </c>
      <c r="E532" t="s">
        <v>33</v>
      </c>
      <c r="F532">
        <v>92007</v>
      </c>
      <c r="G532">
        <v>3673</v>
      </c>
      <c r="H532">
        <v>7016.44</v>
      </c>
      <c r="I532">
        <v>531</v>
      </c>
      <c r="J532" t="s">
        <v>24</v>
      </c>
      <c r="L532" t="s">
        <v>34</v>
      </c>
    </row>
    <row r="533" spans="1:12">
      <c r="A533" t="s">
        <v>1118</v>
      </c>
      <c r="B533" t="s">
        <v>1119</v>
      </c>
      <c r="C533" s="25">
        <v>44977</v>
      </c>
      <c r="D533" s="23">
        <v>44987</v>
      </c>
      <c r="E533" t="s">
        <v>19</v>
      </c>
      <c r="F533">
        <v>89223</v>
      </c>
      <c r="G533">
        <v>2883</v>
      </c>
      <c r="H533">
        <v>1643.83</v>
      </c>
      <c r="I533">
        <v>332</v>
      </c>
      <c r="J533" t="s">
        <v>24</v>
      </c>
      <c r="L533" t="s">
        <v>20</v>
      </c>
    </row>
    <row r="534" spans="1:12">
      <c r="A534" t="s">
        <v>1120</v>
      </c>
      <c r="B534" t="s">
        <v>1121</v>
      </c>
      <c r="C534" s="25">
        <v>45001</v>
      </c>
      <c r="D534" s="23">
        <v>45006</v>
      </c>
      <c r="E534" t="s">
        <v>14</v>
      </c>
      <c r="F534">
        <v>61890</v>
      </c>
      <c r="G534">
        <v>1065</v>
      </c>
      <c r="H534">
        <v>1043.14</v>
      </c>
      <c r="I534">
        <v>137</v>
      </c>
      <c r="J534">
        <v>0</v>
      </c>
      <c r="L534" t="s">
        <v>16</v>
      </c>
    </row>
    <row r="535" spans="1:12">
      <c r="A535" t="s">
        <v>1122</v>
      </c>
      <c r="B535" t="s">
        <v>1123</v>
      </c>
      <c r="C535" s="25">
        <v>45168</v>
      </c>
      <c r="D535" s="23">
        <v>45177</v>
      </c>
      <c r="E535" t="s">
        <v>415</v>
      </c>
      <c r="F535">
        <v>67387</v>
      </c>
      <c r="G535">
        <v>819</v>
      </c>
      <c r="H535">
        <v>947.8</v>
      </c>
      <c r="I535">
        <v>65</v>
      </c>
      <c r="J535" t="b">
        <v>0</v>
      </c>
      <c r="L535" t="s">
        <v>34</v>
      </c>
    </row>
    <row r="536" spans="1:12">
      <c r="A536" t="s">
        <v>1124</v>
      </c>
      <c r="B536" t="s">
        <v>1125</v>
      </c>
      <c r="C536" s="25">
        <v>45288</v>
      </c>
      <c r="D536" s="23">
        <v>45303</v>
      </c>
      <c r="E536" t="s">
        <v>19</v>
      </c>
      <c r="F536">
        <v>19071</v>
      </c>
      <c r="G536">
        <v>434</v>
      </c>
      <c r="H536">
        <v>802.42</v>
      </c>
      <c r="I536">
        <v>70</v>
      </c>
      <c r="J536">
        <v>1</v>
      </c>
      <c r="L536" t="s">
        <v>20</v>
      </c>
    </row>
    <row r="537" spans="1:12">
      <c r="A537" t="s">
        <v>1126</v>
      </c>
      <c r="B537" t="s">
        <v>1127</v>
      </c>
      <c r="C537" s="23">
        <v>45201</v>
      </c>
      <c r="D537" s="23">
        <v>44997</v>
      </c>
      <c r="E537" t="s">
        <v>14</v>
      </c>
      <c r="F537">
        <v>60275</v>
      </c>
      <c r="G537">
        <v>2418</v>
      </c>
      <c r="H537">
        <v>4699.12</v>
      </c>
      <c r="I537">
        <v>391</v>
      </c>
      <c r="J537">
        <v>1</v>
      </c>
      <c r="L537" t="s">
        <v>16</v>
      </c>
    </row>
    <row r="538" spans="1:12">
      <c r="A538" t="s">
        <v>1128</v>
      </c>
      <c r="B538" t="s">
        <v>1129</v>
      </c>
      <c r="C538" s="25">
        <v>45037</v>
      </c>
      <c r="D538" s="23">
        <v>45067</v>
      </c>
      <c r="E538" t="s">
        <v>33</v>
      </c>
      <c r="F538">
        <v>73369</v>
      </c>
      <c r="G538">
        <v>1524</v>
      </c>
      <c r="H538">
        <v>1777.25</v>
      </c>
      <c r="J538" t="s">
        <v>24</v>
      </c>
      <c r="L538" t="s">
        <v>34</v>
      </c>
    </row>
    <row r="539" spans="1:12">
      <c r="A539" t="s">
        <v>1130</v>
      </c>
      <c r="B539" t="s">
        <v>1131</v>
      </c>
      <c r="C539" s="25">
        <v>45238</v>
      </c>
      <c r="D539" s="23">
        <v>45267</v>
      </c>
      <c r="E539" t="s">
        <v>41</v>
      </c>
      <c r="F539">
        <v>12938</v>
      </c>
      <c r="G539">
        <v>408</v>
      </c>
      <c r="H539">
        <v>663.02</v>
      </c>
      <c r="I539">
        <v>74</v>
      </c>
      <c r="J539" t="s">
        <v>30</v>
      </c>
      <c r="L539" t="s">
        <v>42</v>
      </c>
    </row>
    <row r="540" spans="1:12">
      <c r="A540" t="s">
        <v>1132</v>
      </c>
      <c r="B540" t="s">
        <v>1133</v>
      </c>
      <c r="C540" s="25">
        <v>45074</v>
      </c>
      <c r="D540" s="23">
        <v>45100</v>
      </c>
      <c r="E540" t="s">
        <v>23</v>
      </c>
      <c r="F540">
        <v>36195</v>
      </c>
      <c r="G540">
        <v>1415</v>
      </c>
      <c r="H540">
        <v>1835.95</v>
      </c>
      <c r="I540">
        <v>127</v>
      </c>
      <c r="J540">
        <v>0</v>
      </c>
      <c r="L540" t="s">
        <v>25</v>
      </c>
    </row>
    <row r="541" spans="1:12">
      <c r="A541" t="s">
        <v>1134</v>
      </c>
      <c r="B541" t="s">
        <v>1135</v>
      </c>
      <c r="C541" s="25">
        <v>45049</v>
      </c>
      <c r="D541" s="23">
        <v>45079</v>
      </c>
      <c r="E541" t="s">
        <v>19</v>
      </c>
      <c r="F541">
        <v>92680</v>
      </c>
      <c r="G541">
        <v>1326</v>
      </c>
      <c r="H541">
        <v>1732.65</v>
      </c>
      <c r="I541">
        <v>261</v>
      </c>
      <c r="J541" t="b">
        <v>0</v>
      </c>
      <c r="L541" t="s">
        <v>20</v>
      </c>
    </row>
    <row r="542" spans="1:12">
      <c r="A542" t="s">
        <v>1136</v>
      </c>
      <c r="B542" t="s">
        <v>1137</v>
      </c>
      <c r="C542" t="s">
        <v>1138</v>
      </c>
      <c r="D542" s="23">
        <v>45168</v>
      </c>
      <c r="E542" t="s">
        <v>23</v>
      </c>
      <c r="F542">
        <v>5000</v>
      </c>
      <c r="G542">
        <v>187</v>
      </c>
      <c r="H542">
        <v>171.51</v>
      </c>
      <c r="I542">
        <v>20</v>
      </c>
      <c r="J542" t="b">
        <v>1</v>
      </c>
      <c r="L542" t="s">
        <v>25</v>
      </c>
    </row>
    <row r="543" spans="1:12">
      <c r="A543" t="s">
        <v>1139</v>
      </c>
      <c r="B543" t="s">
        <v>1140</v>
      </c>
      <c r="C543" s="23">
        <v>45182</v>
      </c>
      <c r="D543" s="23">
        <v>45186</v>
      </c>
      <c r="E543" t="s">
        <v>14</v>
      </c>
      <c r="F543">
        <v>71588</v>
      </c>
      <c r="G543">
        <v>978</v>
      </c>
      <c r="H543">
        <v>807.27</v>
      </c>
      <c r="I543">
        <v>74</v>
      </c>
      <c r="J543">
        <v>1</v>
      </c>
      <c r="L543" t="s">
        <v>16</v>
      </c>
    </row>
    <row r="544" spans="1:12">
      <c r="A544" t="s">
        <v>1141</v>
      </c>
      <c r="B544" t="s">
        <v>1142</v>
      </c>
      <c r="C544" s="25">
        <v>45190</v>
      </c>
      <c r="D544" s="23">
        <v>45220</v>
      </c>
      <c r="E544" t="s">
        <v>14</v>
      </c>
      <c r="F544">
        <v>94610</v>
      </c>
      <c r="G544">
        <v>4598</v>
      </c>
      <c r="H544">
        <v>4285.37</v>
      </c>
      <c r="I544">
        <v>472</v>
      </c>
      <c r="J544" t="b">
        <v>1</v>
      </c>
      <c r="L544" t="s">
        <v>16</v>
      </c>
    </row>
    <row r="545" spans="1:12">
      <c r="A545" t="s">
        <v>1143</v>
      </c>
      <c r="B545" t="s">
        <v>1144</v>
      </c>
      <c r="C545" s="25">
        <v>45076</v>
      </c>
      <c r="D545" s="23">
        <v>45097</v>
      </c>
      <c r="E545" t="s">
        <v>41</v>
      </c>
      <c r="F545">
        <v>98856</v>
      </c>
      <c r="G545">
        <v>2919</v>
      </c>
      <c r="H545">
        <v>3895.38</v>
      </c>
      <c r="I545">
        <v>338</v>
      </c>
      <c r="J545" t="b">
        <v>0</v>
      </c>
      <c r="L545" t="s">
        <v>42</v>
      </c>
    </row>
    <row r="546" spans="1:12">
      <c r="A546" t="s">
        <v>1145</v>
      </c>
      <c r="B546" t="s">
        <v>1146</v>
      </c>
      <c r="C546" s="25">
        <v>45050</v>
      </c>
      <c r="D546" s="23">
        <v>45074</v>
      </c>
      <c r="E546" t="s">
        <v>23</v>
      </c>
      <c r="F546">
        <v>39304</v>
      </c>
      <c r="G546">
        <v>629</v>
      </c>
      <c r="H546">
        <v>342.01</v>
      </c>
      <c r="I546">
        <v>37</v>
      </c>
      <c r="J546" t="s">
        <v>24</v>
      </c>
      <c r="L546" t="s">
        <v>25</v>
      </c>
    </row>
    <row r="547" spans="1:12">
      <c r="A547" t="s">
        <v>1147</v>
      </c>
      <c r="B547" t="s">
        <v>1148</v>
      </c>
      <c r="C547" s="23">
        <v>45181</v>
      </c>
      <c r="D547" s="23">
        <v>45291</v>
      </c>
      <c r="E547" t="s">
        <v>19</v>
      </c>
      <c r="F547">
        <v>70449</v>
      </c>
      <c r="G547">
        <v>1669</v>
      </c>
      <c r="H547">
        <v>3105.8</v>
      </c>
      <c r="I547">
        <v>228</v>
      </c>
      <c r="J547">
        <v>1</v>
      </c>
      <c r="L547" t="s">
        <v>20</v>
      </c>
    </row>
    <row r="548" spans="1:12">
      <c r="A548" t="s">
        <v>1149</v>
      </c>
      <c r="B548" t="s">
        <v>1150</v>
      </c>
      <c r="C548" s="23">
        <v>45023</v>
      </c>
      <c r="D548" s="23">
        <v>45137</v>
      </c>
      <c r="E548" t="s">
        <v>19</v>
      </c>
      <c r="F548">
        <v>83986</v>
      </c>
      <c r="G548">
        <v>2228</v>
      </c>
      <c r="H548">
        <v>1636.3</v>
      </c>
      <c r="I548">
        <v>311</v>
      </c>
      <c r="J548">
        <v>1</v>
      </c>
      <c r="L548" t="s">
        <v>20</v>
      </c>
    </row>
    <row r="549" spans="1:12">
      <c r="A549" t="s">
        <v>1151</v>
      </c>
      <c r="B549" t="s">
        <v>1152</v>
      </c>
      <c r="C549" s="25">
        <v>45196</v>
      </c>
      <c r="D549" s="23">
        <v>45197</v>
      </c>
      <c r="E549" t="s">
        <v>41</v>
      </c>
      <c r="F549">
        <v>90643</v>
      </c>
      <c r="G549">
        <v>3655</v>
      </c>
      <c r="H549">
        <v>3034.14</v>
      </c>
      <c r="I549">
        <v>587</v>
      </c>
      <c r="J549">
        <v>0</v>
      </c>
      <c r="L549" t="s">
        <v>42</v>
      </c>
    </row>
    <row r="550" spans="1:12">
      <c r="A550" t="s">
        <v>1153</v>
      </c>
      <c r="B550" t="s">
        <v>1154</v>
      </c>
      <c r="C550" s="25">
        <v>45186</v>
      </c>
      <c r="D550" s="23">
        <v>45215</v>
      </c>
      <c r="E550" t="s">
        <v>14</v>
      </c>
      <c r="F550">
        <v>21764</v>
      </c>
      <c r="G550">
        <v>864</v>
      </c>
      <c r="H550">
        <v>1103.69</v>
      </c>
      <c r="I550">
        <v>46</v>
      </c>
      <c r="J550" t="b">
        <v>1</v>
      </c>
      <c r="L550" t="s">
        <v>16</v>
      </c>
    </row>
    <row r="551" spans="1:12">
      <c r="A551" t="s">
        <v>1155</v>
      </c>
      <c r="B551" t="s">
        <v>1156</v>
      </c>
      <c r="C551" t="s">
        <v>1157</v>
      </c>
      <c r="D551" s="23">
        <v>45197</v>
      </c>
      <c r="E551" t="s">
        <v>19</v>
      </c>
      <c r="F551">
        <v>87027</v>
      </c>
      <c r="G551">
        <v>3000</v>
      </c>
      <c r="H551">
        <v>4695.52</v>
      </c>
      <c r="I551">
        <v>393</v>
      </c>
      <c r="J551" t="s">
        <v>24</v>
      </c>
      <c r="L551" t="s">
        <v>20</v>
      </c>
    </row>
    <row r="552" spans="1:12">
      <c r="A552" t="s">
        <v>1158</v>
      </c>
      <c r="B552" t="s">
        <v>1159</v>
      </c>
      <c r="C552" s="25">
        <v>45125</v>
      </c>
      <c r="D552" s="23">
        <v>45155</v>
      </c>
      <c r="E552" t="s">
        <v>41</v>
      </c>
      <c r="F552">
        <v>39494</v>
      </c>
      <c r="G552">
        <v>562</v>
      </c>
      <c r="H552">
        <v>361.7</v>
      </c>
      <c r="I552">
        <v>32</v>
      </c>
      <c r="J552">
        <v>0</v>
      </c>
      <c r="L552" t="s">
        <v>42</v>
      </c>
    </row>
    <row r="553" spans="1:12">
      <c r="A553" t="s">
        <v>1160</v>
      </c>
      <c r="B553" t="s">
        <v>1161</v>
      </c>
      <c r="C553" s="23">
        <v>44935</v>
      </c>
      <c r="D553" s="23">
        <v>45186</v>
      </c>
      <c r="E553" t="s">
        <v>33</v>
      </c>
      <c r="F553">
        <v>4373</v>
      </c>
      <c r="G553">
        <v>70</v>
      </c>
      <c r="H553">
        <v>68.36</v>
      </c>
      <c r="I553">
        <v>10</v>
      </c>
      <c r="J553" t="s">
        <v>15</v>
      </c>
      <c r="L553" t="s">
        <v>34</v>
      </c>
    </row>
    <row r="554" spans="1:12">
      <c r="A554" t="s">
        <v>1162</v>
      </c>
      <c r="B554" t="s">
        <v>1163</v>
      </c>
      <c r="C554" s="25">
        <v>45050</v>
      </c>
      <c r="D554" s="23">
        <v>45056</v>
      </c>
      <c r="E554" t="s">
        <v>33</v>
      </c>
      <c r="F554">
        <v>13161</v>
      </c>
      <c r="G554">
        <v>180</v>
      </c>
      <c r="H554">
        <v>351.54</v>
      </c>
      <c r="I554">
        <v>10</v>
      </c>
      <c r="J554" t="b">
        <v>1</v>
      </c>
      <c r="L554" t="s">
        <v>34</v>
      </c>
    </row>
    <row r="555" spans="1:12">
      <c r="A555" t="s">
        <v>1164</v>
      </c>
      <c r="B555" t="s">
        <v>1165</v>
      </c>
      <c r="C555" s="25">
        <v>45224</v>
      </c>
      <c r="D555" s="23">
        <v>45225</v>
      </c>
      <c r="E555" t="s">
        <v>14</v>
      </c>
      <c r="F555">
        <v>98532</v>
      </c>
      <c r="G555">
        <v>3260</v>
      </c>
      <c r="H555">
        <v>2912.86</v>
      </c>
      <c r="I555">
        <v>608</v>
      </c>
      <c r="J555" t="b">
        <v>1</v>
      </c>
      <c r="L555" t="s">
        <v>16</v>
      </c>
    </row>
    <row r="556" spans="1:12">
      <c r="A556" t="s">
        <v>1166</v>
      </c>
      <c r="B556" t="s">
        <v>1167</v>
      </c>
      <c r="C556" s="25">
        <v>44949</v>
      </c>
      <c r="D556" s="23">
        <v>44953</v>
      </c>
      <c r="E556" t="s">
        <v>19</v>
      </c>
      <c r="F556">
        <v>93658</v>
      </c>
      <c r="G556">
        <v>4222</v>
      </c>
      <c r="H556">
        <v>4093.55</v>
      </c>
      <c r="I556">
        <v>655</v>
      </c>
      <c r="J556" t="s">
        <v>15</v>
      </c>
      <c r="L556" t="s">
        <v>20</v>
      </c>
    </row>
    <row r="557" spans="1:12">
      <c r="A557" t="s">
        <v>1168</v>
      </c>
      <c r="B557" t="s">
        <v>1169</v>
      </c>
      <c r="C557" s="25">
        <v>45256</v>
      </c>
      <c r="D557" s="23">
        <v>45259</v>
      </c>
      <c r="E557" t="s">
        <v>138</v>
      </c>
      <c r="F557">
        <v>28350</v>
      </c>
      <c r="G557">
        <v>775</v>
      </c>
      <c r="H557">
        <v>1359.93</v>
      </c>
      <c r="J557" t="b">
        <v>0</v>
      </c>
      <c r="L557" t="s">
        <v>139</v>
      </c>
    </row>
    <row r="558" spans="1:12">
      <c r="A558" t="s">
        <v>1170</v>
      </c>
      <c r="B558" t="s">
        <v>1171</v>
      </c>
      <c r="C558" s="25">
        <v>45164</v>
      </c>
      <c r="D558" s="23">
        <v>45188</v>
      </c>
      <c r="E558" t="s">
        <v>23</v>
      </c>
      <c r="F558">
        <v>94008</v>
      </c>
      <c r="G558">
        <v>1544</v>
      </c>
      <c r="H558" s="24">
        <v>888.3</v>
      </c>
      <c r="I558">
        <v>179</v>
      </c>
      <c r="J558" t="b">
        <v>0</v>
      </c>
      <c r="L558" t="s">
        <v>25</v>
      </c>
    </row>
    <row r="559" spans="1:12">
      <c r="A559" t="s">
        <v>1172</v>
      </c>
      <c r="B559" t="s">
        <v>1173</v>
      </c>
      <c r="C559" s="23">
        <v>45020</v>
      </c>
      <c r="D559" s="23">
        <v>45028</v>
      </c>
      <c r="E559" t="s">
        <v>14</v>
      </c>
      <c r="F559">
        <v>95297</v>
      </c>
      <c r="G559">
        <v>3080</v>
      </c>
      <c r="H559">
        <v>3686.51</v>
      </c>
      <c r="I559">
        <v>214</v>
      </c>
      <c r="J559">
        <v>1</v>
      </c>
      <c r="L559" t="s">
        <v>16</v>
      </c>
    </row>
    <row r="560" spans="1:12">
      <c r="A560" t="s">
        <v>1174</v>
      </c>
      <c r="B560" t="s">
        <v>1175</v>
      </c>
      <c r="C560" t="s">
        <v>1138</v>
      </c>
      <c r="D560" s="23">
        <v>45176</v>
      </c>
      <c r="E560" t="s">
        <v>33</v>
      </c>
      <c r="F560">
        <v>26351</v>
      </c>
      <c r="G560">
        <v>1119</v>
      </c>
      <c r="H560">
        <v>1196.69</v>
      </c>
      <c r="J560" t="s">
        <v>30</v>
      </c>
      <c r="L560" t="s">
        <v>34</v>
      </c>
    </row>
    <row r="561" spans="1:12">
      <c r="A561" t="s">
        <v>1176</v>
      </c>
      <c r="B561" t="s">
        <v>1177</v>
      </c>
      <c r="C561" t="s">
        <v>1178</v>
      </c>
      <c r="D561" s="23">
        <v>45058</v>
      </c>
      <c r="E561" t="s">
        <v>14</v>
      </c>
      <c r="F561">
        <v>89668</v>
      </c>
      <c r="G561">
        <v>3556</v>
      </c>
      <c r="H561">
        <v>3466.67</v>
      </c>
      <c r="I561">
        <v>641</v>
      </c>
      <c r="J561">
        <v>0</v>
      </c>
      <c r="L561" t="s">
        <v>16</v>
      </c>
    </row>
    <row r="562" spans="1:12">
      <c r="A562" t="s">
        <v>1179</v>
      </c>
      <c r="B562" t="s">
        <v>1180</v>
      </c>
      <c r="C562" s="25">
        <v>45029</v>
      </c>
      <c r="D562" s="23">
        <v>45058</v>
      </c>
      <c r="E562" t="s">
        <v>23</v>
      </c>
      <c r="F562">
        <v>16305</v>
      </c>
      <c r="G562">
        <v>737</v>
      </c>
      <c r="H562">
        <v>684.34</v>
      </c>
      <c r="I562">
        <v>136</v>
      </c>
      <c r="J562" t="s">
        <v>30</v>
      </c>
      <c r="L562" t="s">
        <v>25</v>
      </c>
    </row>
    <row r="563" spans="1:12">
      <c r="A563" t="s">
        <v>1181</v>
      </c>
      <c r="B563" t="s">
        <v>1182</v>
      </c>
      <c r="C563" s="25">
        <v>45085</v>
      </c>
      <c r="D563" s="23">
        <v>45104</v>
      </c>
      <c r="E563" t="s">
        <v>23</v>
      </c>
      <c r="F563">
        <v>76353</v>
      </c>
      <c r="G563">
        <v>1612</v>
      </c>
      <c r="H563">
        <v>1026.94</v>
      </c>
      <c r="I563">
        <v>80</v>
      </c>
      <c r="J563">
        <v>1</v>
      </c>
      <c r="L563" t="s">
        <v>25</v>
      </c>
    </row>
    <row r="564" spans="1:12">
      <c r="A564" t="s">
        <v>1183</v>
      </c>
      <c r="B564" t="s">
        <v>1184</v>
      </c>
      <c r="C564" s="23">
        <v>45205</v>
      </c>
      <c r="D564" s="23">
        <v>45110</v>
      </c>
      <c r="E564" t="s">
        <v>138</v>
      </c>
      <c r="F564">
        <v>77797</v>
      </c>
      <c r="G564">
        <v>1381</v>
      </c>
      <c r="H564">
        <v>1342.66</v>
      </c>
      <c r="I564">
        <v>192</v>
      </c>
      <c r="J564" t="s">
        <v>30</v>
      </c>
      <c r="L564" t="s">
        <v>139</v>
      </c>
    </row>
    <row r="565" spans="1:12">
      <c r="A565" t="s">
        <v>1185</v>
      </c>
      <c r="B565" t="s">
        <v>1186</v>
      </c>
      <c r="C565" s="25">
        <v>45258</v>
      </c>
      <c r="D565" s="23">
        <v>45276</v>
      </c>
      <c r="E565" t="s">
        <v>19</v>
      </c>
      <c r="F565">
        <v>66953</v>
      </c>
      <c r="G565">
        <v>3025</v>
      </c>
      <c r="H565">
        <v>1707.85</v>
      </c>
      <c r="I565">
        <v>477</v>
      </c>
      <c r="J565" t="b">
        <v>1</v>
      </c>
      <c r="L565" t="s">
        <v>20</v>
      </c>
    </row>
    <row r="566" spans="1:12">
      <c r="A566" t="s">
        <v>1187</v>
      </c>
      <c r="B566" t="s">
        <v>1188</v>
      </c>
      <c r="C566" s="25">
        <v>44951</v>
      </c>
      <c r="D566" s="23">
        <v>44960</v>
      </c>
      <c r="E566" t="s">
        <v>33</v>
      </c>
      <c r="F566">
        <v>58458</v>
      </c>
      <c r="G566">
        <v>2122</v>
      </c>
      <c r="H566">
        <v>3546.81</v>
      </c>
      <c r="I566">
        <v>303</v>
      </c>
      <c r="J566" t="b">
        <v>1</v>
      </c>
      <c r="L566" t="s">
        <v>34</v>
      </c>
    </row>
    <row r="567" spans="1:12">
      <c r="A567" t="s">
        <v>1189</v>
      </c>
      <c r="B567" t="s">
        <v>1190</v>
      </c>
      <c r="C567" s="25">
        <v>44990</v>
      </c>
      <c r="D567" s="23">
        <v>44999</v>
      </c>
      <c r="E567" t="s">
        <v>41</v>
      </c>
      <c r="F567">
        <v>21358</v>
      </c>
      <c r="G567">
        <v>479</v>
      </c>
      <c r="H567">
        <v>525.63</v>
      </c>
      <c r="I567">
        <v>29</v>
      </c>
      <c r="J567" t="s">
        <v>15</v>
      </c>
      <c r="L567" t="s">
        <v>42</v>
      </c>
    </row>
    <row r="568" spans="1:12">
      <c r="A568" t="s">
        <v>1191</v>
      </c>
      <c r="B568" t="s">
        <v>1192</v>
      </c>
      <c r="C568" s="25">
        <v>45131</v>
      </c>
      <c r="D568" s="23">
        <v>45132</v>
      </c>
      <c r="E568" t="s">
        <v>138</v>
      </c>
      <c r="F568">
        <v>4267</v>
      </c>
      <c r="G568">
        <v>169</v>
      </c>
      <c r="H568">
        <v>197.03</v>
      </c>
      <c r="I568">
        <v>13</v>
      </c>
      <c r="J568" t="s">
        <v>15</v>
      </c>
      <c r="L568" t="s">
        <v>139</v>
      </c>
    </row>
    <row r="569" spans="1:12">
      <c r="A569" t="s">
        <v>1193</v>
      </c>
      <c r="B569" t="s">
        <v>1194</v>
      </c>
      <c r="C569" s="25">
        <v>45124</v>
      </c>
      <c r="D569" s="23">
        <v>45147</v>
      </c>
      <c r="E569" t="s">
        <v>41</v>
      </c>
      <c r="F569">
        <v>83745</v>
      </c>
      <c r="G569">
        <v>3567</v>
      </c>
      <c r="H569">
        <v>6564.68</v>
      </c>
      <c r="I569">
        <v>312</v>
      </c>
      <c r="J569">
        <v>1</v>
      </c>
      <c r="L569" t="s">
        <v>68</v>
      </c>
    </row>
    <row r="570" spans="1:12">
      <c r="A570" t="s">
        <v>1195</v>
      </c>
      <c r="B570" t="s">
        <v>1196</v>
      </c>
      <c r="C570" s="25">
        <v>45281</v>
      </c>
      <c r="D570" s="23">
        <v>45300</v>
      </c>
      <c r="E570" t="s">
        <v>14</v>
      </c>
      <c r="F570">
        <v>90588</v>
      </c>
      <c r="G570">
        <v>3134</v>
      </c>
      <c r="H570">
        <v>4660.52</v>
      </c>
      <c r="I570">
        <v>547</v>
      </c>
      <c r="J570">
        <v>1</v>
      </c>
      <c r="L570" t="s">
        <v>16</v>
      </c>
    </row>
    <row r="571" spans="1:12">
      <c r="A571" t="s">
        <v>1197</v>
      </c>
      <c r="B571" t="s">
        <v>1198</v>
      </c>
      <c r="C571" s="23">
        <v>45192</v>
      </c>
      <c r="D571" s="23">
        <v>45208</v>
      </c>
      <c r="E571" t="s">
        <v>41</v>
      </c>
      <c r="F571">
        <v>39513</v>
      </c>
      <c r="G571">
        <v>1482</v>
      </c>
      <c r="H571" s="24">
        <v>758.92</v>
      </c>
      <c r="I571">
        <v>177</v>
      </c>
      <c r="J571" t="s">
        <v>24</v>
      </c>
      <c r="L571" t="s">
        <v>42</v>
      </c>
    </row>
    <row r="572" spans="1:12">
      <c r="A572" t="s">
        <v>1199</v>
      </c>
      <c r="B572" t="s">
        <v>1200</v>
      </c>
      <c r="C572" s="23">
        <v>45085</v>
      </c>
      <c r="D572" s="23">
        <v>45147</v>
      </c>
      <c r="E572" t="s">
        <v>19</v>
      </c>
      <c r="F572">
        <v>27092</v>
      </c>
      <c r="G572">
        <v>677</v>
      </c>
      <c r="H572">
        <v>1296.29</v>
      </c>
      <c r="I572">
        <v>83</v>
      </c>
      <c r="J572">
        <v>1</v>
      </c>
      <c r="L572" t="s">
        <v>20</v>
      </c>
    </row>
    <row r="573" spans="1:12">
      <c r="A573" t="s">
        <v>1201</v>
      </c>
      <c r="B573" t="s">
        <v>1202</v>
      </c>
      <c r="C573" s="25">
        <v>45235</v>
      </c>
      <c r="D573" s="23">
        <v>45259</v>
      </c>
      <c r="E573" t="s">
        <v>33</v>
      </c>
      <c r="F573">
        <v>12338</v>
      </c>
      <c r="G573">
        <v>389</v>
      </c>
      <c r="H573">
        <v>332.87</v>
      </c>
      <c r="I573">
        <v>74</v>
      </c>
      <c r="J573" t="b">
        <v>1</v>
      </c>
      <c r="L573" t="s">
        <v>34</v>
      </c>
    </row>
    <row r="574" spans="1:12">
      <c r="A574" t="s">
        <v>1203</v>
      </c>
      <c r="B574" t="s">
        <v>1204</v>
      </c>
      <c r="C574" s="23">
        <v>45077</v>
      </c>
      <c r="D574" s="23">
        <v>45100</v>
      </c>
      <c r="E574" t="s">
        <v>41</v>
      </c>
      <c r="F574">
        <v>1412</v>
      </c>
      <c r="G574">
        <v>43</v>
      </c>
      <c r="H574" s="24">
        <v>28.44</v>
      </c>
      <c r="I574">
        <v>6</v>
      </c>
      <c r="J574" t="s">
        <v>30</v>
      </c>
      <c r="L574" t="s">
        <v>68</v>
      </c>
    </row>
    <row r="575" spans="1:12">
      <c r="A575" t="s">
        <v>1205</v>
      </c>
      <c r="B575" t="s">
        <v>1206</v>
      </c>
      <c r="C575" s="25">
        <v>45265</v>
      </c>
      <c r="D575" s="23">
        <v>45270</v>
      </c>
      <c r="E575" t="s">
        <v>138</v>
      </c>
      <c r="F575">
        <v>8543</v>
      </c>
      <c r="G575">
        <v>375</v>
      </c>
      <c r="H575">
        <v>619.57</v>
      </c>
      <c r="I575">
        <v>69</v>
      </c>
      <c r="J575">
        <v>0</v>
      </c>
      <c r="L575" t="s">
        <v>139</v>
      </c>
    </row>
    <row r="576" spans="1:12">
      <c r="A576" t="s">
        <v>1207</v>
      </c>
      <c r="B576" t="s">
        <v>1208</v>
      </c>
      <c r="C576" s="25">
        <v>45145</v>
      </c>
      <c r="D576" s="23">
        <v>45152</v>
      </c>
      <c r="E576" t="s">
        <v>19</v>
      </c>
      <c r="F576">
        <v>34496</v>
      </c>
      <c r="G576">
        <v>1503</v>
      </c>
      <c r="H576">
        <v>1879.83</v>
      </c>
      <c r="I576">
        <v>178</v>
      </c>
      <c r="J576" t="s">
        <v>24</v>
      </c>
      <c r="L576" t="s">
        <v>20</v>
      </c>
    </row>
    <row r="577" spans="1:12">
      <c r="A577" t="s">
        <v>1209</v>
      </c>
      <c r="B577" t="s">
        <v>1210</v>
      </c>
      <c r="C577" t="s">
        <v>1211</v>
      </c>
      <c r="D577" s="23">
        <v>45158</v>
      </c>
      <c r="E577" t="s">
        <v>19</v>
      </c>
      <c r="F577">
        <v>61692</v>
      </c>
      <c r="G577">
        <v>2671</v>
      </c>
      <c r="H577" s="24">
        <v>3073.4</v>
      </c>
      <c r="I577">
        <v>193</v>
      </c>
      <c r="J577" t="s">
        <v>24</v>
      </c>
      <c r="L577" t="s">
        <v>20</v>
      </c>
    </row>
    <row r="578" spans="1:12">
      <c r="A578" t="s">
        <v>1212</v>
      </c>
      <c r="B578" t="s">
        <v>1213</v>
      </c>
      <c r="C578" s="25">
        <v>45107</v>
      </c>
      <c r="D578" s="23">
        <v>45120</v>
      </c>
      <c r="E578" t="s">
        <v>19</v>
      </c>
      <c r="F578">
        <v>90084</v>
      </c>
      <c r="G578">
        <v>940</v>
      </c>
      <c r="H578">
        <v>-821.8</v>
      </c>
      <c r="I578">
        <v>178</v>
      </c>
      <c r="J578" t="s">
        <v>24</v>
      </c>
      <c r="L578" t="s">
        <v>20</v>
      </c>
    </row>
    <row r="579" spans="1:12">
      <c r="A579" t="s">
        <v>1214</v>
      </c>
      <c r="B579" t="s">
        <v>1215</v>
      </c>
      <c r="C579" s="25">
        <v>45254</v>
      </c>
      <c r="D579" s="23">
        <v>45276</v>
      </c>
      <c r="E579" t="s">
        <v>14</v>
      </c>
      <c r="F579">
        <v>93920</v>
      </c>
      <c r="G579">
        <v>3755</v>
      </c>
      <c r="H579" s="24">
        <v>4961.13</v>
      </c>
      <c r="I579">
        <v>446</v>
      </c>
      <c r="J579">
        <v>1</v>
      </c>
      <c r="L579" t="s">
        <v>16</v>
      </c>
    </row>
    <row r="580" spans="1:12">
      <c r="A580" t="s">
        <v>1216</v>
      </c>
      <c r="B580" t="s">
        <v>1217</v>
      </c>
      <c r="C580" s="25">
        <v>44965</v>
      </c>
      <c r="D580" s="23">
        <v>44978</v>
      </c>
      <c r="E580" t="s">
        <v>14</v>
      </c>
      <c r="F580">
        <v>45425</v>
      </c>
      <c r="G580">
        <v>1832</v>
      </c>
      <c r="H580">
        <v>1670.01</v>
      </c>
      <c r="I580">
        <v>141</v>
      </c>
      <c r="J580">
        <v>1</v>
      </c>
      <c r="L580" t="s">
        <v>16</v>
      </c>
    </row>
    <row r="581" spans="1:12">
      <c r="A581" t="s">
        <v>1218</v>
      </c>
      <c r="B581" t="s">
        <v>1219</v>
      </c>
      <c r="C581" s="25">
        <v>45189</v>
      </c>
      <c r="D581" s="23">
        <v>45190</v>
      </c>
      <c r="E581" t="s">
        <v>14</v>
      </c>
      <c r="F581">
        <v>39756</v>
      </c>
      <c r="G581">
        <v>1476</v>
      </c>
      <c r="H581">
        <v>2734.1</v>
      </c>
      <c r="I581">
        <v>140</v>
      </c>
      <c r="J581" t="b">
        <v>1</v>
      </c>
      <c r="L581" t="s">
        <v>16</v>
      </c>
    </row>
    <row r="582" spans="1:12">
      <c r="A582" t="s">
        <v>1220</v>
      </c>
      <c r="B582" t="s">
        <v>1221</v>
      </c>
      <c r="C582" s="25">
        <v>44942</v>
      </c>
      <c r="D582" s="23">
        <v>44944</v>
      </c>
      <c r="E582" t="s">
        <v>41</v>
      </c>
      <c r="F582">
        <v>19888</v>
      </c>
      <c r="G582">
        <v>800</v>
      </c>
      <c r="H582">
        <v>658.25</v>
      </c>
      <c r="I582">
        <v>46</v>
      </c>
      <c r="J582">
        <v>0</v>
      </c>
      <c r="L582" t="s">
        <v>42</v>
      </c>
    </row>
    <row r="583" spans="1:12">
      <c r="A583" t="s">
        <v>1222</v>
      </c>
      <c r="B583" t="s">
        <v>1223</v>
      </c>
      <c r="C583" t="s">
        <v>1081</v>
      </c>
      <c r="D583" s="23">
        <v>45167</v>
      </c>
      <c r="E583" t="s">
        <v>14</v>
      </c>
      <c r="F583">
        <v>36735</v>
      </c>
      <c r="G583">
        <v>1604</v>
      </c>
      <c r="H583">
        <v>2929.76</v>
      </c>
      <c r="I583">
        <v>192</v>
      </c>
      <c r="J583" t="b">
        <v>1</v>
      </c>
      <c r="L583" t="s">
        <v>16</v>
      </c>
    </row>
    <row r="584" spans="1:12">
      <c r="A584" t="s">
        <v>1224</v>
      </c>
      <c r="B584" t="s">
        <v>1225</v>
      </c>
      <c r="C584" s="25">
        <v>44961</v>
      </c>
      <c r="D584" s="23">
        <v>44975</v>
      </c>
      <c r="E584" t="s">
        <v>19</v>
      </c>
      <c r="F584">
        <v>48295</v>
      </c>
      <c r="G584">
        <v>1391</v>
      </c>
      <c r="H584">
        <v>1862.7</v>
      </c>
      <c r="I584">
        <v>247</v>
      </c>
      <c r="J584">
        <v>0</v>
      </c>
      <c r="L584" t="s">
        <v>20</v>
      </c>
    </row>
    <row r="585" spans="1:12">
      <c r="A585" t="s">
        <v>1226</v>
      </c>
      <c r="B585" t="s">
        <v>1227</v>
      </c>
      <c r="C585" s="25">
        <v>45112</v>
      </c>
      <c r="D585" s="23">
        <v>45139</v>
      </c>
      <c r="E585" t="s">
        <v>19</v>
      </c>
      <c r="F585">
        <v>84042</v>
      </c>
      <c r="G585">
        <v>2528</v>
      </c>
      <c r="H585">
        <v>4405.63</v>
      </c>
      <c r="J585" t="b">
        <v>1</v>
      </c>
      <c r="L585" t="s">
        <v>20</v>
      </c>
    </row>
    <row r="586" spans="1:12">
      <c r="A586" t="s">
        <v>1228</v>
      </c>
      <c r="B586" t="s">
        <v>1229</v>
      </c>
      <c r="C586" s="25">
        <v>45236</v>
      </c>
      <c r="D586" s="23">
        <v>45251</v>
      </c>
      <c r="E586" t="s">
        <v>33</v>
      </c>
      <c r="F586">
        <v>86999</v>
      </c>
      <c r="G586">
        <v>1303</v>
      </c>
      <c r="H586">
        <v>2044.76</v>
      </c>
      <c r="I586">
        <v>247</v>
      </c>
      <c r="J586" t="s">
        <v>30</v>
      </c>
      <c r="L586" t="s">
        <v>34</v>
      </c>
    </row>
    <row r="587" spans="1:12">
      <c r="A587" t="s">
        <v>1230</v>
      </c>
      <c r="B587" t="s">
        <v>1231</v>
      </c>
      <c r="C587" s="25">
        <v>45116</v>
      </c>
      <c r="D587" s="23">
        <v>45130</v>
      </c>
      <c r="E587" t="s">
        <v>23</v>
      </c>
      <c r="F587">
        <v>18955</v>
      </c>
      <c r="G587">
        <v>481</v>
      </c>
      <c r="H587">
        <v>743.17</v>
      </c>
      <c r="I587">
        <v>33</v>
      </c>
      <c r="J587">
        <v>1</v>
      </c>
      <c r="L587" t="s">
        <v>25</v>
      </c>
    </row>
    <row r="588" spans="1:12">
      <c r="A588" t="s">
        <v>1232</v>
      </c>
      <c r="B588" t="s">
        <v>1233</v>
      </c>
      <c r="C588" s="25">
        <v>45220</v>
      </c>
      <c r="D588" s="23">
        <v>45226</v>
      </c>
      <c r="E588" t="s">
        <v>41</v>
      </c>
      <c r="F588">
        <v>38841</v>
      </c>
      <c r="G588">
        <v>1387</v>
      </c>
      <c r="H588">
        <v>1368.3</v>
      </c>
      <c r="I588">
        <v>148</v>
      </c>
      <c r="J588" t="b">
        <v>0</v>
      </c>
      <c r="L588" t="s">
        <v>42</v>
      </c>
    </row>
    <row r="589" spans="1:12">
      <c r="A589" t="s">
        <v>1234</v>
      </c>
      <c r="B589" t="s">
        <v>1235</v>
      </c>
      <c r="C589" s="25">
        <v>45087</v>
      </c>
      <c r="D589" s="23">
        <v>45088</v>
      </c>
      <c r="E589" t="s">
        <v>41</v>
      </c>
      <c r="F589">
        <v>71640</v>
      </c>
      <c r="G589">
        <v>2952</v>
      </c>
      <c r="H589">
        <v>2511.7</v>
      </c>
      <c r="J589" t="b">
        <v>0</v>
      </c>
      <c r="L589" t="s">
        <v>42</v>
      </c>
    </row>
    <row r="590" spans="1:12">
      <c r="A590" t="s">
        <v>1236</v>
      </c>
      <c r="B590" t="s">
        <v>1237</v>
      </c>
      <c r="C590" t="s">
        <v>1238</v>
      </c>
      <c r="D590" s="23">
        <v>45004</v>
      </c>
      <c r="E590" t="s">
        <v>14</v>
      </c>
      <c r="F590">
        <v>66510</v>
      </c>
      <c r="G590">
        <v>1242</v>
      </c>
      <c r="H590">
        <v>1013.88</v>
      </c>
      <c r="I590">
        <v>221</v>
      </c>
      <c r="J590">
        <v>1</v>
      </c>
      <c r="L590" t="s">
        <v>16</v>
      </c>
    </row>
    <row r="591" spans="1:12">
      <c r="A591" t="s">
        <v>1239</v>
      </c>
      <c r="B591" t="s">
        <v>1240</v>
      </c>
      <c r="C591" s="25">
        <v>45022</v>
      </c>
      <c r="D591" s="23">
        <v>45051</v>
      </c>
      <c r="E591" t="s">
        <v>19</v>
      </c>
      <c r="F591">
        <v>35911</v>
      </c>
      <c r="G591">
        <v>557</v>
      </c>
      <c r="H591">
        <v>994.68</v>
      </c>
      <c r="I591">
        <v>57</v>
      </c>
      <c r="J591" t="s">
        <v>24</v>
      </c>
      <c r="L591" t="s">
        <v>20</v>
      </c>
    </row>
    <row r="592" spans="1:12">
      <c r="A592" t="s">
        <v>1241</v>
      </c>
      <c r="B592" t="s">
        <v>1242</v>
      </c>
      <c r="C592" s="25">
        <v>45214</v>
      </c>
      <c r="D592" s="23">
        <v>45216</v>
      </c>
      <c r="E592" t="s">
        <v>138</v>
      </c>
      <c r="F592">
        <v>60031</v>
      </c>
      <c r="G592">
        <v>2192</v>
      </c>
      <c r="H592" s="24">
        <v>3793.56</v>
      </c>
      <c r="I592">
        <v>317</v>
      </c>
      <c r="J592">
        <v>1</v>
      </c>
      <c r="L592" t="s">
        <v>68</v>
      </c>
    </row>
    <row r="593" spans="1:12">
      <c r="A593" t="s">
        <v>1243</v>
      </c>
      <c r="B593" t="s">
        <v>1244</v>
      </c>
      <c r="C593" s="25">
        <v>45287</v>
      </c>
      <c r="D593" s="23">
        <v>45309</v>
      </c>
      <c r="E593" t="s">
        <v>191</v>
      </c>
      <c r="F593">
        <v>89726</v>
      </c>
      <c r="G593">
        <v>904</v>
      </c>
      <c r="H593">
        <v>1049.42</v>
      </c>
      <c r="I593">
        <v>142</v>
      </c>
      <c r="J593">
        <v>1</v>
      </c>
      <c r="L593" t="s">
        <v>42</v>
      </c>
    </row>
    <row r="594" spans="1:12">
      <c r="A594" t="s">
        <v>1245</v>
      </c>
      <c r="B594" t="s">
        <v>1246</v>
      </c>
      <c r="C594" s="25">
        <v>45073</v>
      </c>
      <c r="D594" s="23">
        <v>45076</v>
      </c>
      <c r="E594" t="s">
        <v>23</v>
      </c>
      <c r="F594">
        <v>8357</v>
      </c>
      <c r="G594">
        <v>143</v>
      </c>
      <c r="H594">
        <v>99.9</v>
      </c>
      <c r="I594">
        <v>16</v>
      </c>
      <c r="J594">
        <v>1</v>
      </c>
      <c r="L594" t="s">
        <v>25</v>
      </c>
    </row>
    <row r="595" spans="1:12">
      <c r="A595" t="s">
        <v>1247</v>
      </c>
      <c r="B595" t="s">
        <v>1248</v>
      </c>
      <c r="C595" s="25">
        <v>45029</v>
      </c>
      <c r="D595" s="23">
        <v>45054</v>
      </c>
      <c r="E595" t="s">
        <v>33</v>
      </c>
      <c r="F595">
        <v>33479</v>
      </c>
      <c r="G595">
        <v>373</v>
      </c>
      <c r="H595">
        <v>400.37</v>
      </c>
      <c r="I595">
        <v>35</v>
      </c>
      <c r="J595" t="s">
        <v>24</v>
      </c>
      <c r="L595" t="s">
        <v>34</v>
      </c>
    </row>
    <row r="596" spans="1:12">
      <c r="A596" t="s">
        <v>1249</v>
      </c>
      <c r="B596" t="s">
        <v>1250</v>
      </c>
      <c r="C596" s="25">
        <v>45158</v>
      </c>
      <c r="D596" s="23">
        <v>45187</v>
      </c>
      <c r="E596" t="s">
        <v>19</v>
      </c>
      <c r="F596">
        <v>62476</v>
      </c>
      <c r="G596">
        <v>1041</v>
      </c>
      <c r="H596">
        <v>1487.6</v>
      </c>
      <c r="I596">
        <v>202</v>
      </c>
      <c r="J596">
        <v>0</v>
      </c>
      <c r="L596" t="s">
        <v>20</v>
      </c>
    </row>
    <row r="597" spans="1:12">
      <c r="A597" t="s">
        <v>1251</v>
      </c>
      <c r="B597" t="s">
        <v>1252</v>
      </c>
      <c r="C597" s="25">
        <v>44971</v>
      </c>
      <c r="D597" s="23">
        <v>44980</v>
      </c>
      <c r="E597" t="s">
        <v>23</v>
      </c>
      <c r="F597">
        <v>45811</v>
      </c>
      <c r="G597">
        <v>790</v>
      </c>
      <c r="H597">
        <v>933.47</v>
      </c>
      <c r="I597">
        <v>153</v>
      </c>
      <c r="J597" t="s">
        <v>30</v>
      </c>
      <c r="L597" t="s">
        <v>25</v>
      </c>
    </row>
    <row r="598" spans="1:12">
      <c r="A598" t="s">
        <v>1253</v>
      </c>
      <c r="B598" t="s">
        <v>1254</v>
      </c>
      <c r="C598" s="25">
        <v>45090</v>
      </c>
      <c r="D598" s="23">
        <v>45113</v>
      </c>
      <c r="E598" t="s">
        <v>41</v>
      </c>
      <c r="F598">
        <v>37208</v>
      </c>
      <c r="G598">
        <v>949</v>
      </c>
      <c r="H598">
        <v>1585.1</v>
      </c>
      <c r="I598">
        <v>88</v>
      </c>
      <c r="J598" t="b">
        <v>0</v>
      </c>
      <c r="L598" t="s">
        <v>42</v>
      </c>
    </row>
    <row r="599" spans="1:12">
      <c r="A599" t="s">
        <v>1255</v>
      </c>
      <c r="B599" t="s">
        <v>1256</v>
      </c>
      <c r="C599" s="25">
        <v>45208</v>
      </c>
      <c r="D599" s="23">
        <v>45218</v>
      </c>
      <c r="E599" t="s">
        <v>23</v>
      </c>
      <c r="F599">
        <v>21150</v>
      </c>
      <c r="G599">
        <v>551</v>
      </c>
      <c r="H599">
        <v>1100.04</v>
      </c>
      <c r="I599">
        <v>67</v>
      </c>
      <c r="J599" t="s">
        <v>15</v>
      </c>
      <c r="L599" t="s">
        <v>25</v>
      </c>
    </row>
    <row r="600" spans="1:12">
      <c r="A600" t="s">
        <v>1257</v>
      </c>
      <c r="B600" t="s">
        <v>1258</v>
      </c>
      <c r="C600" s="25">
        <v>45007</v>
      </c>
      <c r="D600" s="23">
        <v>45031</v>
      </c>
      <c r="E600" t="s">
        <v>14</v>
      </c>
      <c r="F600">
        <v>72180</v>
      </c>
      <c r="G600">
        <v>3245</v>
      </c>
      <c r="H600">
        <v>2552.84</v>
      </c>
      <c r="I600">
        <v>635</v>
      </c>
      <c r="J600" t="b">
        <v>0</v>
      </c>
      <c r="L600" t="s">
        <v>16</v>
      </c>
    </row>
    <row r="601" spans="1:12">
      <c r="A601" t="s">
        <v>1259</v>
      </c>
      <c r="B601" t="s">
        <v>1260</v>
      </c>
      <c r="C601" s="25">
        <v>45253</v>
      </c>
      <c r="D601" s="23">
        <v>45269</v>
      </c>
      <c r="E601" t="s">
        <v>41</v>
      </c>
      <c r="F601">
        <v>44286</v>
      </c>
      <c r="G601">
        <v>1346</v>
      </c>
      <c r="H601" s="24">
        <v>1601.04</v>
      </c>
      <c r="I601">
        <v>68</v>
      </c>
      <c r="J601" t="b">
        <v>0</v>
      </c>
      <c r="L601" t="s">
        <v>42</v>
      </c>
    </row>
    <row r="602" spans="1:12">
      <c r="A602" t="s">
        <v>1261</v>
      </c>
      <c r="B602" t="s">
        <v>1262</v>
      </c>
      <c r="C602" s="25">
        <v>45041</v>
      </c>
      <c r="D602" s="23">
        <v>45048</v>
      </c>
      <c r="E602" t="s">
        <v>41</v>
      </c>
      <c r="F602">
        <v>69450</v>
      </c>
      <c r="G602">
        <v>2704</v>
      </c>
      <c r="H602">
        <v>3100.07</v>
      </c>
      <c r="I602">
        <v>302</v>
      </c>
      <c r="J602" t="s">
        <v>24</v>
      </c>
      <c r="L602" t="s">
        <v>42</v>
      </c>
    </row>
    <row r="603" spans="1:12">
      <c r="A603" t="s">
        <v>1263</v>
      </c>
      <c r="B603" t="s">
        <v>1264</v>
      </c>
      <c r="C603" s="25">
        <v>44998</v>
      </c>
      <c r="D603" s="23">
        <v>45024</v>
      </c>
      <c r="E603" t="s">
        <v>41</v>
      </c>
      <c r="F603">
        <v>22352</v>
      </c>
      <c r="G603">
        <v>316</v>
      </c>
      <c r="H603">
        <v>302.33</v>
      </c>
      <c r="I603">
        <v>20</v>
      </c>
      <c r="J603" t="b">
        <v>1</v>
      </c>
      <c r="L603" t="s">
        <v>42</v>
      </c>
    </row>
    <row r="604" spans="1:12">
      <c r="A604" t="s">
        <v>1265</v>
      </c>
      <c r="B604" t="s">
        <v>1266</v>
      </c>
      <c r="C604" s="25">
        <v>45111</v>
      </c>
      <c r="D604" s="23">
        <v>45120</v>
      </c>
      <c r="E604" t="s">
        <v>138</v>
      </c>
      <c r="F604">
        <v>56069</v>
      </c>
      <c r="G604">
        <v>1066</v>
      </c>
      <c r="H604">
        <v>849.75</v>
      </c>
      <c r="I604">
        <v>134</v>
      </c>
      <c r="J604">
        <v>1</v>
      </c>
      <c r="L604" t="s">
        <v>139</v>
      </c>
    </row>
    <row r="605" spans="1:12">
      <c r="A605" t="s">
        <v>1267</v>
      </c>
      <c r="B605" t="s">
        <v>1268</v>
      </c>
      <c r="C605" s="25">
        <v>45209</v>
      </c>
      <c r="D605" s="23">
        <v>45210</v>
      </c>
      <c r="E605" t="s">
        <v>14</v>
      </c>
      <c r="F605">
        <v>15397</v>
      </c>
      <c r="G605">
        <v>586</v>
      </c>
      <c r="H605">
        <v>350.74</v>
      </c>
      <c r="I605">
        <v>31</v>
      </c>
      <c r="J605">
        <v>1</v>
      </c>
      <c r="L605" t="s">
        <v>16</v>
      </c>
    </row>
    <row r="606" spans="1:12">
      <c r="A606" t="s">
        <v>1269</v>
      </c>
      <c r="B606" t="s">
        <v>1270</v>
      </c>
      <c r="C606" s="25">
        <v>44960</v>
      </c>
      <c r="D606" s="23">
        <v>44982</v>
      </c>
      <c r="E606" t="s">
        <v>23</v>
      </c>
      <c r="F606">
        <v>42555</v>
      </c>
      <c r="G606">
        <v>515</v>
      </c>
      <c r="H606">
        <v>-942.8</v>
      </c>
      <c r="I606">
        <v>57</v>
      </c>
      <c r="J606">
        <v>1</v>
      </c>
      <c r="L606" t="s">
        <v>25</v>
      </c>
    </row>
    <row r="607" spans="1:12">
      <c r="A607" t="s">
        <v>1271</v>
      </c>
      <c r="B607" t="s">
        <v>1272</v>
      </c>
      <c r="C607" s="25">
        <v>45172</v>
      </c>
      <c r="D607" s="23">
        <v>45181</v>
      </c>
      <c r="E607" t="s">
        <v>23</v>
      </c>
      <c r="F607">
        <v>47959</v>
      </c>
      <c r="G607">
        <v>1413</v>
      </c>
      <c r="H607">
        <v>1596.37</v>
      </c>
      <c r="I607">
        <v>117</v>
      </c>
      <c r="J607" t="b">
        <v>1</v>
      </c>
      <c r="L607" t="s">
        <v>25</v>
      </c>
    </row>
    <row r="608" spans="1:12">
      <c r="A608" t="s">
        <v>1273</v>
      </c>
      <c r="B608" t="s">
        <v>1274</v>
      </c>
      <c r="C608" t="s">
        <v>1275</v>
      </c>
      <c r="D608" s="23">
        <v>45249</v>
      </c>
      <c r="E608" t="s">
        <v>138</v>
      </c>
      <c r="F608">
        <v>1728</v>
      </c>
      <c r="G608">
        <v>58</v>
      </c>
      <c r="H608">
        <v>72.23</v>
      </c>
      <c r="I608">
        <v>7</v>
      </c>
      <c r="J608" t="s">
        <v>24</v>
      </c>
      <c r="L608" t="s">
        <v>139</v>
      </c>
    </row>
    <row r="609" spans="1:12">
      <c r="A609" t="s">
        <v>1276</v>
      </c>
      <c r="B609" t="s">
        <v>1277</v>
      </c>
      <c r="C609" s="25">
        <v>45089</v>
      </c>
      <c r="D609" s="23">
        <v>45096</v>
      </c>
      <c r="E609" t="s">
        <v>23</v>
      </c>
      <c r="F609">
        <v>51517</v>
      </c>
      <c r="G609">
        <v>1755</v>
      </c>
      <c r="H609">
        <v>3291.35</v>
      </c>
      <c r="I609">
        <v>349</v>
      </c>
      <c r="J609" t="s">
        <v>30</v>
      </c>
      <c r="L609" t="s">
        <v>25</v>
      </c>
    </row>
    <row r="610" spans="1:12">
      <c r="A610" t="s">
        <v>1278</v>
      </c>
      <c r="B610" t="s">
        <v>1279</v>
      </c>
      <c r="C610" s="25">
        <v>45275</v>
      </c>
      <c r="D610" s="23">
        <v>45283</v>
      </c>
      <c r="E610" t="s">
        <v>23</v>
      </c>
      <c r="F610">
        <v>67234</v>
      </c>
      <c r="G610">
        <v>734</v>
      </c>
      <c r="H610">
        <v>1221.7</v>
      </c>
      <c r="I610">
        <v>124</v>
      </c>
      <c r="J610" t="s">
        <v>30</v>
      </c>
      <c r="L610" t="s">
        <v>25</v>
      </c>
    </row>
    <row r="611" spans="1:12">
      <c r="A611" t="s">
        <v>1280</v>
      </c>
      <c r="B611" t="s">
        <v>1281</v>
      </c>
      <c r="C611" s="25">
        <v>45209</v>
      </c>
      <c r="D611" s="23">
        <v>45232</v>
      </c>
      <c r="E611" t="s">
        <v>14</v>
      </c>
      <c r="F611">
        <v>40954</v>
      </c>
      <c r="G611">
        <v>937</v>
      </c>
      <c r="H611" s="24">
        <v>651.92</v>
      </c>
      <c r="I611">
        <v>165</v>
      </c>
      <c r="J611" t="s">
        <v>24</v>
      </c>
      <c r="L611" t="s">
        <v>16</v>
      </c>
    </row>
    <row r="612" spans="1:12">
      <c r="A612" t="s">
        <v>1282</v>
      </c>
      <c r="B612" t="s">
        <v>1283</v>
      </c>
      <c r="C612" s="25">
        <v>44993</v>
      </c>
      <c r="D612" s="23">
        <v>45008</v>
      </c>
      <c r="E612" t="s">
        <v>23</v>
      </c>
      <c r="F612">
        <v>48280</v>
      </c>
      <c r="G612">
        <v>1711</v>
      </c>
      <c r="H612">
        <v>2306.65</v>
      </c>
      <c r="J612" t="s">
        <v>15</v>
      </c>
      <c r="L612" t="s">
        <v>68</v>
      </c>
    </row>
    <row r="613" spans="1:12">
      <c r="A613" t="s">
        <v>1284</v>
      </c>
      <c r="B613" t="s">
        <v>1285</v>
      </c>
      <c r="C613" s="25">
        <v>44955</v>
      </c>
      <c r="D613" s="23">
        <v>44981</v>
      </c>
      <c r="E613" t="s">
        <v>14</v>
      </c>
      <c r="F613">
        <v>80459</v>
      </c>
      <c r="G613">
        <v>1284</v>
      </c>
      <c r="H613">
        <v>1493.78</v>
      </c>
      <c r="I613">
        <v>72</v>
      </c>
      <c r="J613" t="s">
        <v>30</v>
      </c>
      <c r="L613" t="s">
        <v>16</v>
      </c>
    </row>
    <row r="614" spans="1:12">
      <c r="A614" t="s">
        <v>1286</v>
      </c>
      <c r="B614" t="s">
        <v>1287</v>
      </c>
      <c r="C614" s="25">
        <v>45082</v>
      </c>
      <c r="D614" s="23">
        <v>45083</v>
      </c>
      <c r="E614" t="s">
        <v>19</v>
      </c>
      <c r="F614">
        <v>17779</v>
      </c>
      <c r="G614">
        <v>672</v>
      </c>
      <c r="H614">
        <v>1139.59</v>
      </c>
      <c r="I614">
        <v>54</v>
      </c>
      <c r="J614" t="s">
        <v>24</v>
      </c>
      <c r="L614" t="s">
        <v>20</v>
      </c>
    </row>
    <row r="615" spans="1:12">
      <c r="A615" t="s">
        <v>1288</v>
      </c>
      <c r="B615" t="s">
        <v>1289</v>
      </c>
      <c r="C615" s="25">
        <v>45290</v>
      </c>
      <c r="D615" s="23">
        <v>45311</v>
      </c>
      <c r="E615" t="s">
        <v>41</v>
      </c>
      <c r="F615">
        <v>64932</v>
      </c>
      <c r="G615">
        <v>2586</v>
      </c>
      <c r="H615">
        <v>4102.3</v>
      </c>
      <c r="J615" t="s">
        <v>30</v>
      </c>
      <c r="L615" t="s">
        <v>42</v>
      </c>
    </row>
    <row r="616" spans="1:12">
      <c r="A616" t="s">
        <v>1290</v>
      </c>
      <c r="B616" t="s">
        <v>1291</v>
      </c>
      <c r="C616" s="25">
        <v>45192</v>
      </c>
      <c r="D616" s="23">
        <v>45194</v>
      </c>
      <c r="E616" t="s">
        <v>33</v>
      </c>
      <c r="F616">
        <v>73936</v>
      </c>
      <c r="G616">
        <v>3643</v>
      </c>
      <c r="H616">
        <v>5594.22</v>
      </c>
      <c r="I616">
        <v>382</v>
      </c>
      <c r="J616">
        <v>1</v>
      </c>
      <c r="L616" t="s">
        <v>34</v>
      </c>
    </row>
    <row r="617" spans="1:12">
      <c r="A617" t="s">
        <v>1292</v>
      </c>
      <c r="B617" t="s">
        <v>1293</v>
      </c>
      <c r="C617" s="25">
        <v>45055</v>
      </c>
      <c r="D617" s="23">
        <v>45083</v>
      </c>
      <c r="E617" t="s">
        <v>41</v>
      </c>
      <c r="F617">
        <v>25466</v>
      </c>
      <c r="G617">
        <v>468</v>
      </c>
      <c r="H617">
        <v>473.06</v>
      </c>
      <c r="I617">
        <v>30</v>
      </c>
      <c r="J617">
        <v>0</v>
      </c>
      <c r="L617" t="s">
        <v>42</v>
      </c>
    </row>
    <row r="618" spans="1:12">
      <c r="A618" t="s">
        <v>1294</v>
      </c>
      <c r="B618" t="s">
        <v>1295</v>
      </c>
      <c r="C618" s="25">
        <v>45067</v>
      </c>
      <c r="D618" s="23">
        <v>45086</v>
      </c>
      <c r="E618" t="s">
        <v>14</v>
      </c>
      <c r="F618">
        <v>37939</v>
      </c>
      <c r="G618">
        <v>1631</v>
      </c>
      <c r="H618">
        <v>2784.84</v>
      </c>
      <c r="I618">
        <v>253</v>
      </c>
      <c r="J618" t="s">
        <v>24</v>
      </c>
      <c r="L618" t="s">
        <v>16</v>
      </c>
    </row>
    <row r="619" spans="1:12">
      <c r="A619" t="s">
        <v>1296</v>
      </c>
      <c r="B619" t="s">
        <v>1297</v>
      </c>
      <c r="C619" s="23">
        <v>44936</v>
      </c>
      <c r="D619" s="23">
        <v>45227</v>
      </c>
      <c r="E619" t="s">
        <v>19</v>
      </c>
      <c r="F619">
        <v>70896</v>
      </c>
      <c r="G619">
        <v>2184</v>
      </c>
      <c r="H619">
        <v>1263.63</v>
      </c>
      <c r="I619">
        <v>207</v>
      </c>
      <c r="J619" t="b">
        <v>0</v>
      </c>
      <c r="L619" t="s">
        <v>20</v>
      </c>
    </row>
    <row r="620" spans="1:12">
      <c r="A620" t="s">
        <v>1298</v>
      </c>
      <c r="B620" t="s">
        <v>1299</v>
      </c>
      <c r="C620" s="25">
        <v>45255</v>
      </c>
      <c r="D620" s="23">
        <v>45283</v>
      </c>
      <c r="E620" t="s">
        <v>14</v>
      </c>
      <c r="F620">
        <v>36270</v>
      </c>
      <c r="G620">
        <v>904</v>
      </c>
      <c r="H620">
        <v>668.45</v>
      </c>
      <c r="I620">
        <v>81</v>
      </c>
      <c r="J620" t="s">
        <v>30</v>
      </c>
      <c r="L620" t="s">
        <v>16</v>
      </c>
    </row>
    <row r="621" spans="1:12">
      <c r="A621" t="s">
        <v>1300</v>
      </c>
      <c r="B621" t="s">
        <v>1301</v>
      </c>
      <c r="C621" s="25">
        <v>45005</v>
      </c>
      <c r="D621" s="23">
        <v>45019</v>
      </c>
      <c r="E621" t="s">
        <v>41</v>
      </c>
      <c r="F621">
        <v>60163</v>
      </c>
      <c r="G621">
        <v>896</v>
      </c>
      <c r="H621">
        <v>899.08</v>
      </c>
      <c r="J621" t="s">
        <v>30</v>
      </c>
      <c r="L621" t="s">
        <v>42</v>
      </c>
    </row>
    <row r="622" spans="1:12">
      <c r="A622" t="s">
        <v>1302</v>
      </c>
      <c r="B622" t="s">
        <v>1303</v>
      </c>
      <c r="C622" s="25">
        <v>45236</v>
      </c>
      <c r="D622" s="23">
        <v>45254</v>
      </c>
      <c r="E622" t="s">
        <v>41</v>
      </c>
      <c r="F622">
        <v>83637</v>
      </c>
      <c r="G622">
        <v>3296</v>
      </c>
      <c r="H622">
        <v>2027.74</v>
      </c>
      <c r="I622">
        <v>589</v>
      </c>
      <c r="J622" t="b">
        <v>1</v>
      </c>
      <c r="L622" t="s">
        <v>42</v>
      </c>
    </row>
    <row r="623" spans="1:12">
      <c r="A623" t="s">
        <v>1304</v>
      </c>
      <c r="B623" t="s">
        <v>1305</v>
      </c>
      <c r="C623" s="23">
        <v>44948</v>
      </c>
      <c r="D623" s="23">
        <v>44971</v>
      </c>
      <c r="E623" t="s">
        <v>33</v>
      </c>
      <c r="F623">
        <v>52934</v>
      </c>
      <c r="G623">
        <v>1028</v>
      </c>
      <c r="H623">
        <v>876.36</v>
      </c>
      <c r="I623">
        <v>114</v>
      </c>
      <c r="J623" t="s">
        <v>15</v>
      </c>
      <c r="L623" t="s">
        <v>68</v>
      </c>
    </row>
    <row r="624" spans="1:12">
      <c r="A624" t="s">
        <v>1306</v>
      </c>
      <c r="B624" t="s">
        <v>1307</v>
      </c>
      <c r="C624" s="25">
        <v>44950</v>
      </c>
      <c r="D624" s="23">
        <v>44966</v>
      </c>
      <c r="E624" t="s">
        <v>19</v>
      </c>
      <c r="F624">
        <v>65895</v>
      </c>
      <c r="G624">
        <v>1637</v>
      </c>
      <c r="H624">
        <v>2856.94</v>
      </c>
      <c r="I624">
        <v>322</v>
      </c>
      <c r="J624">
        <v>0</v>
      </c>
      <c r="L624" t="s">
        <v>20</v>
      </c>
    </row>
    <row r="625" spans="1:12">
      <c r="A625" t="s">
        <v>1308</v>
      </c>
      <c r="B625" t="s">
        <v>1309</v>
      </c>
      <c r="C625" s="25">
        <v>45062</v>
      </c>
      <c r="D625" s="23">
        <v>45088</v>
      </c>
      <c r="E625" t="s">
        <v>19</v>
      </c>
      <c r="F625">
        <v>33307</v>
      </c>
      <c r="G625">
        <v>416</v>
      </c>
      <c r="H625">
        <v>799.71</v>
      </c>
      <c r="I625">
        <v>61</v>
      </c>
      <c r="J625" t="b">
        <v>1</v>
      </c>
      <c r="L625" t="s">
        <v>20</v>
      </c>
    </row>
    <row r="626" spans="1:12">
      <c r="A626" t="s">
        <v>1310</v>
      </c>
      <c r="B626" t="s">
        <v>1311</v>
      </c>
      <c r="C626" s="23">
        <v>45140</v>
      </c>
      <c r="D626" s="23">
        <v>44973</v>
      </c>
      <c r="E626" t="s">
        <v>41</v>
      </c>
      <c r="F626">
        <v>55098</v>
      </c>
      <c r="G626">
        <v>2317</v>
      </c>
      <c r="H626">
        <v>2217.15</v>
      </c>
      <c r="J626">
        <v>1</v>
      </c>
      <c r="L626" t="s">
        <v>42</v>
      </c>
    </row>
    <row r="627" spans="1:12">
      <c r="A627" t="s">
        <v>1312</v>
      </c>
      <c r="B627" t="s">
        <v>1313</v>
      </c>
      <c r="C627" s="25">
        <v>45248</v>
      </c>
      <c r="D627" s="23">
        <v>45271</v>
      </c>
      <c r="E627" t="s">
        <v>23</v>
      </c>
      <c r="F627">
        <v>61921</v>
      </c>
      <c r="G627">
        <v>2517</v>
      </c>
      <c r="H627" s="24">
        <v>2257.18</v>
      </c>
      <c r="I627">
        <v>137</v>
      </c>
      <c r="J627" t="b">
        <v>0</v>
      </c>
      <c r="L627" t="s">
        <v>25</v>
      </c>
    </row>
    <row r="628" spans="1:12">
      <c r="A628" t="s">
        <v>1314</v>
      </c>
      <c r="B628" t="s">
        <v>1315</v>
      </c>
      <c r="C628" s="25">
        <v>45081</v>
      </c>
      <c r="D628" s="23">
        <v>45109</v>
      </c>
      <c r="E628" t="s">
        <v>14</v>
      </c>
      <c r="F628">
        <v>6486</v>
      </c>
      <c r="G628">
        <v>255</v>
      </c>
      <c r="H628">
        <v>234.56</v>
      </c>
      <c r="I628">
        <v>17</v>
      </c>
      <c r="J628" t="s">
        <v>15</v>
      </c>
      <c r="L628" t="s">
        <v>16</v>
      </c>
    </row>
    <row r="629" spans="1:12">
      <c r="A629" t="s">
        <v>1316</v>
      </c>
      <c r="B629" t="s">
        <v>1317</v>
      </c>
      <c r="C629" s="25">
        <v>45277</v>
      </c>
      <c r="D629" s="23">
        <v>45301</v>
      </c>
      <c r="E629" t="s">
        <v>19</v>
      </c>
      <c r="F629">
        <v>9335</v>
      </c>
      <c r="G629">
        <v>205</v>
      </c>
      <c r="H629">
        <v>187.9</v>
      </c>
      <c r="I629">
        <v>29</v>
      </c>
      <c r="J629" t="b">
        <v>1</v>
      </c>
      <c r="L629" t="s">
        <v>20</v>
      </c>
    </row>
    <row r="630" spans="1:12">
      <c r="A630" t="s">
        <v>1318</v>
      </c>
      <c r="B630" t="s">
        <v>1319</v>
      </c>
      <c r="C630" t="s">
        <v>1320</v>
      </c>
      <c r="D630" s="23">
        <v>45281</v>
      </c>
      <c r="E630" t="s">
        <v>41</v>
      </c>
      <c r="F630">
        <v>87900</v>
      </c>
      <c r="G630">
        <v>1488</v>
      </c>
      <c r="H630">
        <v>824.2</v>
      </c>
      <c r="I630">
        <v>275</v>
      </c>
      <c r="J630" t="s">
        <v>24</v>
      </c>
      <c r="L630" t="s">
        <v>42</v>
      </c>
    </row>
    <row r="631" spans="1:12">
      <c r="A631" t="s">
        <v>1321</v>
      </c>
      <c r="B631" t="s">
        <v>1322</v>
      </c>
      <c r="C631" s="25">
        <v>45152</v>
      </c>
      <c r="D631" s="23">
        <v>45162</v>
      </c>
      <c r="E631" t="s">
        <v>41</v>
      </c>
      <c r="F631">
        <v>90112</v>
      </c>
      <c r="G631">
        <v>3199</v>
      </c>
      <c r="H631" s="24">
        <v>6047.31</v>
      </c>
      <c r="I631">
        <v>459</v>
      </c>
      <c r="J631" t="s">
        <v>30</v>
      </c>
      <c r="L631" t="s">
        <v>42</v>
      </c>
    </row>
    <row r="632" spans="1:12">
      <c r="A632" t="s">
        <v>1323</v>
      </c>
      <c r="B632" t="s">
        <v>1324</v>
      </c>
      <c r="C632" s="25">
        <v>45101</v>
      </c>
      <c r="D632" s="23">
        <v>45113</v>
      </c>
      <c r="E632" t="s">
        <v>41</v>
      </c>
      <c r="F632">
        <v>98203</v>
      </c>
      <c r="G632">
        <v>2931</v>
      </c>
      <c r="H632" s="24">
        <v>2405.02</v>
      </c>
      <c r="I632">
        <v>205</v>
      </c>
      <c r="J632" t="s">
        <v>30</v>
      </c>
      <c r="L632" t="s">
        <v>42</v>
      </c>
    </row>
    <row r="633" spans="1:12">
      <c r="A633" t="s">
        <v>1325</v>
      </c>
      <c r="B633" t="s">
        <v>1326</v>
      </c>
      <c r="C633" s="25">
        <v>45090</v>
      </c>
      <c r="D633" s="23">
        <v>45093</v>
      </c>
      <c r="E633" t="s">
        <v>33</v>
      </c>
      <c r="F633">
        <v>12130</v>
      </c>
      <c r="G633">
        <v>207</v>
      </c>
      <c r="H633">
        <v>233.91</v>
      </c>
      <c r="I633">
        <v>13</v>
      </c>
      <c r="J633" t="s">
        <v>15</v>
      </c>
      <c r="L633" t="s">
        <v>34</v>
      </c>
    </row>
    <row r="634" spans="1:12">
      <c r="A634" t="s">
        <v>1327</v>
      </c>
      <c r="B634" t="s">
        <v>1328</v>
      </c>
      <c r="C634" s="25">
        <v>45131</v>
      </c>
      <c r="D634" s="23">
        <v>45151</v>
      </c>
      <c r="E634" t="s">
        <v>19</v>
      </c>
      <c r="F634">
        <v>88508</v>
      </c>
      <c r="G634">
        <v>3313</v>
      </c>
      <c r="H634">
        <v>1704.64</v>
      </c>
      <c r="I634">
        <v>585</v>
      </c>
      <c r="J634" t="s">
        <v>30</v>
      </c>
      <c r="L634" t="s">
        <v>20</v>
      </c>
    </row>
    <row r="635" spans="1:12">
      <c r="A635" t="s">
        <v>1329</v>
      </c>
      <c r="B635" t="s">
        <v>1330</v>
      </c>
      <c r="C635" s="25">
        <v>45214</v>
      </c>
      <c r="D635" s="23">
        <v>45226</v>
      </c>
      <c r="E635" t="s">
        <v>14</v>
      </c>
      <c r="F635">
        <v>61566</v>
      </c>
      <c r="G635">
        <v>3056</v>
      </c>
      <c r="H635">
        <v>5460.87</v>
      </c>
      <c r="I635">
        <v>216</v>
      </c>
      <c r="J635" t="s">
        <v>24</v>
      </c>
      <c r="L635" t="s">
        <v>16</v>
      </c>
    </row>
    <row r="636" spans="1:12">
      <c r="A636" t="s">
        <v>1331</v>
      </c>
      <c r="B636" t="s">
        <v>1332</v>
      </c>
      <c r="C636" s="25">
        <v>44989</v>
      </c>
      <c r="D636" s="23">
        <v>45004</v>
      </c>
      <c r="E636" t="s">
        <v>19</v>
      </c>
      <c r="F636">
        <v>67703</v>
      </c>
      <c r="G636">
        <v>2700</v>
      </c>
      <c r="H636" s="24">
        <v>4311.19</v>
      </c>
      <c r="I636">
        <v>345</v>
      </c>
      <c r="J636" t="b">
        <v>1</v>
      </c>
      <c r="L636" t="s">
        <v>20</v>
      </c>
    </row>
    <row r="637" spans="1:12">
      <c r="A637" t="s">
        <v>1333</v>
      </c>
      <c r="B637" t="s">
        <v>1334</v>
      </c>
      <c r="C637" t="s">
        <v>1335</v>
      </c>
      <c r="D637" s="23">
        <v>45003</v>
      </c>
      <c r="E637" t="s">
        <v>138</v>
      </c>
      <c r="F637">
        <v>28192</v>
      </c>
      <c r="G637">
        <v>1116</v>
      </c>
      <c r="H637">
        <v>2142.87</v>
      </c>
      <c r="I637">
        <v>62</v>
      </c>
      <c r="J637" t="b">
        <v>1</v>
      </c>
      <c r="L637" t="s">
        <v>139</v>
      </c>
    </row>
    <row r="638" spans="1:12">
      <c r="A638" t="s">
        <v>1336</v>
      </c>
      <c r="B638" t="s">
        <v>1337</v>
      </c>
      <c r="C638" s="25">
        <v>45123</v>
      </c>
      <c r="D638" s="23">
        <v>45139</v>
      </c>
      <c r="E638" t="s">
        <v>41</v>
      </c>
      <c r="F638">
        <v>2062</v>
      </c>
      <c r="G638">
        <v>99</v>
      </c>
      <c r="H638">
        <v>165.57</v>
      </c>
      <c r="I638">
        <v>6</v>
      </c>
      <c r="J638" t="s">
        <v>30</v>
      </c>
      <c r="L638" t="s">
        <v>42</v>
      </c>
    </row>
    <row r="639" spans="1:12">
      <c r="A639" t="s">
        <v>1338</v>
      </c>
      <c r="B639" t="s">
        <v>1339</v>
      </c>
      <c r="C639" s="25">
        <v>45008</v>
      </c>
      <c r="D639" s="23">
        <v>45026</v>
      </c>
      <c r="E639" t="s">
        <v>14</v>
      </c>
      <c r="F639">
        <v>85076</v>
      </c>
      <c r="G639">
        <v>1541</v>
      </c>
      <c r="H639">
        <v>1495.63</v>
      </c>
      <c r="I639">
        <v>232</v>
      </c>
      <c r="J639" t="s">
        <v>30</v>
      </c>
      <c r="L639" t="s">
        <v>16</v>
      </c>
    </row>
    <row r="640" spans="1:12">
      <c r="A640" t="s">
        <v>1340</v>
      </c>
      <c r="B640" t="s">
        <v>1341</v>
      </c>
      <c r="C640" s="25">
        <v>45087</v>
      </c>
      <c r="D640" s="23">
        <v>45093</v>
      </c>
      <c r="E640" t="s">
        <v>19</v>
      </c>
      <c r="F640">
        <v>90780</v>
      </c>
      <c r="G640">
        <v>2961</v>
      </c>
      <c r="H640">
        <v>2581.43</v>
      </c>
      <c r="I640">
        <v>454</v>
      </c>
      <c r="J640">
        <v>1</v>
      </c>
      <c r="L640" t="s">
        <v>20</v>
      </c>
    </row>
    <row r="641" spans="1:12">
      <c r="A641" t="s">
        <v>1342</v>
      </c>
      <c r="B641" t="s">
        <v>1343</v>
      </c>
      <c r="C641" s="25">
        <v>45190</v>
      </c>
      <c r="D641" s="23">
        <v>45202</v>
      </c>
      <c r="E641" t="s">
        <v>33</v>
      </c>
      <c r="F641">
        <v>22545</v>
      </c>
      <c r="G641">
        <v>1108</v>
      </c>
      <c r="H641">
        <v>1713.6</v>
      </c>
      <c r="I641">
        <v>112</v>
      </c>
      <c r="J641" t="b">
        <v>0</v>
      </c>
      <c r="L641" t="s">
        <v>34</v>
      </c>
    </row>
    <row r="642" spans="1:12">
      <c r="A642" t="s">
        <v>1344</v>
      </c>
      <c r="B642" t="s">
        <v>1345</v>
      </c>
      <c r="C642" s="23">
        <v>45269</v>
      </c>
      <c r="D642" s="23">
        <v>45203</v>
      </c>
      <c r="E642" t="s">
        <v>23</v>
      </c>
      <c r="F642">
        <v>22689</v>
      </c>
      <c r="G642">
        <v>376</v>
      </c>
      <c r="H642">
        <v>393.36</v>
      </c>
      <c r="I642">
        <v>30</v>
      </c>
      <c r="J642" t="s">
        <v>15</v>
      </c>
      <c r="L642" t="s">
        <v>25</v>
      </c>
    </row>
    <row r="643" spans="1:12">
      <c r="A643" t="s">
        <v>1346</v>
      </c>
      <c r="B643" t="s">
        <v>1347</v>
      </c>
      <c r="C643" s="25">
        <v>45128</v>
      </c>
      <c r="D643" s="23">
        <v>45123</v>
      </c>
      <c r="E643" t="s">
        <v>19</v>
      </c>
      <c r="F643">
        <v>12174</v>
      </c>
      <c r="G643">
        <v>462</v>
      </c>
      <c r="H643" s="24">
        <v>623.39</v>
      </c>
      <c r="I643">
        <v>79</v>
      </c>
      <c r="J643" t="b">
        <v>1</v>
      </c>
      <c r="L643" t="s">
        <v>20</v>
      </c>
    </row>
    <row r="644" spans="1:12">
      <c r="A644" t="s">
        <v>1348</v>
      </c>
      <c r="B644" t="s">
        <v>1349</v>
      </c>
      <c r="C644" s="23">
        <v>45037</v>
      </c>
      <c r="D644" s="23">
        <v>45049</v>
      </c>
      <c r="E644" t="s">
        <v>23</v>
      </c>
      <c r="F644">
        <v>89461</v>
      </c>
      <c r="G644">
        <v>2990</v>
      </c>
      <c r="H644">
        <v>1523.06</v>
      </c>
      <c r="I644">
        <v>246</v>
      </c>
      <c r="J644" t="s">
        <v>15</v>
      </c>
      <c r="L644" t="s">
        <v>25</v>
      </c>
    </row>
    <row r="645" spans="1:12">
      <c r="A645" t="s">
        <v>1350</v>
      </c>
      <c r="B645" t="s">
        <v>1351</v>
      </c>
      <c r="C645" s="25">
        <v>45071</v>
      </c>
      <c r="D645" s="23">
        <v>45095</v>
      </c>
      <c r="E645" t="s">
        <v>23</v>
      </c>
      <c r="F645">
        <v>10348</v>
      </c>
      <c r="G645">
        <v>346</v>
      </c>
      <c r="H645">
        <v>205.12</v>
      </c>
      <c r="I645">
        <v>45</v>
      </c>
      <c r="J645">
        <v>1</v>
      </c>
      <c r="L645" t="s">
        <v>25</v>
      </c>
    </row>
    <row r="646" spans="1:12">
      <c r="A646" t="s">
        <v>1352</v>
      </c>
      <c r="B646" t="s">
        <v>1353</v>
      </c>
      <c r="C646" s="25">
        <v>45261</v>
      </c>
      <c r="D646" s="23">
        <v>45279</v>
      </c>
      <c r="E646" t="s">
        <v>19</v>
      </c>
      <c r="F646">
        <v>24714</v>
      </c>
      <c r="G646">
        <v>936</v>
      </c>
      <c r="H646">
        <v>1219.66</v>
      </c>
      <c r="I646">
        <v>182</v>
      </c>
      <c r="J646" t="b">
        <v>1</v>
      </c>
      <c r="L646" t="s">
        <v>20</v>
      </c>
    </row>
    <row r="647" spans="1:12">
      <c r="A647" t="s">
        <v>1354</v>
      </c>
      <c r="B647" t="s">
        <v>1355</v>
      </c>
      <c r="C647" s="25">
        <v>44931</v>
      </c>
      <c r="D647" s="23">
        <v>44949</v>
      </c>
      <c r="E647" t="s">
        <v>19</v>
      </c>
      <c r="F647">
        <v>39102</v>
      </c>
      <c r="G647">
        <v>1845</v>
      </c>
      <c r="H647">
        <v>2489.1</v>
      </c>
      <c r="I647">
        <v>133</v>
      </c>
      <c r="J647">
        <v>1</v>
      </c>
      <c r="L647" t="s">
        <v>20</v>
      </c>
    </row>
    <row r="648" spans="1:12">
      <c r="A648" t="s">
        <v>1356</v>
      </c>
      <c r="B648" t="s">
        <v>1357</v>
      </c>
      <c r="C648" s="25">
        <v>45062</v>
      </c>
      <c r="D648" s="23">
        <v>45067</v>
      </c>
      <c r="E648" t="s">
        <v>41</v>
      </c>
      <c r="F648">
        <v>75460</v>
      </c>
      <c r="G648">
        <v>3116</v>
      </c>
      <c r="H648">
        <v>5070.29</v>
      </c>
      <c r="J648">
        <v>1</v>
      </c>
      <c r="L648" t="s">
        <v>42</v>
      </c>
    </row>
    <row r="649" spans="1:12">
      <c r="A649" t="s">
        <v>1358</v>
      </c>
      <c r="B649" t="s">
        <v>1359</v>
      </c>
      <c r="C649" s="23">
        <v>45114</v>
      </c>
      <c r="D649" s="23">
        <v>45125</v>
      </c>
      <c r="E649" t="s">
        <v>23</v>
      </c>
      <c r="F649">
        <v>90930</v>
      </c>
      <c r="G649">
        <v>1113</v>
      </c>
      <c r="H649">
        <v>776.82</v>
      </c>
      <c r="I649">
        <v>86</v>
      </c>
      <c r="J649">
        <v>0</v>
      </c>
      <c r="L649" t="s">
        <v>25</v>
      </c>
    </row>
    <row r="650" spans="1:12">
      <c r="A650" t="s">
        <v>1360</v>
      </c>
      <c r="B650" t="s">
        <v>1361</v>
      </c>
      <c r="C650" s="25">
        <v>44953</v>
      </c>
      <c r="D650" s="23">
        <v>44977</v>
      </c>
      <c r="E650" t="s">
        <v>33</v>
      </c>
      <c r="F650">
        <v>7801</v>
      </c>
      <c r="G650">
        <v>344</v>
      </c>
      <c r="H650">
        <v>436.8</v>
      </c>
      <c r="I650">
        <v>46</v>
      </c>
      <c r="J650" t="s">
        <v>30</v>
      </c>
      <c r="L650" t="s">
        <v>34</v>
      </c>
    </row>
    <row r="651" spans="1:12">
      <c r="A651" t="s">
        <v>1362</v>
      </c>
      <c r="B651" t="s">
        <v>1363</v>
      </c>
      <c r="C651" s="25">
        <v>45210</v>
      </c>
      <c r="D651" s="23">
        <v>45231</v>
      </c>
      <c r="E651" t="s">
        <v>33</v>
      </c>
      <c r="F651">
        <v>73267</v>
      </c>
      <c r="G651">
        <v>1393</v>
      </c>
      <c r="H651">
        <v>1102.8</v>
      </c>
      <c r="I651">
        <v>148</v>
      </c>
      <c r="J651" t="s">
        <v>24</v>
      </c>
      <c r="L651" t="s">
        <v>34</v>
      </c>
    </row>
    <row r="652" spans="1:12">
      <c r="A652" t="s">
        <v>1364</v>
      </c>
      <c r="B652" t="s">
        <v>1365</v>
      </c>
      <c r="C652" s="25">
        <v>45157</v>
      </c>
      <c r="D652" s="23">
        <v>45169</v>
      </c>
      <c r="E652" t="s">
        <v>33</v>
      </c>
      <c r="F652">
        <v>49136</v>
      </c>
      <c r="G652">
        <v>1232</v>
      </c>
      <c r="H652">
        <v>788.23</v>
      </c>
      <c r="I652">
        <v>239</v>
      </c>
      <c r="J652">
        <v>0</v>
      </c>
      <c r="L652" t="s">
        <v>34</v>
      </c>
    </row>
    <row r="653" spans="1:12">
      <c r="A653" t="s">
        <v>1366</v>
      </c>
      <c r="B653" t="s">
        <v>1367</v>
      </c>
      <c r="C653" s="25">
        <v>45246</v>
      </c>
      <c r="D653" s="23">
        <v>45260</v>
      </c>
      <c r="E653" t="s">
        <v>41</v>
      </c>
      <c r="F653">
        <v>24625</v>
      </c>
      <c r="G653">
        <v>701</v>
      </c>
      <c r="H653">
        <v>782.14</v>
      </c>
      <c r="I653">
        <v>63</v>
      </c>
      <c r="J653" t="s">
        <v>15</v>
      </c>
      <c r="L653" t="s">
        <v>42</v>
      </c>
    </row>
    <row r="654" spans="1:12">
      <c r="A654" t="s">
        <v>1368</v>
      </c>
      <c r="B654" t="s">
        <v>1369</v>
      </c>
      <c r="C654" s="25">
        <v>44976</v>
      </c>
      <c r="D654" s="23">
        <v>44982</v>
      </c>
      <c r="E654" t="s">
        <v>41</v>
      </c>
      <c r="F654">
        <v>83873</v>
      </c>
      <c r="G654">
        <v>2452</v>
      </c>
      <c r="H654">
        <v>1826.75</v>
      </c>
      <c r="I654">
        <v>269</v>
      </c>
      <c r="J654" t="s">
        <v>24</v>
      </c>
      <c r="L654" t="s">
        <v>42</v>
      </c>
    </row>
    <row r="655" spans="1:12">
      <c r="A655" t="s">
        <v>1370</v>
      </c>
      <c r="B655" t="s">
        <v>1371</v>
      </c>
      <c r="C655" s="25">
        <v>45100</v>
      </c>
      <c r="D655" s="23">
        <v>45119</v>
      </c>
      <c r="E655" t="s">
        <v>19</v>
      </c>
      <c r="F655">
        <v>73592</v>
      </c>
      <c r="G655">
        <v>2016</v>
      </c>
      <c r="H655">
        <v>1678.67</v>
      </c>
      <c r="I655">
        <v>398</v>
      </c>
      <c r="J655" t="s">
        <v>15</v>
      </c>
      <c r="L655" t="s">
        <v>20</v>
      </c>
    </row>
    <row r="656" spans="1:12">
      <c r="A656" t="s">
        <v>1372</v>
      </c>
      <c r="B656" t="s">
        <v>1373</v>
      </c>
      <c r="C656" s="25">
        <v>45000</v>
      </c>
      <c r="D656" s="23">
        <v>45013</v>
      </c>
      <c r="E656" t="s">
        <v>41</v>
      </c>
      <c r="F656">
        <v>78052</v>
      </c>
      <c r="G656">
        <v>3707</v>
      </c>
      <c r="H656">
        <v>3619.26</v>
      </c>
      <c r="I656">
        <v>483</v>
      </c>
      <c r="J656" t="s">
        <v>30</v>
      </c>
      <c r="L656" t="s">
        <v>42</v>
      </c>
    </row>
    <row r="657" spans="1:12">
      <c r="A657" t="s">
        <v>1374</v>
      </c>
      <c r="B657" t="s">
        <v>1375</v>
      </c>
      <c r="C657" t="s">
        <v>1376</v>
      </c>
      <c r="D657" s="23">
        <v>45195</v>
      </c>
      <c r="E657" t="s">
        <v>138</v>
      </c>
      <c r="F657">
        <v>45261</v>
      </c>
      <c r="G657">
        <v>1730</v>
      </c>
      <c r="H657">
        <v>1538.11</v>
      </c>
      <c r="I657">
        <v>216</v>
      </c>
      <c r="J657" t="s">
        <v>24</v>
      </c>
      <c r="L657" t="s">
        <v>139</v>
      </c>
    </row>
    <row r="658" spans="1:12">
      <c r="A658" t="s">
        <v>1377</v>
      </c>
      <c r="B658" t="s">
        <v>1378</v>
      </c>
      <c r="C658" s="25">
        <v>44946</v>
      </c>
      <c r="D658" s="23">
        <v>44961</v>
      </c>
      <c r="E658" t="s">
        <v>14</v>
      </c>
      <c r="F658">
        <v>2542</v>
      </c>
      <c r="G658">
        <v>89</v>
      </c>
      <c r="H658">
        <v>56.19</v>
      </c>
      <c r="I658">
        <v>7</v>
      </c>
      <c r="J658">
        <v>0</v>
      </c>
      <c r="L658" t="s">
        <v>16</v>
      </c>
    </row>
    <row r="659" spans="1:12">
      <c r="A659" t="s">
        <v>1379</v>
      </c>
      <c r="B659" t="s">
        <v>1380</v>
      </c>
      <c r="C659" s="25">
        <v>45169</v>
      </c>
      <c r="D659" s="23">
        <v>45181</v>
      </c>
      <c r="E659" t="s">
        <v>33</v>
      </c>
      <c r="F659">
        <v>22677</v>
      </c>
      <c r="G659">
        <v>271</v>
      </c>
      <c r="H659">
        <v>172.05</v>
      </c>
      <c r="I659">
        <v>42</v>
      </c>
      <c r="J659" t="s">
        <v>15</v>
      </c>
      <c r="L659" t="s">
        <v>34</v>
      </c>
    </row>
    <row r="660" spans="1:12">
      <c r="A660" t="s">
        <v>1381</v>
      </c>
      <c r="B660" t="s">
        <v>1382</v>
      </c>
      <c r="C660" s="25">
        <v>45190</v>
      </c>
      <c r="D660" s="23">
        <v>45215</v>
      </c>
      <c r="E660" t="s">
        <v>33</v>
      </c>
      <c r="F660">
        <v>47732</v>
      </c>
      <c r="G660">
        <v>2203</v>
      </c>
      <c r="H660">
        <v>1740.09</v>
      </c>
      <c r="I660">
        <v>114</v>
      </c>
      <c r="J660">
        <v>0</v>
      </c>
      <c r="L660" t="s">
        <v>34</v>
      </c>
    </row>
    <row r="661" spans="1:12">
      <c r="A661" t="s">
        <v>1383</v>
      </c>
      <c r="B661" t="s">
        <v>1384</v>
      </c>
      <c r="C661" s="25">
        <v>45090</v>
      </c>
      <c r="D661" s="23">
        <v>45100</v>
      </c>
      <c r="E661" t="s">
        <v>41</v>
      </c>
      <c r="F661">
        <v>51343</v>
      </c>
      <c r="G661">
        <v>2381</v>
      </c>
      <c r="H661">
        <v>1371.07</v>
      </c>
      <c r="I661">
        <v>136</v>
      </c>
      <c r="J661" t="s">
        <v>30</v>
      </c>
      <c r="L661" t="s">
        <v>42</v>
      </c>
    </row>
    <row r="662" spans="1:12">
      <c r="A662" t="s">
        <v>1385</v>
      </c>
      <c r="B662" t="s">
        <v>1386</v>
      </c>
      <c r="C662" s="25">
        <v>45080</v>
      </c>
      <c r="D662" s="23">
        <v>45085</v>
      </c>
      <c r="E662" t="s">
        <v>19</v>
      </c>
      <c r="F662">
        <v>40081</v>
      </c>
      <c r="G662">
        <v>1651</v>
      </c>
      <c r="H662">
        <v>2376.92</v>
      </c>
      <c r="I662">
        <v>230</v>
      </c>
      <c r="J662" t="s">
        <v>24</v>
      </c>
      <c r="L662" t="s">
        <v>20</v>
      </c>
    </row>
    <row r="663" spans="1:12">
      <c r="A663" t="s">
        <v>1387</v>
      </c>
      <c r="B663" t="s">
        <v>1388</v>
      </c>
      <c r="C663" s="25">
        <v>45187</v>
      </c>
      <c r="D663" s="23">
        <v>45214</v>
      </c>
      <c r="E663" t="s">
        <v>58</v>
      </c>
      <c r="F663">
        <v>63856</v>
      </c>
      <c r="G663">
        <v>656</v>
      </c>
      <c r="H663">
        <v>610.73</v>
      </c>
      <c r="J663" t="s">
        <v>24</v>
      </c>
      <c r="L663" t="s">
        <v>59</v>
      </c>
    </row>
    <row r="664" spans="1:12">
      <c r="A664" t="s">
        <v>1389</v>
      </c>
      <c r="B664" t="s">
        <v>1390</v>
      </c>
      <c r="C664" s="23">
        <v>45080</v>
      </c>
      <c r="D664" s="23">
        <v>45013</v>
      </c>
      <c r="E664" t="s">
        <v>19</v>
      </c>
      <c r="F664">
        <v>94105</v>
      </c>
      <c r="G664">
        <v>1156</v>
      </c>
      <c r="H664">
        <v>1063.08</v>
      </c>
      <c r="I664">
        <v>223</v>
      </c>
      <c r="J664" t="b">
        <v>1</v>
      </c>
      <c r="L664" t="s">
        <v>20</v>
      </c>
    </row>
    <row r="665" spans="1:12">
      <c r="A665" t="s">
        <v>1391</v>
      </c>
      <c r="B665" t="s">
        <v>1392</v>
      </c>
      <c r="C665" s="25">
        <v>45096</v>
      </c>
      <c r="D665" s="23">
        <v>45121</v>
      </c>
      <c r="E665" t="s">
        <v>138</v>
      </c>
      <c r="F665">
        <v>89858</v>
      </c>
      <c r="G665">
        <v>1708</v>
      </c>
      <c r="H665">
        <v>1704.58</v>
      </c>
      <c r="I665">
        <v>316</v>
      </c>
      <c r="J665">
        <v>1</v>
      </c>
      <c r="L665" t="s">
        <v>139</v>
      </c>
    </row>
    <row r="666" spans="1:12">
      <c r="A666" t="s">
        <v>1393</v>
      </c>
      <c r="B666" t="s">
        <v>1394</v>
      </c>
      <c r="C666" s="25">
        <v>45225</v>
      </c>
      <c r="D666" s="23">
        <v>45254</v>
      </c>
      <c r="E666" t="s">
        <v>14</v>
      </c>
      <c r="F666">
        <v>20065</v>
      </c>
      <c r="G666">
        <v>306</v>
      </c>
      <c r="H666" s="24">
        <v>457.22</v>
      </c>
      <c r="I666">
        <v>48</v>
      </c>
      <c r="J666">
        <v>1</v>
      </c>
      <c r="L666" t="s">
        <v>16</v>
      </c>
    </row>
    <row r="667" spans="1:12">
      <c r="A667" t="s">
        <v>1395</v>
      </c>
      <c r="B667" t="s">
        <v>1396</v>
      </c>
      <c r="C667" s="25">
        <v>45279</v>
      </c>
      <c r="D667" s="23">
        <v>45295</v>
      </c>
      <c r="E667" t="s">
        <v>41</v>
      </c>
      <c r="F667">
        <v>84460</v>
      </c>
      <c r="G667">
        <v>2192</v>
      </c>
      <c r="H667">
        <v>3958.64</v>
      </c>
      <c r="I667">
        <v>378</v>
      </c>
      <c r="J667">
        <v>0</v>
      </c>
      <c r="L667" t="s">
        <v>42</v>
      </c>
    </row>
    <row r="668" spans="1:12">
      <c r="A668" t="s">
        <v>1397</v>
      </c>
      <c r="B668" t="s">
        <v>1398</v>
      </c>
      <c r="C668" s="25">
        <v>45062</v>
      </c>
      <c r="D668" s="23">
        <v>45084</v>
      </c>
      <c r="E668" t="s">
        <v>19</v>
      </c>
      <c r="F668">
        <v>89092</v>
      </c>
      <c r="G668">
        <v>4178</v>
      </c>
      <c r="H668">
        <v>6846.2</v>
      </c>
      <c r="J668" t="s">
        <v>24</v>
      </c>
      <c r="L668" t="s">
        <v>20</v>
      </c>
    </row>
    <row r="669" spans="1:12">
      <c r="A669" t="s">
        <v>1399</v>
      </c>
      <c r="B669" t="s">
        <v>1400</v>
      </c>
      <c r="C669" s="25">
        <v>45223</v>
      </c>
      <c r="D669" s="23">
        <v>45241</v>
      </c>
      <c r="E669" t="s">
        <v>33</v>
      </c>
      <c r="F669">
        <v>55693</v>
      </c>
      <c r="G669">
        <v>1608</v>
      </c>
      <c r="H669">
        <v>2558.8</v>
      </c>
      <c r="I669">
        <v>110</v>
      </c>
      <c r="J669" t="s">
        <v>15</v>
      </c>
      <c r="L669" t="s">
        <v>34</v>
      </c>
    </row>
    <row r="670" spans="1:12">
      <c r="A670" t="s">
        <v>1401</v>
      </c>
      <c r="B670" t="s">
        <v>1402</v>
      </c>
      <c r="C670" s="25">
        <v>45225</v>
      </c>
      <c r="D670" s="23">
        <v>45239</v>
      </c>
      <c r="E670" t="s">
        <v>234</v>
      </c>
      <c r="F670">
        <v>27962</v>
      </c>
      <c r="G670">
        <v>294</v>
      </c>
      <c r="H670" s="24">
        <v>360.62</v>
      </c>
      <c r="I670">
        <v>48</v>
      </c>
      <c r="J670">
        <v>0</v>
      </c>
      <c r="L670" t="s">
        <v>16</v>
      </c>
    </row>
    <row r="671" spans="1:12">
      <c r="A671" t="s">
        <v>1403</v>
      </c>
      <c r="B671" t="s">
        <v>1404</v>
      </c>
      <c r="C671" s="25">
        <v>45244</v>
      </c>
      <c r="D671" s="23">
        <v>45256</v>
      </c>
      <c r="E671" t="s">
        <v>14</v>
      </c>
      <c r="F671">
        <v>29295</v>
      </c>
      <c r="G671">
        <v>624</v>
      </c>
      <c r="H671" s="24">
        <v>961.4</v>
      </c>
      <c r="I671">
        <v>50</v>
      </c>
      <c r="J671">
        <v>0</v>
      </c>
      <c r="L671" t="s">
        <v>16</v>
      </c>
    </row>
    <row r="672" spans="1:12">
      <c r="A672" t="s">
        <v>1405</v>
      </c>
      <c r="B672" t="s">
        <v>1406</v>
      </c>
      <c r="C672" s="25">
        <v>45275</v>
      </c>
      <c r="D672" s="23">
        <v>45289</v>
      </c>
      <c r="E672" t="s">
        <v>41</v>
      </c>
      <c r="F672">
        <v>14807</v>
      </c>
      <c r="G672">
        <v>174</v>
      </c>
      <c r="H672">
        <v>231.27</v>
      </c>
      <c r="I672">
        <v>17</v>
      </c>
      <c r="J672" t="b">
        <v>0</v>
      </c>
      <c r="L672" t="s">
        <v>42</v>
      </c>
    </row>
    <row r="673" spans="1:12">
      <c r="A673" t="s">
        <v>1407</v>
      </c>
      <c r="B673" t="s">
        <v>1408</v>
      </c>
      <c r="C673" s="23">
        <v>45285</v>
      </c>
      <c r="D673" s="23">
        <v>45288</v>
      </c>
      <c r="E673" t="s">
        <v>33</v>
      </c>
      <c r="F673">
        <v>43348</v>
      </c>
      <c r="G673">
        <v>496</v>
      </c>
      <c r="H673" s="24">
        <v>408.89</v>
      </c>
      <c r="I673">
        <v>85</v>
      </c>
      <c r="J673" t="s">
        <v>24</v>
      </c>
      <c r="L673" t="s">
        <v>34</v>
      </c>
    </row>
    <row r="674" spans="1:12">
      <c r="A674" t="s">
        <v>1409</v>
      </c>
      <c r="B674" t="s">
        <v>1410</v>
      </c>
      <c r="C674" s="25">
        <v>45087</v>
      </c>
      <c r="D674" s="23">
        <v>45107</v>
      </c>
      <c r="E674" t="s">
        <v>33</v>
      </c>
      <c r="F674">
        <v>27432</v>
      </c>
      <c r="G674">
        <v>576</v>
      </c>
      <c r="H674">
        <v>468.22</v>
      </c>
      <c r="I674">
        <v>75</v>
      </c>
      <c r="J674">
        <v>1</v>
      </c>
      <c r="L674" t="s">
        <v>34</v>
      </c>
    </row>
    <row r="675" spans="1:12">
      <c r="A675" t="s">
        <v>1411</v>
      </c>
      <c r="B675" t="s">
        <v>1412</v>
      </c>
      <c r="C675" s="25">
        <v>45031</v>
      </c>
      <c r="D675" s="23">
        <v>45040</v>
      </c>
      <c r="E675" t="s">
        <v>41</v>
      </c>
      <c r="F675">
        <v>84285</v>
      </c>
      <c r="G675">
        <v>1772</v>
      </c>
      <c r="H675">
        <v>1673.81</v>
      </c>
      <c r="I675">
        <v>317</v>
      </c>
      <c r="J675" t="s">
        <v>24</v>
      </c>
      <c r="L675" t="s">
        <v>42</v>
      </c>
    </row>
    <row r="676" spans="1:12">
      <c r="A676" t="s">
        <v>1413</v>
      </c>
      <c r="B676" t="s">
        <v>1414</v>
      </c>
      <c r="C676" s="25">
        <v>45168</v>
      </c>
      <c r="D676" s="23">
        <v>45197</v>
      </c>
      <c r="E676" t="s">
        <v>14</v>
      </c>
      <c r="F676">
        <v>92792</v>
      </c>
      <c r="G676">
        <v>3849</v>
      </c>
      <c r="H676" s="24">
        <v>7183.02</v>
      </c>
      <c r="I676">
        <v>315</v>
      </c>
      <c r="J676" t="s">
        <v>30</v>
      </c>
      <c r="L676" t="s">
        <v>16</v>
      </c>
    </row>
    <row r="677" spans="1:12">
      <c r="A677" t="s">
        <v>1415</v>
      </c>
      <c r="B677" t="s">
        <v>1416</v>
      </c>
      <c r="C677" s="25">
        <v>44958</v>
      </c>
      <c r="D677" s="23">
        <v>44963</v>
      </c>
      <c r="E677" t="s">
        <v>138</v>
      </c>
      <c r="F677">
        <v>58854</v>
      </c>
      <c r="G677">
        <v>2883</v>
      </c>
      <c r="H677">
        <v>3808.8</v>
      </c>
      <c r="I677">
        <v>406</v>
      </c>
      <c r="J677">
        <v>0</v>
      </c>
      <c r="L677" t="s">
        <v>139</v>
      </c>
    </row>
    <row r="678" spans="1:12">
      <c r="A678" t="s">
        <v>1417</v>
      </c>
      <c r="B678" t="s">
        <v>1418</v>
      </c>
      <c r="C678" s="25">
        <v>45214</v>
      </c>
      <c r="D678" s="23">
        <v>45225</v>
      </c>
      <c r="E678" t="s">
        <v>14</v>
      </c>
      <c r="F678">
        <v>41262</v>
      </c>
      <c r="G678">
        <v>1025</v>
      </c>
      <c r="H678">
        <v>-1640.88</v>
      </c>
      <c r="I678">
        <v>64</v>
      </c>
      <c r="J678" t="b">
        <v>0</v>
      </c>
      <c r="L678" t="s">
        <v>16</v>
      </c>
    </row>
    <row r="679" spans="1:12">
      <c r="A679" t="s">
        <v>1419</v>
      </c>
      <c r="B679" t="s">
        <v>1420</v>
      </c>
      <c r="C679" s="25">
        <v>45196</v>
      </c>
      <c r="D679" s="23">
        <v>45226</v>
      </c>
      <c r="E679" t="s">
        <v>14</v>
      </c>
      <c r="F679">
        <v>38080</v>
      </c>
      <c r="G679">
        <v>1034</v>
      </c>
      <c r="H679">
        <v>1054.51</v>
      </c>
      <c r="I679">
        <v>151</v>
      </c>
      <c r="J679" t="b">
        <v>0</v>
      </c>
      <c r="L679" t="s">
        <v>16</v>
      </c>
    </row>
    <row r="680" spans="1:12">
      <c r="A680" t="s">
        <v>1421</v>
      </c>
      <c r="B680" t="s">
        <v>1422</v>
      </c>
      <c r="C680" s="25">
        <v>45162</v>
      </c>
      <c r="D680" s="23">
        <v>45174</v>
      </c>
      <c r="E680" t="s">
        <v>41</v>
      </c>
      <c r="F680">
        <v>2324</v>
      </c>
      <c r="G680">
        <v>101</v>
      </c>
      <c r="H680">
        <v>112.27</v>
      </c>
      <c r="J680">
        <v>1</v>
      </c>
      <c r="L680" t="s">
        <v>42</v>
      </c>
    </row>
    <row r="681" spans="1:12">
      <c r="A681" t="s">
        <v>1423</v>
      </c>
      <c r="B681" t="s">
        <v>1424</v>
      </c>
      <c r="C681" s="25">
        <v>45108</v>
      </c>
      <c r="D681" s="23">
        <v>45129</v>
      </c>
      <c r="E681" t="s">
        <v>19</v>
      </c>
      <c r="F681">
        <v>92267</v>
      </c>
      <c r="G681">
        <v>1912</v>
      </c>
      <c r="H681" s="24">
        <v>1316.12</v>
      </c>
      <c r="I681">
        <v>263</v>
      </c>
      <c r="J681">
        <v>1</v>
      </c>
      <c r="L681" t="s">
        <v>20</v>
      </c>
    </row>
    <row r="682" spans="1:12">
      <c r="A682" t="s">
        <v>1425</v>
      </c>
      <c r="B682" t="s">
        <v>1426</v>
      </c>
      <c r="C682" s="25">
        <v>45275</v>
      </c>
      <c r="D682" s="23">
        <v>45290</v>
      </c>
      <c r="E682" t="s">
        <v>41</v>
      </c>
      <c r="F682">
        <v>36909</v>
      </c>
      <c r="G682">
        <v>599</v>
      </c>
      <c r="H682">
        <v>453.41</v>
      </c>
      <c r="I682">
        <v>53</v>
      </c>
      <c r="J682">
        <v>1</v>
      </c>
      <c r="L682" t="s">
        <v>42</v>
      </c>
    </row>
    <row r="683" spans="1:12">
      <c r="A683" t="s">
        <v>1427</v>
      </c>
      <c r="B683" t="s">
        <v>1428</v>
      </c>
      <c r="C683" s="25">
        <v>45239</v>
      </c>
      <c r="D683" s="23">
        <v>45254</v>
      </c>
      <c r="E683" t="s">
        <v>41</v>
      </c>
      <c r="F683">
        <v>90339</v>
      </c>
      <c r="G683">
        <v>3986</v>
      </c>
      <c r="H683">
        <v>6939.76</v>
      </c>
      <c r="I683">
        <v>218</v>
      </c>
      <c r="J683" t="s">
        <v>30</v>
      </c>
      <c r="L683" t="s">
        <v>42</v>
      </c>
    </row>
    <row r="684" spans="1:12">
      <c r="A684" t="s">
        <v>1429</v>
      </c>
      <c r="B684" t="s">
        <v>1430</v>
      </c>
      <c r="C684" s="25">
        <v>45069</v>
      </c>
      <c r="D684" s="23">
        <v>45094</v>
      </c>
      <c r="E684" t="s">
        <v>23</v>
      </c>
      <c r="F684">
        <v>20870</v>
      </c>
      <c r="G684">
        <v>247</v>
      </c>
      <c r="H684" s="24">
        <v>340.18</v>
      </c>
      <c r="I684">
        <v>16</v>
      </c>
      <c r="J684" t="b">
        <v>0</v>
      </c>
      <c r="L684" t="s">
        <v>25</v>
      </c>
    </row>
    <row r="685" spans="1:12">
      <c r="A685" t="s">
        <v>1431</v>
      </c>
      <c r="B685" t="s">
        <v>1432</v>
      </c>
      <c r="C685" s="25">
        <v>45079</v>
      </c>
      <c r="D685" s="23">
        <v>45097</v>
      </c>
      <c r="E685" t="s">
        <v>14</v>
      </c>
      <c r="F685">
        <v>35578</v>
      </c>
      <c r="G685">
        <v>1237</v>
      </c>
      <c r="H685">
        <v>1244.79</v>
      </c>
      <c r="I685">
        <v>177</v>
      </c>
      <c r="J685" t="s">
        <v>15</v>
      </c>
      <c r="L685" t="s">
        <v>16</v>
      </c>
    </row>
    <row r="686" spans="1:12">
      <c r="A686" t="s">
        <v>1433</v>
      </c>
      <c r="B686" t="s">
        <v>1434</v>
      </c>
      <c r="C686" s="25">
        <v>45280</v>
      </c>
      <c r="D686" s="23">
        <v>45308</v>
      </c>
      <c r="E686" t="s">
        <v>19</v>
      </c>
      <c r="F686">
        <v>73124</v>
      </c>
      <c r="G686">
        <v>2375</v>
      </c>
      <c r="H686">
        <v>4047.66</v>
      </c>
      <c r="I686">
        <v>451</v>
      </c>
      <c r="J686" t="s">
        <v>30</v>
      </c>
      <c r="L686" t="s">
        <v>20</v>
      </c>
    </row>
    <row r="687" spans="1:12">
      <c r="A687" t="s">
        <v>1435</v>
      </c>
      <c r="B687" t="s">
        <v>1436</v>
      </c>
      <c r="C687" s="25">
        <v>45105</v>
      </c>
      <c r="D687" s="23">
        <v>45127</v>
      </c>
      <c r="E687" t="s">
        <v>33</v>
      </c>
      <c r="F687">
        <v>27790</v>
      </c>
      <c r="G687">
        <v>662</v>
      </c>
      <c r="H687">
        <v>575.79</v>
      </c>
      <c r="I687">
        <v>53</v>
      </c>
      <c r="J687" t="b">
        <v>1</v>
      </c>
      <c r="L687" t="s">
        <v>34</v>
      </c>
    </row>
    <row r="688" spans="1:12">
      <c r="A688" t="s">
        <v>1437</v>
      </c>
      <c r="B688" t="s">
        <v>1438</v>
      </c>
      <c r="C688" s="25">
        <v>45067</v>
      </c>
      <c r="D688" s="23">
        <v>45073</v>
      </c>
      <c r="E688" t="s">
        <v>415</v>
      </c>
      <c r="F688">
        <v>26289</v>
      </c>
      <c r="G688">
        <v>594</v>
      </c>
      <c r="H688">
        <v>1166.65</v>
      </c>
      <c r="J688">
        <v>0</v>
      </c>
      <c r="L688" t="s">
        <v>34</v>
      </c>
    </row>
    <row r="689" spans="1:12">
      <c r="A689" t="s">
        <v>1439</v>
      </c>
      <c r="B689" t="s">
        <v>1440</v>
      </c>
      <c r="C689" s="25">
        <v>45205</v>
      </c>
      <c r="D689" s="23">
        <v>45234</v>
      </c>
      <c r="E689" t="s">
        <v>33</v>
      </c>
      <c r="F689">
        <v>56129</v>
      </c>
      <c r="G689">
        <v>2294</v>
      </c>
      <c r="H689">
        <v>2333.52</v>
      </c>
      <c r="I689">
        <v>412</v>
      </c>
      <c r="J689">
        <v>1</v>
      </c>
      <c r="L689" t="s">
        <v>34</v>
      </c>
    </row>
    <row r="690" spans="1:12">
      <c r="A690" t="s">
        <v>1441</v>
      </c>
      <c r="B690" t="s">
        <v>1442</v>
      </c>
      <c r="C690" s="25">
        <v>45103</v>
      </c>
      <c r="D690" s="23">
        <v>45105</v>
      </c>
      <c r="E690" t="s">
        <v>41</v>
      </c>
      <c r="F690">
        <v>94714</v>
      </c>
      <c r="G690">
        <v>1274</v>
      </c>
      <c r="H690">
        <v>1281.6</v>
      </c>
      <c r="I690">
        <v>163</v>
      </c>
      <c r="J690" t="b">
        <v>0</v>
      </c>
      <c r="L690" t="s">
        <v>42</v>
      </c>
    </row>
    <row r="691" spans="1:12">
      <c r="A691" t="s">
        <v>1443</v>
      </c>
      <c r="B691" t="s">
        <v>1444</v>
      </c>
      <c r="C691" t="s">
        <v>1445</v>
      </c>
      <c r="D691" s="23">
        <v>45086</v>
      </c>
      <c r="E691" t="s">
        <v>19</v>
      </c>
      <c r="F691">
        <v>95246</v>
      </c>
      <c r="G691">
        <v>1854</v>
      </c>
      <c r="H691">
        <v>1794.43</v>
      </c>
      <c r="I691">
        <v>278</v>
      </c>
      <c r="J691">
        <v>0</v>
      </c>
      <c r="L691" t="s">
        <v>20</v>
      </c>
    </row>
    <row r="692" spans="1:12">
      <c r="A692" t="s">
        <v>1446</v>
      </c>
      <c r="B692" t="s">
        <v>1447</v>
      </c>
      <c r="C692" s="23">
        <v>45292</v>
      </c>
      <c r="D692" s="23">
        <v>45309</v>
      </c>
      <c r="E692" t="s">
        <v>23</v>
      </c>
      <c r="F692">
        <v>16485</v>
      </c>
      <c r="G692">
        <v>647</v>
      </c>
      <c r="H692">
        <v>442.01</v>
      </c>
      <c r="I692">
        <v>111</v>
      </c>
      <c r="J692" t="s">
        <v>24</v>
      </c>
      <c r="L692" t="s">
        <v>25</v>
      </c>
    </row>
    <row r="693" spans="1:12">
      <c r="A693" t="s">
        <v>1448</v>
      </c>
      <c r="B693" t="s">
        <v>1449</v>
      </c>
      <c r="C693" s="25">
        <v>45153</v>
      </c>
      <c r="D693" s="23">
        <v>45183</v>
      </c>
      <c r="E693" t="s">
        <v>33</v>
      </c>
      <c r="F693">
        <v>45482</v>
      </c>
      <c r="G693">
        <v>1452</v>
      </c>
      <c r="H693">
        <v>968.06</v>
      </c>
      <c r="I693">
        <v>129</v>
      </c>
      <c r="J693" t="s">
        <v>30</v>
      </c>
      <c r="L693" t="s">
        <v>34</v>
      </c>
    </row>
    <row r="694" spans="1:12">
      <c r="A694" t="s">
        <v>1450</v>
      </c>
      <c r="B694" t="s">
        <v>1451</v>
      </c>
      <c r="C694" s="25">
        <v>45036</v>
      </c>
      <c r="D694" s="23">
        <v>45064</v>
      </c>
      <c r="E694" t="s">
        <v>138</v>
      </c>
      <c r="F694">
        <v>87188</v>
      </c>
      <c r="G694">
        <v>1318</v>
      </c>
      <c r="H694">
        <v>1940.3</v>
      </c>
      <c r="I694">
        <v>124</v>
      </c>
      <c r="J694" t="b">
        <v>1</v>
      </c>
      <c r="L694" t="s">
        <v>139</v>
      </c>
    </row>
    <row r="695" spans="1:12">
      <c r="A695" t="s">
        <v>1452</v>
      </c>
      <c r="B695" t="s">
        <v>1453</v>
      </c>
      <c r="C695" s="25">
        <v>45214</v>
      </c>
      <c r="D695" s="23">
        <v>45209</v>
      </c>
      <c r="E695" t="s">
        <v>41</v>
      </c>
      <c r="F695">
        <v>5748</v>
      </c>
      <c r="G695">
        <v>260</v>
      </c>
      <c r="H695">
        <v>471.3</v>
      </c>
      <c r="I695">
        <v>13</v>
      </c>
      <c r="J695" t="s">
        <v>24</v>
      </c>
      <c r="L695" t="s">
        <v>42</v>
      </c>
    </row>
    <row r="696" spans="1:12">
      <c r="A696" t="s">
        <v>1454</v>
      </c>
      <c r="B696" t="s">
        <v>1455</v>
      </c>
      <c r="C696" s="25">
        <v>45242</v>
      </c>
      <c r="D696" s="23">
        <v>45247</v>
      </c>
      <c r="E696" t="s">
        <v>33</v>
      </c>
      <c r="F696">
        <v>87769</v>
      </c>
      <c r="G696">
        <v>2258</v>
      </c>
      <c r="H696">
        <v>3806.49</v>
      </c>
      <c r="I696">
        <v>439</v>
      </c>
      <c r="J696" t="s">
        <v>30</v>
      </c>
      <c r="L696" t="s">
        <v>34</v>
      </c>
    </row>
    <row r="697" spans="1:12">
      <c r="A697" t="s">
        <v>1456</v>
      </c>
      <c r="B697" t="s">
        <v>1457</v>
      </c>
      <c r="C697" s="25">
        <v>44952</v>
      </c>
      <c r="D697" s="23">
        <v>44972</v>
      </c>
      <c r="E697" t="s">
        <v>138</v>
      </c>
      <c r="F697">
        <v>10435</v>
      </c>
      <c r="G697">
        <v>449</v>
      </c>
      <c r="H697">
        <v>319.54</v>
      </c>
      <c r="I697">
        <v>84</v>
      </c>
      <c r="J697" t="s">
        <v>30</v>
      </c>
      <c r="L697" t="s">
        <v>139</v>
      </c>
    </row>
    <row r="698" spans="1:12">
      <c r="A698" t="s">
        <v>1458</v>
      </c>
      <c r="B698" t="s">
        <v>1459</v>
      </c>
      <c r="C698" s="25">
        <v>45253</v>
      </c>
      <c r="D698" s="23">
        <v>45264</v>
      </c>
      <c r="E698" t="s">
        <v>41</v>
      </c>
      <c r="F698">
        <v>4709</v>
      </c>
      <c r="G698">
        <v>195</v>
      </c>
      <c r="H698">
        <v>257.08</v>
      </c>
      <c r="I698">
        <v>32</v>
      </c>
      <c r="J698" t="s">
        <v>15</v>
      </c>
      <c r="L698" t="s">
        <v>68</v>
      </c>
    </row>
    <row r="699" spans="1:12">
      <c r="A699" t="s">
        <v>1460</v>
      </c>
      <c r="B699" t="s">
        <v>1461</v>
      </c>
      <c r="C699" s="25">
        <v>45096</v>
      </c>
      <c r="D699" s="23">
        <v>45114</v>
      </c>
      <c r="E699" t="s">
        <v>14</v>
      </c>
      <c r="F699">
        <v>31355</v>
      </c>
      <c r="G699">
        <v>1096</v>
      </c>
      <c r="H699">
        <v>721.59</v>
      </c>
      <c r="I699">
        <v>67</v>
      </c>
      <c r="J699">
        <v>0</v>
      </c>
      <c r="L699" t="s">
        <v>16</v>
      </c>
    </row>
    <row r="700" spans="1:12">
      <c r="A700" t="s">
        <v>1462</v>
      </c>
      <c r="B700" t="s">
        <v>1463</v>
      </c>
      <c r="C700" s="23">
        <v>45263</v>
      </c>
      <c r="D700" s="23">
        <v>45018</v>
      </c>
      <c r="E700" t="s">
        <v>14</v>
      </c>
      <c r="F700">
        <v>56771</v>
      </c>
      <c r="G700">
        <v>1690</v>
      </c>
      <c r="H700">
        <v>959.82</v>
      </c>
      <c r="I700">
        <v>197</v>
      </c>
      <c r="J700" t="s">
        <v>15</v>
      </c>
      <c r="L700" t="s">
        <v>16</v>
      </c>
    </row>
    <row r="701" spans="1:12">
      <c r="A701" t="s">
        <v>1464</v>
      </c>
      <c r="B701" t="s">
        <v>1465</v>
      </c>
      <c r="C701" s="25">
        <v>45208</v>
      </c>
      <c r="D701" s="23">
        <v>45235</v>
      </c>
      <c r="E701" t="s">
        <v>23</v>
      </c>
      <c r="F701">
        <v>58799</v>
      </c>
      <c r="G701">
        <v>2891</v>
      </c>
      <c r="H701">
        <v>4291.92</v>
      </c>
      <c r="I701">
        <v>188</v>
      </c>
      <c r="J701" t="s">
        <v>30</v>
      </c>
      <c r="L701" t="s">
        <v>25</v>
      </c>
    </row>
    <row r="702" spans="1:12">
      <c r="A702" t="s">
        <v>1466</v>
      </c>
      <c r="B702" t="s">
        <v>1467</v>
      </c>
      <c r="C702" s="25">
        <v>45261</v>
      </c>
      <c r="D702" s="23">
        <v>45285</v>
      </c>
      <c r="E702" t="s">
        <v>19</v>
      </c>
      <c r="F702">
        <v>14116</v>
      </c>
      <c r="G702">
        <v>223</v>
      </c>
      <c r="H702">
        <v>290.51</v>
      </c>
      <c r="I702">
        <v>11</v>
      </c>
      <c r="J702" t="b">
        <v>1</v>
      </c>
      <c r="L702" t="s">
        <v>20</v>
      </c>
    </row>
    <row r="703" spans="1:12">
      <c r="A703" t="s">
        <v>1468</v>
      </c>
      <c r="B703" t="s">
        <v>1469</v>
      </c>
      <c r="C703" s="25">
        <v>45171</v>
      </c>
      <c r="D703" s="23">
        <v>45177</v>
      </c>
      <c r="E703" t="s">
        <v>23</v>
      </c>
      <c r="F703">
        <v>26470</v>
      </c>
      <c r="G703">
        <v>1032</v>
      </c>
      <c r="H703">
        <v>642.97</v>
      </c>
      <c r="I703">
        <v>146</v>
      </c>
      <c r="J703" t="b">
        <v>0</v>
      </c>
      <c r="L703" t="s">
        <v>25</v>
      </c>
    </row>
    <row r="704" spans="1:12">
      <c r="A704" t="s">
        <v>1470</v>
      </c>
      <c r="B704" t="s">
        <v>1471</v>
      </c>
      <c r="C704" s="25">
        <v>45074</v>
      </c>
      <c r="D704" s="23">
        <v>45102</v>
      </c>
      <c r="E704" t="s">
        <v>19</v>
      </c>
      <c r="F704">
        <v>43344</v>
      </c>
      <c r="G704">
        <v>764</v>
      </c>
      <c r="H704">
        <v>422.04</v>
      </c>
      <c r="I704">
        <v>148</v>
      </c>
      <c r="J704" t="b">
        <v>0</v>
      </c>
      <c r="L704" t="s">
        <v>20</v>
      </c>
    </row>
    <row r="705" spans="1:12">
      <c r="A705" t="s">
        <v>1472</v>
      </c>
      <c r="B705" t="s">
        <v>1473</v>
      </c>
      <c r="C705" s="25">
        <v>44972</v>
      </c>
      <c r="D705" s="23">
        <v>44998</v>
      </c>
      <c r="E705" t="s">
        <v>33</v>
      </c>
      <c r="F705">
        <v>43918</v>
      </c>
      <c r="G705">
        <v>1033</v>
      </c>
      <c r="H705">
        <v>2050.13</v>
      </c>
      <c r="J705" t="s">
        <v>24</v>
      </c>
      <c r="L705" t="s">
        <v>68</v>
      </c>
    </row>
    <row r="706" spans="1:12">
      <c r="A706" t="s">
        <v>1474</v>
      </c>
      <c r="B706" t="s">
        <v>1475</v>
      </c>
      <c r="C706" s="25">
        <v>44946</v>
      </c>
      <c r="D706" s="23">
        <v>44965</v>
      </c>
      <c r="E706" t="s">
        <v>415</v>
      </c>
      <c r="F706">
        <v>53224</v>
      </c>
      <c r="G706">
        <v>1189</v>
      </c>
      <c r="H706">
        <v>648.04</v>
      </c>
      <c r="I706">
        <v>183</v>
      </c>
      <c r="J706">
        <v>0</v>
      </c>
      <c r="L706" t="s">
        <v>34</v>
      </c>
    </row>
    <row r="707" spans="1:12">
      <c r="A707" t="s">
        <v>1476</v>
      </c>
      <c r="B707" t="s">
        <v>1477</v>
      </c>
      <c r="C707" s="23">
        <v>45017</v>
      </c>
      <c r="D707" s="23">
        <v>44935</v>
      </c>
      <c r="E707" t="s">
        <v>23</v>
      </c>
      <c r="F707">
        <v>40298</v>
      </c>
      <c r="G707">
        <v>1929</v>
      </c>
      <c r="H707">
        <v>2250.74</v>
      </c>
      <c r="I707">
        <v>124</v>
      </c>
      <c r="J707">
        <v>1</v>
      </c>
      <c r="L707" t="s">
        <v>25</v>
      </c>
    </row>
    <row r="708" spans="1:12">
      <c r="A708" t="s">
        <v>1478</v>
      </c>
      <c r="B708" t="s">
        <v>1479</v>
      </c>
      <c r="C708" s="25">
        <v>45130</v>
      </c>
      <c r="D708" s="23">
        <v>45157</v>
      </c>
      <c r="E708" t="s">
        <v>41</v>
      </c>
      <c r="F708">
        <v>81219</v>
      </c>
      <c r="G708">
        <v>3954</v>
      </c>
      <c r="H708">
        <v>4969.9</v>
      </c>
      <c r="I708">
        <v>360</v>
      </c>
      <c r="J708">
        <v>1</v>
      </c>
      <c r="L708" t="s">
        <v>42</v>
      </c>
    </row>
    <row r="709" spans="1:12">
      <c r="A709" t="s">
        <v>1480</v>
      </c>
      <c r="B709" t="s">
        <v>1481</v>
      </c>
      <c r="C709" s="23">
        <v>45075</v>
      </c>
      <c r="D709" s="23">
        <v>45101</v>
      </c>
      <c r="E709" t="s">
        <v>41</v>
      </c>
      <c r="F709">
        <v>62629</v>
      </c>
      <c r="G709">
        <v>1084</v>
      </c>
      <c r="H709">
        <v>732.7</v>
      </c>
      <c r="I709">
        <v>106</v>
      </c>
      <c r="J709" t="b">
        <v>0</v>
      </c>
      <c r="L709" t="s">
        <v>42</v>
      </c>
    </row>
    <row r="710" spans="1:12">
      <c r="A710" t="s">
        <v>1482</v>
      </c>
      <c r="B710" t="s">
        <v>1483</v>
      </c>
      <c r="C710" s="25">
        <v>45217</v>
      </c>
      <c r="D710" s="23">
        <v>45224</v>
      </c>
      <c r="E710" t="s">
        <v>23</v>
      </c>
      <c r="F710">
        <v>67040</v>
      </c>
      <c r="G710">
        <v>729</v>
      </c>
      <c r="H710">
        <v>549.37</v>
      </c>
      <c r="I710">
        <v>119</v>
      </c>
      <c r="J710" t="s">
        <v>30</v>
      </c>
      <c r="L710" t="s">
        <v>25</v>
      </c>
    </row>
    <row r="711" spans="1:12">
      <c r="A711" t="s">
        <v>1484</v>
      </c>
      <c r="B711" t="s">
        <v>1485</v>
      </c>
      <c r="C711" s="25">
        <v>45098</v>
      </c>
      <c r="D711" s="23">
        <v>45125</v>
      </c>
      <c r="E711" t="s">
        <v>23</v>
      </c>
      <c r="F711">
        <v>29016</v>
      </c>
      <c r="G711">
        <v>1125</v>
      </c>
      <c r="H711">
        <v>1156.17</v>
      </c>
      <c r="I711">
        <v>191</v>
      </c>
      <c r="J711" t="s">
        <v>30</v>
      </c>
      <c r="L711" t="s">
        <v>25</v>
      </c>
    </row>
    <row r="712" spans="1:12">
      <c r="A712" t="s">
        <v>1486</v>
      </c>
      <c r="B712" t="s">
        <v>1487</v>
      </c>
      <c r="C712" s="25">
        <v>45205</v>
      </c>
      <c r="D712" s="23">
        <v>45228</v>
      </c>
      <c r="E712" t="s">
        <v>14</v>
      </c>
      <c r="F712">
        <v>24960</v>
      </c>
      <c r="G712">
        <v>666</v>
      </c>
      <c r="H712">
        <v>1093.91</v>
      </c>
      <c r="I712">
        <v>71</v>
      </c>
      <c r="J712" t="s">
        <v>15</v>
      </c>
      <c r="L712" t="s">
        <v>16</v>
      </c>
    </row>
    <row r="713" spans="1:12">
      <c r="A713" t="s">
        <v>1488</v>
      </c>
      <c r="B713" t="s">
        <v>1489</v>
      </c>
      <c r="C713" s="25">
        <v>44995</v>
      </c>
      <c r="D713" s="23">
        <v>45008</v>
      </c>
      <c r="E713" t="s">
        <v>14</v>
      </c>
      <c r="F713">
        <v>34591</v>
      </c>
      <c r="G713">
        <v>468</v>
      </c>
      <c r="H713">
        <v>589.97</v>
      </c>
      <c r="I713">
        <v>52</v>
      </c>
      <c r="J713">
        <v>0</v>
      </c>
      <c r="L713" t="s">
        <v>16</v>
      </c>
    </row>
    <row r="714" spans="1:12">
      <c r="A714" t="s">
        <v>1490</v>
      </c>
      <c r="B714" t="s">
        <v>1491</v>
      </c>
      <c r="C714" s="25">
        <v>45025</v>
      </c>
      <c r="D714" s="23">
        <v>45028</v>
      </c>
      <c r="E714" t="s">
        <v>33</v>
      </c>
      <c r="F714">
        <v>83848</v>
      </c>
      <c r="G714">
        <v>3131</v>
      </c>
      <c r="H714" s="24">
        <v>4561.41</v>
      </c>
      <c r="I714">
        <v>177</v>
      </c>
      <c r="J714" t="s">
        <v>15</v>
      </c>
      <c r="L714" t="s">
        <v>34</v>
      </c>
    </row>
    <row r="715" spans="1:12">
      <c r="A715" t="s">
        <v>1492</v>
      </c>
      <c r="B715" t="s">
        <v>1493</v>
      </c>
      <c r="C715" s="25">
        <v>45161</v>
      </c>
      <c r="D715" s="23">
        <v>45188</v>
      </c>
      <c r="E715" t="s">
        <v>138</v>
      </c>
      <c r="F715">
        <v>68641</v>
      </c>
      <c r="G715">
        <v>2183</v>
      </c>
      <c r="H715">
        <v>4317.45</v>
      </c>
      <c r="I715">
        <v>203</v>
      </c>
      <c r="J715">
        <v>1</v>
      </c>
      <c r="L715" t="s">
        <v>68</v>
      </c>
    </row>
    <row r="716" spans="1:12">
      <c r="A716" t="s">
        <v>1494</v>
      </c>
      <c r="B716" t="s">
        <v>1495</v>
      </c>
      <c r="C716" s="25">
        <v>44934</v>
      </c>
      <c r="D716" s="23">
        <v>44948</v>
      </c>
      <c r="E716" t="s">
        <v>14</v>
      </c>
      <c r="F716">
        <v>37395</v>
      </c>
      <c r="G716">
        <v>1840</v>
      </c>
      <c r="H716">
        <v>3039.7</v>
      </c>
      <c r="I716">
        <v>216</v>
      </c>
      <c r="J716" t="b">
        <v>0</v>
      </c>
      <c r="K716">
        <v>37479</v>
      </c>
      <c r="L716" t="s">
        <v>16</v>
      </c>
    </row>
    <row r="717" spans="1:12">
      <c r="A717" t="s">
        <v>1496</v>
      </c>
      <c r="B717" t="s">
        <v>1497</v>
      </c>
      <c r="C717" s="25">
        <v>45217</v>
      </c>
      <c r="D717" s="23">
        <v>45246</v>
      </c>
      <c r="E717" t="s">
        <v>14</v>
      </c>
      <c r="F717">
        <v>23700</v>
      </c>
      <c r="G717">
        <v>452</v>
      </c>
      <c r="H717">
        <v>520.5</v>
      </c>
      <c r="I717">
        <v>30</v>
      </c>
      <c r="J717" t="s">
        <v>24</v>
      </c>
      <c r="L717" t="s">
        <v>16</v>
      </c>
    </row>
    <row r="718" spans="1:12">
      <c r="A718" t="s">
        <v>1498</v>
      </c>
      <c r="B718" t="s">
        <v>1499</v>
      </c>
      <c r="C718" s="25">
        <v>45239</v>
      </c>
      <c r="D718" s="23">
        <v>45243</v>
      </c>
      <c r="E718" t="s">
        <v>23</v>
      </c>
      <c r="F718">
        <v>35620</v>
      </c>
      <c r="G718">
        <v>931</v>
      </c>
      <c r="H718">
        <v>1088.96</v>
      </c>
      <c r="I718">
        <v>109</v>
      </c>
      <c r="J718" t="s">
        <v>30</v>
      </c>
      <c r="L718" t="s">
        <v>68</v>
      </c>
    </row>
    <row r="719" spans="1:12">
      <c r="A719" t="s">
        <v>1500</v>
      </c>
      <c r="B719" t="s">
        <v>1501</v>
      </c>
      <c r="C719" s="23">
        <v>45145</v>
      </c>
      <c r="D719" s="23">
        <v>45132</v>
      </c>
      <c r="E719" t="s">
        <v>41</v>
      </c>
      <c r="F719">
        <v>21559</v>
      </c>
      <c r="G719">
        <v>683</v>
      </c>
      <c r="H719">
        <v>975.43</v>
      </c>
      <c r="I719">
        <v>121</v>
      </c>
      <c r="J719" t="b">
        <v>0</v>
      </c>
      <c r="L719" t="s">
        <v>42</v>
      </c>
    </row>
    <row r="720" spans="1:12">
      <c r="A720" t="s">
        <v>1502</v>
      </c>
      <c r="B720" t="s">
        <v>1503</v>
      </c>
      <c r="C720" s="23">
        <v>45181</v>
      </c>
      <c r="D720" s="23">
        <v>45287</v>
      </c>
      <c r="E720" t="s">
        <v>33</v>
      </c>
      <c r="F720">
        <v>94045</v>
      </c>
      <c r="G720">
        <v>3918</v>
      </c>
      <c r="H720">
        <v>5869.35</v>
      </c>
      <c r="I720">
        <v>537</v>
      </c>
      <c r="J720" t="b">
        <v>1</v>
      </c>
      <c r="L720" t="s">
        <v>34</v>
      </c>
    </row>
    <row r="721" spans="1:12">
      <c r="A721" t="s">
        <v>1504</v>
      </c>
      <c r="B721" t="s">
        <v>1505</v>
      </c>
      <c r="C721" s="25">
        <v>44998</v>
      </c>
      <c r="D721" s="23">
        <v>45000</v>
      </c>
      <c r="E721" t="s">
        <v>14</v>
      </c>
      <c r="F721">
        <v>94396</v>
      </c>
      <c r="G721">
        <v>3016</v>
      </c>
      <c r="H721" s="24">
        <v>3773.22</v>
      </c>
      <c r="J721" t="b">
        <v>0</v>
      </c>
      <c r="L721" t="s">
        <v>16</v>
      </c>
    </row>
    <row r="722" spans="1:12">
      <c r="A722" t="s">
        <v>1506</v>
      </c>
      <c r="B722" t="s">
        <v>1507</v>
      </c>
      <c r="C722" s="25">
        <v>44930</v>
      </c>
      <c r="D722" s="23">
        <v>44947</v>
      </c>
      <c r="E722" t="s">
        <v>138</v>
      </c>
      <c r="F722">
        <v>62642</v>
      </c>
      <c r="G722">
        <v>2162</v>
      </c>
      <c r="H722">
        <v>3172.28</v>
      </c>
      <c r="I722">
        <v>170</v>
      </c>
      <c r="J722" t="b">
        <v>1</v>
      </c>
      <c r="L722" t="s">
        <v>139</v>
      </c>
    </row>
    <row r="723" spans="1:12">
      <c r="A723" t="s">
        <v>1508</v>
      </c>
      <c r="B723" t="s">
        <v>1509</v>
      </c>
      <c r="C723" s="25">
        <v>45063</v>
      </c>
      <c r="D723" s="23">
        <v>45067</v>
      </c>
      <c r="E723" t="s">
        <v>41</v>
      </c>
      <c r="F723">
        <v>77539</v>
      </c>
      <c r="G723">
        <v>1476</v>
      </c>
      <c r="H723">
        <v>790.1</v>
      </c>
      <c r="I723">
        <v>178</v>
      </c>
      <c r="J723" t="s">
        <v>15</v>
      </c>
      <c r="L723" t="s">
        <v>42</v>
      </c>
    </row>
    <row r="724" spans="1:12">
      <c r="A724" t="s">
        <v>1510</v>
      </c>
      <c r="B724" t="s">
        <v>1511</v>
      </c>
      <c r="C724" t="s">
        <v>1512</v>
      </c>
      <c r="D724" s="23">
        <v>45239</v>
      </c>
      <c r="E724" t="s">
        <v>14</v>
      </c>
      <c r="F724">
        <v>22732</v>
      </c>
      <c r="G724">
        <v>997</v>
      </c>
      <c r="H724">
        <v>1141</v>
      </c>
      <c r="I724">
        <v>103</v>
      </c>
      <c r="J724" t="s">
        <v>15</v>
      </c>
      <c r="L724" t="s">
        <v>16</v>
      </c>
    </row>
    <row r="725" spans="1:12">
      <c r="A725" t="s">
        <v>1513</v>
      </c>
      <c r="B725" t="s">
        <v>1514</v>
      </c>
      <c r="C725" s="25">
        <v>45261</v>
      </c>
      <c r="D725" s="23">
        <v>45262</v>
      </c>
      <c r="E725" t="s">
        <v>41</v>
      </c>
      <c r="F725">
        <v>92362</v>
      </c>
      <c r="G725">
        <v>2507</v>
      </c>
      <c r="H725" s="24">
        <v>2302.45</v>
      </c>
      <c r="I725">
        <v>260</v>
      </c>
      <c r="J725">
        <v>1</v>
      </c>
      <c r="L725" t="s">
        <v>42</v>
      </c>
    </row>
    <row r="726" spans="1:12">
      <c r="A726" t="s">
        <v>1515</v>
      </c>
      <c r="B726" t="s">
        <v>1516</v>
      </c>
      <c r="C726" s="25">
        <v>45268</v>
      </c>
      <c r="D726" s="23">
        <v>45277</v>
      </c>
      <c r="E726" t="s">
        <v>14</v>
      </c>
      <c r="F726">
        <v>31354</v>
      </c>
      <c r="G726">
        <v>490</v>
      </c>
      <c r="H726">
        <v>339.94</v>
      </c>
      <c r="I726">
        <v>63</v>
      </c>
      <c r="J726" t="b">
        <v>0</v>
      </c>
      <c r="L726" t="s">
        <v>16</v>
      </c>
    </row>
    <row r="727" spans="1:12">
      <c r="A727" t="s">
        <v>1517</v>
      </c>
      <c r="B727" t="s">
        <v>1518</v>
      </c>
      <c r="C727" s="25">
        <v>45134</v>
      </c>
      <c r="D727" s="23">
        <v>45164</v>
      </c>
      <c r="E727" t="s">
        <v>14</v>
      </c>
      <c r="F727">
        <v>14843</v>
      </c>
      <c r="G727">
        <v>542</v>
      </c>
      <c r="H727">
        <v>351.93</v>
      </c>
      <c r="I727">
        <v>74</v>
      </c>
      <c r="J727" t="b">
        <v>0</v>
      </c>
      <c r="L727" t="s">
        <v>16</v>
      </c>
    </row>
    <row r="728" spans="1:12">
      <c r="A728" t="s">
        <v>1519</v>
      </c>
      <c r="B728" t="s">
        <v>1520</v>
      </c>
      <c r="C728" s="25">
        <v>45287</v>
      </c>
      <c r="D728" s="23">
        <v>45305</v>
      </c>
      <c r="E728" t="s">
        <v>41</v>
      </c>
      <c r="F728">
        <v>72726</v>
      </c>
      <c r="G728">
        <v>1355</v>
      </c>
      <c r="H728" s="24">
        <v>1903.49</v>
      </c>
      <c r="I728">
        <v>229</v>
      </c>
      <c r="J728" t="b">
        <v>1</v>
      </c>
      <c r="L728" t="s">
        <v>42</v>
      </c>
    </row>
    <row r="729" spans="1:12">
      <c r="A729" t="s">
        <v>1521</v>
      </c>
      <c r="B729" t="s">
        <v>1522</v>
      </c>
      <c r="C729" s="25">
        <v>45254</v>
      </c>
      <c r="D729" s="23">
        <v>45276</v>
      </c>
      <c r="E729" t="s">
        <v>14</v>
      </c>
      <c r="F729">
        <v>18640</v>
      </c>
      <c r="G729">
        <v>259</v>
      </c>
      <c r="H729">
        <v>332.92</v>
      </c>
      <c r="I729">
        <v>26</v>
      </c>
      <c r="J729" t="s">
        <v>15</v>
      </c>
      <c r="L729" t="s">
        <v>16</v>
      </c>
    </row>
    <row r="730" spans="1:12">
      <c r="A730" t="s">
        <v>1523</v>
      </c>
      <c r="B730" t="s">
        <v>1524</v>
      </c>
      <c r="C730" s="25">
        <v>45241</v>
      </c>
      <c r="D730" s="23">
        <v>45247</v>
      </c>
      <c r="E730" t="s">
        <v>14</v>
      </c>
      <c r="F730">
        <v>53528</v>
      </c>
      <c r="G730">
        <v>2380</v>
      </c>
      <c r="H730">
        <v>2095.3</v>
      </c>
      <c r="I730">
        <v>406</v>
      </c>
      <c r="J730" t="b">
        <v>1</v>
      </c>
      <c r="L730" t="s">
        <v>16</v>
      </c>
    </row>
    <row r="731" spans="1:12">
      <c r="A731" t="s">
        <v>1525</v>
      </c>
      <c r="B731" t="s">
        <v>1526</v>
      </c>
      <c r="C731" s="25">
        <v>45171</v>
      </c>
      <c r="D731" s="23">
        <v>45195</v>
      </c>
      <c r="E731" t="s">
        <v>23</v>
      </c>
      <c r="F731">
        <v>39413</v>
      </c>
      <c r="G731">
        <v>1119</v>
      </c>
      <c r="H731">
        <v>1349.99</v>
      </c>
      <c r="I731">
        <v>112</v>
      </c>
      <c r="J731" t="s">
        <v>15</v>
      </c>
      <c r="L731" t="s">
        <v>68</v>
      </c>
    </row>
    <row r="732" spans="1:12">
      <c r="A732" t="s">
        <v>1527</v>
      </c>
      <c r="B732" t="s">
        <v>1528</v>
      </c>
      <c r="C732" s="25">
        <v>45237</v>
      </c>
      <c r="D732" s="23">
        <v>45245</v>
      </c>
      <c r="E732" t="s">
        <v>19</v>
      </c>
      <c r="F732">
        <v>53638</v>
      </c>
      <c r="G732">
        <v>2143</v>
      </c>
      <c r="H732">
        <v>2653.78</v>
      </c>
      <c r="I732">
        <v>124</v>
      </c>
      <c r="J732" t="b">
        <v>1</v>
      </c>
      <c r="L732" t="s">
        <v>20</v>
      </c>
    </row>
    <row r="733" spans="1:12">
      <c r="A733" t="s">
        <v>1529</v>
      </c>
      <c r="B733" t="s">
        <v>1530</v>
      </c>
      <c r="C733" s="25">
        <v>45168</v>
      </c>
      <c r="D733" s="23">
        <v>45190</v>
      </c>
      <c r="E733" t="s">
        <v>19</v>
      </c>
      <c r="F733">
        <v>53736</v>
      </c>
      <c r="G733">
        <v>1161</v>
      </c>
      <c r="H733">
        <v>920.11</v>
      </c>
      <c r="I733">
        <v>154</v>
      </c>
      <c r="J733" t="s">
        <v>15</v>
      </c>
      <c r="L733" t="s">
        <v>20</v>
      </c>
    </row>
    <row r="734" spans="1:12">
      <c r="A734" t="s">
        <v>1531</v>
      </c>
      <c r="B734" t="s">
        <v>1532</v>
      </c>
      <c r="C734" s="25">
        <v>45038</v>
      </c>
      <c r="D734" s="23">
        <v>45061</v>
      </c>
      <c r="E734" t="s">
        <v>33</v>
      </c>
      <c r="F734">
        <v>69866</v>
      </c>
      <c r="G734">
        <v>2897</v>
      </c>
      <c r="H734">
        <v>4282.17</v>
      </c>
      <c r="I734">
        <v>400</v>
      </c>
      <c r="J734" t="b">
        <v>1</v>
      </c>
      <c r="L734" t="s">
        <v>34</v>
      </c>
    </row>
    <row r="735" spans="1:12">
      <c r="A735" t="s">
        <v>1533</v>
      </c>
      <c r="B735" t="s">
        <v>1534</v>
      </c>
      <c r="C735" s="23">
        <v>45232</v>
      </c>
      <c r="D735" s="23">
        <v>44994</v>
      </c>
      <c r="E735" t="s">
        <v>41</v>
      </c>
      <c r="F735">
        <v>20087</v>
      </c>
      <c r="G735">
        <v>290</v>
      </c>
      <c r="H735">
        <v>484.7</v>
      </c>
      <c r="I735">
        <v>55</v>
      </c>
      <c r="J735" t="s">
        <v>24</v>
      </c>
      <c r="L735" t="s">
        <v>42</v>
      </c>
    </row>
    <row r="736" spans="1:12">
      <c r="A736" t="s">
        <v>1535</v>
      </c>
      <c r="B736" t="s">
        <v>1536</v>
      </c>
      <c r="C736" s="25">
        <v>45155</v>
      </c>
      <c r="D736" s="23">
        <v>45166</v>
      </c>
      <c r="E736" t="s">
        <v>23</v>
      </c>
      <c r="F736">
        <v>42430</v>
      </c>
      <c r="G736">
        <v>1028</v>
      </c>
      <c r="H736">
        <v>1734.44</v>
      </c>
      <c r="I736">
        <v>163</v>
      </c>
      <c r="J736" t="s">
        <v>15</v>
      </c>
      <c r="L736" t="s">
        <v>25</v>
      </c>
    </row>
    <row r="737" spans="1:12">
      <c r="A737" t="s">
        <v>1537</v>
      </c>
      <c r="B737" t="s">
        <v>1538</v>
      </c>
      <c r="C737" s="25">
        <v>45215</v>
      </c>
      <c r="D737" s="23">
        <v>45231</v>
      </c>
      <c r="E737" t="s">
        <v>266</v>
      </c>
      <c r="F737">
        <v>25504</v>
      </c>
      <c r="G737">
        <v>1252</v>
      </c>
      <c r="H737">
        <v>1757.44</v>
      </c>
      <c r="I737">
        <v>234</v>
      </c>
      <c r="J737">
        <v>0</v>
      </c>
      <c r="L737" t="s">
        <v>20</v>
      </c>
    </row>
    <row r="738" spans="1:12">
      <c r="A738" t="s">
        <v>1539</v>
      </c>
      <c r="B738" t="s">
        <v>1540</v>
      </c>
      <c r="C738" s="25">
        <v>45185</v>
      </c>
      <c r="D738" s="23">
        <v>45189</v>
      </c>
      <c r="E738" t="s">
        <v>23</v>
      </c>
      <c r="F738">
        <v>8114</v>
      </c>
      <c r="G738">
        <v>338</v>
      </c>
      <c r="H738" s="24">
        <v>428.4</v>
      </c>
      <c r="I738">
        <v>62</v>
      </c>
      <c r="J738" t="b">
        <v>1</v>
      </c>
      <c r="L738" t="s">
        <v>68</v>
      </c>
    </row>
    <row r="739" spans="1:12">
      <c r="A739" t="s">
        <v>1541</v>
      </c>
      <c r="B739" t="s">
        <v>1542</v>
      </c>
      <c r="C739" s="25">
        <v>45011</v>
      </c>
      <c r="D739" s="23">
        <v>45022</v>
      </c>
      <c r="E739" t="s">
        <v>41</v>
      </c>
      <c r="F739">
        <v>79859</v>
      </c>
      <c r="G739">
        <v>2387</v>
      </c>
      <c r="H739">
        <v>1411.94</v>
      </c>
      <c r="I739">
        <v>335</v>
      </c>
      <c r="J739" t="b">
        <v>0</v>
      </c>
      <c r="L739" t="s">
        <v>42</v>
      </c>
    </row>
    <row r="740" spans="1:12">
      <c r="A740" t="s">
        <v>1543</v>
      </c>
      <c r="B740" t="s">
        <v>1544</v>
      </c>
      <c r="C740" s="25">
        <v>44986</v>
      </c>
      <c r="D740" s="23">
        <v>45010</v>
      </c>
      <c r="E740" t="s">
        <v>41</v>
      </c>
      <c r="F740">
        <v>11975</v>
      </c>
      <c r="G740">
        <v>282</v>
      </c>
      <c r="H740">
        <v>262.75</v>
      </c>
      <c r="I740">
        <v>36</v>
      </c>
      <c r="J740">
        <v>1</v>
      </c>
      <c r="L740" t="s">
        <v>42</v>
      </c>
    </row>
    <row r="741" spans="1:12">
      <c r="A741" t="s">
        <v>1545</v>
      </c>
      <c r="B741" t="s">
        <v>1546</v>
      </c>
      <c r="C741" s="23">
        <v>45147</v>
      </c>
      <c r="D741" s="23">
        <v>45204</v>
      </c>
      <c r="E741" t="s">
        <v>58</v>
      </c>
      <c r="F741">
        <v>12023</v>
      </c>
      <c r="G741">
        <v>539</v>
      </c>
      <c r="H741">
        <v>344.91</v>
      </c>
      <c r="I741">
        <v>72</v>
      </c>
      <c r="J741">
        <v>0</v>
      </c>
      <c r="L741" t="s">
        <v>59</v>
      </c>
    </row>
    <row r="742" spans="1:12">
      <c r="A742" t="s">
        <v>1547</v>
      </c>
      <c r="B742" t="s">
        <v>1548</v>
      </c>
      <c r="C742" s="23">
        <v>45188</v>
      </c>
      <c r="D742" s="23">
        <v>45214</v>
      </c>
      <c r="E742" t="s">
        <v>33</v>
      </c>
      <c r="F742">
        <v>22447</v>
      </c>
      <c r="G742">
        <v>713</v>
      </c>
      <c r="H742">
        <v>1387.31</v>
      </c>
      <c r="I742">
        <v>140</v>
      </c>
      <c r="J742">
        <v>0</v>
      </c>
      <c r="L742" t="s">
        <v>34</v>
      </c>
    </row>
    <row r="743" spans="1:12">
      <c r="A743" t="s">
        <v>1549</v>
      </c>
      <c r="B743" t="s">
        <v>1550</v>
      </c>
      <c r="C743" s="25">
        <v>44994</v>
      </c>
      <c r="D743" s="23">
        <v>45006</v>
      </c>
      <c r="E743" t="s">
        <v>23</v>
      </c>
      <c r="F743">
        <v>91469</v>
      </c>
      <c r="G743">
        <v>3689</v>
      </c>
      <c r="H743">
        <v>2591.97</v>
      </c>
      <c r="I743">
        <v>612</v>
      </c>
      <c r="J743" t="b">
        <v>1</v>
      </c>
      <c r="L743" t="s">
        <v>25</v>
      </c>
    </row>
    <row r="744" spans="1:12">
      <c r="A744" t="s">
        <v>1551</v>
      </c>
      <c r="B744" t="s">
        <v>1552</v>
      </c>
      <c r="C744" s="25">
        <v>44956</v>
      </c>
      <c r="D744" s="23">
        <v>44974</v>
      </c>
      <c r="E744" t="s">
        <v>41</v>
      </c>
      <c r="F744">
        <v>24959</v>
      </c>
      <c r="G744">
        <v>1002</v>
      </c>
      <c r="H744">
        <v>729.12</v>
      </c>
      <c r="I744">
        <v>66</v>
      </c>
      <c r="J744">
        <v>1</v>
      </c>
      <c r="L744" t="s">
        <v>42</v>
      </c>
    </row>
    <row r="745" spans="1:12">
      <c r="A745" t="s">
        <v>1553</v>
      </c>
      <c r="B745" t="s">
        <v>1554</v>
      </c>
      <c r="C745" s="25">
        <v>45084</v>
      </c>
      <c r="D745" s="23">
        <v>45114</v>
      </c>
      <c r="E745" t="s">
        <v>33</v>
      </c>
      <c r="F745">
        <v>67203</v>
      </c>
      <c r="G745">
        <v>720</v>
      </c>
      <c r="H745">
        <v>1320.74</v>
      </c>
      <c r="I745">
        <v>120</v>
      </c>
      <c r="J745" t="b">
        <v>0</v>
      </c>
      <c r="L745" t="s">
        <v>34</v>
      </c>
    </row>
    <row r="746" spans="1:12">
      <c r="A746" t="s">
        <v>1555</v>
      </c>
      <c r="B746" t="s">
        <v>1556</v>
      </c>
      <c r="C746" s="25">
        <v>44928</v>
      </c>
      <c r="D746" s="23">
        <v>44941</v>
      </c>
      <c r="E746" t="s">
        <v>23</v>
      </c>
      <c r="F746">
        <v>30703</v>
      </c>
      <c r="G746">
        <v>462</v>
      </c>
      <c r="H746">
        <v>885.14</v>
      </c>
      <c r="I746">
        <v>34</v>
      </c>
      <c r="J746">
        <v>0</v>
      </c>
      <c r="L746" t="s">
        <v>25</v>
      </c>
    </row>
    <row r="747" spans="1:12">
      <c r="A747" t="s">
        <v>1557</v>
      </c>
      <c r="B747" t="s">
        <v>1558</v>
      </c>
      <c r="C747" s="25">
        <v>44950</v>
      </c>
      <c r="D747" s="23">
        <v>44967</v>
      </c>
      <c r="E747" t="s">
        <v>41</v>
      </c>
      <c r="F747">
        <v>10337</v>
      </c>
      <c r="G747">
        <v>376</v>
      </c>
      <c r="H747">
        <v>619.93</v>
      </c>
      <c r="I747">
        <v>44</v>
      </c>
      <c r="J747" t="b">
        <v>0</v>
      </c>
      <c r="L747" t="s">
        <v>42</v>
      </c>
    </row>
    <row r="748" spans="1:12">
      <c r="A748" t="s">
        <v>1559</v>
      </c>
      <c r="B748" t="s">
        <v>1560</v>
      </c>
      <c r="C748" s="25">
        <v>45204</v>
      </c>
      <c r="D748" s="23">
        <v>45226</v>
      </c>
      <c r="E748" t="s">
        <v>19</v>
      </c>
      <c r="F748">
        <v>47427</v>
      </c>
      <c r="G748">
        <v>780</v>
      </c>
      <c r="H748">
        <v>396.32</v>
      </c>
      <c r="I748">
        <v>63</v>
      </c>
      <c r="J748" t="s">
        <v>15</v>
      </c>
      <c r="L748" t="s">
        <v>20</v>
      </c>
    </row>
    <row r="749" spans="1:12">
      <c r="A749" t="s">
        <v>1561</v>
      </c>
      <c r="B749" t="s">
        <v>1562</v>
      </c>
      <c r="C749" s="25">
        <v>44962</v>
      </c>
      <c r="D749" s="23">
        <v>44989</v>
      </c>
      <c r="E749" t="s">
        <v>14</v>
      </c>
      <c r="F749">
        <v>62529</v>
      </c>
      <c r="G749">
        <v>1264</v>
      </c>
      <c r="H749">
        <v>634.55</v>
      </c>
      <c r="I749">
        <v>193</v>
      </c>
      <c r="J749" t="s">
        <v>24</v>
      </c>
      <c r="L749" t="s">
        <v>16</v>
      </c>
    </row>
    <row r="750" spans="1:12">
      <c r="A750" t="s">
        <v>1563</v>
      </c>
      <c r="B750" t="s">
        <v>1564</v>
      </c>
      <c r="C750" s="25">
        <v>45073</v>
      </c>
      <c r="D750" s="23">
        <v>45086</v>
      </c>
      <c r="E750" t="s">
        <v>41</v>
      </c>
      <c r="F750">
        <v>85665</v>
      </c>
      <c r="G750">
        <v>4100</v>
      </c>
      <c r="H750">
        <v>4375.32</v>
      </c>
      <c r="I750">
        <v>744</v>
      </c>
      <c r="J750">
        <v>1</v>
      </c>
      <c r="L750" t="s">
        <v>42</v>
      </c>
    </row>
    <row r="751" spans="1:12">
      <c r="A751" t="s">
        <v>1565</v>
      </c>
      <c r="B751" t="s">
        <v>1566</v>
      </c>
      <c r="C751" s="25">
        <v>45255</v>
      </c>
      <c r="D751" s="23">
        <v>45263</v>
      </c>
      <c r="E751" t="s">
        <v>14</v>
      </c>
      <c r="F751">
        <v>32921</v>
      </c>
      <c r="G751">
        <v>1066</v>
      </c>
      <c r="H751" s="24">
        <v>762.29</v>
      </c>
      <c r="I751">
        <v>99</v>
      </c>
      <c r="J751" t="s">
        <v>24</v>
      </c>
      <c r="L751" t="s">
        <v>16</v>
      </c>
    </row>
    <row r="752" spans="1:12">
      <c r="A752" t="s">
        <v>1567</v>
      </c>
      <c r="B752" t="s">
        <v>1568</v>
      </c>
      <c r="C752" s="25">
        <v>45142</v>
      </c>
      <c r="D752" s="23">
        <v>45161</v>
      </c>
      <c r="E752" t="s">
        <v>41</v>
      </c>
      <c r="F752">
        <v>34307</v>
      </c>
      <c r="G752">
        <v>1373</v>
      </c>
      <c r="H752" s="24">
        <v>724.37</v>
      </c>
      <c r="I752">
        <v>85</v>
      </c>
      <c r="J752" t="s">
        <v>30</v>
      </c>
      <c r="L752" t="s">
        <v>42</v>
      </c>
    </row>
    <row r="753" spans="1:12">
      <c r="A753" t="s">
        <v>1569</v>
      </c>
      <c r="B753" t="s">
        <v>1570</v>
      </c>
      <c r="C753" s="25">
        <v>45156</v>
      </c>
      <c r="D753" s="23">
        <v>45168</v>
      </c>
      <c r="E753" t="s">
        <v>41</v>
      </c>
      <c r="F753">
        <v>28355</v>
      </c>
      <c r="G753">
        <v>916</v>
      </c>
      <c r="H753">
        <v>1095.63</v>
      </c>
      <c r="I753">
        <v>86</v>
      </c>
      <c r="J753" t="s">
        <v>15</v>
      </c>
      <c r="L753" t="s">
        <v>42</v>
      </c>
    </row>
    <row r="754" spans="1:12">
      <c r="A754" t="s">
        <v>1571</v>
      </c>
      <c r="B754" t="s">
        <v>1572</v>
      </c>
      <c r="C754" s="23">
        <v>45267</v>
      </c>
      <c r="D754" s="23">
        <v>45143</v>
      </c>
      <c r="E754" t="s">
        <v>14</v>
      </c>
      <c r="F754">
        <v>5835</v>
      </c>
      <c r="G754">
        <v>187</v>
      </c>
      <c r="H754" s="24">
        <v>358.03</v>
      </c>
      <c r="I754">
        <v>28</v>
      </c>
      <c r="J754">
        <v>1</v>
      </c>
      <c r="L754" t="s">
        <v>16</v>
      </c>
    </row>
    <row r="755" spans="1:12">
      <c r="A755" t="s">
        <v>1573</v>
      </c>
      <c r="B755" t="s">
        <v>1574</v>
      </c>
      <c r="C755" s="25">
        <v>45265</v>
      </c>
      <c r="D755" s="23">
        <v>45279</v>
      </c>
      <c r="E755" t="s">
        <v>41</v>
      </c>
      <c r="F755">
        <v>21159</v>
      </c>
      <c r="G755">
        <v>291</v>
      </c>
      <c r="H755">
        <v>286.85</v>
      </c>
      <c r="I755">
        <v>28</v>
      </c>
      <c r="J755" t="b">
        <v>1</v>
      </c>
      <c r="L755" t="s">
        <v>68</v>
      </c>
    </row>
    <row r="756" spans="1:12">
      <c r="A756" t="s">
        <v>1575</v>
      </c>
      <c r="B756" t="s">
        <v>1576</v>
      </c>
      <c r="C756" s="25">
        <v>45105</v>
      </c>
      <c r="D756" s="23">
        <v>45128</v>
      </c>
      <c r="E756" t="s">
        <v>14</v>
      </c>
      <c r="F756">
        <v>48605</v>
      </c>
      <c r="G756">
        <v>1154</v>
      </c>
      <c r="H756">
        <v>1721.43</v>
      </c>
      <c r="I756">
        <v>105</v>
      </c>
      <c r="J756" t="s">
        <v>24</v>
      </c>
      <c r="L756" t="s">
        <v>16</v>
      </c>
    </row>
    <row r="757" spans="1:12">
      <c r="A757" t="s">
        <v>1577</v>
      </c>
      <c r="B757" t="s">
        <v>1578</v>
      </c>
      <c r="C757" s="25">
        <v>45128</v>
      </c>
      <c r="D757" s="23">
        <v>45153</v>
      </c>
      <c r="E757" t="s">
        <v>33</v>
      </c>
      <c r="F757">
        <v>39088</v>
      </c>
      <c r="G757">
        <v>832</v>
      </c>
      <c r="H757">
        <v>1229.99</v>
      </c>
      <c r="I757">
        <v>64</v>
      </c>
      <c r="J757" t="b">
        <v>1</v>
      </c>
      <c r="L757" t="s">
        <v>34</v>
      </c>
    </row>
    <row r="758" spans="1:12">
      <c r="A758" t="s">
        <v>1579</v>
      </c>
      <c r="B758" t="s">
        <v>1580</v>
      </c>
      <c r="C758" s="25">
        <v>45041</v>
      </c>
      <c r="D758" s="23">
        <v>45045</v>
      </c>
      <c r="E758" t="s">
        <v>14</v>
      </c>
      <c r="F758">
        <v>79752</v>
      </c>
      <c r="G758">
        <v>2043</v>
      </c>
      <c r="H758">
        <v>1790.93</v>
      </c>
      <c r="I758">
        <v>254</v>
      </c>
      <c r="J758" t="b">
        <v>0</v>
      </c>
      <c r="L758" t="s">
        <v>16</v>
      </c>
    </row>
    <row r="759" spans="1:12">
      <c r="A759" t="s">
        <v>1581</v>
      </c>
      <c r="B759" t="s">
        <v>1582</v>
      </c>
      <c r="C759" s="25">
        <v>45079</v>
      </c>
      <c r="D759" s="23">
        <v>45087</v>
      </c>
      <c r="E759" t="s">
        <v>33</v>
      </c>
      <c r="F759">
        <v>56284</v>
      </c>
      <c r="G759">
        <v>2360</v>
      </c>
      <c r="H759">
        <v>3482.51</v>
      </c>
      <c r="I759">
        <v>215</v>
      </c>
      <c r="J759">
        <v>0</v>
      </c>
      <c r="L759" t="s">
        <v>34</v>
      </c>
    </row>
    <row r="760" spans="1:12">
      <c r="A760" t="s">
        <v>1583</v>
      </c>
      <c r="B760" t="s">
        <v>1584</v>
      </c>
      <c r="C760" s="25">
        <v>45144</v>
      </c>
      <c r="D760" s="23">
        <v>45165</v>
      </c>
      <c r="E760" t="s">
        <v>415</v>
      </c>
      <c r="F760">
        <v>58043</v>
      </c>
      <c r="G760">
        <v>1443</v>
      </c>
      <c r="H760">
        <v>1181.1</v>
      </c>
      <c r="I760">
        <v>230</v>
      </c>
      <c r="J760" t="s">
        <v>24</v>
      </c>
      <c r="L760" t="s">
        <v>34</v>
      </c>
    </row>
    <row r="761" spans="1:12">
      <c r="A761" t="s">
        <v>1585</v>
      </c>
      <c r="B761" t="s">
        <v>1586</v>
      </c>
      <c r="C761" s="25">
        <v>45053</v>
      </c>
      <c r="D761" s="23">
        <v>45074</v>
      </c>
      <c r="E761" t="s">
        <v>138</v>
      </c>
      <c r="F761">
        <v>36547</v>
      </c>
      <c r="G761">
        <v>1025</v>
      </c>
      <c r="H761">
        <v>700.09</v>
      </c>
      <c r="J761" t="s">
        <v>30</v>
      </c>
      <c r="L761" t="s">
        <v>139</v>
      </c>
    </row>
    <row r="762" spans="1:12">
      <c r="A762" t="s">
        <v>1587</v>
      </c>
      <c r="B762" t="s">
        <v>1588</v>
      </c>
      <c r="C762" s="25">
        <v>45023</v>
      </c>
      <c r="D762" s="23">
        <v>45038</v>
      </c>
      <c r="E762" t="s">
        <v>14</v>
      </c>
      <c r="F762">
        <v>98007</v>
      </c>
      <c r="G762">
        <v>2537</v>
      </c>
      <c r="H762">
        <v>3937.61</v>
      </c>
      <c r="I762">
        <v>379</v>
      </c>
      <c r="J762" t="b">
        <v>1</v>
      </c>
      <c r="L762" t="s">
        <v>68</v>
      </c>
    </row>
    <row r="763" spans="1:12">
      <c r="A763" t="s">
        <v>1589</v>
      </c>
      <c r="B763" t="s">
        <v>1590</v>
      </c>
      <c r="C763" t="s">
        <v>1591</v>
      </c>
      <c r="D763" s="23">
        <v>44989</v>
      </c>
      <c r="E763" t="s">
        <v>234</v>
      </c>
      <c r="F763">
        <v>83844</v>
      </c>
      <c r="G763">
        <v>1151</v>
      </c>
      <c r="H763">
        <v>771.36</v>
      </c>
      <c r="I763">
        <v>98</v>
      </c>
      <c r="J763">
        <v>1</v>
      </c>
      <c r="L763" t="s">
        <v>16</v>
      </c>
    </row>
    <row r="764" spans="1:12">
      <c r="A764" t="s">
        <v>1592</v>
      </c>
      <c r="B764" t="s">
        <v>1593</v>
      </c>
      <c r="C764" s="25">
        <v>45265</v>
      </c>
      <c r="D764" s="23">
        <v>45292</v>
      </c>
      <c r="E764" t="s">
        <v>41</v>
      </c>
      <c r="F764">
        <v>28532</v>
      </c>
      <c r="G764">
        <v>788</v>
      </c>
      <c r="H764">
        <v>1572.35</v>
      </c>
      <c r="I764">
        <v>97</v>
      </c>
      <c r="J764" t="s">
        <v>24</v>
      </c>
      <c r="L764" t="s">
        <v>42</v>
      </c>
    </row>
    <row r="765" spans="1:12">
      <c r="A765" t="s">
        <v>1594</v>
      </c>
      <c r="B765" t="s">
        <v>1595</v>
      </c>
      <c r="C765" s="23">
        <v>44935</v>
      </c>
      <c r="D765" s="23">
        <v>45193</v>
      </c>
      <c r="E765" t="s">
        <v>23</v>
      </c>
      <c r="F765">
        <v>35349</v>
      </c>
      <c r="G765">
        <v>630</v>
      </c>
      <c r="H765">
        <v>488.36</v>
      </c>
      <c r="I765">
        <v>58</v>
      </c>
      <c r="J765" t="s">
        <v>24</v>
      </c>
      <c r="L765" t="s">
        <v>68</v>
      </c>
    </row>
    <row r="766" spans="1:12">
      <c r="A766" t="s">
        <v>1596</v>
      </c>
      <c r="B766" t="s">
        <v>1597</v>
      </c>
      <c r="C766" s="23">
        <v>44937</v>
      </c>
      <c r="D766" s="23">
        <v>45260</v>
      </c>
      <c r="E766" t="s">
        <v>14</v>
      </c>
      <c r="F766">
        <v>46445</v>
      </c>
      <c r="G766">
        <v>811</v>
      </c>
      <c r="H766">
        <v>1128.27</v>
      </c>
      <c r="I766">
        <v>128</v>
      </c>
      <c r="J766">
        <v>0</v>
      </c>
      <c r="L766" t="s">
        <v>16</v>
      </c>
    </row>
    <row r="767" spans="1:12">
      <c r="A767" t="s">
        <v>1598</v>
      </c>
      <c r="B767" t="s">
        <v>1599</v>
      </c>
      <c r="C767" s="25">
        <v>45233</v>
      </c>
      <c r="D767" s="23">
        <v>45258</v>
      </c>
      <c r="E767" t="s">
        <v>33</v>
      </c>
      <c r="F767">
        <v>6713</v>
      </c>
      <c r="G767">
        <v>92</v>
      </c>
      <c r="H767">
        <v>102.77</v>
      </c>
      <c r="I767">
        <v>17</v>
      </c>
      <c r="J767">
        <v>0</v>
      </c>
      <c r="L767" t="s">
        <v>34</v>
      </c>
    </row>
    <row r="768" spans="1:12">
      <c r="A768" t="s">
        <v>1600</v>
      </c>
      <c r="B768" t="s">
        <v>1601</v>
      </c>
      <c r="C768" s="25">
        <v>45052</v>
      </c>
      <c r="D768" s="23">
        <v>45059</v>
      </c>
      <c r="E768" t="s">
        <v>19</v>
      </c>
      <c r="F768">
        <v>57178</v>
      </c>
      <c r="G768">
        <v>1387</v>
      </c>
      <c r="H768">
        <v>956.45</v>
      </c>
      <c r="J768">
        <v>1</v>
      </c>
      <c r="L768" t="s">
        <v>20</v>
      </c>
    </row>
    <row r="769" spans="1:12">
      <c r="A769" t="s">
        <v>1602</v>
      </c>
      <c r="B769" t="s">
        <v>1603</v>
      </c>
      <c r="C769" s="25">
        <v>45046</v>
      </c>
      <c r="D769" s="23">
        <v>45069</v>
      </c>
      <c r="E769" t="s">
        <v>41</v>
      </c>
      <c r="F769">
        <v>50407</v>
      </c>
      <c r="G769">
        <v>2031</v>
      </c>
      <c r="H769">
        <v>1100.33</v>
      </c>
      <c r="I769">
        <v>279</v>
      </c>
      <c r="J769">
        <v>0</v>
      </c>
      <c r="L769" t="s">
        <v>42</v>
      </c>
    </row>
    <row r="770" spans="1:12">
      <c r="A770" t="s">
        <v>1604</v>
      </c>
      <c r="B770" t="s">
        <v>1605</v>
      </c>
      <c r="C770" s="25">
        <v>44955</v>
      </c>
      <c r="D770" s="23">
        <v>44956</v>
      </c>
      <c r="E770" t="s">
        <v>33</v>
      </c>
      <c r="F770">
        <v>71340</v>
      </c>
      <c r="G770">
        <v>1502</v>
      </c>
      <c r="H770">
        <v>2154.02</v>
      </c>
      <c r="J770" t="b">
        <v>1</v>
      </c>
      <c r="L770" t="s">
        <v>34</v>
      </c>
    </row>
    <row r="771" spans="1:12">
      <c r="A771" t="s">
        <v>1606</v>
      </c>
      <c r="B771" t="s">
        <v>1607</v>
      </c>
      <c r="C771" s="25">
        <v>45046</v>
      </c>
      <c r="D771" s="23">
        <v>45075</v>
      </c>
      <c r="E771" t="s">
        <v>41</v>
      </c>
      <c r="F771">
        <v>51990</v>
      </c>
      <c r="G771">
        <v>1169</v>
      </c>
      <c r="H771">
        <v>1999.15</v>
      </c>
      <c r="I771">
        <v>201</v>
      </c>
      <c r="J771">
        <v>1</v>
      </c>
      <c r="L771" t="s">
        <v>68</v>
      </c>
    </row>
    <row r="772" spans="1:12">
      <c r="A772" t="s">
        <v>1608</v>
      </c>
      <c r="B772" t="s">
        <v>1609</v>
      </c>
      <c r="C772" s="25">
        <v>45090</v>
      </c>
      <c r="D772" s="23">
        <v>45116</v>
      </c>
      <c r="E772" t="s">
        <v>23</v>
      </c>
      <c r="F772">
        <v>76672</v>
      </c>
      <c r="G772">
        <v>2737</v>
      </c>
      <c r="H772">
        <v>4825.4</v>
      </c>
      <c r="I772">
        <v>417</v>
      </c>
      <c r="J772">
        <v>1</v>
      </c>
      <c r="L772" t="s">
        <v>25</v>
      </c>
    </row>
    <row r="773" spans="1:12">
      <c r="A773" t="s">
        <v>1610</v>
      </c>
      <c r="B773" t="s">
        <v>1611</v>
      </c>
      <c r="C773" s="25">
        <v>45091</v>
      </c>
      <c r="D773" s="23">
        <v>45108</v>
      </c>
      <c r="E773" t="s">
        <v>19</v>
      </c>
      <c r="F773">
        <v>66545</v>
      </c>
      <c r="G773">
        <v>1186</v>
      </c>
      <c r="H773">
        <v>1451.75</v>
      </c>
      <c r="I773">
        <v>91</v>
      </c>
      <c r="J773" t="b">
        <v>0</v>
      </c>
      <c r="L773" t="s">
        <v>20</v>
      </c>
    </row>
    <row r="774" spans="1:12">
      <c r="A774" t="s">
        <v>1612</v>
      </c>
      <c r="B774" t="s">
        <v>1613</v>
      </c>
      <c r="C774" s="25">
        <v>45265</v>
      </c>
      <c r="D774" s="23">
        <v>45291</v>
      </c>
      <c r="E774" t="s">
        <v>23</v>
      </c>
      <c r="F774">
        <v>85791</v>
      </c>
      <c r="G774">
        <v>3935</v>
      </c>
      <c r="H774">
        <v>6556.43</v>
      </c>
      <c r="I774">
        <v>681</v>
      </c>
      <c r="J774" t="s">
        <v>30</v>
      </c>
      <c r="L774" t="s">
        <v>25</v>
      </c>
    </row>
    <row r="775" spans="1:12">
      <c r="A775" t="s">
        <v>1614</v>
      </c>
      <c r="B775" t="s">
        <v>1615</v>
      </c>
      <c r="C775" t="s">
        <v>1616</v>
      </c>
      <c r="D775" s="23">
        <v>45071</v>
      </c>
      <c r="E775" t="s">
        <v>19</v>
      </c>
      <c r="F775">
        <v>59141</v>
      </c>
      <c r="G775">
        <v>1821</v>
      </c>
      <c r="H775">
        <v>2748.38</v>
      </c>
      <c r="I775">
        <v>208</v>
      </c>
      <c r="J775" t="s">
        <v>24</v>
      </c>
      <c r="L775" t="s">
        <v>20</v>
      </c>
    </row>
    <row r="776" spans="1:12">
      <c r="A776" t="s">
        <v>1617</v>
      </c>
      <c r="B776" t="s">
        <v>1618</v>
      </c>
      <c r="C776" s="25">
        <v>45229</v>
      </c>
      <c r="D776" s="23">
        <v>45245</v>
      </c>
      <c r="E776" t="s">
        <v>14</v>
      </c>
      <c r="F776">
        <v>24793</v>
      </c>
      <c r="G776">
        <v>691</v>
      </c>
      <c r="H776">
        <v>1096.19</v>
      </c>
      <c r="I776">
        <v>54</v>
      </c>
      <c r="J776" t="b">
        <v>0</v>
      </c>
      <c r="L776" t="s">
        <v>16</v>
      </c>
    </row>
    <row r="777" spans="1:12">
      <c r="A777" t="s">
        <v>1619</v>
      </c>
      <c r="B777" t="s">
        <v>1620</v>
      </c>
      <c r="C777" s="25">
        <v>45247</v>
      </c>
      <c r="D777" s="23">
        <v>45252</v>
      </c>
      <c r="E777" t="s">
        <v>191</v>
      </c>
      <c r="F777">
        <v>57570</v>
      </c>
      <c r="G777">
        <v>1860</v>
      </c>
      <c r="H777">
        <v>2304.35</v>
      </c>
      <c r="I777">
        <v>171</v>
      </c>
      <c r="J777" t="s">
        <v>30</v>
      </c>
      <c r="L777" t="s">
        <v>42</v>
      </c>
    </row>
    <row r="778" spans="1:12">
      <c r="A778" t="s">
        <v>1621</v>
      </c>
      <c r="B778" t="s">
        <v>1622</v>
      </c>
      <c r="C778" s="25">
        <v>44951</v>
      </c>
      <c r="D778" s="23">
        <v>44981</v>
      </c>
      <c r="E778" t="s">
        <v>19</v>
      </c>
      <c r="F778">
        <v>96084</v>
      </c>
      <c r="G778">
        <v>1598</v>
      </c>
      <c r="H778">
        <v>2317.29</v>
      </c>
      <c r="I778">
        <v>144</v>
      </c>
      <c r="J778">
        <v>1</v>
      </c>
      <c r="L778" t="s">
        <v>20</v>
      </c>
    </row>
    <row r="779" spans="1:12">
      <c r="A779" t="s">
        <v>1623</v>
      </c>
      <c r="B779" t="s">
        <v>1624</v>
      </c>
      <c r="C779" s="25">
        <v>45270</v>
      </c>
      <c r="D779" s="23">
        <v>45273</v>
      </c>
      <c r="E779" t="s">
        <v>23</v>
      </c>
      <c r="F779">
        <v>38892</v>
      </c>
      <c r="G779">
        <v>1343</v>
      </c>
      <c r="H779">
        <v>2294.23</v>
      </c>
      <c r="J779" t="s">
        <v>24</v>
      </c>
      <c r="L779" t="s">
        <v>25</v>
      </c>
    </row>
    <row r="780" spans="1:12">
      <c r="A780" t="s">
        <v>1625</v>
      </c>
      <c r="B780" t="s">
        <v>1626</v>
      </c>
      <c r="C780" s="25">
        <v>45283</v>
      </c>
      <c r="D780" s="23">
        <v>45306</v>
      </c>
      <c r="E780" t="s">
        <v>19</v>
      </c>
      <c r="F780">
        <v>2015</v>
      </c>
      <c r="G780">
        <v>49</v>
      </c>
      <c r="H780">
        <v>53.74</v>
      </c>
      <c r="I780">
        <v>4</v>
      </c>
      <c r="J780">
        <v>0</v>
      </c>
      <c r="L780" t="s">
        <v>20</v>
      </c>
    </row>
    <row r="781" spans="1:12">
      <c r="A781" t="s">
        <v>1627</v>
      </c>
      <c r="B781" t="s">
        <v>1628</v>
      </c>
      <c r="C781" s="25">
        <v>45119</v>
      </c>
      <c r="D781" s="23">
        <v>45129</v>
      </c>
      <c r="E781" t="s">
        <v>415</v>
      </c>
      <c r="F781">
        <v>62813</v>
      </c>
      <c r="G781">
        <v>2882</v>
      </c>
      <c r="H781">
        <v>4925.25</v>
      </c>
      <c r="I781">
        <v>197</v>
      </c>
      <c r="J781" t="s">
        <v>30</v>
      </c>
      <c r="L781" t="s">
        <v>34</v>
      </c>
    </row>
    <row r="782" spans="1:12">
      <c r="A782" t="s">
        <v>1629</v>
      </c>
      <c r="B782" t="s">
        <v>1630</v>
      </c>
      <c r="C782" s="25">
        <v>45050</v>
      </c>
      <c r="D782" s="23">
        <v>45058</v>
      </c>
      <c r="E782" t="s">
        <v>138</v>
      </c>
      <c r="F782">
        <v>28712</v>
      </c>
      <c r="G782">
        <v>481</v>
      </c>
      <c r="H782">
        <v>667.64</v>
      </c>
      <c r="I782">
        <v>32</v>
      </c>
      <c r="J782">
        <v>1</v>
      </c>
      <c r="L782" t="s">
        <v>139</v>
      </c>
    </row>
    <row r="783" spans="1:12">
      <c r="A783" t="s">
        <v>1631</v>
      </c>
      <c r="B783" t="s">
        <v>1632</v>
      </c>
      <c r="C783" s="25">
        <v>45289</v>
      </c>
      <c r="D783" s="23">
        <v>45314</v>
      </c>
      <c r="E783" t="s">
        <v>14</v>
      </c>
      <c r="F783">
        <v>9415</v>
      </c>
      <c r="G783">
        <v>285</v>
      </c>
      <c r="H783" s="24">
        <v>213.42</v>
      </c>
      <c r="I783">
        <v>39</v>
      </c>
      <c r="J783">
        <v>1</v>
      </c>
      <c r="L783" t="s">
        <v>16</v>
      </c>
    </row>
    <row r="784" spans="1:12">
      <c r="A784" t="s">
        <v>1633</v>
      </c>
      <c r="B784" t="s">
        <v>1634</v>
      </c>
      <c r="C784" s="25">
        <v>44956</v>
      </c>
      <c r="D784" s="23">
        <v>44969</v>
      </c>
      <c r="E784" t="s">
        <v>41</v>
      </c>
      <c r="F784">
        <v>63292</v>
      </c>
      <c r="G784">
        <v>2147</v>
      </c>
      <c r="H784">
        <v>1153</v>
      </c>
      <c r="I784">
        <v>343</v>
      </c>
      <c r="J784" t="b">
        <v>0</v>
      </c>
      <c r="L784" t="s">
        <v>42</v>
      </c>
    </row>
    <row r="785" spans="1:12">
      <c r="A785" t="s">
        <v>1635</v>
      </c>
      <c r="B785" t="s">
        <v>1636</v>
      </c>
      <c r="C785" s="25">
        <v>45212</v>
      </c>
      <c r="D785" s="23">
        <v>45222</v>
      </c>
      <c r="E785" t="s">
        <v>19</v>
      </c>
      <c r="F785">
        <v>24833</v>
      </c>
      <c r="G785">
        <v>281</v>
      </c>
      <c r="H785">
        <v>293.4</v>
      </c>
      <c r="I785">
        <v>27</v>
      </c>
      <c r="J785" t="b">
        <v>0</v>
      </c>
      <c r="L785" t="s">
        <v>20</v>
      </c>
    </row>
    <row r="786" spans="1:12">
      <c r="A786" t="s">
        <v>1637</v>
      </c>
      <c r="B786" t="s">
        <v>1638</v>
      </c>
      <c r="C786" s="25">
        <v>45057</v>
      </c>
      <c r="D786" s="23">
        <v>45084</v>
      </c>
      <c r="E786" t="s">
        <v>19</v>
      </c>
      <c r="F786">
        <v>5158</v>
      </c>
      <c r="G786">
        <v>126</v>
      </c>
      <c r="H786">
        <v>166.33</v>
      </c>
      <c r="I786">
        <v>6</v>
      </c>
      <c r="J786">
        <v>0</v>
      </c>
      <c r="L786" t="s">
        <v>20</v>
      </c>
    </row>
    <row r="787" spans="1:12">
      <c r="A787" t="s">
        <v>1639</v>
      </c>
      <c r="B787" t="s">
        <v>1640</v>
      </c>
      <c r="C787" s="23">
        <v>45157</v>
      </c>
      <c r="D787" s="23">
        <v>45164</v>
      </c>
      <c r="E787" t="s">
        <v>14</v>
      </c>
      <c r="F787">
        <v>63680</v>
      </c>
      <c r="G787">
        <v>2502</v>
      </c>
      <c r="H787">
        <v>4402.85</v>
      </c>
      <c r="I787">
        <v>172</v>
      </c>
      <c r="J787" t="s">
        <v>15</v>
      </c>
      <c r="L787" t="s">
        <v>16</v>
      </c>
    </row>
    <row r="788" spans="1:12">
      <c r="A788" t="s">
        <v>1641</v>
      </c>
      <c r="B788" t="s">
        <v>1642</v>
      </c>
      <c r="C788" s="23">
        <v>45142</v>
      </c>
      <c r="D788" s="23">
        <v>45042</v>
      </c>
      <c r="E788" t="s">
        <v>23</v>
      </c>
      <c r="F788">
        <v>21309</v>
      </c>
      <c r="G788">
        <v>912</v>
      </c>
      <c r="H788">
        <v>630.4</v>
      </c>
      <c r="I788">
        <v>170</v>
      </c>
      <c r="J788" t="b">
        <v>1</v>
      </c>
      <c r="L788" t="s">
        <v>25</v>
      </c>
    </row>
    <row r="789" spans="1:12">
      <c r="A789" t="s">
        <v>1643</v>
      </c>
      <c r="B789" t="s">
        <v>1644</v>
      </c>
      <c r="C789" s="25">
        <v>45120</v>
      </c>
      <c r="D789" s="23">
        <v>45141</v>
      </c>
      <c r="E789" t="s">
        <v>19</v>
      </c>
      <c r="F789">
        <v>7970</v>
      </c>
      <c r="G789">
        <v>179</v>
      </c>
      <c r="H789">
        <v>304.36</v>
      </c>
      <c r="I789">
        <v>22</v>
      </c>
      <c r="J789" t="s">
        <v>15</v>
      </c>
      <c r="L789" t="s">
        <v>20</v>
      </c>
    </row>
    <row r="790" spans="1:12">
      <c r="A790" t="s">
        <v>1645</v>
      </c>
      <c r="B790" t="s">
        <v>1646</v>
      </c>
      <c r="C790" s="25">
        <v>44964</v>
      </c>
      <c r="D790" s="23">
        <v>44968</v>
      </c>
      <c r="E790" t="s">
        <v>41</v>
      </c>
      <c r="F790">
        <v>73474</v>
      </c>
      <c r="G790">
        <v>3081</v>
      </c>
      <c r="H790">
        <v>5528.9</v>
      </c>
      <c r="I790">
        <v>363</v>
      </c>
      <c r="J790" t="s">
        <v>15</v>
      </c>
      <c r="L790" t="s">
        <v>42</v>
      </c>
    </row>
    <row r="791" spans="1:12">
      <c r="A791" t="s">
        <v>1647</v>
      </c>
      <c r="B791" t="s">
        <v>1648</v>
      </c>
      <c r="C791" s="25">
        <v>45270</v>
      </c>
      <c r="D791" s="23">
        <v>45297</v>
      </c>
      <c r="E791" t="s">
        <v>19</v>
      </c>
      <c r="F791">
        <v>87704</v>
      </c>
      <c r="G791">
        <v>4272</v>
      </c>
      <c r="H791">
        <v>500000</v>
      </c>
      <c r="I791">
        <v>237</v>
      </c>
      <c r="J791" t="s">
        <v>24</v>
      </c>
      <c r="L791" t="s">
        <v>20</v>
      </c>
    </row>
    <row r="792" spans="1:12">
      <c r="A792" t="s">
        <v>1649</v>
      </c>
      <c r="B792" t="s">
        <v>1650</v>
      </c>
      <c r="C792" s="25">
        <v>45097</v>
      </c>
      <c r="D792" s="23">
        <v>45104</v>
      </c>
      <c r="E792" t="s">
        <v>23</v>
      </c>
      <c r="F792">
        <v>47540</v>
      </c>
      <c r="G792">
        <v>2104</v>
      </c>
      <c r="H792">
        <v>3739.63</v>
      </c>
      <c r="I792">
        <v>335</v>
      </c>
      <c r="J792" t="s">
        <v>24</v>
      </c>
      <c r="L792" t="s">
        <v>25</v>
      </c>
    </row>
    <row r="793" spans="1:12">
      <c r="A793" t="s">
        <v>1651</v>
      </c>
      <c r="B793" t="s">
        <v>1652</v>
      </c>
      <c r="C793" s="25">
        <v>45035</v>
      </c>
      <c r="D793" s="23">
        <v>45036</v>
      </c>
      <c r="E793" t="s">
        <v>14</v>
      </c>
      <c r="F793">
        <v>21384</v>
      </c>
      <c r="G793">
        <v>314</v>
      </c>
      <c r="H793" s="24">
        <v>623.97</v>
      </c>
      <c r="I793">
        <v>40</v>
      </c>
      <c r="J793">
        <v>0</v>
      </c>
      <c r="L793" t="s">
        <v>16</v>
      </c>
    </row>
    <row r="794" spans="1:12">
      <c r="A794" t="s">
        <v>1653</v>
      </c>
      <c r="B794" t="s">
        <v>1654</v>
      </c>
      <c r="C794" s="25">
        <v>44987</v>
      </c>
      <c r="D794" s="23">
        <v>44988</v>
      </c>
      <c r="E794" t="s">
        <v>41</v>
      </c>
      <c r="F794">
        <v>19017</v>
      </c>
      <c r="G794">
        <v>752</v>
      </c>
      <c r="H794">
        <v>1195.87</v>
      </c>
      <c r="I794">
        <v>60</v>
      </c>
      <c r="J794" t="s">
        <v>24</v>
      </c>
      <c r="L794" t="s">
        <v>42</v>
      </c>
    </row>
    <row r="795" spans="1:12">
      <c r="A795" t="s">
        <v>1655</v>
      </c>
      <c r="B795" t="s">
        <v>1656</v>
      </c>
      <c r="C795" s="25">
        <v>45051</v>
      </c>
      <c r="D795" s="23">
        <v>45052</v>
      </c>
      <c r="E795" t="s">
        <v>14</v>
      </c>
      <c r="F795">
        <v>76880</v>
      </c>
      <c r="G795">
        <v>1751</v>
      </c>
      <c r="H795">
        <v>2936.7</v>
      </c>
      <c r="I795">
        <v>116</v>
      </c>
      <c r="J795" t="s">
        <v>30</v>
      </c>
      <c r="L795" t="s">
        <v>16</v>
      </c>
    </row>
    <row r="796" spans="1:12">
      <c r="A796" t="s">
        <v>1657</v>
      </c>
      <c r="B796" t="s">
        <v>1658</v>
      </c>
      <c r="C796" s="25">
        <v>45130</v>
      </c>
      <c r="D796" s="23">
        <v>45140</v>
      </c>
      <c r="E796" t="s">
        <v>33</v>
      </c>
      <c r="F796">
        <v>9702</v>
      </c>
      <c r="G796">
        <v>480</v>
      </c>
      <c r="H796" s="24">
        <v>955.98</v>
      </c>
      <c r="I796">
        <v>51</v>
      </c>
      <c r="J796">
        <v>0</v>
      </c>
      <c r="L796" t="s">
        <v>34</v>
      </c>
    </row>
    <row r="797" spans="1:12">
      <c r="A797" t="s">
        <v>1659</v>
      </c>
      <c r="B797" t="s">
        <v>1660</v>
      </c>
      <c r="C797" s="25">
        <v>45071</v>
      </c>
      <c r="D797" s="23">
        <v>45075</v>
      </c>
      <c r="E797" t="s">
        <v>14</v>
      </c>
      <c r="F797">
        <v>1384</v>
      </c>
      <c r="G797">
        <v>40</v>
      </c>
      <c r="H797">
        <v>56.33</v>
      </c>
      <c r="I797">
        <v>7</v>
      </c>
      <c r="J797">
        <v>0</v>
      </c>
      <c r="L797" t="s">
        <v>16</v>
      </c>
    </row>
    <row r="798" spans="1:12">
      <c r="A798" t="s">
        <v>1661</v>
      </c>
      <c r="B798" t="s">
        <v>1662</v>
      </c>
      <c r="C798" s="25">
        <v>45110</v>
      </c>
      <c r="D798" s="23">
        <v>45117</v>
      </c>
      <c r="E798" t="s">
        <v>33</v>
      </c>
      <c r="F798">
        <v>1404</v>
      </c>
      <c r="G798">
        <v>20</v>
      </c>
      <c r="H798" s="24">
        <v>19.24</v>
      </c>
      <c r="I798">
        <v>3</v>
      </c>
      <c r="J798">
        <v>1</v>
      </c>
      <c r="L798" t="s">
        <v>34</v>
      </c>
    </row>
    <row r="799" spans="1:12">
      <c r="A799" t="s">
        <v>1663</v>
      </c>
      <c r="B799" t="s">
        <v>1664</v>
      </c>
      <c r="C799" s="25">
        <v>45181</v>
      </c>
      <c r="D799" s="23">
        <v>45187</v>
      </c>
      <c r="E799" t="s">
        <v>14</v>
      </c>
      <c r="F799">
        <v>41943</v>
      </c>
      <c r="G799">
        <v>1636</v>
      </c>
      <c r="H799">
        <v>2873.3</v>
      </c>
      <c r="I799">
        <v>229</v>
      </c>
      <c r="J799">
        <v>1</v>
      </c>
      <c r="L799" t="s">
        <v>16</v>
      </c>
    </row>
    <row r="800" spans="1:12">
      <c r="A800" t="s">
        <v>1665</v>
      </c>
      <c r="B800" t="s">
        <v>1666</v>
      </c>
      <c r="C800" s="25">
        <v>45167</v>
      </c>
      <c r="D800" s="23">
        <v>45194</v>
      </c>
      <c r="E800" t="s">
        <v>41</v>
      </c>
      <c r="F800">
        <v>48926</v>
      </c>
      <c r="G800">
        <v>1121</v>
      </c>
      <c r="H800">
        <v>1593.76</v>
      </c>
      <c r="I800">
        <v>178</v>
      </c>
      <c r="J800">
        <v>1</v>
      </c>
      <c r="L800" t="s">
        <v>42</v>
      </c>
    </row>
    <row r="801" spans="1:12">
      <c r="A801" t="s">
        <v>1667</v>
      </c>
      <c r="B801" t="s">
        <v>1668</v>
      </c>
      <c r="C801" s="25">
        <v>45031</v>
      </c>
      <c r="D801" s="23">
        <v>45056</v>
      </c>
      <c r="E801" t="s">
        <v>23</v>
      </c>
      <c r="F801">
        <v>30189</v>
      </c>
      <c r="G801">
        <v>1505</v>
      </c>
      <c r="H801">
        <v>2064.55</v>
      </c>
      <c r="I801">
        <v>101</v>
      </c>
      <c r="J801" t="b">
        <v>1</v>
      </c>
      <c r="L801" t="s">
        <v>25</v>
      </c>
    </row>
    <row r="802" spans="1:12">
      <c r="A802" t="s">
        <v>1669</v>
      </c>
      <c r="B802" t="s">
        <v>1670</v>
      </c>
      <c r="C802" s="25">
        <v>45215</v>
      </c>
      <c r="D802" s="23">
        <v>45237</v>
      </c>
      <c r="E802" t="s">
        <v>19</v>
      </c>
      <c r="F802">
        <v>13763</v>
      </c>
      <c r="G802">
        <v>677</v>
      </c>
      <c r="H802">
        <v>596.07</v>
      </c>
      <c r="I802">
        <v>93</v>
      </c>
      <c r="J802" t="s">
        <v>30</v>
      </c>
      <c r="L802" t="s">
        <v>20</v>
      </c>
    </row>
    <row r="803" spans="1:12">
      <c r="A803" t="s">
        <v>1671</v>
      </c>
      <c r="B803" t="s">
        <v>1672</v>
      </c>
      <c r="C803" s="25">
        <v>44935</v>
      </c>
      <c r="D803" s="23">
        <v>44938</v>
      </c>
      <c r="E803" t="s">
        <v>23</v>
      </c>
      <c r="F803">
        <v>19384</v>
      </c>
      <c r="G803">
        <v>702</v>
      </c>
      <c r="H803">
        <v>1147.42</v>
      </c>
      <c r="I803">
        <v>105</v>
      </c>
      <c r="J803" t="s">
        <v>30</v>
      </c>
      <c r="L803" t="s">
        <v>25</v>
      </c>
    </row>
    <row r="804" spans="1:12">
      <c r="A804" t="s">
        <v>1673</v>
      </c>
      <c r="B804" t="s">
        <v>1674</v>
      </c>
      <c r="C804" s="25">
        <v>45223</v>
      </c>
      <c r="D804" s="23">
        <v>45218</v>
      </c>
      <c r="E804" t="s">
        <v>14</v>
      </c>
      <c r="F804">
        <v>61100</v>
      </c>
      <c r="G804">
        <v>928</v>
      </c>
      <c r="H804">
        <v>577.68</v>
      </c>
      <c r="I804">
        <v>74</v>
      </c>
      <c r="J804">
        <v>1</v>
      </c>
      <c r="L804" t="s">
        <v>16</v>
      </c>
    </row>
    <row r="805" spans="1:12">
      <c r="A805" t="s">
        <v>1675</v>
      </c>
      <c r="B805" t="s">
        <v>1676</v>
      </c>
      <c r="C805" s="25">
        <v>45027</v>
      </c>
      <c r="D805" s="23">
        <v>45022</v>
      </c>
      <c r="E805" t="s">
        <v>14</v>
      </c>
      <c r="F805">
        <v>99142</v>
      </c>
      <c r="G805">
        <v>3715</v>
      </c>
      <c r="H805">
        <v>7008.09</v>
      </c>
      <c r="I805">
        <v>676</v>
      </c>
      <c r="J805" t="s">
        <v>15</v>
      </c>
      <c r="L805" t="s">
        <v>68</v>
      </c>
    </row>
    <row r="806" spans="1:12">
      <c r="A806" t="s">
        <v>1677</v>
      </c>
      <c r="B806" t="s">
        <v>1678</v>
      </c>
      <c r="C806" s="25">
        <v>45052</v>
      </c>
      <c r="D806" s="23">
        <v>45047</v>
      </c>
      <c r="E806" t="s">
        <v>138</v>
      </c>
      <c r="F806">
        <v>10860</v>
      </c>
      <c r="G806">
        <v>149</v>
      </c>
      <c r="H806">
        <v>147.32</v>
      </c>
      <c r="I806">
        <v>11</v>
      </c>
      <c r="J806" t="b">
        <v>1</v>
      </c>
      <c r="L806" t="s">
        <v>139</v>
      </c>
    </row>
    <row r="807" spans="1:12">
      <c r="A807" t="s">
        <v>1679</v>
      </c>
      <c r="B807" t="s">
        <v>1680</v>
      </c>
      <c r="C807" s="25">
        <v>45277</v>
      </c>
      <c r="D807" s="23">
        <v>45281</v>
      </c>
      <c r="E807" t="s">
        <v>14</v>
      </c>
      <c r="F807">
        <v>81642</v>
      </c>
      <c r="G807">
        <v>912</v>
      </c>
      <c r="H807">
        <v>630.8</v>
      </c>
      <c r="I807">
        <v>88</v>
      </c>
      <c r="J807" t="s">
        <v>15</v>
      </c>
      <c r="L807" t="s">
        <v>68</v>
      </c>
    </row>
    <row r="808" spans="1:12">
      <c r="A808" t="s">
        <v>1681</v>
      </c>
      <c r="B808" t="s">
        <v>1682</v>
      </c>
      <c r="C808" s="25">
        <v>45177</v>
      </c>
      <c r="D808" s="23">
        <v>45191</v>
      </c>
      <c r="E808" t="s">
        <v>23</v>
      </c>
      <c r="F808">
        <v>51612</v>
      </c>
      <c r="G808">
        <v>2215</v>
      </c>
      <c r="H808">
        <v>2577.26</v>
      </c>
      <c r="I808">
        <v>316</v>
      </c>
      <c r="J808" t="b">
        <v>0</v>
      </c>
      <c r="K808">
        <v>51694</v>
      </c>
      <c r="L808" t="s">
        <v>68</v>
      </c>
    </row>
    <row r="809" spans="1:12">
      <c r="A809" t="s">
        <v>1683</v>
      </c>
      <c r="B809" t="s">
        <v>1684</v>
      </c>
      <c r="C809" s="25">
        <v>45178</v>
      </c>
      <c r="D809" s="23">
        <v>45190</v>
      </c>
      <c r="E809" t="s">
        <v>14</v>
      </c>
      <c r="F809">
        <v>24574</v>
      </c>
      <c r="G809">
        <v>451</v>
      </c>
      <c r="H809">
        <v>254.23</v>
      </c>
      <c r="I809">
        <v>65</v>
      </c>
      <c r="J809" t="s">
        <v>30</v>
      </c>
      <c r="L809" t="s">
        <v>16</v>
      </c>
    </row>
    <row r="810" spans="1:12">
      <c r="A810" t="s">
        <v>1685</v>
      </c>
      <c r="B810" t="s">
        <v>1686</v>
      </c>
      <c r="C810" s="25">
        <v>45107</v>
      </c>
      <c r="D810" s="23">
        <v>45129</v>
      </c>
      <c r="E810" t="s">
        <v>23</v>
      </c>
      <c r="F810">
        <v>24524</v>
      </c>
      <c r="G810">
        <v>617</v>
      </c>
      <c r="H810">
        <v>942.12</v>
      </c>
      <c r="I810">
        <v>95</v>
      </c>
      <c r="J810" t="s">
        <v>30</v>
      </c>
      <c r="L810" t="s">
        <v>25</v>
      </c>
    </row>
    <row r="811" spans="1:12">
      <c r="A811" t="s">
        <v>1687</v>
      </c>
      <c r="B811" t="s">
        <v>1688</v>
      </c>
      <c r="C811" s="25">
        <v>45177</v>
      </c>
      <c r="D811" s="23">
        <v>45190</v>
      </c>
      <c r="E811" t="s">
        <v>138</v>
      </c>
      <c r="F811">
        <v>70172</v>
      </c>
      <c r="G811">
        <v>3434</v>
      </c>
      <c r="H811">
        <v>6366.84</v>
      </c>
      <c r="I811">
        <v>229</v>
      </c>
      <c r="J811" t="s">
        <v>15</v>
      </c>
      <c r="L811" t="s">
        <v>139</v>
      </c>
    </row>
    <row r="812" spans="1:12">
      <c r="A812" t="s">
        <v>1689</v>
      </c>
      <c r="B812" t="s">
        <v>1690</v>
      </c>
      <c r="C812" s="25">
        <v>45255</v>
      </c>
      <c r="D812" s="23">
        <v>45256</v>
      </c>
      <c r="E812" t="s">
        <v>33</v>
      </c>
      <c r="F812">
        <v>11916</v>
      </c>
      <c r="G812">
        <v>279</v>
      </c>
      <c r="H812">
        <v>489.89</v>
      </c>
      <c r="J812" t="b">
        <v>1</v>
      </c>
      <c r="L812" t="s">
        <v>68</v>
      </c>
    </row>
    <row r="813" spans="1:12">
      <c r="A813" t="s">
        <v>1691</v>
      </c>
      <c r="B813" t="s">
        <v>1692</v>
      </c>
      <c r="C813" s="25">
        <v>44965</v>
      </c>
      <c r="D813" s="23">
        <v>44988</v>
      </c>
      <c r="E813" t="s">
        <v>23</v>
      </c>
      <c r="F813">
        <v>5809</v>
      </c>
      <c r="G813">
        <v>126</v>
      </c>
      <c r="H813">
        <v>87.07</v>
      </c>
      <c r="I813">
        <v>16</v>
      </c>
      <c r="J813" t="s">
        <v>30</v>
      </c>
      <c r="L813" t="s">
        <v>25</v>
      </c>
    </row>
    <row r="814" spans="1:12">
      <c r="A814" t="s">
        <v>1693</v>
      </c>
      <c r="B814" t="s">
        <v>1694</v>
      </c>
      <c r="C814" s="25">
        <v>44930</v>
      </c>
      <c r="D814" s="23">
        <v>44950</v>
      </c>
      <c r="E814" t="s">
        <v>23</v>
      </c>
      <c r="F814">
        <v>33201</v>
      </c>
      <c r="G814">
        <v>1551</v>
      </c>
      <c r="H814">
        <v>1069.27</v>
      </c>
      <c r="I814">
        <v>187</v>
      </c>
      <c r="J814" t="s">
        <v>15</v>
      </c>
      <c r="L814" t="s">
        <v>25</v>
      </c>
    </row>
    <row r="815" spans="1:12">
      <c r="A815" t="s">
        <v>1695</v>
      </c>
      <c r="B815" t="s">
        <v>1696</v>
      </c>
      <c r="C815" t="s">
        <v>1697</v>
      </c>
      <c r="D815" s="23">
        <v>45055</v>
      </c>
      <c r="E815" t="s">
        <v>14</v>
      </c>
      <c r="F815">
        <v>54330</v>
      </c>
      <c r="G815">
        <v>783</v>
      </c>
      <c r="H815">
        <v>1346.88</v>
      </c>
      <c r="I815">
        <v>154</v>
      </c>
      <c r="J815">
        <v>0</v>
      </c>
      <c r="L815" t="s">
        <v>16</v>
      </c>
    </row>
    <row r="816" spans="1:12">
      <c r="A816" t="s">
        <v>1698</v>
      </c>
      <c r="B816" t="s">
        <v>1699</v>
      </c>
      <c r="C816" t="s">
        <v>1700</v>
      </c>
      <c r="D816" s="23">
        <v>45015</v>
      </c>
      <c r="E816" t="s">
        <v>14</v>
      </c>
      <c r="F816">
        <v>14456</v>
      </c>
      <c r="G816">
        <v>583</v>
      </c>
      <c r="H816">
        <v>1099.76</v>
      </c>
      <c r="I816">
        <v>93</v>
      </c>
      <c r="J816">
        <v>0</v>
      </c>
      <c r="L816" t="s">
        <v>16</v>
      </c>
    </row>
    <row r="817" spans="1:12">
      <c r="A817" t="s">
        <v>1701</v>
      </c>
      <c r="B817" t="s">
        <v>1702</v>
      </c>
      <c r="C817" s="23">
        <v>45185</v>
      </c>
      <c r="D817" s="23">
        <v>45198</v>
      </c>
      <c r="E817" t="s">
        <v>33</v>
      </c>
      <c r="F817">
        <v>57397</v>
      </c>
      <c r="G817">
        <v>2842</v>
      </c>
      <c r="H817">
        <v>3384.84</v>
      </c>
      <c r="I817">
        <v>192</v>
      </c>
      <c r="J817" t="s">
        <v>24</v>
      </c>
      <c r="L817" t="s">
        <v>34</v>
      </c>
    </row>
    <row r="818" spans="1:12">
      <c r="A818" t="s">
        <v>1703</v>
      </c>
      <c r="B818" t="s">
        <v>1704</v>
      </c>
      <c r="C818" s="25">
        <v>45253</v>
      </c>
      <c r="D818" s="23">
        <v>45265</v>
      </c>
      <c r="E818" t="s">
        <v>41</v>
      </c>
      <c r="F818">
        <v>39765</v>
      </c>
      <c r="G818">
        <v>1831</v>
      </c>
      <c r="H818">
        <v>2285.92</v>
      </c>
      <c r="I818">
        <v>299</v>
      </c>
      <c r="J818" t="b">
        <v>1</v>
      </c>
      <c r="L818" t="s">
        <v>42</v>
      </c>
    </row>
    <row r="819" spans="1:12">
      <c r="A819" t="s">
        <v>1705</v>
      </c>
      <c r="B819" t="s">
        <v>1706</v>
      </c>
      <c r="C819" s="23">
        <v>45174</v>
      </c>
      <c r="D819" s="23">
        <v>45062</v>
      </c>
      <c r="E819" t="s">
        <v>23</v>
      </c>
      <c r="F819">
        <v>35816</v>
      </c>
      <c r="G819">
        <v>1291</v>
      </c>
      <c r="H819">
        <v>-1261.81</v>
      </c>
      <c r="I819">
        <v>82</v>
      </c>
      <c r="J819" t="s">
        <v>15</v>
      </c>
      <c r="K819">
        <v>35860</v>
      </c>
      <c r="L819" t="s">
        <v>25</v>
      </c>
    </row>
    <row r="820" spans="1:12">
      <c r="A820" t="s">
        <v>1707</v>
      </c>
      <c r="B820" t="s">
        <v>1708</v>
      </c>
      <c r="C820" s="23">
        <v>45199</v>
      </c>
      <c r="D820" s="23">
        <v>45209</v>
      </c>
      <c r="E820" t="s">
        <v>58</v>
      </c>
      <c r="F820">
        <v>46106</v>
      </c>
      <c r="G820">
        <v>1040</v>
      </c>
      <c r="H820">
        <v>1915.05</v>
      </c>
      <c r="I820">
        <v>56</v>
      </c>
      <c r="J820" t="s">
        <v>24</v>
      </c>
      <c r="L820" t="s">
        <v>59</v>
      </c>
    </row>
    <row r="821" spans="1:12">
      <c r="A821" t="s">
        <v>1709</v>
      </c>
      <c r="B821" t="s">
        <v>1710</v>
      </c>
      <c r="C821" s="25">
        <v>45198</v>
      </c>
      <c r="D821" s="23">
        <v>45212</v>
      </c>
      <c r="E821" t="s">
        <v>19</v>
      </c>
      <c r="F821">
        <v>54932</v>
      </c>
      <c r="G821">
        <v>1108</v>
      </c>
      <c r="H821">
        <v>1625.83</v>
      </c>
      <c r="I821">
        <v>122</v>
      </c>
      <c r="J821">
        <v>0</v>
      </c>
      <c r="L821" t="s">
        <v>20</v>
      </c>
    </row>
    <row r="822" spans="1:12">
      <c r="A822" t="s">
        <v>1711</v>
      </c>
      <c r="B822" t="s">
        <v>1712</v>
      </c>
      <c r="C822" t="s">
        <v>1713</v>
      </c>
      <c r="D822" s="23">
        <v>45093</v>
      </c>
      <c r="E822" t="s">
        <v>23</v>
      </c>
      <c r="F822">
        <v>18100</v>
      </c>
      <c r="G822">
        <v>774</v>
      </c>
      <c r="H822">
        <v>721.66</v>
      </c>
      <c r="I822">
        <v>154</v>
      </c>
      <c r="J822" t="b">
        <v>1</v>
      </c>
      <c r="L822" t="s">
        <v>25</v>
      </c>
    </row>
    <row r="823" spans="1:12">
      <c r="A823" t="s">
        <v>1714</v>
      </c>
      <c r="B823" t="s">
        <v>1715</v>
      </c>
      <c r="C823" s="25">
        <v>45284</v>
      </c>
      <c r="D823" s="23">
        <v>45303</v>
      </c>
      <c r="E823" t="s">
        <v>14</v>
      </c>
      <c r="F823">
        <v>58091</v>
      </c>
      <c r="G823">
        <v>2625</v>
      </c>
      <c r="H823">
        <v>2488.96</v>
      </c>
      <c r="I823">
        <v>200</v>
      </c>
      <c r="J823" t="s">
        <v>24</v>
      </c>
      <c r="L823" t="s">
        <v>16</v>
      </c>
    </row>
    <row r="824" spans="1:12">
      <c r="A824" t="s">
        <v>1716</v>
      </c>
      <c r="B824" t="s">
        <v>1717</v>
      </c>
      <c r="C824" s="23">
        <v>45018</v>
      </c>
      <c r="D824" s="23">
        <v>44991</v>
      </c>
      <c r="E824" t="s">
        <v>14</v>
      </c>
      <c r="F824">
        <v>22949</v>
      </c>
      <c r="G824">
        <v>711</v>
      </c>
      <c r="H824">
        <v>1305.96</v>
      </c>
      <c r="I824">
        <v>107</v>
      </c>
      <c r="J824">
        <v>1</v>
      </c>
      <c r="L824" t="s">
        <v>16</v>
      </c>
    </row>
    <row r="825" spans="1:12">
      <c r="A825" t="s">
        <v>1718</v>
      </c>
      <c r="B825" t="s">
        <v>1719</v>
      </c>
      <c r="C825" s="25">
        <v>45003</v>
      </c>
      <c r="D825" s="23">
        <v>45019</v>
      </c>
      <c r="E825" t="s">
        <v>23</v>
      </c>
      <c r="F825">
        <v>71080</v>
      </c>
      <c r="G825">
        <v>1405</v>
      </c>
      <c r="H825">
        <v>731.23</v>
      </c>
      <c r="I825">
        <v>106</v>
      </c>
      <c r="J825" t="b">
        <v>1</v>
      </c>
      <c r="L825" t="s">
        <v>25</v>
      </c>
    </row>
    <row r="826" spans="1:12">
      <c r="A826" t="s">
        <v>1720</v>
      </c>
      <c r="B826" t="s">
        <v>1721</v>
      </c>
      <c r="C826" s="25">
        <v>45056</v>
      </c>
      <c r="D826" s="23">
        <v>45077</v>
      </c>
      <c r="E826" t="s">
        <v>41</v>
      </c>
      <c r="F826">
        <v>38744</v>
      </c>
      <c r="G826">
        <v>562</v>
      </c>
      <c r="H826">
        <v>553.06</v>
      </c>
      <c r="I826">
        <v>89</v>
      </c>
      <c r="J826" t="b">
        <v>0</v>
      </c>
      <c r="L826" t="s">
        <v>42</v>
      </c>
    </row>
    <row r="827" spans="1:12">
      <c r="A827" t="s">
        <v>1722</v>
      </c>
      <c r="B827" t="s">
        <v>1723</v>
      </c>
      <c r="C827" t="s">
        <v>1724</v>
      </c>
      <c r="D827" s="23">
        <v>45150</v>
      </c>
      <c r="E827" t="s">
        <v>19</v>
      </c>
      <c r="F827">
        <v>46543</v>
      </c>
      <c r="G827">
        <v>627</v>
      </c>
      <c r="H827">
        <v>834.87</v>
      </c>
      <c r="I827">
        <v>78</v>
      </c>
      <c r="J827">
        <v>1</v>
      </c>
      <c r="L827" t="s">
        <v>20</v>
      </c>
    </row>
    <row r="828" spans="1:12">
      <c r="A828" t="s">
        <v>1725</v>
      </c>
      <c r="B828" t="s">
        <v>1726</v>
      </c>
      <c r="C828" s="25">
        <v>45134</v>
      </c>
      <c r="D828" s="23">
        <v>45153</v>
      </c>
      <c r="E828" t="s">
        <v>19</v>
      </c>
      <c r="F828">
        <v>93193</v>
      </c>
      <c r="G828">
        <v>3612</v>
      </c>
      <c r="H828" s="24">
        <v>2609.04</v>
      </c>
      <c r="I828">
        <v>549</v>
      </c>
      <c r="J828" t="s">
        <v>24</v>
      </c>
      <c r="L828" t="s">
        <v>20</v>
      </c>
    </row>
    <row r="829" spans="1:12">
      <c r="A829" t="s">
        <v>1727</v>
      </c>
      <c r="B829" t="s">
        <v>1728</v>
      </c>
      <c r="C829" s="25">
        <v>45283</v>
      </c>
      <c r="D829" s="23">
        <v>45285</v>
      </c>
      <c r="E829" t="s">
        <v>14</v>
      </c>
      <c r="F829">
        <v>37187</v>
      </c>
      <c r="G829">
        <v>996</v>
      </c>
      <c r="H829">
        <v>635.6</v>
      </c>
      <c r="I829">
        <v>80</v>
      </c>
      <c r="J829" t="s">
        <v>15</v>
      </c>
      <c r="L829" t="s">
        <v>16</v>
      </c>
    </row>
    <row r="830" spans="1:12">
      <c r="A830" t="s">
        <v>1729</v>
      </c>
      <c r="B830" t="s">
        <v>1730</v>
      </c>
      <c r="C830" s="25">
        <v>44968</v>
      </c>
      <c r="D830" s="23">
        <v>44990</v>
      </c>
      <c r="E830" t="s">
        <v>33</v>
      </c>
      <c r="F830">
        <v>8239</v>
      </c>
      <c r="G830">
        <v>380</v>
      </c>
      <c r="H830">
        <v>654.71</v>
      </c>
      <c r="I830">
        <v>61</v>
      </c>
      <c r="J830">
        <v>1</v>
      </c>
      <c r="L830" t="s">
        <v>68</v>
      </c>
    </row>
    <row r="831" spans="1:12">
      <c r="A831" t="s">
        <v>1731</v>
      </c>
      <c r="B831" t="s">
        <v>1732</v>
      </c>
      <c r="C831" t="s">
        <v>1733</v>
      </c>
      <c r="D831" s="23">
        <v>44959</v>
      </c>
      <c r="E831" t="s">
        <v>19</v>
      </c>
      <c r="F831">
        <v>15489</v>
      </c>
      <c r="G831">
        <v>613</v>
      </c>
      <c r="H831">
        <v>1128.9</v>
      </c>
      <c r="J831">
        <v>1</v>
      </c>
      <c r="L831" t="s">
        <v>20</v>
      </c>
    </row>
    <row r="832" spans="1:12">
      <c r="A832" t="s">
        <v>1734</v>
      </c>
      <c r="B832" t="s">
        <v>1735</v>
      </c>
      <c r="C832" s="25">
        <v>45121</v>
      </c>
      <c r="D832" s="23">
        <v>45123</v>
      </c>
      <c r="E832" t="s">
        <v>41</v>
      </c>
      <c r="F832">
        <v>59017</v>
      </c>
      <c r="G832">
        <v>1041</v>
      </c>
      <c r="H832">
        <v>1806.56</v>
      </c>
      <c r="I832">
        <v>155</v>
      </c>
      <c r="J832" t="s">
        <v>24</v>
      </c>
      <c r="L832" t="s">
        <v>42</v>
      </c>
    </row>
    <row r="833" spans="1:12">
      <c r="A833" t="s">
        <v>1736</v>
      </c>
      <c r="B833" t="s">
        <v>1737</v>
      </c>
      <c r="C833" t="s">
        <v>1738</v>
      </c>
      <c r="D833" s="23">
        <v>45269</v>
      </c>
      <c r="E833" t="s">
        <v>14</v>
      </c>
      <c r="F833">
        <v>62877</v>
      </c>
      <c r="G833">
        <v>2172</v>
      </c>
      <c r="H833">
        <v>4014.25</v>
      </c>
      <c r="I833">
        <v>269</v>
      </c>
      <c r="J833" t="s">
        <v>15</v>
      </c>
      <c r="L833" t="s">
        <v>16</v>
      </c>
    </row>
    <row r="834" spans="1:12">
      <c r="A834" t="s">
        <v>1739</v>
      </c>
      <c r="B834" t="s">
        <v>1740</v>
      </c>
      <c r="C834" t="s">
        <v>1741</v>
      </c>
      <c r="D834" s="23">
        <v>45025</v>
      </c>
      <c r="E834" t="s">
        <v>14</v>
      </c>
      <c r="F834">
        <v>44125</v>
      </c>
      <c r="G834">
        <v>1209</v>
      </c>
      <c r="H834">
        <v>1607.57</v>
      </c>
      <c r="I834">
        <v>227</v>
      </c>
      <c r="J834" t="s">
        <v>15</v>
      </c>
      <c r="L834" t="s">
        <v>16</v>
      </c>
    </row>
    <row r="835" spans="1:12">
      <c r="A835" t="s">
        <v>1742</v>
      </c>
      <c r="B835" t="s">
        <v>1743</v>
      </c>
      <c r="C835" s="25">
        <v>45149</v>
      </c>
      <c r="D835" s="23">
        <v>45161</v>
      </c>
      <c r="E835" t="s">
        <v>41</v>
      </c>
      <c r="F835">
        <v>50922</v>
      </c>
      <c r="G835">
        <v>1685</v>
      </c>
      <c r="H835">
        <v>2895.48</v>
      </c>
      <c r="I835">
        <v>88</v>
      </c>
      <c r="J835">
        <v>0</v>
      </c>
      <c r="L835" t="s">
        <v>42</v>
      </c>
    </row>
    <row r="836" spans="1:12">
      <c r="A836" t="s">
        <v>1744</v>
      </c>
      <c r="B836" t="s">
        <v>1745</v>
      </c>
      <c r="C836" s="25">
        <v>44975</v>
      </c>
      <c r="D836" s="23">
        <v>44976</v>
      </c>
      <c r="E836" t="s">
        <v>33</v>
      </c>
      <c r="F836">
        <v>95074</v>
      </c>
      <c r="G836">
        <v>3757</v>
      </c>
      <c r="H836">
        <v>4042.77</v>
      </c>
      <c r="I836">
        <v>599</v>
      </c>
      <c r="J836" t="b">
        <v>0</v>
      </c>
      <c r="L836" t="s">
        <v>34</v>
      </c>
    </row>
    <row r="837" spans="1:12">
      <c r="A837" t="s">
        <v>1746</v>
      </c>
      <c r="B837" t="s">
        <v>1747</v>
      </c>
      <c r="C837" s="25">
        <v>45044</v>
      </c>
      <c r="D837" s="23">
        <v>45053</v>
      </c>
      <c r="E837" t="s">
        <v>19</v>
      </c>
      <c r="F837">
        <v>33049</v>
      </c>
      <c r="G837">
        <v>1396</v>
      </c>
      <c r="H837" s="24">
        <v>2093.16</v>
      </c>
      <c r="I837">
        <v>255</v>
      </c>
      <c r="J837" t="s">
        <v>15</v>
      </c>
      <c r="L837" t="s">
        <v>20</v>
      </c>
    </row>
    <row r="838" spans="1:12">
      <c r="A838" t="s">
        <v>1748</v>
      </c>
      <c r="B838" t="s">
        <v>1749</v>
      </c>
      <c r="C838" s="23">
        <v>45217</v>
      </c>
      <c r="D838" s="23">
        <v>45240</v>
      </c>
      <c r="E838" t="s">
        <v>23</v>
      </c>
      <c r="F838">
        <v>38131</v>
      </c>
      <c r="G838">
        <v>1668</v>
      </c>
      <c r="H838">
        <v>3308.07</v>
      </c>
      <c r="J838" t="s">
        <v>30</v>
      </c>
      <c r="L838" t="s">
        <v>25</v>
      </c>
    </row>
    <row r="839" spans="1:12">
      <c r="A839" t="s">
        <v>1750</v>
      </c>
      <c r="B839" t="s">
        <v>1751</v>
      </c>
      <c r="C839" s="25">
        <v>44965</v>
      </c>
      <c r="D839" s="23">
        <v>44981</v>
      </c>
      <c r="E839" t="s">
        <v>19</v>
      </c>
      <c r="F839">
        <v>43944</v>
      </c>
      <c r="G839">
        <v>885</v>
      </c>
      <c r="H839">
        <v>742.15</v>
      </c>
      <c r="I839">
        <v>103</v>
      </c>
      <c r="J839" t="s">
        <v>30</v>
      </c>
      <c r="L839" t="s">
        <v>20</v>
      </c>
    </row>
    <row r="840" spans="1:12">
      <c r="A840" t="s">
        <v>1752</v>
      </c>
      <c r="B840" t="s">
        <v>1753</v>
      </c>
      <c r="C840" s="23">
        <v>45205</v>
      </c>
      <c r="D840" s="23">
        <v>45115</v>
      </c>
      <c r="E840" t="s">
        <v>266</v>
      </c>
      <c r="F840">
        <v>74963</v>
      </c>
      <c r="G840">
        <v>842</v>
      </c>
      <c r="H840" s="24">
        <v>913.44</v>
      </c>
      <c r="I840">
        <v>67</v>
      </c>
      <c r="J840" t="b">
        <v>0</v>
      </c>
      <c r="L840" t="s">
        <v>20</v>
      </c>
    </row>
    <row r="841" spans="1:12">
      <c r="A841" t="s">
        <v>1754</v>
      </c>
      <c r="B841" t="s">
        <v>1755</v>
      </c>
      <c r="C841" s="23">
        <v>45236</v>
      </c>
      <c r="D841" s="23">
        <v>45114</v>
      </c>
      <c r="E841" t="s">
        <v>266</v>
      </c>
      <c r="F841">
        <v>25285</v>
      </c>
      <c r="G841">
        <v>1000</v>
      </c>
      <c r="H841">
        <v>1220.07</v>
      </c>
      <c r="J841" t="b">
        <v>1</v>
      </c>
      <c r="L841" t="s">
        <v>20</v>
      </c>
    </row>
    <row r="842" spans="1:12">
      <c r="A842" t="s">
        <v>1756</v>
      </c>
      <c r="B842" t="s">
        <v>1757</v>
      </c>
      <c r="C842" s="25">
        <v>45033</v>
      </c>
      <c r="D842" s="23">
        <v>45046</v>
      </c>
      <c r="E842" t="s">
        <v>14</v>
      </c>
      <c r="F842">
        <v>38626</v>
      </c>
      <c r="G842">
        <v>550</v>
      </c>
      <c r="H842">
        <v>388.86</v>
      </c>
      <c r="I842">
        <v>81</v>
      </c>
      <c r="J842" t="s">
        <v>24</v>
      </c>
      <c r="L842" t="s">
        <v>16</v>
      </c>
    </row>
    <row r="843" spans="1:12">
      <c r="A843" t="s">
        <v>1758</v>
      </c>
      <c r="B843" t="s">
        <v>1759</v>
      </c>
      <c r="C843" s="25">
        <v>45291</v>
      </c>
      <c r="D843" s="23">
        <v>45316</v>
      </c>
      <c r="E843" t="s">
        <v>14</v>
      </c>
      <c r="F843">
        <v>43808</v>
      </c>
      <c r="G843">
        <v>989</v>
      </c>
      <c r="H843" s="24">
        <v>614.72</v>
      </c>
      <c r="I843">
        <v>94</v>
      </c>
      <c r="J843" t="b">
        <v>1</v>
      </c>
      <c r="L843" t="s">
        <v>16</v>
      </c>
    </row>
    <row r="844" spans="1:12">
      <c r="A844" t="s">
        <v>1760</v>
      </c>
      <c r="B844" t="s">
        <v>1761</v>
      </c>
      <c r="C844" s="25">
        <v>45080</v>
      </c>
      <c r="D844" s="23">
        <v>45098</v>
      </c>
      <c r="E844" t="s">
        <v>23</v>
      </c>
      <c r="F844">
        <v>89464</v>
      </c>
      <c r="G844">
        <v>908</v>
      </c>
      <c r="H844">
        <v>1584.08</v>
      </c>
      <c r="I844">
        <v>108</v>
      </c>
      <c r="J844" t="s">
        <v>30</v>
      </c>
      <c r="L844" t="s">
        <v>25</v>
      </c>
    </row>
    <row r="845" spans="1:12">
      <c r="A845" t="s">
        <v>1762</v>
      </c>
      <c r="B845" t="s">
        <v>1763</v>
      </c>
      <c r="C845" s="25">
        <v>45126</v>
      </c>
      <c r="D845" s="23">
        <v>45151</v>
      </c>
      <c r="E845" t="s">
        <v>41</v>
      </c>
      <c r="F845">
        <v>54871</v>
      </c>
      <c r="G845">
        <v>2044</v>
      </c>
      <c r="H845">
        <v>4016.85</v>
      </c>
      <c r="J845" t="s">
        <v>15</v>
      </c>
      <c r="L845" t="s">
        <v>42</v>
      </c>
    </row>
    <row r="846" spans="1:12">
      <c r="A846" t="s">
        <v>1764</v>
      </c>
      <c r="B846" t="s">
        <v>1765</v>
      </c>
      <c r="C846" s="25">
        <v>45123</v>
      </c>
      <c r="D846" s="23">
        <v>45127</v>
      </c>
      <c r="E846" t="s">
        <v>23</v>
      </c>
      <c r="F846">
        <v>20198</v>
      </c>
      <c r="G846">
        <v>337</v>
      </c>
      <c r="H846">
        <v>373.09</v>
      </c>
      <c r="I846">
        <v>35</v>
      </c>
      <c r="J846" t="b">
        <v>0</v>
      </c>
      <c r="L846" t="s">
        <v>25</v>
      </c>
    </row>
    <row r="847" spans="1:12">
      <c r="A847" t="s">
        <v>1766</v>
      </c>
      <c r="B847" t="s">
        <v>1767</v>
      </c>
      <c r="C847" s="25">
        <v>45279</v>
      </c>
      <c r="D847" s="23">
        <v>45293</v>
      </c>
      <c r="E847" t="s">
        <v>14</v>
      </c>
      <c r="F847">
        <v>20758</v>
      </c>
      <c r="G847">
        <v>751</v>
      </c>
      <c r="H847">
        <v>474.24</v>
      </c>
      <c r="I847">
        <v>55</v>
      </c>
      <c r="J847" t="b">
        <v>1</v>
      </c>
      <c r="L847" t="s">
        <v>16</v>
      </c>
    </row>
    <row r="848" spans="1:12">
      <c r="A848" t="s">
        <v>1768</v>
      </c>
      <c r="B848" t="s">
        <v>1769</v>
      </c>
      <c r="C848" t="s">
        <v>1770</v>
      </c>
      <c r="D848" s="23">
        <v>45127</v>
      </c>
      <c r="E848" t="s">
        <v>19</v>
      </c>
      <c r="F848">
        <v>16254</v>
      </c>
      <c r="G848">
        <v>807</v>
      </c>
      <c r="H848">
        <v>483.17</v>
      </c>
      <c r="I848">
        <v>147</v>
      </c>
      <c r="J848" t="b">
        <v>1</v>
      </c>
      <c r="L848" t="s">
        <v>20</v>
      </c>
    </row>
    <row r="849" spans="1:12">
      <c r="A849" t="s">
        <v>1771</v>
      </c>
      <c r="B849" t="s">
        <v>1772</v>
      </c>
      <c r="C849" s="23">
        <v>45150</v>
      </c>
      <c r="D849" s="23">
        <v>45287</v>
      </c>
      <c r="E849" t="s">
        <v>19</v>
      </c>
      <c r="F849">
        <v>45238</v>
      </c>
      <c r="G849">
        <v>583</v>
      </c>
      <c r="H849">
        <v>1070.96</v>
      </c>
      <c r="I849">
        <v>30</v>
      </c>
      <c r="J849" t="s">
        <v>24</v>
      </c>
      <c r="L849" t="s">
        <v>20</v>
      </c>
    </row>
    <row r="850" spans="1:12">
      <c r="A850" t="s">
        <v>1773</v>
      </c>
      <c r="B850" t="s">
        <v>1774</v>
      </c>
      <c r="C850" s="25">
        <v>45236</v>
      </c>
      <c r="D850" s="23">
        <v>45256</v>
      </c>
      <c r="E850" t="s">
        <v>19</v>
      </c>
      <c r="F850">
        <v>2252</v>
      </c>
      <c r="G850">
        <v>29</v>
      </c>
      <c r="H850">
        <v>34.68</v>
      </c>
      <c r="I850">
        <v>5</v>
      </c>
      <c r="J850">
        <v>1</v>
      </c>
      <c r="L850" t="s">
        <v>20</v>
      </c>
    </row>
    <row r="851" spans="1:12">
      <c r="A851" t="s">
        <v>1775</v>
      </c>
      <c r="B851" t="s">
        <v>1776</v>
      </c>
      <c r="C851" s="25">
        <v>45130</v>
      </c>
      <c r="D851" s="23">
        <v>45159</v>
      </c>
      <c r="E851" t="s">
        <v>33</v>
      </c>
      <c r="F851">
        <v>40764</v>
      </c>
      <c r="G851">
        <v>962</v>
      </c>
      <c r="H851">
        <v>942.8</v>
      </c>
      <c r="I851">
        <v>130</v>
      </c>
      <c r="J851" t="s">
        <v>30</v>
      </c>
      <c r="L851" t="s">
        <v>68</v>
      </c>
    </row>
    <row r="852" spans="1:12">
      <c r="A852" t="s">
        <v>1777</v>
      </c>
      <c r="B852" t="s">
        <v>1778</v>
      </c>
      <c r="C852" s="25">
        <v>45251</v>
      </c>
      <c r="D852" s="23">
        <v>45263</v>
      </c>
      <c r="E852" t="s">
        <v>33</v>
      </c>
      <c r="F852">
        <v>78709</v>
      </c>
      <c r="G852">
        <v>3514</v>
      </c>
      <c r="H852">
        <v>4268.43</v>
      </c>
      <c r="J852" t="s">
        <v>15</v>
      </c>
      <c r="L852" t="s">
        <v>34</v>
      </c>
    </row>
    <row r="853" spans="1:12">
      <c r="A853" t="s">
        <v>1779</v>
      </c>
      <c r="B853" t="s">
        <v>1780</v>
      </c>
      <c r="C853" s="25">
        <v>45178</v>
      </c>
      <c r="D853" s="23">
        <v>45200</v>
      </c>
      <c r="E853" t="s">
        <v>33</v>
      </c>
      <c r="F853">
        <v>38441</v>
      </c>
      <c r="G853">
        <v>715</v>
      </c>
      <c r="H853" s="24">
        <v>698.88</v>
      </c>
      <c r="I853">
        <v>113</v>
      </c>
      <c r="J853" t="b">
        <v>0</v>
      </c>
      <c r="L853" t="s">
        <v>34</v>
      </c>
    </row>
    <row r="854" spans="1:12">
      <c r="A854" t="s">
        <v>1781</v>
      </c>
      <c r="B854" t="s">
        <v>1782</v>
      </c>
      <c r="C854" s="25">
        <v>45119</v>
      </c>
      <c r="D854" s="23">
        <v>45135</v>
      </c>
      <c r="E854" t="s">
        <v>14</v>
      </c>
      <c r="F854">
        <v>93234</v>
      </c>
      <c r="G854">
        <v>2276</v>
      </c>
      <c r="H854">
        <v>2807.57</v>
      </c>
      <c r="I854">
        <v>287</v>
      </c>
      <c r="J854" t="b">
        <v>1</v>
      </c>
      <c r="L854" t="s">
        <v>16</v>
      </c>
    </row>
    <row r="855" spans="1:12">
      <c r="A855" t="s">
        <v>1783</v>
      </c>
      <c r="B855" t="s">
        <v>1784</v>
      </c>
      <c r="C855" s="25">
        <v>45265</v>
      </c>
      <c r="D855" s="23">
        <v>45266</v>
      </c>
      <c r="E855" t="s">
        <v>23</v>
      </c>
      <c r="F855">
        <v>54682</v>
      </c>
      <c r="G855">
        <v>696</v>
      </c>
      <c r="H855" s="24">
        <v>1245.38</v>
      </c>
      <c r="I855">
        <v>86</v>
      </c>
      <c r="J855" t="s">
        <v>24</v>
      </c>
      <c r="L855" t="s">
        <v>25</v>
      </c>
    </row>
    <row r="856" spans="1:12">
      <c r="A856" t="s">
        <v>1785</v>
      </c>
      <c r="B856" t="s">
        <v>1786</v>
      </c>
      <c r="C856" s="25">
        <v>45078</v>
      </c>
      <c r="D856" s="23">
        <v>45091</v>
      </c>
      <c r="E856" t="s">
        <v>41</v>
      </c>
      <c r="F856">
        <v>60494</v>
      </c>
      <c r="G856">
        <v>2451</v>
      </c>
      <c r="H856">
        <v>3403.1</v>
      </c>
      <c r="I856">
        <v>163</v>
      </c>
      <c r="J856">
        <v>1</v>
      </c>
      <c r="L856" t="s">
        <v>42</v>
      </c>
    </row>
    <row r="857" spans="1:12">
      <c r="A857" t="s">
        <v>1787</v>
      </c>
      <c r="B857" t="s">
        <v>1788</v>
      </c>
      <c r="C857" s="25">
        <v>44969</v>
      </c>
      <c r="D857" s="23">
        <v>44971</v>
      </c>
      <c r="E857" t="s">
        <v>33</v>
      </c>
      <c r="F857">
        <v>82317</v>
      </c>
      <c r="G857">
        <v>2167</v>
      </c>
      <c r="H857">
        <v>3341.47</v>
      </c>
      <c r="I857">
        <v>234</v>
      </c>
      <c r="J857" t="s">
        <v>30</v>
      </c>
      <c r="L857" t="s">
        <v>34</v>
      </c>
    </row>
    <row r="858" spans="1:12">
      <c r="A858" t="s">
        <v>1789</v>
      </c>
      <c r="B858" t="s">
        <v>1790</v>
      </c>
      <c r="C858" s="25">
        <v>45251</v>
      </c>
      <c r="D858" s="23">
        <v>45267</v>
      </c>
      <c r="E858" t="s">
        <v>19</v>
      </c>
      <c r="F858">
        <v>66215</v>
      </c>
      <c r="G858">
        <v>2673</v>
      </c>
      <c r="H858" s="24">
        <v>2798.65</v>
      </c>
      <c r="I858">
        <v>230</v>
      </c>
      <c r="J858" t="s">
        <v>30</v>
      </c>
      <c r="L858" t="s">
        <v>20</v>
      </c>
    </row>
    <row r="859" spans="1:12">
      <c r="A859" t="s">
        <v>1791</v>
      </c>
      <c r="B859" t="s">
        <v>1792</v>
      </c>
      <c r="C859" s="23">
        <v>45111</v>
      </c>
      <c r="D859" s="23">
        <v>45048</v>
      </c>
      <c r="E859" t="s">
        <v>33</v>
      </c>
      <c r="F859">
        <v>79587</v>
      </c>
      <c r="G859">
        <v>3672</v>
      </c>
      <c r="H859">
        <v>5903.69</v>
      </c>
      <c r="I859">
        <v>192</v>
      </c>
      <c r="J859" t="s">
        <v>24</v>
      </c>
      <c r="L859" t="s">
        <v>34</v>
      </c>
    </row>
    <row r="860" spans="1:12">
      <c r="A860" t="s">
        <v>1793</v>
      </c>
      <c r="B860" t="s">
        <v>1794</v>
      </c>
      <c r="C860" s="25">
        <v>45084</v>
      </c>
      <c r="D860" s="23">
        <v>45113</v>
      </c>
      <c r="E860" t="s">
        <v>14</v>
      </c>
      <c r="F860">
        <v>7949</v>
      </c>
      <c r="G860">
        <v>153</v>
      </c>
      <c r="H860">
        <v>229.49</v>
      </c>
      <c r="I860">
        <v>15</v>
      </c>
      <c r="J860" t="b">
        <v>0</v>
      </c>
      <c r="L860" t="s">
        <v>16</v>
      </c>
    </row>
    <row r="861" spans="1:12">
      <c r="A861" t="s">
        <v>1795</v>
      </c>
      <c r="B861" t="s">
        <v>1796</v>
      </c>
      <c r="C861" s="25">
        <v>44979</v>
      </c>
      <c r="D861" s="23">
        <v>44982</v>
      </c>
      <c r="E861" t="s">
        <v>234</v>
      </c>
      <c r="F861">
        <v>56393</v>
      </c>
      <c r="G861">
        <v>2385</v>
      </c>
      <c r="H861">
        <v>1620.23</v>
      </c>
      <c r="I861">
        <v>151</v>
      </c>
      <c r="J861" t="b">
        <v>1</v>
      </c>
      <c r="L861" t="s">
        <v>16</v>
      </c>
    </row>
    <row r="862" spans="1:12">
      <c r="A862" t="s">
        <v>1797</v>
      </c>
      <c r="B862" t="s">
        <v>1798</v>
      </c>
      <c r="C862" s="25">
        <v>45156</v>
      </c>
      <c r="D862" s="23">
        <v>45172</v>
      </c>
      <c r="E862" t="s">
        <v>14</v>
      </c>
      <c r="F862">
        <v>74553</v>
      </c>
      <c r="G862">
        <v>921</v>
      </c>
      <c r="H862">
        <v>1251.61</v>
      </c>
      <c r="I862">
        <v>81</v>
      </c>
      <c r="J862" t="b">
        <v>0</v>
      </c>
      <c r="L862" t="s">
        <v>16</v>
      </c>
    </row>
    <row r="863" spans="1:12">
      <c r="A863" t="s">
        <v>1799</v>
      </c>
      <c r="B863" t="s">
        <v>1800</v>
      </c>
      <c r="C863" t="s">
        <v>47</v>
      </c>
      <c r="D863" s="23">
        <v>44974</v>
      </c>
      <c r="E863" t="s">
        <v>33</v>
      </c>
      <c r="F863">
        <v>7941</v>
      </c>
      <c r="G863">
        <v>364</v>
      </c>
      <c r="H863">
        <v>322.18</v>
      </c>
      <c r="I863">
        <v>23</v>
      </c>
      <c r="J863" t="s">
        <v>24</v>
      </c>
      <c r="L863" t="s">
        <v>34</v>
      </c>
    </row>
    <row r="864" spans="1:12">
      <c r="A864" t="s">
        <v>1801</v>
      </c>
      <c r="B864" t="s">
        <v>1802</v>
      </c>
      <c r="C864" s="25">
        <v>45108</v>
      </c>
      <c r="D864" s="23">
        <v>45126</v>
      </c>
      <c r="E864" t="s">
        <v>14</v>
      </c>
      <c r="F864">
        <v>26934</v>
      </c>
      <c r="G864">
        <v>970</v>
      </c>
      <c r="H864" s="24">
        <v>1654.96</v>
      </c>
      <c r="I864">
        <v>63</v>
      </c>
      <c r="J864" t="s">
        <v>24</v>
      </c>
      <c r="L864" t="s">
        <v>16</v>
      </c>
    </row>
    <row r="865" spans="1:12">
      <c r="A865" t="s">
        <v>1803</v>
      </c>
      <c r="B865" t="s">
        <v>1804</v>
      </c>
      <c r="C865" s="23">
        <v>45093</v>
      </c>
      <c r="D865" s="23">
        <v>45096</v>
      </c>
      <c r="E865" t="s">
        <v>19</v>
      </c>
      <c r="F865">
        <v>24386</v>
      </c>
      <c r="G865">
        <v>1096</v>
      </c>
      <c r="H865">
        <v>1248.24</v>
      </c>
      <c r="I865">
        <v>87</v>
      </c>
      <c r="J865" t="b">
        <v>0</v>
      </c>
      <c r="L865" t="s">
        <v>20</v>
      </c>
    </row>
    <row r="866" spans="1:12">
      <c r="A866" t="s">
        <v>1805</v>
      </c>
      <c r="B866" t="s">
        <v>1806</v>
      </c>
      <c r="C866" s="23">
        <v>45138</v>
      </c>
      <c r="D866" s="23">
        <v>45141</v>
      </c>
      <c r="E866" t="s">
        <v>14</v>
      </c>
      <c r="F866">
        <v>62886</v>
      </c>
      <c r="G866">
        <v>629</v>
      </c>
      <c r="H866">
        <v>1252.98</v>
      </c>
      <c r="I866">
        <v>125</v>
      </c>
      <c r="J866">
        <v>0</v>
      </c>
      <c r="L866" t="s">
        <v>16</v>
      </c>
    </row>
    <row r="867" spans="1:12">
      <c r="A867" t="s">
        <v>1807</v>
      </c>
      <c r="B867" t="s">
        <v>1808</v>
      </c>
      <c r="C867" s="25">
        <v>45213</v>
      </c>
      <c r="D867" s="23">
        <v>45208</v>
      </c>
      <c r="E867" t="s">
        <v>14</v>
      </c>
      <c r="F867">
        <v>76745</v>
      </c>
      <c r="G867">
        <v>1286</v>
      </c>
      <c r="H867">
        <v>821.43</v>
      </c>
      <c r="I867">
        <v>64</v>
      </c>
      <c r="J867">
        <v>1</v>
      </c>
      <c r="L867" t="s">
        <v>16</v>
      </c>
    </row>
    <row r="868" spans="1:12">
      <c r="A868" t="s">
        <v>1809</v>
      </c>
      <c r="B868" t="s">
        <v>1810</v>
      </c>
      <c r="C868" s="25">
        <v>45219</v>
      </c>
      <c r="D868" s="23">
        <v>45243</v>
      </c>
      <c r="E868" t="s">
        <v>23</v>
      </c>
      <c r="F868">
        <v>84251</v>
      </c>
      <c r="G868">
        <v>2156</v>
      </c>
      <c r="H868">
        <v>3601.64</v>
      </c>
      <c r="I868">
        <v>314</v>
      </c>
      <c r="J868" t="s">
        <v>30</v>
      </c>
      <c r="L868" t="s">
        <v>25</v>
      </c>
    </row>
    <row r="869" spans="1:12">
      <c r="A869" t="s">
        <v>1811</v>
      </c>
      <c r="B869" t="s">
        <v>1812</v>
      </c>
      <c r="C869" s="25">
        <v>45013</v>
      </c>
      <c r="D869" s="23">
        <v>45040</v>
      </c>
      <c r="E869" t="s">
        <v>191</v>
      </c>
      <c r="F869">
        <v>95456</v>
      </c>
      <c r="G869">
        <v>2403</v>
      </c>
      <c r="H869">
        <v>3629.86</v>
      </c>
      <c r="I869">
        <v>171</v>
      </c>
      <c r="J869">
        <v>0</v>
      </c>
      <c r="L869" t="s">
        <v>42</v>
      </c>
    </row>
    <row r="870" spans="1:12">
      <c r="A870" t="s">
        <v>1813</v>
      </c>
      <c r="B870" t="s">
        <v>1814</v>
      </c>
      <c r="C870" s="25">
        <v>45179</v>
      </c>
      <c r="D870" s="23">
        <v>45202</v>
      </c>
      <c r="E870" t="s">
        <v>14</v>
      </c>
      <c r="F870">
        <v>54413</v>
      </c>
      <c r="G870">
        <v>1037</v>
      </c>
      <c r="H870">
        <v>1712.34</v>
      </c>
      <c r="I870">
        <v>195</v>
      </c>
      <c r="J870" t="s">
        <v>15</v>
      </c>
      <c r="L870" t="s">
        <v>16</v>
      </c>
    </row>
    <row r="871" spans="1:12">
      <c r="A871" t="s">
        <v>1815</v>
      </c>
      <c r="B871" t="s">
        <v>1816</v>
      </c>
      <c r="C871" s="25">
        <v>45068</v>
      </c>
      <c r="D871" s="23">
        <v>45089</v>
      </c>
      <c r="E871" t="s">
        <v>23</v>
      </c>
      <c r="F871">
        <v>57800</v>
      </c>
      <c r="G871">
        <v>1460</v>
      </c>
      <c r="H871">
        <v>1403.49</v>
      </c>
      <c r="I871">
        <v>93</v>
      </c>
      <c r="J871" t="s">
        <v>30</v>
      </c>
      <c r="L871" t="s">
        <v>25</v>
      </c>
    </row>
    <row r="872" spans="1:12">
      <c r="A872" t="s">
        <v>1817</v>
      </c>
      <c r="B872" t="s">
        <v>1818</v>
      </c>
      <c r="C872" s="25">
        <v>44966</v>
      </c>
      <c r="D872" s="23">
        <v>44996</v>
      </c>
      <c r="E872" t="s">
        <v>14</v>
      </c>
      <c r="F872">
        <v>98239</v>
      </c>
      <c r="G872">
        <v>1488</v>
      </c>
      <c r="H872">
        <v>1842.27</v>
      </c>
      <c r="I872">
        <v>287</v>
      </c>
      <c r="J872" t="s">
        <v>30</v>
      </c>
      <c r="L872" t="s">
        <v>16</v>
      </c>
    </row>
    <row r="873" spans="1:12">
      <c r="A873" t="s">
        <v>1819</v>
      </c>
      <c r="B873" t="s">
        <v>1820</v>
      </c>
      <c r="C873" s="25">
        <v>45247</v>
      </c>
      <c r="D873" s="23">
        <v>45251</v>
      </c>
      <c r="E873" t="s">
        <v>19</v>
      </c>
      <c r="F873">
        <v>43318</v>
      </c>
      <c r="G873">
        <v>1148</v>
      </c>
      <c r="H873">
        <v>1945.59</v>
      </c>
      <c r="I873">
        <v>162</v>
      </c>
      <c r="J873">
        <v>1</v>
      </c>
      <c r="L873" t="s">
        <v>20</v>
      </c>
    </row>
    <row r="874" spans="1:12">
      <c r="A874" t="s">
        <v>1821</v>
      </c>
      <c r="B874" t="s">
        <v>1822</v>
      </c>
      <c r="C874" s="25">
        <v>45161</v>
      </c>
      <c r="D874" s="23">
        <v>45176</v>
      </c>
      <c r="E874" t="s">
        <v>14</v>
      </c>
      <c r="F874">
        <v>71173</v>
      </c>
      <c r="G874">
        <v>2995</v>
      </c>
      <c r="H874">
        <v>2542.19</v>
      </c>
      <c r="I874">
        <v>150</v>
      </c>
      <c r="J874" t="s">
        <v>15</v>
      </c>
      <c r="L874" t="s">
        <v>16</v>
      </c>
    </row>
    <row r="875" spans="1:12">
      <c r="A875" t="s">
        <v>1823</v>
      </c>
      <c r="B875" t="s">
        <v>1824</v>
      </c>
      <c r="C875" s="25">
        <v>45129</v>
      </c>
      <c r="D875" s="23">
        <v>45142</v>
      </c>
      <c r="E875" t="s">
        <v>23</v>
      </c>
      <c r="F875">
        <v>71390</v>
      </c>
      <c r="G875">
        <v>2081</v>
      </c>
      <c r="H875">
        <v>1746.06</v>
      </c>
      <c r="I875">
        <v>383</v>
      </c>
      <c r="J875" t="b">
        <v>1</v>
      </c>
      <c r="L875" t="s">
        <v>25</v>
      </c>
    </row>
    <row r="876" spans="1:12">
      <c r="A876" t="s">
        <v>1825</v>
      </c>
      <c r="B876" t="s">
        <v>1826</v>
      </c>
      <c r="C876" s="25">
        <v>45095</v>
      </c>
      <c r="D876" s="23">
        <v>45119</v>
      </c>
      <c r="E876" t="s">
        <v>14</v>
      </c>
      <c r="F876">
        <v>53329</v>
      </c>
      <c r="G876">
        <v>571</v>
      </c>
      <c r="H876">
        <v>757.48</v>
      </c>
      <c r="I876">
        <v>73</v>
      </c>
      <c r="J876" t="s">
        <v>15</v>
      </c>
      <c r="L876" t="s">
        <v>16</v>
      </c>
    </row>
    <row r="877" spans="1:12">
      <c r="A877" t="s">
        <v>1827</v>
      </c>
      <c r="B877" t="s">
        <v>1828</v>
      </c>
      <c r="C877" s="25">
        <v>45260</v>
      </c>
      <c r="D877" s="23">
        <v>45271</v>
      </c>
      <c r="E877" t="s">
        <v>19</v>
      </c>
      <c r="F877">
        <v>44088</v>
      </c>
      <c r="G877">
        <v>1184</v>
      </c>
      <c r="H877">
        <v>1521.85</v>
      </c>
      <c r="I877">
        <v>105</v>
      </c>
      <c r="J877" t="b">
        <v>1</v>
      </c>
      <c r="L877" t="s">
        <v>20</v>
      </c>
    </row>
    <row r="878" spans="1:12">
      <c r="A878" t="s">
        <v>1829</v>
      </c>
      <c r="B878" t="s">
        <v>1830</v>
      </c>
      <c r="C878" s="25">
        <v>45091</v>
      </c>
      <c r="D878" s="23">
        <v>45099</v>
      </c>
      <c r="E878" t="s">
        <v>41</v>
      </c>
      <c r="F878">
        <v>40811</v>
      </c>
      <c r="G878">
        <v>452</v>
      </c>
      <c r="H878">
        <v>417.37</v>
      </c>
      <c r="I878">
        <v>74</v>
      </c>
      <c r="J878" t="s">
        <v>15</v>
      </c>
      <c r="L878" t="s">
        <v>42</v>
      </c>
    </row>
    <row r="879" spans="1:12">
      <c r="A879" t="s">
        <v>1831</v>
      </c>
      <c r="B879" t="s">
        <v>1832</v>
      </c>
      <c r="C879" s="25">
        <v>45172</v>
      </c>
      <c r="D879" s="23">
        <v>45192</v>
      </c>
      <c r="E879" t="s">
        <v>234</v>
      </c>
      <c r="F879">
        <v>56479</v>
      </c>
      <c r="G879">
        <v>2747</v>
      </c>
      <c r="H879">
        <v>2601.72</v>
      </c>
      <c r="I879">
        <v>519</v>
      </c>
      <c r="J879" t="b">
        <v>0</v>
      </c>
      <c r="L879" t="s">
        <v>16</v>
      </c>
    </row>
    <row r="880" spans="1:12">
      <c r="A880" t="s">
        <v>1833</v>
      </c>
      <c r="B880" t="s">
        <v>1834</v>
      </c>
      <c r="C880" s="25">
        <v>45090</v>
      </c>
      <c r="D880" s="23">
        <v>45106</v>
      </c>
      <c r="E880" t="s">
        <v>41</v>
      </c>
      <c r="F880">
        <v>86392</v>
      </c>
      <c r="G880">
        <v>1304</v>
      </c>
      <c r="H880">
        <v>1195.47</v>
      </c>
      <c r="I880">
        <v>159</v>
      </c>
      <c r="J880" t="s">
        <v>24</v>
      </c>
      <c r="L880" t="s">
        <v>42</v>
      </c>
    </row>
    <row r="881" spans="1:12">
      <c r="A881" t="s">
        <v>1835</v>
      </c>
      <c r="B881" t="s">
        <v>1836</v>
      </c>
      <c r="C881" s="25">
        <v>45178</v>
      </c>
      <c r="D881" s="23">
        <v>45180</v>
      </c>
      <c r="E881" t="s">
        <v>14</v>
      </c>
      <c r="F881">
        <v>88369</v>
      </c>
      <c r="G881">
        <v>3385</v>
      </c>
      <c r="H881">
        <v>5609.85</v>
      </c>
      <c r="I881">
        <v>329</v>
      </c>
      <c r="J881" t="s">
        <v>15</v>
      </c>
      <c r="L881" t="s">
        <v>16</v>
      </c>
    </row>
    <row r="882" spans="1:12">
      <c r="A882" t="s">
        <v>1837</v>
      </c>
      <c r="B882" t="s">
        <v>1838</v>
      </c>
      <c r="C882" s="25">
        <v>45093</v>
      </c>
      <c r="D882" s="23">
        <v>45104</v>
      </c>
      <c r="E882" t="s">
        <v>33</v>
      </c>
      <c r="F882">
        <v>20963</v>
      </c>
      <c r="G882">
        <v>1025</v>
      </c>
      <c r="H882">
        <v>1514.8</v>
      </c>
      <c r="I882">
        <v>172</v>
      </c>
      <c r="J882">
        <v>0</v>
      </c>
      <c r="L882" t="s">
        <v>34</v>
      </c>
    </row>
    <row r="883" spans="1:12">
      <c r="A883" t="s">
        <v>1839</v>
      </c>
      <c r="B883" t="s">
        <v>1840</v>
      </c>
      <c r="C883" s="25">
        <v>45128</v>
      </c>
      <c r="D883" s="23">
        <v>45138</v>
      </c>
      <c r="E883" t="s">
        <v>23</v>
      </c>
      <c r="F883">
        <v>56123</v>
      </c>
      <c r="G883">
        <v>2415</v>
      </c>
      <c r="H883" s="24">
        <v>4222.93</v>
      </c>
      <c r="I883">
        <v>367</v>
      </c>
      <c r="J883">
        <v>0</v>
      </c>
      <c r="L883" t="s">
        <v>25</v>
      </c>
    </row>
    <row r="884" spans="1:12">
      <c r="A884" t="s">
        <v>1841</v>
      </c>
      <c r="B884" t="s">
        <v>1842</v>
      </c>
      <c r="C884" s="25">
        <v>45029</v>
      </c>
      <c r="D884" s="23">
        <v>45047</v>
      </c>
      <c r="E884" t="s">
        <v>41</v>
      </c>
      <c r="F884">
        <v>93705</v>
      </c>
      <c r="G884">
        <v>3558</v>
      </c>
      <c r="H884" s="24">
        <v>6985.1</v>
      </c>
      <c r="I884">
        <v>652</v>
      </c>
      <c r="J884">
        <v>1</v>
      </c>
      <c r="L884" t="s">
        <v>42</v>
      </c>
    </row>
    <row r="885" spans="1:12">
      <c r="A885" t="s">
        <v>1843</v>
      </c>
      <c r="B885" t="s">
        <v>1844</v>
      </c>
      <c r="C885" s="23">
        <v>45276</v>
      </c>
      <c r="D885" s="23">
        <v>45301</v>
      </c>
      <c r="E885" t="s">
        <v>14</v>
      </c>
      <c r="F885">
        <v>74477</v>
      </c>
      <c r="G885">
        <v>3245</v>
      </c>
      <c r="H885">
        <v>3930.49</v>
      </c>
      <c r="I885">
        <v>499</v>
      </c>
      <c r="J885" t="s">
        <v>24</v>
      </c>
      <c r="L885" t="s">
        <v>16</v>
      </c>
    </row>
    <row r="886" spans="1:12">
      <c r="A886" t="s">
        <v>1845</v>
      </c>
      <c r="B886" t="s">
        <v>1846</v>
      </c>
      <c r="C886" s="25">
        <v>45163</v>
      </c>
      <c r="D886" s="23">
        <v>45186</v>
      </c>
      <c r="E886" t="s">
        <v>41</v>
      </c>
      <c r="F886">
        <v>15388</v>
      </c>
      <c r="G886">
        <v>758</v>
      </c>
      <c r="H886">
        <v>454.83</v>
      </c>
      <c r="I886">
        <v>65</v>
      </c>
      <c r="J886" t="s">
        <v>24</v>
      </c>
      <c r="L886" t="s">
        <v>68</v>
      </c>
    </row>
    <row r="887" spans="1:12">
      <c r="A887" t="s">
        <v>1847</v>
      </c>
      <c r="B887" t="s">
        <v>1848</v>
      </c>
      <c r="C887" s="23">
        <v>45076</v>
      </c>
      <c r="D887" s="23">
        <v>45104</v>
      </c>
      <c r="E887" t="s">
        <v>14</v>
      </c>
      <c r="F887">
        <v>6569</v>
      </c>
      <c r="G887">
        <v>228</v>
      </c>
      <c r="H887">
        <v>130.45</v>
      </c>
      <c r="I887">
        <v>43</v>
      </c>
      <c r="J887" t="b">
        <v>1</v>
      </c>
      <c r="L887" t="s">
        <v>16</v>
      </c>
    </row>
    <row r="888" spans="1:12">
      <c r="A888" t="s">
        <v>1849</v>
      </c>
      <c r="B888" t="s">
        <v>1850</v>
      </c>
      <c r="C888" s="25">
        <v>45136</v>
      </c>
      <c r="D888" s="23">
        <v>45151</v>
      </c>
      <c r="E888" t="s">
        <v>41</v>
      </c>
      <c r="F888">
        <v>70836</v>
      </c>
      <c r="G888">
        <v>2292</v>
      </c>
      <c r="H888">
        <v>-2162.5</v>
      </c>
      <c r="I888">
        <v>150</v>
      </c>
      <c r="J888" t="s">
        <v>30</v>
      </c>
      <c r="L888" t="s">
        <v>42</v>
      </c>
    </row>
    <row r="889" spans="1:12">
      <c r="A889" t="s">
        <v>1851</v>
      </c>
      <c r="B889" t="s">
        <v>1852</v>
      </c>
      <c r="C889" s="25">
        <v>45082</v>
      </c>
      <c r="D889" s="23">
        <v>45089</v>
      </c>
      <c r="E889" t="s">
        <v>33</v>
      </c>
      <c r="F889">
        <v>37586</v>
      </c>
      <c r="G889">
        <v>1320</v>
      </c>
      <c r="H889">
        <v>2506.44</v>
      </c>
      <c r="I889">
        <v>119</v>
      </c>
      <c r="J889">
        <v>1</v>
      </c>
      <c r="L889" t="s">
        <v>34</v>
      </c>
    </row>
    <row r="890" spans="1:12">
      <c r="A890" t="s">
        <v>1853</v>
      </c>
      <c r="B890" t="s">
        <v>1854</v>
      </c>
      <c r="C890" s="23">
        <v>45143</v>
      </c>
      <c r="D890" s="23">
        <v>45074</v>
      </c>
      <c r="E890" t="s">
        <v>41</v>
      </c>
      <c r="F890">
        <v>13015</v>
      </c>
      <c r="G890">
        <v>407</v>
      </c>
      <c r="H890">
        <v>522.92</v>
      </c>
      <c r="I890">
        <v>52</v>
      </c>
      <c r="J890">
        <v>0</v>
      </c>
      <c r="K890">
        <v>13074</v>
      </c>
      <c r="L890" t="s">
        <v>42</v>
      </c>
    </row>
    <row r="891" spans="1:12">
      <c r="A891" t="s">
        <v>1855</v>
      </c>
      <c r="B891" t="s">
        <v>1856</v>
      </c>
      <c r="C891" s="25">
        <v>45233</v>
      </c>
      <c r="D891" s="23">
        <v>45247</v>
      </c>
      <c r="E891" t="s">
        <v>19</v>
      </c>
      <c r="F891">
        <v>46002</v>
      </c>
      <c r="G891">
        <v>1628</v>
      </c>
      <c r="H891" s="24">
        <v>1477.7</v>
      </c>
      <c r="I891">
        <v>219</v>
      </c>
      <c r="J891">
        <v>0</v>
      </c>
      <c r="L891" t="s">
        <v>20</v>
      </c>
    </row>
    <row r="892" spans="1:12">
      <c r="A892" t="s">
        <v>1857</v>
      </c>
      <c r="B892" t="s">
        <v>1858</v>
      </c>
      <c r="C892" s="25">
        <v>45186</v>
      </c>
      <c r="D892" s="23">
        <v>45190</v>
      </c>
      <c r="E892" t="s">
        <v>33</v>
      </c>
      <c r="F892">
        <v>7254</v>
      </c>
      <c r="G892">
        <v>203</v>
      </c>
      <c r="H892">
        <v>223.05</v>
      </c>
      <c r="I892">
        <v>10</v>
      </c>
      <c r="J892" t="b">
        <v>1</v>
      </c>
      <c r="L892" t="s">
        <v>34</v>
      </c>
    </row>
    <row r="893" spans="1:12">
      <c r="A893" t="s">
        <v>1859</v>
      </c>
      <c r="B893" t="s">
        <v>1860</v>
      </c>
      <c r="C893" s="25">
        <v>45141</v>
      </c>
      <c r="D893" s="23">
        <v>45142</v>
      </c>
      <c r="E893" t="s">
        <v>33</v>
      </c>
      <c r="F893">
        <v>18144</v>
      </c>
      <c r="G893">
        <v>339</v>
      </c>
      <c r="H893">
        <v>473.89</v>
      </c>
      <c r="I893">
        <v>56</v>
      </c>
      <c r="J893">
        <v>0</v>
      </c>
      <c r="L893" t="s">
        <v>34</v>
      </c>
    </row>
    <row r="894" spans="1:12">
      <c r="A894" t="s">
        <v>1861</v>
      </c>
      <c r="B894" t="s">
        <v>1862</v>
      </c>
      <c r="C894" s="25">
        <v>45111</v>
      </c>
      <c r="D894" s="23">
        <v>45133</v>
      </c>
      <c r="E894" t="s">
        <v>19</v>
      </c>
      <c r="F894">
        <v>25214</v>
      </c>
      <c r="G894">
        <v>373</v>
      </c>
      <c r="H894">
        <v>551.83</v>
      </c>
      <c r="I894">
        <v>38</v>
      </c>
      <c r="J894">
        <v>0</v>
      </c>
      <c r="L894" t="s">
        <v>20</v>
      </c>
    </row>
    <row r="895" spans="1:12">
      <c r="A895" t="s">
        <v>1863</v>
      </c>
      <c r="B895" t="s">
        <v>1864</v>
      </c>
      <c r="C895" s="23">
        <v>45231</v>
      </c>
      <c r="D895" s="23">
        <v>44942</v>
      </c>
      <c r="E895" t="s">
        <v>14</v>
      </c>
      <c r="F895">
        <v>81719</v>
      </c>
      <c r="G895">
        <v>1040</v>
      </c>
      <c r="H895">
        <v>760.11</v>
      </c>
      <c r="I895">
        <v>115</v>
      </c>
      <c r="J895" t="b">
        <v>1</v>
      </c>
      <c r="L895" t="s">
        <v>16</v>
      </c>
    </row>
    <row r="896" spans="1:12">
      <c r="A896" t="s">
        <v>1865</v>
      </c>
      <c r="B896" t="s">
        <v>1866</v>
      </c>
      <c r="C896" s="25">
        <v>45054</v>
      </c>
      <c r="D896" s="23">
        <v>45073</v>
      </c>
      <c r="E896" t="s">
        <v>33</v>
      </c>
      <c r="F896">
        <v>72774</v>
      </c>
      <c r="G896">
        <v>1494</v>
      </c>
      <c r="H896">
        <v>2936.53</v>
      </c>
      <c r="I896">
        <v>256</v>
      </c>
      <c r="J896">
        <v>0</v>
      </c>
      <c r="L896" t="s">
        <v>34</v>
      </c>
    </row>
    <row r="897" spans="1:12">
      <c r="A897" t="s">
        <v>1867</v>
      </c>
      <c r="B897" t="s">
        <v>1868</v>
      </c>
      <c r="C897" s="25">
        <v>45258</v>
      </c>
      <c r="D897" s="23">
        <v>45286</v>
      </c>
      <c r="E897" t="s">
        <v>19</v>
      </c>
      <c r="F897">
        <v>7090</v>
      </c>
      <c r="G897">
        <v>83</v>
      </c>
      <c r="H897">
        <v>109.32</v>
      </c>
      <c r="I897">
        <v>8</v>
      </c>
      <c r="J897" t="s">
        <v>30</v>
      </c>
      <c r="L897" t="s">
        <v>20</v>
      </c>
    </row>
    <row r="898" spans="1:12">
      <c r="A898" t="s">
        <v>1869</v>
      </c>
      <c r="B898" t="s">
        <v>1870</v>
      </c>
      <c r="C898" s="25">
        <v>45257</v>
      </c>
      <c r="D898" s="23">
        <v>45279</v>
      </c>
      <c r="E898" t="s">
        <v>41</v>
      </c>
      <c r="F898">
        <v>12637</v>
      </c>
      <c r="G898">
        <v>413</v>
      </c>
      <c r="H898">
        <v>290.56</v>
      </c>
      <c r="I898">
        <v>23</v>
      </c>
      <c r="J898" t="b">
        <v>0</v>
      </c>
      <c r="L898" t="s">
        <v>68</v>
      </c>
    </row>
    <row r="899" spans="1:12">
      <c r="A899" t="s">
        <v>1871</v>
      </c>
      <c r="B899" t="s">
        <v>1872</v>
      </c>
      <c r="C899" s="25">
        <v>45096</v>
      </c>
      <c r="D899" s="23">
        <v>45121</v>
      </c>
      <c r="E899" t="s">
        <v>33</v>
      </c>
      <c r="F899">
        <v>23415</v>
      </c>
      <c r="G899">
        <v>499</v>
      </c>
      <c r="H899">
        <v>918.39</v>
      </c>
      <c r="J899">
        <v>1</v>
      </c>
      <c r="L899" t="s">
        <v>34</v>
      </c>
    </row>
    <row r="900" spans="1:12">
      <c r="A900" t="s">
        <v>1873</v>
      </c>
      <c r="B900" t="s">
        <v>1874</v>
      </c>
      <c r="C900" s="23">
        <v>45078</v>
      </c>
      <c r="D900" s="23">
        <v>44933</v>
      </c>
      <c r="E900" t="s">
        <v>58</v>
      </c>
      <c r="F900">
        <v>25071</v>
      </c>
      <c r="G900">
        <v>1077</v>
      </c>
      <c r="H900">
        <v>659.08</v>
      </c>
      <c r="I900">
        <v>208</v>
      </c>
      <c r="J900" t="s">
        <v>30</v>
      </c>
      <c r="L900" t="s">
        <v>59</v>
      </c>
    </row>
    <row r="901" spans="1:12">
      <c r="A901" t="s">
        <v>1875</v>
      </c>
      <c r="B901" t="s">
        <v>1876</v>
      </c>
      <c r="C901" s="25">
        <v>45040</v>
      </c>
      <c r="D901" s="23">
        <v>45070</v>
      </c>
      <c r="E901" t="s">
        <v>19</v>
      </c>
      <c r="F901">
        <v>59243</v>
      </c>
      <c r="G901">
        <v>768</v>
      </c>
      <c r="H901">
        <v>1429.71</v>
      </c>
      <c r="I901">
        <v>46</v>
      </c>
      <c r="J901" t="s">
        <v>30</v>
      </c>
      <c r="L901" t="s">
        <v>20</v>
      </c>
    </row>
    <row r="902" spans="1:12">
      <c r="A902" t="s">
        <v>1877</v>
      </c>
      <c r="B902" t="s">
        <v>1878</v>
      </c>
      <c r="C902" s="25">
        <v>45224</v>
      </c>
      <c r="D902" s="23">
        <v>45241</v>
      </c>
      <c r="E902" t="s">
        <v>19</v>
      </c>
      <c r="F902">
        <v>42240</v>
      </c>
      <c r="G902">
        <v>804</v>
      </c>
      <c r="H902">
        <v>1603.86</v>
      </c>
      <c r="I902">
        <v>83</v>
      </c>
      <c r="J902" t="b">
        <v>0</v>
      </c>
      <c r="L902" t="s">
        <v>20</v>
      </c>
    </row>
    <row r="903" spans="1:12">
      <c r="A903" t="s">
        <v>1879</v>
      </c>
      <c r="B903" t="s">
        <v>1880</v>
      </c>
      <c r="C903" s="25">
        <v>45118</v>
      </c>
      <c r="D903" s="23">
        <v>45133</v>
      </c>
      <c r="E903" t="s">
        <v>19</v>
      </c>
      <c r="F903">
        <v>84807</v>
      </c>
      <c r="G903">
        <v>3325</v>
      </c>
      <c r="H903" s="24">
        <v>5155.9</v>
      </c>
      <c r="I903">
        <v>417</v>
      </c>
      <c r="J903" t="s">
        <v>24</v>
      </c>
      <c r="L903" t="s">
        <v>20</v>
      </c>
    </row>
    <row r="904" spans="1:12">
      <c r="A904" t="s">
        <v>1881</v>
      </c>
      <c r="B904" t="s">
        <v>1882</v>
      </c>
      <c r="C904" s="25">
        <v>45228</v>
      </c>
      <c r="D904" s="23">
        <v>45231</v>
      </c>
      <c r="E904" t="s">
        <v>14</v>
      </c>
      <c r="F904">
        <v>34434</v>
      </c>
      <c r="G904">
        <v>1169</v>
      </c>
      <c r="H904">
        <v>1935.48</v>
      </c>
      <c r="I904">
        <v>144</v>
      </c>
      <c r="J904">
        <v>1</v>
      </c>
      <c r="L904" t="s">
        <v>16</v>
      </c>
    </row>
    <row r="905" spans="1:12">
      <c r="A905" t="s">
        <v>1883</v>
      </c>
      <c r="B905" t="s">
        <v>1884</v>
      </c>
      <c r="C905" s="25">
        <v>44939</v>
      </c>
      <c r="D905" s="23">
        <v>44956</v>
      </c>
      <c r="E905" t="s">
        <v>41</v>
      </c>
      <c r="F905">
        <v>70724</v>
      </c>
      <c r="G905">
        <v>889</v>
      </c>
      <c r="H905">
        <v>894.29</v>
      </c>
      <c r="I905">
        <v>44</v>
      </c>
      <c r="J905" t="s">
        <v>30</v>
      </c>
      <c r="L905" t="s">
        <v>42</v>
      </c>
    </row>
    <row r="906" spans="1:12">
      <c r="A906" t="s">
        <v>1885</v>
      </c>
      <c r="B906" t="s">
        <v>1886</v>
      </c>
      <c r="C906" s="25">
        <v>44970</v>
      </c>
      <c r="D906" s="23">
        <v>44976</v>
      </c>
      <c r="E906" t="s">
        <v>19</v>
      </c>
      <c r="F906">
        <v>76697</v>
      </c>
      <c r="G906">
        <v>3458</v>
      </c>
      <c r="H906">
        <v>6612.96</v>
      </c>
      <c r="I906">
        <v>432</v>
      </c>
      <c r="J906">
        <v>0</v>
      </c>
      <c r="L906" t="s">
        <v>20</v>
      </c>
    </row>
    <row r="907" spans="1:12">
      <c r="A907" t="s">
        <v>1887</v>
      </c>
      <c r="B907" t="s">
        <v>1888</v>
      </c>
      <c r="C907" s="25">
        <v>44999</v>
      </c>
      <c r="D907" s="23">
        <v>45014</v>
      </c>
      <c r="E907" t="s">
        <v>23</v>
      </c>
      <c r="F907">
        <v>29732</v>
      </c>
      <c r="G907">
        <v>1340</v>
      </c>
      <c r="H907">
        <v>1734.73</v>
      </c>
      <c r="I907">
        <v>144</v>
      </c>
      <c r="J907" t="b">
        <v>0</v>
      </c>
      <c r="L907" t="s">
        <v>25</v>
      </c>
    </row>
    <row r="908" spans="1:12">
      <c r="A908" t="s">
        <v>1889</v>
      </c>
      <c r="B908" t="s">
        <v>1890</v>
      </c>
      <c r="C908" s="25">
        <v>45032</v>
      </c>
      <c r="D908" s="23">
        <v>45041</v>
      </c>
      <c r="E908" t="s">
        <v>138</v>
      </c>
      <c r="F908">
        <v>12314</v>
      </c>
      <c r="G908">
        <v>285</v>
      </c>
      <c r="H908">
        <v>455.6</v>
      </c>
      <c r="I908">
        <v>55</v>
      </c>
      <c r="J908" t="s">
        <v>24</v>
      </c>
      <c r="L908" t="s">
        <v>139</v>
      </c>
    </row>
    <row r="909" spans="1:12">
      <c r="A909" t="s">
        <v>1891</v>
      </c>
      <c r="B909" t="s">
        <v>1892</v>
      </c>
      <c r="C909" s="25">
        <v>44976</v>
      </c>
      <c r="D909" s="23">
        <v>44999</v>
      </c>
      <c r="E909" t="s">
        <v>23</v>
      </c>
      <c r="F909">
        <v>24954</v>
      </c>
      <c r="G909">
        <v>589</v>
      </c>
      <c r="H909">
        <v>1110.95</v>
      </c>
      <c r="I909">
        <v>43</v>
      </c>
      <c r="J909">
        <v>1</v>
      </c>
      <c r="L909" t="s">
        <v>25</v>
      </c>
    </row>
    <row r="910" spans="1:12">
      <c r="A910" t="s">
        <v>1893</v>
      </c>
      <c r="B910" t="s">
        <v>1894</v>
      </c>
      <c r="C910" t="s">
        <v>1895</v>
      </c>
      <c r="D910" s="23">
        <v>45109</v>
      </c>
      <c r="E910" t="s">
        <v>19</v>
      </c>
      <c r="F910">
        <v>58108</v>
      </c>
      <c r="G910">
        <v>2879</v>
      </c>
      <c r="H910">
        <v>5650.81</v>
      </c>
      <c r="I910">
        <v>296</v>
      </c>
      <c r="J910" t="s">
        <v>15</v>
      </c>
      <c r="L910" t="s">
        <v>20</v>
      </c>
    </row>
    <row r="911" spans="1:12">
      <c r="A911" t="s">
        <v>1896</v>
      </c>
      <c r="B911" t="s">
        <v>1897</v>
      </c>
      <c r="C911" s="25">
        <v>44949</v>
      </c>
      <c r="D911" s="23">
        <v>44962</v>
      </c>
      <c r="E911" t="s">
        <v>138</v>
      </c>
      <c r="F911">
        <v>88044</v>
      </c>
      <c r="G911">
        <v>3085</v>
      </c>
      <c r="H911" s="24">
        <v>5398.15</v>
      </c>
      <c r="I911">
        <v>348</v>
      </c>
      <c r="J911" t="b">
        <v>1</v>
      </c>
      <c r="L911" t="s">
        <v>139</v>
      </c>
    </row>
    <row r="912" spans="1:12">
      <c r="A912" t="s">
        <v>1898</v>
      </c>
      <c r="B912" t="s">
        <v>1899</v>
      </c>
      <c r="C912" s="25">
        <v>45102</v>
      </c>
      <c r="D912" s="23">
        <v>45128</v>
      </c>
      <c r="E912" t="s">
        <v>19</v>
      </c>
      <c r="F912">
        <v>88505</v>
      </c>
      <c r="G912">
        <v>2766</v>
      </c>
      <c r="H912">
        <v>2640.22</v>
      </c>
      <c r="I912">
        <v>300</v>
      </c>
      <c r="J912">
        <v>0</v>
      </c>
      <c r="L912" t="s">
        <v>20</v>
      </c>
    </row>
    <row r="913" spans="1:12">
      <c r="A913" t="s">
        <v>1900</v>
      </c>
      <c r="B913" t="s">
        <v>1901</v>
      </c>
      <c r="C913" s="25">
        <v>45011</v>
      </c>
      <c r="D913" s="23">
        <v>45041</v>
      </c>
      <c r="E913" t="s">
        <v>23</v>
      </c>
      <c r="F913">
        <v>37668</v>
      </c>
      <c r="G913">
        <v>1639</v>
      </c>
      <c r="H913" s="24">
        <v>3195.76</v>
      </c>
      <c r="I913">
        <v>245</v>
      </c>
      <c r="J913" t="b">
        <v>0</v>
      </c>
      <c r="L913" t="s">
        <v>25</v>
      </c>
    </row>
    <row r="914" spans="1:12">
      <c r="A914" t="s">
        <v>1902</v>
      </c>
      <c r="B914" t="s">
        <v>1903</v>
      </c>
      <c r="C914" s="25">
        <v>45191</v>
      </c>
      <c r="D914" s="23">
        <v>45209</v>
      </c>
      <c r="E914" t="s">
        <v>19</v>
      </c>
      <c r="F914">
        <v>24061</v>
      </c>
      <c r="G914">
        <v>515</v>
      </c>
      <c r="H914">
        <v>742.72</v>
      </c>
      <c r="I914">
        <v>42</v>
      </c>
      <c r="J914" t="b">
        <v>1</v>
      </c>
      <c r="L914" t="s">
        <v>20</v>
      </c>
    </row>
    <row r="915" spans="1:12">
      <c r="A915" t="s">
        <v>1904</v>
      </c>
      <c r="B915" t="s">
        <v>1905</v>
      </c>
      <c r="C915" s="25">
        <v>45213</v>
      </c>
      <c r="D915" s="23">
        <v>45234</v>
      </c>
      <c r="E915" t="s">
        <v>19</v>
      </c>
      <c r="F915">
        <v>80252</v>
      </c>
      <c r="G915">
        <v>2180</v>
      </c>
      <c r="H915">
        <v>4133.2</v>
      </c>
      <c r="I915">
        <v>181</v>
      </c>
      <c r="J915" t="s">
        <v>24</v>
      </c>
      <c r="L915" t="s">
        <v>20</v>
      </c>
    </row>
    <row r="916" spans="1:12">
      <c r="A916" t="s">
        <v>1906</v>
      </c>
      <c r="B916" t="s">
        <v>1907</v>
      </c>
      <c r="C916" s="25">
        <v>45134</v>
      </c>
      <c r="D916" s="23">
        <v>45158</v>
      </c>
      <c r="E916" t="s">
        <v>33</v>
      </c>
      <c r="F916">
        <v>40749</v>
      </c>
      <c r="G916">
        <v>843</v>
      </c>
      <c r="H916">
        <v>1276.43</v>
      </c>
      <c r="J916" t="s">
        <v>24</v>
      </c>
      <c r="L916" t="s">
        <v>68</v>
      </c>
    </row>
    <row r="917" spans="1:12">
      <c r="A917" t="s">
        <v>1908</v>
      </c>
      <c r="B917" t="s">
        <v>1909</v>
      </c>
      <c r="C917" s="23">
        <v>45263</v>
      </c>
      <c r="D917" s="23">
        <v>44999</v>
      </c>
      <c r="E917" t="s">
        <v>33</v>
      </c>
      <c r="F917">
        <v>17907</v>
      </c>
      <c r="G917">
        <v>744</v>
      </c>
      <c r="H917">
        <v>714.88</v>
      </c>
      <c r="I917">
        <v>93</v>
      </c>
      <c r="J917" t="s">
        <v>15</v>
      </c>
      <c r="L917" t="s">
        <v>34</v>
      </c>
    </row>
    <row r="918" spans="1:12">
      <c r="A918" t="s">
        <v>1910</v>
      </c>
      <c r="B918" t="s">
        <v>1911</v>
      </c>
      <c r="C918" s="25">
        <v>45241</v>
      </c>
      <c r="D918" s="23">
        <v>45250</v>
      </c>
      <c r="E918" t="s">
        <v>33</v>
      </c>
      <c r="F918">
        <v>19777</v>
      </c>
      <c r="G918">
        <v>651</v>
      </c>
      <c r="H918">
        <v>686.83</v>
      </c>
      <c r="I918">
        <v>73</v>
      </c>
      <c r="J918" t="s">
        <v>30</v>
      </c>
      <c r="L918" t="s">
        <v>34</v>
      </c>
    </row>
    <row r="919" spans="1:12">
      <c r="A919" t="s">
        <v>1912</v>
      </c>
      <c r="B919" t="s">
        <v>1913</v>
      </c>
      <c r="C919" s="25">
        <v>45146</v>
      </c>
      <c r="D919" s="23">
        <v>45165</v>
      </c>
      <c r="E919" t="s">
        <v>14</v>
      </c>
      <c r="F919">
        <v>94229</v>
      </c>
      <c r="G919">
        <v>3425</v>
      </c>
      <c r="H919" s="24">
        <v>4540.55</v>
      </c>
      <c r="I919">
        <v>258</v>
      </c>
      <c r="J919" t="s">
        <v>30</v>
      </c>
      <c r="L919" t="s">
        <v>16</v>
      </c>
    </row>
    <row r="920" spans="1:12">
      <c r="A920" t="s">
        <v>1914</v>
      </c>
      <c r="B920" t="s">
        <v>1915</v>
      </c>
      <c r="C920" s="25">
        <v>45032</v>
      </c>
      <c r="D920" s="23">
        <v>45036</v>
      </c>
      <c r="E920" t="s">
        <v>14</v>
      </c>
      <c r="F920">
        <v>52745</v>
      </c>
      <c r="G920">
        <v>1059</v>
      </c>
      <c r="H920">
        <v>1784.44</v>
      </c>
      <c r="I920">
        <v>82</v>
      </c>
      <c r="J920">
        <v>1</v>
      </c>
      <c r="L920" t="s">
        <v>16</v>
      </c>
    </row>
    <row r="921" spans="1:12">
      <c r="A921" t="s">
        <v>1916</v>
      </c>
      <c r="B921" t="s">
        <v>1917</v>
      </c>
      <c r="C921" s="25">
        <v>44959</v>
      </c>
      <c r="D921" s="23">
        <v>44982</v>
      </c>
      <c r="E921" t="s">
        <v>19</v>
      </c>
      <c r="F921">
        <v>92865</v>
      </c>
      <c r="G921">
        <v>1746</v>
      </c>
      <c r="H921" s="24">
        <v>1705.8</v>
      </c>
      <c r="J921" t="b">
        <v>0</v>
      </c>
      <c r="L921" t="s">
        <v>20</v>
      </c>
    </row>
    <row r="922" spans="1:12">
      <c r="A922" t="s">
        <v>1918</v>
      </c>
      <c r="B922" t="s">
        <v>1919</v>
      </c>
      <c r="C922" s="25">
        <v>45201</v>
      </c>
      <c r="D922" s="23">
        <v>45218</v>
      </c>
      <c r="E922" t="s">
        <v>41</v>
      </c>
      <c r="F922">
        <v>82818</v>
      </c>
      <c r="G922">
        <v>2446</v>
      </c>
      <c r="H922">
        <v>3350.03</v>
      </c>
      <c r="I922">
        <v>155</v>
      </c>
      <c r="J922" t="b">
        <v>0</v>
      </c>
      <c r="L922" t="s">
        <v>42</v>
      </c>
    </row>
    <row r="923" spans="1:12">
      <c r="A923" t="s">
        <v>1920</v>
      </c>
      <c r="B923" t="s">
        <v>1921</v>
      </c>
      <c r="C923" s="25">
        <v>45161</v>
      </c>
      <c r="D923" s="23">
        <v>45177</v>
      </c>
      <c r="E923" t="s">
        <v>33</v>
      </c>
      <c r="F923">
        <v>24624</v>
      </c>
      <c r="G923">
        <v>972</v>
      </c>
      <c r="H923">
        <v>989.92</v>
      </c>
      <c r="I923">
        <v>129</v>
      </c>
      <c r="J923" t="s">
        <v>24</v>
      </c>
      <c r="L923" t="s">
        <v>68</v>
      </c>
    </row>
    <row r="924" spans="1:12">
      <c r="A924" t="s">
        <v>1922</v>
      </c>
      <c r="B924" t="s">
        <v>1923</v>
      </c>
      <c r="C924" s="25">
        <v>45177</v>
      </c>
      <c r="D924" s="23">
        <v>45183</v>
      </c>
      <c r="E924" t="s">
        <v>33</v>
      </c>
      <c r="F924">
        <v>24321</v>
      </c>
      <c r="G924">
        <v>754</v>
      </c>
      <c r="H924">
        <v>1299.64</v>
      </c>
      <c r="I924">
        <v>138</v>
      </c>
      <c r="J924">
        <v>1</v>
      </c>
      <c r="L924" t="s">
        <v>34</v>
      </c>
    </row>
    <row r="925" spans="1:12">
      <c r="A925" t="s">
        <v>1924</v>
      </c>
      <c r="B925" t="s">
        <v>1925</v>
      </c>
      <c r="C925" s="25">
        <v>45232</v>
      </c>
      <c r="D925" s="23">
        <v>45261</v>
      </c>
      <c r="E925" t="s">
        <v>14</v>
      </c>
      <c r="F925">
        <v>11488</v>
      </c>
      <c r="G925">
        <v>129</v>
      </c>
      <c r="H925" s="24">
        <v>154.81</v>
      </c>
      <c r="I925">
        <v>12</v>
      </c>
      <c r="J925" t="b">
        <v>1</v>
      </c>
      <c r="L925" t="s">
        <v>68</v>
      </c>
    </row>
    <row r="926" spans="1:12">
      <c r="A926" t="s">
        <v>1926</v>
      </c>
      <c r="B926" t="s">
        <v>1927</v>
      </c>
      <c r="C926" s="25">
        <v>44985</v>
      </c>
      <c r="D926" s="23">
        <v>45000</v>
      </c>
      <c r="E926" t="s">
        <v>19</v>
      </c>
      <c r="F926">
        <v>23574</v>
      </c>
      <c r="G926">
        <v>1054</v>
      </c>
      <c r="H926">
        <v>-648.3</v>
      </c>
      <c r="I926">
        <v>104</v>
      </c>
      <c r="J926" t="s">
        <v>30</v>
      </c>
      <c r="L926" t="s">
        <v>20</v>
      </c>
    </row>
    <row r="927" spans="1:12">
      <c r="A927" t="s">
        <v>1928</v>
      </c>
      <c r="B927" t="s">
        <v>1929</v>
      </c>
      <c r="C927" s="25">
        <v>45243</v>
      </c>
      <c r="D927" s="23">
        <v>45253</v>
      </c>
      <c r="E927" t="s">
        <v>14</v>
      </c>
      <c r="F927">
        <v>6240</v>
      </c>
      <c r="G927">
        <v>78</v>
      </c>
      <c r="H927">
        <v>58.43</v>
      </c>
      <c r="J927" t="s">
        <v>30</v>
      </c>
      <c r="L927" t="s">
        <v>16</v>
      </c>
    </row>
    <row r="928" spans="1:12">
      <c r="A928" t="s">
        <v>1930</v>
      </c>
      <c r="B928" t="s">
        <v>1931</v>
      </c>
      <c r="C928" s="25">
        <v>45079</v>
      </c>
      <c r="D928" s="23">
        <v>45107</v>
      </c>
      <c r="E928" t="s">
        <v>23</v>
      </c>
      <c r="F928">
        <v>44221</v>
      </c>
      <c r="G928">
        <v>2132</v>
      </c>
      <c r="H928">
        <v>1261.41</v>
      </c>
      <c r="I928">
        <v>230</v>
      </c>
      <c r="J928" t="s">
        <v>24</v>
      </c>
      <c r="L928" t="s">
        <v>25</v>
      </c>
    </row>
    <row r="929" spans="1:12">
      <c r="A929" t="s">
        <v>1932</v>
      </c>
      <c r="B929" t="s">
        <v>1933</v>
      </c>
      <c r="C929" s="25">
        <v>45271</v>
      </c>
      <c r="D929" s="23">
        <v>45277</v>
      </c>
      <c r="E929" t="s">
        <v>41</v>
      </c>
      <c r="F929">
        <v>11478</v>
      </c>
      <c r="G929">
        <v>126</v>
      </c>
      <c r="H929" s="24">
        <v>157.37</v>
      </c>
      <c r="I929">
        <v>7</v>
      </c>
      <c r="J929" t="b">
        <v>0</v>
      </c>
      <c r="L929" t="s">
        <v>42</v>
      </c>
    </row>
    <row r="930" spans="1:12">
      <c r="A930" t="s">
        <v>1934</v>
      </c>
      <c r="B930" t="s">
        <v>1935</v>
      </c>
      <c r="C930" s="25">
        <v>45083</v>
      </c>
      <c r="D930" s="23">
        <v>45085</v>
      </c>
      <c r="E930" t="s">
        <v>14</v>
      </c>
      <c r="F930">
        <v>56645</v>
      </c>
      <c r="G930">
        <v>2139</v>
      </c>
      <c r="H930">
        <v>1410.68</v>
      </c>
      <c r="I930">
        <v>401</v>
      </c>
      <c r="J930" t="s">
        <v>24</v>
      </c>
      <c r="L930" t="s">
        <v>16</v>
      </c>
    </row>
    <row r="931" spans="1:12">
      <c r="A931" t="s">
        <v>1936</v>
      </c>
      <c r="B931" t="s">
        <v>1937</v>
      </c>
      <c r="C931" s="25">
        <v>44999</v>
      </c>
      <c r="D931" s="23">
        <v>45009</v>
      </c>
      <c r="E931" t="s">
        <v>33</v>
      </c>
      <c r="F931">
        <v>20262</v>
      </c>
      <c r="G931">
        <v>269</v>
      </c>
      <c r="H931">
        <v>180.56</v>
      </c>
      <c r="I931">
        <v>40</v>
      </c>
      <c r="J931" t="b">
        <v>0</v>
      </c>
      <c r="L931" t="s">
        <v>34</v>
      </c>
    </row>
    <row r="932" spans="1:12">
      <c r="A932" t="s">
        <v>1938</v>
      </c>
      <c r="B932" t="s">
        <v>1939</v>
      </c>
      <c r="C932" s="25">
        <v>44997</v>
      </c>
      <c r="D932" s="23">
        <v>45017</v>
      </c>
      <c r="E932" t="s">
        <v>23</v>
      </c>
      <c r="F932">
        <v>53796</v>
      </c>
      <c r="G932">
        <v>2497</v>
      </c>
      <c r="H932">
        <v>4773.2</v>
      </c>
      <c r="I932">
        <v>495</v>
      </c>
      <c r="J932">
        <v>1</v>
      </c>
      <c r="L932" t="s">
        <v>25</v>
      </c>
    </row>
    <row r="933" spans="1:12">
      <c r="A933" t="s">
        <v>1940</v>
      </c>
      <c r="B933" t="s">
        <v>1941</v>
      </c>
      <c r="C933" s="25">
        <v>45176</v>
      </c>
      <c r="D933" s="23">
        <v>45187</v>
      </c>
      <c r="E933" t="s">
        <v>33</v>
      </c>
      <c r="F933">
        <v>5432</v>
      </c>
      <c r="G933">
        <v>155</v>
      </c>
      <c r="H933">
        <v>280.39</v>
      </c>
      <c r="I933">
        <v>28</v>
      </c>
      <c r="J933" t="s">
        <v>15</v>
      </c>
      <c r="L933" t="s">
        <v>34</v>
      </c>
    </row>
    <row r="934" spans="1:12">
      <c r="A934" t="s">
        <v>1942</v>
      </c>
      <c r="B934" t="s">
        <v>1943</v>
      </c>
      <c r="C934" s="25">
        <v>45257</v>
      </c>
      <c r="D934" s="23">
        <v>45252</v>
      </c>
      <c r="E934" t="s">
        <v>14</v>
      </c>
      <c r="F934">
        <v>96257</v>
      </c>
      <c r="G934">
        <v>1492</v>
      </c>
      <c r="H934">
        <v>1757.77</v>
      </c>
      <c r="J934" t="b">
        <v>1</v>
      </c>
      <c r="L934" t="s">
        <v>16</v>
      </c>
    </row>
    <row r="935" spans="1:12">
      <c r="A935" t="s">
        <v>1944</v>
      </c>
      <c r="B935" t="s">
        <v>1945</v>
      </c>
      <c r="C935" s="25">
        <v>45012</v>
      </c>
      <c r="D935" s="23">
        <v>45016</v>
      </c>
      <c r="E935" t="s">
        <v>14</v>
      </c>
      <c r="F935">
        <v>65291</v>
      </c>
      <c r="G935">
        <v>1542</v>
      </c>
      <c r="H935">
        <v>3051.17</v>
      </c>
      <c r="I935">
        <v>197</v>
      </c>
      <c r="J935">
        <v>0</v>
      </c>
      <c r="L935" t="s">
        <v>16</v>
      </c>
    </row>
    <row r="936" spans="1:12">
      <c r="A936" t="s">
        <v>1946</v>
      </c>
      <c r="B936" t="s">
        <v>1947</v>
      </c>
      <c r="C936" s="25">
        <v>45088</v>
      </c>
      <c r="D936" s="23">
        <v>45110</v>
      </c>
      <c r="E936" t="s">
        <v>23</v>
      </c>
      <c r="F936">
        <v>80104</v>
      </c>
      <c r="G936">
        <v>1329</v>
      </c>
      <c r="H936">
        <v>664.87</v>
      </c>
      <c r="I936">
        <v>104</v>
      </c>
      <c r="J936" t="s">
        <v>15</v>
      </c>
      <c r="L936" t="s">
        <v>25</v>
      </c>
    </row>
    <row r="937" spans="1:12">
      <c r="A937" t="s">
        <v>1948</v>
      </c>
      <c r="B937" t="s">
        <v>1949</v>
      </c>
      <c r="C937" s="25">
        <v>45110</v>
      </c>
      <c r="D937" s="23">
        <v>45115</v>
      </c>
      <c r="E937" t="s">
        <v>41</v>
      </c>
      <c r="F937">
        <v>60399</v>
      </c>
      <c r="G937">
        <v>1016</v>
      </c>
      <c r="H937">
        <v>1443.7</v>
      </c>
      <c r="I937">
        <v>121</v>
      </c>
      <c r="J937" t="s">
        <v>15</v>
      </c>
      <c r="L937" t="s">
        <v>42</v>
      </c>
    </row>
    <row r="938" spans="1:12">
      <c r="A938" t="s">
        <v>1950</v>
      </c>
      <c r="B938" t="s">
        <v>1951</v>
      </c>
      <c r="C938" s="25">
        <v>45026</v>
      </c>
      <c r="D938" s="23">
        <v>45053</v>
      </c>
      <c r="E938" t="s">
        <v>14</v>
      </c>
      <c r="F938">
        <v>80714</v>
      </c>
      <c r="G938">
        <v>3868</v>
      </c>
      <c r="H938">
        <v>5510.52</v>
      </c>
      <c r="I938">
        <v>717</v>
      </c>
      <c r="J938" t="b">
        <v>0</v>
      </c>
      <c r="L938" t="s">
        <v>16</v>
      </c>
    </row>
    <row r="939" spans="1:12">
      <c r="A939" t="s">
        <v>1952</v>
      </c>
      <c r="B939" t="s">
        <v>1953</v>
      </c>
      <c r="C939" s="25">
        <v>45185</v>
      </c>
      <c r="D939" s="23">
        <v>45188</v>
      </c>
      <c r="E939" t="s">
        <v>19</v>
      </c>
      <c r="F939">
        <v>51428</v>
      </c>
      <c r="G939">
        <v>1430</v>
      </c>
      <c r="H939">
        <v>1696.22</v>
      </c>
      <c r="I939">
        <v>82</v>
      </c>
      <c r="J939" t="b">
        <v>0</v>
      </c>
      <c r="L939" t="s">
        <v>68</v>
      </c>
    </row>
    <row r="940" spans="1:12">
      <c r="A940" t="s">
        <v>1954</v>
      </c>
      <c r="B940" t="s">
        <v>1955</v>
      </c>
      <c r="C940" s="25">
        <v>45178</v>
      </c>
      <c r="D940" s="23">
        <v>45185</v>
      </c>
      <c r="E940" t="s">
        <v>23</v>
      </c>
      <c r="F940">
        <v>88731</v>
      </c>
      <c r="G940">
        <v>3686</v>
      </c>
      <c r="H940">
        <v>4037.73</v>
      </c>
      <c r="I940">
        <v>661</v>
      </c>
      <c r="J940" t="b">
        <v>0</v>
      </c>
      <c r="L940" t="s">
        <v>25</v>
      </c>
    </row>
    <row r="941" spans="1:12">
      <c r="A941" t="s">
        <v>1956</v>
      </c>
      <c r="B941" t="s">
        <v>1957</v>
      </c>
      <c r="C941" s="25">
        <v>45177</v>
      </c>
      <c r="D941" s="23">
        <v>45193</v>
      </c>
      <c r="E941" t="s">
        <v>19</v>
      </c>
      <c r="F941">
        <v>1302</v>
      </c>
      <c r="G941">
        <v>46</v>
      </c>
      <c r="H941">
        <v>54.42</v>
      </c>
      <c r="I941">
        <v>4</v>
      </c>
      <c r="J941" t="s">
        <v>15</v>
      </c>
      <c r="L941" t="s">
        <v>20</v>
      </c>
    </row>
    <row r="942" spans="1:12">
      <c r="A942" t="s">
        <v>1958</v>
      </c>
      <c r="B942" t="s">
        <v>1959</v>
      </c>
      <c r="C942" s="25">
        <v>45039</v>
      </c>
      <c r="D942" s="23">
        <v>45055</v>
      </c>
      <c r="E942" t="s">
        <v>14</v>
      </c>
      <c r="F942">
        <v>83558</v>
      </c>
      <c r="G942">
        <v>3096</v>
      </c>
      <c r="H942">
        <v>3475.08</v>
      </c>
      <c r="I942">
        <v>572</v>
      </c>
      <c r="J942" t="s">
        <v>24</v>
      </c>
      <c r="L942" t="s">
        <v>16</v>
      </c>
    </row>
    <row r="943" spans="1:12">
      <c r="A943" t="s">
        <v>1960</v>
      </c>
      <c r="B943" t="s">
        <v>1961</v>
      </c>
      <c r="C943" s="25">
        <v>45202</v>
      </c>
      <c r="D943" s="23">
        <v>45210</v>
      </c>
      <c r="E943" t="s">
        <v>33</v>
      </c>
      <c r="F943">
        <v>1055</v>
      </c>
      <c r="G943">
        <v>16</v>
      </c>
      <c r="H943">
        <v>25.53</v>
      </c>
      <c r="I943">
        <v>3</v>
      </c>
      <c r="J943" t="b">
        <v>1</v>
      </c>
      <c r="L943" t="s">
        <v>68</v>
      </c>
    </row>
    <row r="944" spans="1:12">
      <c r="A944" t="s">
        <v>1962</v>
      </c>
      <c r="B944" t="s">
        <v>1963</v>
      </c>
      <c r="C944" s="25">
        <v>45216</v>
      </c>
      <c r="D944" s="23">
        <v>45217</v>
      </c>
      <c r="E944" t="s">
        <v>14</v>
      </c>
      <c r="F944">
        <v>9717</v>
      </c>
      <c r="G944">
        <v>188</v>
      </c>
      <c r="H944">
        <v>132.17</v>
      </c>
      <c r="I944">
        <v>28</v>
      </c>
      <c r="J944" t="s">
        <v>24</v>
      </c>
      <c r="L944" t="s">
        <v>16</v>
      </c>
    </row>
    <row r="945" spans="1:12">
      <c r="A945" t="s">
        <v>1964</v>
      </c>
      <c r="B945" t="s">
        <v>1965</v>
      </c>
      <c r="C945" s="25">
        <v>45208</v>
      </c>
      <c r="D945" s="23">
        <v>45221</v>
      </c>
      <c r="E945" t="s">
        <v>33</v>
      </c>
      <c r="F945">
        <v>29699</v>
      </c>
      <c r="G945">
        <v>1231</v>
      </c>
      <c r="H945">
        <v>980.44</v>
      </c>
      <c r="I945">
        <v>184</v>
      </c>
      <c r="J945" t="b">
        <v>0</v>
      </c>
      <c r="L945" t="s">
        <v>34</v>
      </c>
    </row>
    <row r="946" spans="1:12">
      <c r="A946" t="s">
        <v>1966</v>
      </c>
      <c r="B946" t="s">
        <v>1967</v>
      </c>
      <c r="C946" s="25">
        <v>45064</v>
      </c>
      <c r="D946" s="23">
        <v>45089</v>
      </c>
      <c r="E946" t="s">
        <v>138</v>
      </c>
      <c r="F946">
        <v>74686</v>
      </c>
      <c r="G946">
        <v>3646</v>
      </c>
      <c r="H946">
        <v>2810.25</v>
      </c>
      <c r="I946">
        <v>429</v>
      </c>
      <c r="J946" t="s">
        <v>30</v>
      </c>
      <c r="L946" t="s">
        <v>139</v>
      </c>
    </row>
    <row r="947" spans="1:12">
      <c r="A947" t="s">
        <v>1968</v>
      </c>
      <c r="B947" t="s">
        <v>1969</v>
      </c>
      <c r="C947" s="25">
        <v>45114</v>
      </c>
      <c r="D947" s="23">
        <v>45138</v>
      </c>
      <c r="E947" t="s">
        <v>23</v>
      </c>
      <c r="F947">
        <v>68661</v>
      </c>
      <c r="G947">
        <v>1408</v>
      </c>
      <c r="H947" s="24">
        <v>1258.34</v>
      </c>
      <c r="I947">
        <v>246</v>
      </c>
      <c r="J947" t="s">
        <v>24</v>
      </c>
      <c r="L947" t="s">
        <v>25</v>
      </c>
    </row>
    <row r="948" spans="1:12">
      <c r="A948" t="s">
        <v>1970</v>
      </c>
      <c r="B948" t="s">
        <v>1971</v>
      </c>
      <c r="C948" s="25">
        <v>45152</v>
      </c>
      <c r="D948" s="23">
        <v>45178</v>
      </c>
      <c r="E948" t="s">
        <v>14</v>
      </c>
      <c r="F948">
        <v>45247</v>
      </c>
      <c r="G948">
        <v>943</v>
      </c>
      <c r="H948" s="24">
        <v>1214.48</v>
      </c>
      <c r="I948">
        <v>183</v>
      </c>
      <c r="J948" t="b">
        <v>1</v>
      </c>
      <c r="L948" t="s">
        <v>16</v>
      </c>
    </row>
    <row r="949" spans="1:12">
      <c r="A949" t="s">
        <v>1972</v>
      </c>
      <c r="B949" t="s">
        <v>1973</v>
      </c>
      <c r="C949" s="25">
        <v>44979</v>
      </c>
      <c r="D949" s="23">
        <v>45000</v>
      </c>
      <c r="E949" t="s">
        <v>23</v>
      </c>
      <c r="F949">
        <v>17748</v>
      </c>
      <c r="G949">
        <v>513</v>
      </c>
      <c r="H949">
        <v>342.08</v>
      </c>
      <c r="I949">
        <v>85</v>
      </c>
      <c r="J949" t="s">
        <v>30</v>
      </c>
      <c r="L949" t="s">
        <v>25</v>
      </c>
    </row>
    <row r="950" spans="1:12">
      <c r="A950" t="s">
        <v>1974</v>
      </c>
      <c r="B950" t="s">
        <v>1975</v>
      </c>
      <c r="C950" s="25">
        <v>45053</v>
      </c>
      <c r="D950" s="23">
        <v>45082</v>
      </c>
      <c r="E950" t="s">
        <v>41</v>
      </c>
      <c r="F950">
        <v>5621</v>
      </c>
      <c r="G950">
        <v>277</v>
      </c>
      <c r="H950">
        <v>499.22</v>
      </c>
      <c r="I950">
        <v>39</v>
      </c>
      <c r="J950" t="b">
        <v>1</v>
      </c>
      <c r="L950" t="s">
        <v>42</v>
      </c>
    </row>
    <row r="951" spans="1:12">
      <c r="A951" t="s">
        <v>1976</v>
      </c>
      <c r="B951" t="s">
        <v>1977</v>
      </c>
      <c r="C951" s="25">
        <v>45157</v>
      </c>
      <c r="D951" s="23">
        <v>45163</v>
      </c>
      <c r="E951" t="s">
        <v>19</v>
      </c>
      <c r="F951">
        <v>16034</v>
      </c>
      <c r="G951">
        <v>332</v>
      </c>
      <c r="H951">
        <v>314.09</v>
      </c>
      <c r="I951">
        <v>46</v>
      </c>
      <c r="J951" t="b">
        <v>0</v>
      </c>
      <c r="L951" t="s">
        <v>20</v>
      </c>
    </row>
    <row r="952" spans="1:12">
      <c r="A952" t="s">
        <v>1978</v>
      </c>
      <c r="B952" t="s">
        <v>1979</v>
      </c>
      <c r="C952" s="25">
        <v>44971</v>
      </c>
      <c r="D952" s="23">
        <v>44996</v>
      </c>
      <c r="E952" t="s">
        <v>23</v>
      </c>
      <c r="F952">
        <v>6126</v>
      </c>
      <c r="G952">
        <v>160</v>
      </c>
      <c r="H952">
        <v>119.01</v>
      </c>
      <c r="I952">
        <v>28</v>
      </c>
      <c r="J952" t="s">
        <v>24</v>
      </c>
      <c r="L952" t="s">
        <v>25</v>
      </c>
    </row>
    <row r="953" spans="1:12">
      <c r="A953" t="s">
        <v>1980</v>
      </c>
      <c r="B953" t="s">
        <v>1981</v>
      </c>
      <c r="C953" s="25">
        <v>45048</v>
      </c>
      <c r="D953" s="23">
        <v>45061</v>
      </c>
      <c r="E953" t="s">
        <v>33</v>
      </c>
      <c r="F953">
        <v>6122</v>
      </c>
      <c r="G953">
        <v>279</v>
      </c>
      <c r="H953">
        <v>422.25</v>
      </c>
      <c r="I953">
        <v>36</v>
      </c>
      <c r="J953">
        <v>0</v>
      </c>
      <c r="L953" t="s">
        <v>34</v>
      </c>
    </row>
    <row r="954" spans="1:12">
      <c r="A954" t="s">
        <v>1982</v>
      </c>
      <c r="B954" t="s">
        <v>1983</v>
      </c>
      <c r="C954" s="25">
        <v>45279</v>
      </c>
      <c r="D954" s="23">
        <v>45281</v>
      </c>
      <c r="E954" t="s">
        <v>14</v>
      </c>
      <c r="F954">
        <v>19030</v>
      </c>
      <c r="G954">
        <v>192</v>
      </c>
      <c r="H954">
        <v>106.97</v>
      </c>
      <c r="I954">
        <v>32</v>
      </c>
      <c r="J954">
        <v>1</v>
      </c>
      <c r="L954" t="s">
        <v>16</v>
      </c>
    </row>
    <row r="955" spans="1:12">
      <c r="A955" t="s">
        <v>1984</v>
      </c>
      <c r="B955" t="s">
        <v>1985</v>
      </c>
      <c r="C955" s="25">
        <v>45250</v>
      </c>
      <c r="D955" s="23">
        <v>45260</v>
      </c>
      <c r="E955" t="s">
        <v>23</v>
      </c>
      <c r="F955">
        <v>83838</v>
      </c>
      <c r="G955">
        <v>971</v>
      </c>
      <c r="H955">
        <v>1388.48</v>
      </c>
      <c r="I955">
        <v>122</v>
      </c>
      <c r="J955" t="b">
        <v>0</v>
      </c>
      <c r="L955" t="s">
        <v>25</v>
      </c>
    </row>
    <row r="956" spans="1:12">
      <c r="A956" t="s">
        <v>1986</v>
      </c>
      <c r="B956" t="s">
        <v>1987</v>
      </c>
      <c r="C956" s="25">
        <v>45032</v>
      </c>
      <c r="D956" s="23">
        <v>45038</v>
      </c>
      <c r="E956" t="s">
        <v>23</v>
      </c>
      <c r="F956">
        <v>85717</v>
      </c>
      <c r="G956">
        <v>2928</v>
      </c>
      <c r="H956">
        <v>4530.49</v>
      </c>
      <c r="I956">
        <v>173</v>
      </c>
      <c r="J956" t="s">
        <v>15</v>
      </c>
      <c r="L956" t="s">
        <v>25</v>
      </c>
    </row>
    <row r="957" spans="1:12">
      <c r="A957" t="s">
        <v>1988</v>
      </c>
      <c r="B957" t="s">
        <v>1989</v>
      </c>
      <c r="C957" s="25">
        <v>45218</v>
      </c>
      <c r="D957" s="23">
        <v>45226</v>
      </c>
      <c r="E957" t="s">
        <v>41</v>
      </c>
      <c r="F957">
        <v>56658</v>
      </c>
      <c r="G957">
        <v>2622</v>
      </c>
      <c r="H957">
        <v>2156.27</v>
      </c>
      <c r="I957">
        <v>282</v>
      </c>
      <c r="J957">
        <v>0</v>
      </c>
      <c r="L957" t="s">
        <v>42</v>
      </c>
    </row>
    <row r="958" spans="1:12">
      <c r="A958" t="s">
        <v>1990</v>
      </c>
      <c r="B958" t="s">
        <v>1991</v>
      </c>
      <c r="C958" s="25">
        <v>45202</v>
      </c>
      <c r="D958" s="23">
        <v>45213</v>
      </c>
      <c r="E958" t="s">
        <v>14</v>
      </c>
      <c r="F958">
        <v>39638</v>
      </c>
      <c r="G958">
        <v>775</v>
      </c>
      <c r="H958">
        <v>436.28</v>
      </c>
      <c r="I958">
        <v>90</v>
      </c>
      <c r="J958" t="s">
        <v>15</v>
      </c>
      <c r="L958" t="s">
        <v>16</v>
      </c>
    </row>
    <row r="959" spans="1:12">
      <c r="A959" t="s">
        <v>1992</v>
      </c>
      <c r="B959" t="s">
        <v>1993</v>
      </c>
      <c r="C959" s="25">
        <v>45076</v>
      </c>
      <c r="D959" s="23">
        <v>45104</v>
      </c>
      <c r="E959" t="s">
        <v>41</v>
      </c>
      <c r="F959">
        <v>68067</v>
      </c>
      <c r="G959">
        <v>1959</v>
      </c>
      <c r="H959">
        <v>2048.07</v>
      </c>
      <c r="I959">
        <v>139</v>
      </c>
      <c r="J959" t="b">
        <v>1</v>
      </c>
      <c r="L959" t="s">
        <v>42</v>
      </c>
    </row>
    <row r="960" spans="1:12">
      <c r="A960" t="s">
        <v>1994</v>
      </c>
      <c r="B960" t="s">
        <v>1995</v>
      </c>
      <c r="C960" s="25">
        <v>45190</v>
      </c>
      <c r="D960" s="23">
        <v>45212</v>
      </c>
      <c r="E960" t="s">
        <v>23</v>
      </c>
      <c r="F960">
        <v>89869</v>
      </c>
      <c r="G960">
        <v>2518</v>
      </c>
      <c r="H960">
        <v>1631.39</v>
      </c>
      <c r="I960">
        <v>164</v>
      </c>
      <c r="J960" t="s">
        <v>15</v>
      </c>
      <c r="L960" t="s">
        <v>25</v>
      </c>
    </row>
    <row r="961" spans="1:12">
      <c r="A961" t="s">
        <v>1996</v>
      </c>
      <c r="B961" t="s">
        <v>1997</v>
      </c>
      <c r="C961" s="25">
        <v>44975</v>
      </c>
      <c r="D961" s="23">
        <v>44994</v>
      </c>
      <c r="E961" t="s">
        <v>33</v>
      </c>
      <c r="F961">
        <v>35674</v>
      </c>
      <c r="G961">
        <v>1031</v>
      </c>
      <c r="H961">
        <v>695.63</v>
      </c>
      <c r="I961">
        <v>134</v>
      </c>
      <c r="J961">
        <v>0</v>
      </c>
      <c r="L961" t="s">
        <v>34</v>
      </c>
    </row>
    <row r="962" spans="1:12">
      <c r="A962" t="s">
        <v>1998</v>
      </c>
      <c r="B962" t="s">
        <v>1999</v>
      </c>
      <c r="C962" s="25">
        <v>45137</v>
      </c>
      <c r="D962" s="23">
        <v>45132</v>
      </c>
      <c r="E962" t="s">
        <v>138</v>
      </c>
      <c r="F962">
        <v>36854</v>
      </c>
      <c r="G962">
        <v>1286</v>
      </c>
      <c r="H962">
        <v>1133.47</v>
      </c>
      <c r="I962">
        <v>80</v>
      </c>
      <c r="J962">
        <v>0</v>
      </c>
      <c r="L962" t="s">
        <v>139</v>
      </c>
    </row>
    <row r="963" spans="1:12">
      <c r="A963" t="s">
        <v>2000</v>
      </c>
      <c r="B963" t="s">
        <v>2001</v>
      </c>
      <c r="C963" s="25">
        <v>45262</v>
      </c>
      <c r="D963" s="23">
        <v>45278</v>
      </c>
      <c r="E963" t="s">
        <v>19</v>
      </c>
      <c r="F963">
        <v>47271</v>
      </c>
      <c r="G963">
        <v>1360</v>
      </c>
      <c r="H963" s="24">
        <v>1282.75</v>
      </c>
      <c r="I963">
        <v>129</v>
      </c>
      <c r="J963" t="b">
        <v>0</v>
      </c>
      <c r="L963" t="s">
        <v>20</v>
      </c>
    </row>
    <row r="964" spans="1:12">
      <c r="A964" t="s">
        <v>2002</v>
      </c>
      <c r="B964" t="s">
        <v>2003</v>
      </c>
      <c r="C964" s="25">
        <v>45054</v>
      </c>
      <c r="D964" s="23">
        <v>45062</v>
      </c>
      <c r="E964" t="s">
        <v>41</v>
      </c>
      <c r="F964">
        <v>74688</v>
      </c>
      <c r="G964">
        <v>2083</v>
      </c>
      <c r="H964">
        <v>2697.39</v>
      </c>
      <c r="I964">
        <v>336</v>
      </c>
      <c r="J964" t="s">
        <v>30</v>
      </c>
      <c r="L964" t="s">
        <v>42</v>
      </c>
    </row>
    <row r="965" spans="1:12">
      <c r="A965" t="s">
        <v>2004</v>
      </c>
      <c r="B965" t="s">
        <v>2005</v>
      </c>
      <c r="C965" s="25">
        <v>45053</v>
      </c>
      <c r="D965" s="23">
        <v>45076</v>
      </c>
      <c r="E965" t="s">
        <v>415</v>
      </c>
      <c r="F965">
        <v>39518</v>
      </c>
      <c r="G965">
        <v>1144</v>
      </c>
      <c r="H965">
        <v>1736.12</v>
      </c>
      <c r="I965">
        <v>222</v>
      </c>
      <c r="J965" t="b">
        <v>0</v>
      </c>
      <c r="L965" t="s">
        <v>34</v>
      </c>
    </row>
    <row r="966" spans="1:12">
      <c r="A966" t="s">
        <v>2006</v>
      </c>
      <c r="B966" t="s">
        <v>2007</v>
      </c>
      <c r="C966" s="25">
        <v>45177</v>
      </c>
      <c r="D966" s="23">
        <v>45192</v>
      </c>
      <c r="E966" t="s">
        <v>23</v>
      </c>
      <c r="F966">
        <v>11267</v>
      </c>
      <c r="G966">
        <v>378</v>
      </c>
      <c r="H966">
        <v>525.1</v>
      </c>
      <c r="J966" t="b">
        <v>1</v>
      </c>
      <c r="L966" t="s">
        <v>25</v>
      </c>
    </row>
    <row r="967" spans="1:12">
      <c r="A967" t="s">
        <v>2008</v>
      </c>
      <c r="B967" t="s">
        <v>2009</v>
      </c>
      <c r="C967" s="25">
        <v>45248</v>
      </c>
      <c r="D967" s="23">
        <v>45274</v>
      </c>
      <c r="E967" t="s">
        <v>33</v>
      </c>
      <c r="F967">
        <v>91825</v>
      </c>
      <c r="G967">
        <v>2890</v>
      </c>
      <c r="H967">
        <v>2088.14</v>
      </c>
      <c r="I967">
        <v>574</v>
      </c>
      <c r="J967" t="s">
        <v>15</v>
      </c>
      <c r="L967" t="s">
        <v>34</v>
      </c>
    </row>
    <row r="968" spans="1:12">
      <c r="A968" t="s">
        <v>2010</v>
      </c>
      <c r="B968" t="s">
        <v>2011</v>
      </c>
      <c r="C968" s="25">
        <v>45251</v>
      </c>
      <c r="D968" s="23">
        <v>45274</v>
      </c>
      <c r="E968" t="s">
        <v>41</v>
      </c>
      <c r="F968">
        <v>2062</v>
      </c>
      <c r="G968">
        <v>91</v>
      </c>
      <c r="H968">
        <v>68.99</v>
      </c>
      <c r="I968">
        <v>14</v>
      </c>
      <c r="J968" t="s">
        <v>30</v>
      </c>
      <c r="L968" t="s">
        <v>42</v>
      </c>
    </row>
    <row r="969" spans="1:12">
      <c r="A969" t="s">
        <v>2012</v>
      </c>
      <c r="B969" t="s">
        <v>2013</v>
      </c>
      <c r="C969" s="25">
        <v>45133</v>
      </c>
      <c r="D969" s="23">
        <v>45163</v>
      </c>
      <c r="E969" t="s">
        <v>23</v>
      </c>
      <c r="F969">
        <v>51448</v>
      </c>
      <c r="G969">
        <v>616</v>
      </c>
      <c r="H969">
        <v>1119.98</v>
      </c>
      <c r="I969">
        <v>57</v>
      </c>
      <c r="J969" t="s">
        <v>24</v>
      </c>
      <c r="L969" t="s">
        <v>25</v>
      </c>
    </row>
    <row r="970" spans="1:12">
      <c r="A970" t="s">
        <v>2014</v>
      </c>
      <c r="B970" t="s">
        <v>2015</v>
      </c>
      <c r="C970" s="25">
        <v>45115</v>
      </c>
      <c r="D970" s="23">
        <v>45119</v>
      </c>
      <c r="E970" t="s">
        <v>19</v>
      </c>
      <c r="F970">
        <v>96462</v>
      </c>
      <c r="G970">
        <v>4179</v>
      </c>
      <c r="H970">
        <v>5589.53</v>
      </c>
      <c r="I970">
        <v>630</v>
      </c>
      <c r="J970">
        <v>1</v>
      </c>
      <c r="L970" t="s">
        <v>20</v>
      </c>
    </row>
    <row r="971" spans="1:12">
      <c r="A971" t="s">
        <v>2016</v>
      </c>
      <c r="B971" t="s">
        <v>2017</v>
      </c>
      <c r="C971" t="s">
        <v>2018</v>
      </c>
      <c r="D971" s="23">
        <v>45228</v>
      </c>
      <c r="E971" t="s">
        <v>41</v>
      </c>
      <c r="F971">
        <v>7229</v>
      </c>
      <c r="G971">
        <v>316</v>
      </c>
      <c r="H971">
        <v>570.35</v>
      </c>
      <c r="I971">
        <v>49</v>
      </c>
      <c r="J971">
        <v>0</v>
      </c>
      <c r="L971" t="s">
        <v>42</v>
      </c>
    </row>
    <row r="972" spans="1:12">
      <c r="A972" t="s">
        <v>2019</v>
      </c>
      <c r="B972" t="s">
        <v>2020</v>
      </c>
      <c r="C972" s="25">
        <v>44974</v>
      </c>
      <c r="D972" s="23">
        <v>44980</v>
      </c>
      <c r="E972" t="s">
        <v>41</v>
      </c>
      <c r="F972">
        <v>57793</v>
      </c>
      <c r="G972">
        <v>1236</v>
      </c>
      <c r="H972">
        <v>1306.85</v>
      </c>
      <c r="I972">
        <v>130</v>
      </c>
      <c r="J972" t="s">
        <v>30</v>
      </c>
      <c r="K972">
        <v>57876</v>
      </c>
      <c r="L972" t="s">
        <v>42</v>
      </c>
    </row>
    <row r="973" spans="1:12">
      <c r="A973" t="s">
        <v>2021</v>
      </c>
      <c r="B973" t="s">
        <v>2022</v>
      </c>
      <c r="C973" s="25">
        <v>45267</v>
      </c>
      <c r="D973" s="23">
        <v>45272</v>
      </c>
      <c r="E973" t="s">
        <v>19</v>
      </c>
      <c r="F973">
        <v>48915</v>
      </c>
      <c r="G973">
        <v>1394</v>
      </c>
      <c r="H973" s="24">
        <v>1981.71</v>
      </c>
      <c r="I973">
        <v>73</v>
      </c>
      <c r="J973" t="s">
        <v>24</v>
      </c>
      <c r="L973" t="s">
        <v>20</v>
      </c>
    </row>
    <row r="974" spans="1:12">
      <c r="A974" t="s">
        <v>2023</v>
      </c>
      <c r="B974" t="s">
        <v>2024</v>
      </c>
      <c r="C974" s="25">
        <v>45200</v>
      </c>
      <c r="D974" s="23">
        <v>45205</v>
      </c>
      <c r="E974" t="s">
        <v>23</v>
      </c>
      <c r="F974">
        <v>5632</v>
      </c>
      <c r="G974">
        <v>155</v>
      </c>
      <c r="H974">
        <v>199.25</v>
      </c>
      <c r="J974" t="s">
        <v>30</v>
      </c>
      <c r="L974" t="s">
        <v>25</v>
      </c>
    </row>
    <row r="975" spans="1:12">
      <c r="A975" t="s">
        <v>2025</v>
      </c>
      <c r="B975" t="s">
        <v>2026</v>
      </c>
      <c r="C975" s="25">
        <v>45035</v>
      </c>
      <c r="D975" s="23">
        <v>45059</v>
      </c>
      <c r="E975" t="s">
        <v>14</v>
      </c>
      <c r="F975">
        <v>4596</v>
      </c>
      <c r="G975">
        <v>86</v>
      </c>
      <c r="H975">
        <v>84.17</v>
      </c>
      <c r="I975">
        <v>4</v>
      </c>
      <c r="J975" t="b">
        <v>0</v>
      </c>
      <c r="L975" t="s">
        <v>16</v>
      </c>
    </row>
    <row r="976" spans="1:12">
      <c r="A976" t="s">
        <v>2027</v>
      </c>
      <c r="B976" t="s">
        <v>2028</v>
      </c>
      <c r="C976" s="25">
        <v>45072</v>
      </c>
      <c r="D976" s="23">
        <v>45092</v>
      </c>
      <c r="E976" t="s">
        <v>33</v>
      </c>
      <c r="F976">
        <v>7168</v>
      </c>
      <c r="G976">
        <v>185</v>
      </c>
      <c r="H976">
        <v>222.9</v>
      </c>
      <c r="I976">
        <v>26</v>
      </c>
      <c r="J976" t="s">
        <v>24</v>
      </c>
      <c r="L976" t="s">
        <v>34</v>
      </c>
    </row>
    <row r="977" spans="1:12">
      <c r="A977" t="s">
        <v>2029</v>
      </c>
      <c r="B977" t="s">
        <v>2030</v>
      </c>
      <c r="C977" s="25">
        <v>45216</v>
      </c>
      <c r="D977" s="23">
        <v>45211</v>
      </c>
      <c r="E977" t="s">
        <v>23</v>
      </c>
      <c r="F977">
        <v>8561</v>
      </c>
      <c r="G977">
        <v>100</v>
      </c>
      <c r="H977">
        <v>125.37</v>
      </c>
      <c r="I977">
        <v>7</v>
      </c>
      <c r="J977">
        <v>1</v>
      </c>
      <c r="L977" t="s">
        <v>25</v>
      </c>
    </row>
    <row r="978" spans="1:12">
      <c r="A978" t="s">
        <v>2031</v>
      </c>
      <c r="B978" t="s">
        <v>2032</v>
      </c>
      <c r="C978" s="23">
        <v>45276</v>
      </c>
      <c r="D978" s="23">
        <v>45277</v>
      </c>
      <c r="E978" t="s">
        <v>23</v>
      </c>
      <c r="F978">
        <v>74794</v>
      </c>
      <c r="G978">
        <v>1579</v>
      </c>
      <c r="H978">
        <v>1265.03</v>
      </c>
      <c r="I978">
        <v>212</v>
      </c>
      <c r="J978">
        <v>0</v>
      </c>
      <c r="L978" t="s">
        <v>25</v>
      </c>
    </row>
    <row r="979" spans="1:12">
      <c r="A979" t="s">
        <v>2033</v>
      </c>
      <c r="B979" t="s">
        <v>2034</v>
      </c>
      <c r="C979" s="25">
        <v>45247</v>
      </c>
      <c r="D979" s="23">
        <v>45262</v>
      </c>
      <c r="E979" t="s">
        <v>33</v>
      </c>
      <c r="F979">
        <v>83152</v>
      </c>
      <c r="G979">
        <v>3547</v>
      </c>
      <c r="H979" s="24">
        <v>3449.51</v>
      </c>
      <c r="I979">
        <v>445</v>
      </c>
      <c r="J979" t="b">
        <v>1</v>
      </c>
      <c r="L979" t="s">
        <v>34</v>
      </c>
    </row>
    <row r="980" spans="1:12">
      <c r="A980" t="s">
        <v>2035</v>
      </c>
      <c r="B980" t="s">
        <v>2036</v>
      </c>
      <c r="C980" s="25">
        <v>44990</v>
      </c>
      <c r="D980" s="23">
        <v>45006</v>
      </c>
      <c r="E980" t="s">
        <v>41</v>
      </c>
      <c r="F980">
        <v>27734</v>
      </c>
      <c r="G980">
        <v>593</v>
      </c>
      <c r="H980">
        <v>1000.46</v>
      </c>
      <c r="I980">
        <v>30</v>
      </c>
      <c r="J980" t="b">
        <v>1</v>
      </c>
      <c r="L980" t="s">
        <v>42</v>
      </c>
    </row>
    <row r="981" spans="1:12">
      <c r="A981" t="s">
        <v>2037</v>
      </c>
      <c r="B981" t="s">
        <v>2038</v>
      </c>
      <c r="C981" t="s">
        <v>677</v>
      </c>
      <c r="D981" s="23">
        <v>45172</v>
      </c>
      <c r="E981" t="s">
        <v>23</v>
      </c>
      <c r="F981">
        <v>7371</v>
      </c>
      <c r="G981">
        <v>314</v>
      </c>
      <c r="H981">
        <v>588.34</v>
      </c>
      <c r="I981">
        <v>32</v>
      </c>
      <c r="J981" t="s">
        <v>30</v>
      </c>
      <c r="L981" t="s">
        <v>25</v>
      </c>
    </row>
    <row r="982" spans="1:12">
      <c r="A982" t="s">
        <v>2039</v>
      </c>
      <c r="B982" t="s">
        <v>2040</v>
      </c>
      <c r="C982" s="25">
        <v>45146</v>
      </c>
      <c r="D982" s="23">
        <v>45172</v>
      </c>
      <c r="E982" t="s">
        <v>14</v>
      </c>
      <c r="F982">
        <v>27069</v>
      </c>
      <c r="G982">
        <v>846</v>
      </c>
      <c r="H982">
        <v>879.58</v>
      </c>
      <c r="I982">
        <v>118</v>
      </c>
      <c r="J982" t="s">
        <v>24</v>
      </c>
      <c r="L982" t="s">
        <v>16</v>
      </c>
    </row>
    <row r="983" spans="1:12">
      <c r="A983" t="s">
        <v>2041</v>
      </c>
      <c r="B983" t="s">
        <v>2042</v>
      </c>
      <c r="C983" s="25">
        <v>44994</v>
      </c>
      <c r="D983" s="23">
        <v>45017</v>
      </c>
      <c r="E983" t="s">
        <v>33</v>
      </c>
      <c r="F983">
        <v>80905</v>
      </c>
      <c r="G983">
        <v>3656</v>
      </c>
      <c r="H983">
        <v>3511.44</v>
      </c>
      <c r="J983" t="s">
        <v>30</v>
      </c>
      <c r="L983" t="s">
        <v>34</v>
      </c>
    </row>
    <row r="984" spans="1:12">
      <c r="A984" t="s">
        <v>2043</v>
      </c>
      <c r="B984" t="s">
        <v>2044</v>
      </c>
      <c r="C984" t="s">
        <v>1616</v>
      </c>
      <c r="D984" s="23">
        <v>45081</v>
      </c>
      <c r="E984" t="s">
        <v>23</v>
      </c>
      <c r="F984">
        <v>13910</v>
      </c>
      <c r="G984">
        <v>458</v>
      </c>
      <c r="H984" s="24">
        <v>363.1</v>
      </c>
      <c r="I984">
        <v>83</v>
      </c>
      <c r="J984" t="s">
        <v>15</v>
      </c>
      <c r="L984" t="s">
        <v>25</v>
      </c>
    </row>
    <row r="985" spans="1:12">
      <c r="A985" t="s">
        <v>2045</v>
      </c>
      <c r="B985" t="s">
        <v>2046</v>
      </c>
      <c r="C985" s="25">
        <v>45111</v>
      </c>
      <c r="D985" s="23">
        <v>45112</v>
      </c>
      <c r="E985" t="s">
        <v>41</v>
      </c>
      <c r="F985">
        <v>74479</v>
      </c>
      <c r="G985">
        <v>833</v>
      </c>
      <c r="H985">
        <v>1264.27</v>
      </c>
      <c r="I985">
        <v>102</v>
      </c>
      <c r="J985">
        <v>1</v>
      </c>
      <c r="L985" t="s">
        <v>42</v>
      </c>
    </row>
    <row r="986" spans="1:12">
      <c r="A986" t="s">
        <v>2047</v>
      </c>
      <c r="B986" t="s">
        <v>2048</v>
      </c>
      <c r="C986" s="25">
        <v>45259</v>
      </c>
      <c r="D986" s="23">
        <v>45282</v>
      </c>
      <c r="E986" t="s">
        <v>33</v>
      </c>
      <c r="F986">
        <v>78735</v>
      </c>
      <c r="G986">
        <v>2914</v>
      </c>
      <c r="H986">
        <v>2869.27</v>
      </c>
      <c r="I986">
        <v>464</v>
      </c>
      <c r="J986">
        <v>0</v>
      </c>
      <c r="L986" t="s">
        <v>34</v>
      </c>
    </row>
    <row r="987" spans="1:12">
      <c r="A987" t="s">
        <v>2049</v>
      </c>
      <c r="B987" t="s">
        <v>2050</v>
      </c>
      <c r="C987" s="25">
        <v>45083</v>
      </c>
      <c r="D987" s="23">
        <v>45078</v>
      </c>
      <c r="E987" t="s">
        <v>14</v>
      </c>
      <c r="F987">
        <v>82264</v>
      </c>
      <c r="G987">
        <v>970</v>
      </c>
      <c r="H987">
        <v>1922.18</v>
      </c>
      <c r="I987">
        <v>94</v>
      </c>
      <c r="J987" t="s">
        <v>30</v>
      </c>
      <c r="L987" t="s">
        <v>16</v>
      </c>
    </row>
    <row r="988" spans="1:12">
      <c r="A988" t="s">
        <v>2051</v>
      </c>
      <c r="B988" t="s">
        <v>2052</v>
      </c>
      <c r="C988" s="25">
        <v>45146</v>
      </c>
      <c r="D988" s="23">
        <v>45175</v>
      </c>
      <c r="E988" t="s">
        <v>19</v>
      </c>
      <c r="F988">
        <v>24275</v>
      </c>
      <c r="G988">
        <v>680</v>
      </c>
      <c r="H988">
        <v>672.2</v>
      </c>
      <c r="I988">
        <v>68</v>
      </c>
      <c r="J988" t="s">
        <v>15</v>
      </c>
      <c r="L988" t="s">
        <v>20</v>
      </c>
    </row>
    <row r="989" spans="1:12">
      <c r="A989" t="s">
        <v>2053</v>
      </c>
      <c r="B989" t="s">
        <v>2054</v>
      </c>
      <c r="C989" s="23">
        <v>44927</v>
      </c>
      <c r="D989" s="23">
        <v>44950</v>
      </c>
      <c r="E989" t="s">
        <v>33</v>
      </c>
      <c r="F989">
        <v>73274</v>
      </c>
      <c r="G989">
        <v>3456</v>
      </c>
      <c r="H989">
        <v>3771.2</v>
      </c>
      <c r="I989">
        <v>273</v>
      </c>
      <c r="J989" t="s">
        <v>24</v>
      </c>
      <c r="L989" t="s">
        <v>34</v>
      </c>
    </row>
    <row r="990" spans="1:12">
      <c r="A990" t="s">
        <v>2055</v>
      </c>
      <c r="B990" t="s">
        <v>2056</v>
      </c>
      <c r="C990" s="25">
        <v>45230</v>
      </c>
      <c r="D990" s="23">
        <v>45242</v>
      </c>
      <c r="E990" t="s">
        <v>14</v>
      </c>
      <c r="F990">
        <v>82449</v>
      </c>
      <c r="G990">
        <v>1369</v>
      </c>
      <c r="H990">
        <v>1923.45</v>
      </c>
      <c r="I990">
        <v>183</v>
      </c>
      <c r="J990">
        <v>1</v>
      </c>
      <c r="L990" t="s">
        <v>16</v>
      </c>
    </row>
    <row r="991" spans="1:12">
      <c r="A991" t="s">
        <v>2057</v>
      </c>
      <c r="B991" t="s">
        <v>2058</v>
      </c>
      <c r="C991" s="23">
        <v>45047</v>
      </c>
      <c r="D991" s="23">
        <v>44952</v>
      </c>
      <c r="E991" t="s">
        <v>23</v>
      </c>
      <c r="F991">
        <v>61004</v>
      </c>
      <c r="G991">
        <v>1561</v>
      </c>
      <c r="H991">
        <v>2657.64</v>
      </c>
      <c r="I991">
        <v>151</v>
      </c>
      <c r="J991">
        <v>0</v>
      </c>
      <c r="L991" t="s">
        <v>25</v>
      </c>
    </row>
    <row r="992" spans="1:12">
      <c r="A992" t="s">
        <v>2059</v>
      </c>
      <c r="B992" t="s">
        <v>2060</v>
      </c>
      <c r="C992" s="25">
        <v>45102</v>
      </c>
      <c r="D992" s="23">
        <v>45120</v>
      </c>
      <c r="E992" t="s">
        <v>23</v>
      </c>
      <c r="F992">
        <v>63981</v>
      </c>
      <c r="G992">
        <v>2507</v>
      </c>
      <c r="H992">
        <v>3019.12</v>
      </c>
      <c r="I992">
        <v>157</v>
      </c>
      <c r="J992" t="b">
        <v>1</v>
      </c>
      <c r="L992" t="s">
        <v>25</v>
      </c>
    </row>
    <row r="993" spans="1:12">
      <c r="A993" t="s">
        <v>2061</v>
      </c>
      <c r="B993" t="s">
        <v>2062</v>
      </c>
      <c r="C993" s="25">
        <v>45143</v>
      </c>
      <c r="D993" s="23">
        <v>45147</v>
      </c>
      <c r="E993" t="s">
        <v>14</v>
      </c>
      <c r="F993">
        <v>85659</v>
      </c>
      <c r="G993">
        <v>3879</v>
      </c>
      <c r="H993" s="24">
        <v>4398.72</v>
      </c>
      <c r="I993">
        <v>592</v>
      </c>
      <c r="J993" t="s">
        <v>15</v>
      </c>
      <c r="L993" t="s">
        <v>16</v>
      </c>
    </row>
    <row r="994" spans="1:12">
      <c r="A994" t="s">
        <v>2063</v>
      </c>
      <c r="B994" t="s">
        <v>2064</v>
      </c>
      <c r="C994" s="25">
        <v>45044</v>
      </c>
      <c r="D994" s="23">
        <v>45058</v>
      </c>
      <c r="E994" t="s">
        <v>23</v>
      </c>
      <c r="F994">
        <v>55553</v>
      </c>
      <c r="G994">
        <v>2046</v>
      </c>
      <c r="H994">
        <v>4078.61</v>
      </c>
      <c r="I994">
        <v>319</v>
      </c>
      <c r="J994" t="s">
        <v>24</v>
      </c>
      <c r="L994" t="s">
        <v>25</v>
      </c>
    </row>
    <row r="995" spans="1:12">
      <c r="A995" t="s">
        <v>2065</v>
      </c>
      <c r="B995" t="s">
        <v>2066</v>
      </c>
      <c r="C995" s="25">
        <v>44979</v>
      </c>
      <c r="D995" s="23">
        <v>44995</v>
      </c>
      <c r="E995" t="s">
        <v>14</v>
      </c>
      <c r="F995">
        <v>49447</v>
      </c>
      <c r="G995">
        <v>1005</v>
      </c>
      <c r="H995">
        <v>518.32</v>
      </c>
      <c r="I995">
        <v>104</v>
      </c>
      <c r="J995">
        <v>1</v>
      </c>
      <c r="L995" t="s">
        <v>16</v>
      </c>
    </row>
    <row r="996" spans="1:12">
      <c r="A996" t="s">
        <v>2067</v>
      </c>
      <c r="B996" t="s">
        <v>2068</v>
      </c>
      <c r="C996" s="25">
        <v>45080</v>
      </c>
      <c r="D996" s="23">
        <v>45082</v>
      </c>
      <c r="E996" t="s">
        <v>14</v>
      </c>
      <c r="F996">
        <v>35529</v>
      </c>
      <c r="G996">
        <v>1314</v>
      </c>
      <c r="H996" s="24">
        <v>2421.17</v>
      </c>
      <c r="I996">
        <v>80</v>
      </c>
      <c r="J996" t="s">
        <v>15</v>
      </c>
      <c r="L996" t="s">
        <v>16</v>
      </c>
    </row>
    <row r="997" spans="1:12">
      <c r="A997" t="s">
        <v>2069</v>
      </c>
      <c r="B997" t="s">
        <v>2070</v>
      </c>
      <c r="C997" s="25">
        <v>44995</v>
      </c>
      <c r="D997" s="23">
        <v>45004</v>
      </c>
      <c r="E997" t="s">
        <v>14</v>
      </c>
      <c r="F997">
        <v>76703</v>
      </c>
      <c r="G997">
        <v>1677</v>
      </c>
      <c r="H997">
        <v>1213.66</v>
      </c>
      <c r="I997">
        <v>191</v>
      </c>
      <c r="J997" t="s">
        <v>30</v>
      </c>
      <c r="L997" t="s">
        <v>16</v>
      </c>
    </row>
    <row r="998" spans="1:12">
      <c r="A998" t="s">
        <v>2071</v>
      </c>
      <c r="B998" t="s">
        <v>2072</v>
      </c>
      <c r="C998" s="23">
        <v>44962</v>
      </c>
      <c r="D998" s="23">
        <v>45062</v>
      </c>
      <c r="E998" t="s">
        <v>33</v>
      </c>
      <c r="F998">
        <v>77090</v>
      </c>
      <c r="G998">
        <v>2986</v>
      </c>
      <c r="H998">
        <v>5013.16</v>
      </c>
      <c r="I998">
        <v>347</v>
      </c>
      <c r="J998" t="b">
        <v>0</v>
      </c>
      <c r="L998" t="s">
        <v>34</v>
      </c>
    </row>
    <row r="999" spans="1:12">
      <c r="A999" t="s">
        <v>2073</v>
      </c>
      <c r="B999" t="s">
        <v>2074</v>
      </c>
      <c r="C999" s="25">
        <v>45259</v>
      </c>
      <c r="D999" s="23">
        <v>45277</v>
      </c>
      <c r="E999" t="s">
        <v>14</v>
      </c>
      <c r="F999">
        <v>18260</v>
      </c>
      <c r="G999">
        <v>879</v>
      </c>
      <c r="H999">
        <v>1254.24</v>
      </c>
      <c r="I999">
        <v>132</v>
      </c>
      <c r="J999" t="b">
        <v>1</v>
      </c>
      <c r="L999" t="s">
        <v>16</v>
      </c>
    </row>
    <row r="1000" spans="1:12">
      <c r="A1000" t="s">
        <v>2075</v>
      </c>
      <c r="B1000" t="s">
        <v>2076</v>
      </c>
      <c r="C1000" s="25">
        <v>45036</v>
      </c>
      <c r="D1000" s="23">
        <v>45059</v>
      </c>
      <c r="E1000" t="s">
        <v>33</v>
      </c>
      <c r="F1000">
        <v>4812</v>
      </c>
      <c r="G1000">
        <v>186</v>
      </c>
      <c r="H1000">
        <v>188.38</v>
      </c>
      <c r="I1000">
        <v>18</v>
      </c>
      <c r="J1000" t="s">
        <v>30</v>
      </c>
      <c r="L1000" t="s">
        <v>34</v>
      </c>
    </row>
    <row r="1001" spans="1:12">
      <c r="A1001" t="s">
        <v>2077</v>
      </c>
      <c r="B1001" t="s">
        <v>2078</v>
      </c>
      <c r="C1001" s="25">
        <v>45137</v>
      </c>
      <c r="D1001" s="23">
        <v>45151</v>
      </c>
      <c r="E1001" t="s">
        <v>23</v>
      </c>
      <c r="F1001">
        <v>29024</v>
      </c>
      <c r="G1001">
        <v>1292</v>
      </c>
      <c r="H1001">
        <v>2339.57</v>
      </c>
      <c r="I1001">
        <v>196</v>
      </c>
      <c r="J1001" t="s">
        <v>30</v>
      </c>
      <c r="L1001" t="s">
        <v>25</v>
      </c>
    </row>
    <row r="1002" spans="1:12">
      <c r="A1002" t="s">
        <v>2079</v>
      </c>
      <c r="B1002" t="s">
        <v>2080</v>
      </c>
      <c r="C1002" t="s">
        <v>2081</v>
      </c>
      <c r="D1002" s="23">
        <v>45041</v>
      </c>
      <c r="E1002" t="s">
        <v>19</v>
      </c>
      <c r="F1002">
        <v>59656</v>
      </c>
      <c r="G1002">
        <v>601</v>
      </c>
      <c r="H1002">
        <v>312.14</v>
      </c>
      <c r="I1002">
        <v>108</v>
      </c>
      <c r="J1002" t="s">
        <v>24</v>
      </c>
      <c r="L1002" t="s">
        <v>20</v>
      </c>
    </row>
    <row r="1003" spans="1:12">
      <c r="A1003" t="s">
        <v>2082</v>
      </c>
      <c r="B1003" t="s">
        <v>2083</v>
      </c>
      <c r="C1003" s="25">
        <v>44978</v>
      </c>
      <c r="D1003" s="23">
        <v>44981</v>
      </c>
      <c r="E1003" t="s">
        <v>14</v>
      </c>
      <c r="F1003">
        <v>28285</v>
      </c>
      <c r="G1003">
        <v>1094</v>
      </c>
      <c r="H1003">
        <v>919</v>
      </c>
      <c r="I1003">
        <v>93</v>
      </c>
      <c r="J1003" t="s">
        <v>24</v>
      </c>
      <c r="K1003">
        <v>28352</v>
      </c>
      <c r="L1003" t="s">
        <v>16</v>
      </c>
    </row>
    <row r="1004" spans="1:12">
      <c r="A1004" t="s">
        <v>2084</v>
      </c>
      <c r="B1004" t="s">
        <v>2085</v>
      </c>
      <c r="C1004" s="25">
        <v>45123</v>
      </c>
      <c r="D1004" s="23">
        <v>45126</v>
      </c>
      <c r="E1004" t="s">
        <v>33</v>
      </c>
      <c r="F1004">
        <v>93436</v>
      </c>
      <c r="G1004">
        <v>4034</v>
      </c>
      <c r="H1004" s="24">
        <v>5447.27</v>
      </c>
      <c r="I1004">
        <v>794</v>
      </c>
      <c r="J1004">
        <v>1</v>
      </c>
      <c r="L1004" t="s">
        <v>34</v>
      </c>
    </row>
    <row r="1005" spans="1:12">
      <c r="A1005" t="s">
        <v>2086</v>
      </c>
      <c r="B1005" t="s">
        <v>2087</v>
      </c>
      <c r="C1005" s="25">
        <v>44998</v>
      </c>
      <c r="D1005" s="23">
        <v>45007</v>
      </c>
      <c r="E1005" t="s">
        <v>41</v>
      </c>
      <c r="F1005">
        <v>2605</v>
      </c>
      <c r="G1005">
        <v>30</v>
      </c>
      <c r="H1005">
        <v>30.82</v>
      </c>
      <c r="I1005">
        <v>3</v>
      </c>
      <c r="J1005" t="s">
        <v>24</v>
      </c>
      <c r="L1005" t="s">
        <v>42</v>
      </c>
    </row>
    <row r="1006" spans="1:12">
      <c r="A1006" t="s">
        <v>2088</v>
      </c>
      <c r="B1006" t="s">
        <v>2089</v>
      </c>
      <c r="C1006" s="25">
        <v>45054</v>
      </c>
      <c r="D1006" s="23">
        <v>45083</v>
      </c>
      <c r="E1006" t="s">
        <v>19</v>
      </c>
      <c r="F1006">
        <v>72158</v>
      </c>
      <c r="G1006">
        <v>3237</v>
      </c>
      <c r="H1006">
        <v>4582.19</v>
      </c>
      <c r="I1006">
        <v>291</v>
      </c>
      <c r="J1006" t="s">
        <v>15</v>
      </c>
      <c r="L1006" t="s">
        <v>20</v>
      </c>
    </row>
    <row r="1007" spans="1:12">
      <c r="A1007" t="s">
        <v>2090</v>
      </c>
      <c r="B1007" t="s">
        <v>2091</v>
      </c>
      <c r="C1007" s="25">
        <v>45238</v>
      </c>
      <c r="D1007" s="23">
        <v>45260</v>
      </c>
      <c r="E1007" t="s">
        <v>14</v>
      </c>
      <c r="F1007">
        <v>73303</v>
      </c>
      <c r="G1007">
        <v>1485</v>
      </c>
      <c r="H1007">
        <v>796.21</v>
      </c>
      <c r="I1007">
        <v>168</v>
      </c>
      <c r="J1007" t="b">
        <v>1</v>
      </c>
      <c r="L1007" t="s">
        <v>16</v>
      </c>
    </row>
    <row r="1008" spans="1:12">
      <c r="A1008" t="s">
        <v>2092</v>
      </c>
      <c r="B1008" t="s">
        <v>2093</v>
      </c>
      <c r="C1008" s="25">
        <v>44940</v>
      </c>
      <c r="D1008" s="23">
        <v>44952</v>
      </c>
      <c r="E1008" t="s">
        <v>41</v>
      </c>
      <c r="F1008">
        <v>28139</v>
      </c>
      <c r="G1008">
        <v>1030</v>
      </c>
      <c r="H1008">
        <v>694.93</v>
      </c>
      <c r="I1008">
        <v>66</v>
      </c>
      <c r="J1008" t="s">
        <v>30</v>
      </c>
      <c r="K1008">
        <v>28220</v>
      </c>
      <c r="L1008" t="s">
        <v>42</v>
      </c>
    </row>
    <row r="1009" spans="1:12">
      <c r="A1009" t="s">
        <v>2094</v>
      </c>
      <c r="B1009" t="s">
        <v>2095</v>
      </c>
      <c r="C1009" s="25">
        <v>45081</v>
      </c>
      <c r="D1009" s="23">
        <v>45097</v>
      </c>
      <c r="E1009" t="s">
        <v>19</v>
      </c>
      <c r="F1009">
        <v>78149</v>
      </c>
      <c r="G1009">
        <v>3283</v>
      </c>
      <c r="H1009">
        <v>2267.39</v>
      </c>
      <c r="I1009">
        <v>226</v>
      </c>
      <c r="J1009">
        <v>1</v>
      </c>
      <c r="L1009" t="s">
        <v>20</v>
      </c>
    </row>
    <row r="1010" spans="1:12">
      <c r="A1010" t="s">
        <v>2096</v>
      </c>
      <c r="B1010" t="s">
        <v>2097</v>
      </c>
      <c r="C1010" s="25">
        <v>45023</v>
      </c>
      <c r="D1010" s="23">
        <v>45036</v>
      </c>
      <c r="E1010" t="s">
        <v>19</v>
      </c>
      <c r="F1010">
        <v>57138</v>
      </c>
      <c r="G1010">
        <v>2085</v>
      </c>
      <c r="H1010">
        <v>1634.48</v>
      </c>
      <c r="J1010" t="b">
        <v>1</v>
      </c>
      <c r="L1010" t="s">
        <v>20</v>
      </c>
    </row>
    <row r="1011" spans="1:12">
      <c r="A1011" t="s">
        <v>2098</v>
      </c>
      <c r="B1011" t="s">
        <v>2099</v>
      </c>
      <c r="C1011" s="25">
        <v>44954</v>
      </c>
      <c r="D1011" s="23">
        <v>44971</v>
      </c>
      <c r="E1011" t="s">
        <v>41</v>
      </c>
      <c r="F1011">
        <v>77125</v>
      </c>
      <c r="G1011">
        <v>1055</v>
      </c>
      <c r="H1011" s="24">
        <v>1254.39</v>
      </c>
      <c r="I1011">
        <v>173</v>
      </c>
      <c r="J1011" t="s">
        <v>24</v>
      </c>
      <c r="L1011" t="s">
        <v>42</v>
      </c>
    </row>
    <row r="1012" spans="1:12">
      <c r="A1012" t="s">
        <v>2100</v>
      </c>
      <c r="B1012" t="s">
        <v>2101</v>
      </c>
      <c r="C1012" s="25">
        <v>45049</v>
      </c>
      <c r="D1012" s="23">
        <v>45079</v>
      </c>
      <c r="E1012" t="s">
        <v>234</v>
      </c>
      <c r="F1012">
        <v>14918</v>
      </c>
      <c r="G1012">
        <v>505</v>
      </c>
      <c r="H1012">
        <v>822.24</v>
      </c>
      <c r="I1012">
        <v>93</v>
      </c>
      <c r="J1012" t="s">
        <v>24</v>
      </c>
      <c r="L1012" t="s">
        <v>16</v>
      </c>
    </row>
    <row r="1013" spans="1:12">
      <c r="A1013" t="s">
        <v>2102</v>
      </c>
      <c r="B1013" t="s">
        <v>2103</v>
      </c>
      <c r="C1013" s="23">
        <v>45182</v>
      </c>
      <c r="D1013" s="23">
        <v>45190</v>
      </c>
      <c r="E1013" t="s">
        <v>33</v>
      </c>
      <c r="F1013">
        <v>86655</v>
      </c>
      <c r="G1013">
        <v>2771</v>
      </c>
      <c r="H1013" s="24">
        <v>5149.37</v>
      </c>
      <c r="I1013">
        <v>414</v>
      </c>
      <c r="J1013" t="s">
        <v>15</v>
      </c>
      <c r="L1013" t="s">
        <v>34</v>
      </c>
    </row>
    <row r="1014" spans="1:12">
      <c r="A1014" t="s">
        <v>2104</v>
      </c>
      <c r="B1014" t="s">
        <v>2105</v>
      </c>
      <c r="C1014" s="25">
        <v>44933</v>
      </c>
      <c r="D1014" s="23">
        <v>44963</v>
      </c>
      <c r="E1014" t="s">
        <v>23</v>
      </c>
      <c r="F1014">
        <v>28446</v>
      </c>
      <c r="G1014">
        <v>1308</v>
      </c>
      <c r="H1014">
        <v>2293</v>
      </c>
      <c r="I1014">
        <v>86</v>
      </c>
      <c r="J1014" t="s">
        <v>24</v>
      </c>
      <c r="L1014" t="s">
        <v>25</v>
      </c>
    </row>
    <row r="1015" spans="1:12">
      <c r="A1015" t="s">
        <v>2106</v>
      </c>
      <c r="B1015" t="s">
        <v>2107</v>
      </c>
      <c r="C1015" s="25">
        <v>44994</v>
      </c>
      <c r="D1015" s="23">
        <v>45024</v>
      </c>
      <c r="E1015" t="s">
        <v>41</v>
      </c>
      <c r="F1015">
        <v>14046</v>
      </c>
      <c r="G1015">
        <v>367</v>
      </c>
      <c r="H1015">
        <v>291.89</v>
      </c>
      <c r="I1015">
        <v>55</v>
      </c>
      <c r="J1015" t="s">
        <v>30</v>
      </c>
      <c r="L1015" t="s">
        <v>42</v>
      </c>
    </row>
    <row r="1016" spans="1:12">
      <c r="A1016" t="s">
        <v>2108</v>
      </c>
      <c r="B1016" t="s">
        <v>2109</v>
      </c>
      <c r="C1016" s="25">
        <v>45142</v>
      </c>
      <c r="D1016" s="23">
        <v>45137</v>
      </c>
      <c r="E1016" t="s">
        <v>33</v>
      </c>
      <c r="F1016">
        <v>25818</v>
      </c>
      <c r="G1016">
        <v>589</v>
      </c>
      <c r="H1016">
        <v>684.26</v>
      </c>
      <c r="I1016">
        <v>85</v>
      </c>
      <c r="J1016">
        <v>0</v>
      </c>
      <c r="L1016" t="s">
        <v>34</v>
      </c>
    </row>
    <row r="1017" spans="1:12">
      <c r="A1017" t="s">
        <v>2110</v>
      </c>
      <c r="B1017" t="s">
        <v>2111</v>
      </c>
      <c r="C1017" s="25">
        <v>45168</v>
      </c>
      <c r="D1017" s="23">
        <v>45173</v>
      </c>
      <c r="E1017" t="s">
        <v>234</v>
      </c>
      <c r="F1017">
        <v>5324</v>
      </c>
      <c r="G1017">
        <v>212</v>
      </c>
      <c r="H1017">
        <v>169.41</v>
      </c>
      <c r="I1017">
        <v>36</v>
      </c>
      <c r="J1017" t="s">
        <v>30</v>
      </c>
      <c r="L1017" t="s">
        <v>16</v>
      </c>
    </row>
    <row r="1018" spans="1:12">
      <c r="A1018" t="s">
        <v>2112</v>
      </c>
      <c r="B1018" t="s">
        <v>2113</v>
      </c>
      <c r="C1018" s="23">
        <v>44935</v>
      </c>
      <c r="D1018" s="23">
        <v>45174</v>
      </c>
      <c r="E1018" t="s">
        <v>23</v>
      </c>
      <c r="F1018">
        <v>77323</v>
      </c>
      <c r="G1018">
        <v>2049</v>
      </c>
      <c r="H1018">
        <v>1837.35</v>
      </c>
      <c r="J1018" t="s">
        <v>30</v>
      </c>
      <c r="L1018" t="s">
        <v>25</v>
      </c>
    </row>
    <row r="1019" spans="1:12">
      <c r="A1019" t="s">
        <v>2114</v>
      </c>
      <c r="B1019" t="s">
        <v>2115</v>
      </c>
      <c r="C1019" t="s">
        <v>2116</v>
      </c>
      <c r="D1019" s="23">
        <v>45038</v>
      </c>
      <c r="E1019" t="s">
        <v>19</v>
      </c>
      <c r="F1019">
        <v>10111</v>
      </c>
      <c r="G1019">
        <v>362</v>
      </c>
      <c r="H1019">
        <v>454.43</v>
      </c>
      <c r="I1019">
        <v>65</v>
      </c>
      <c r="J1019" t="s">
        <v>24</v>
      </c>
      <c r="L1019" t="s">
        <v>20</v>
      </c>
    </row>
    <row r="1020" spans="1:12">
      <c r="A1020" t="s">
        <v>2117</v>
      </c>
      <c r="B1020" t="s">
        <v>2118</v>
      </c>
      <c r="C1020" s="25">
        <v>44957</v>
      </c>
      <c r="D1020" s="23">
        <v>44963</v>
      </c>
      <c r="E1020" t="s">
        <v>138</v>
      </c>
      <c r="F1020">
        <v>39110</v>
      </c>
      <c r="G1020">
        <v>1402</v>
      </c>
      <c r="H1020">
        <v>844.23</v>
      </c>
      <c r="I1020">
        <v>157</v>
      </c>
      <c r="J1020" t="b">
        <v>1</v>
      </c>
      <c r="L1020" t="s">
        <v>139</v>
      </c>
    </row>
    <row r="1021" spans="1:12">
      <c r="A1021" t="s">
        <v>2119</v>
      </c>
      <c r="B1021" t="s">
        <v>2120</v>
      </c>
      <c r="C1021" s="25">
        <v>45073</v>
      </c>
      <c r="D1021" s="23">
        <v>45076</v>
      </c>
      <c r="E1021" t="s">
        <v>14</v>
      </c>
      <c r="F1021">
        <v>17389</v>
      </c>
      <c r="G1021">
        <v>791</v>
      </c>
      <c r="H1021">
        <v>654.36</v>
      </c>
      <c r="I1021">
        <v>122</v>
      </c>
      <c r="J1021" t="s">
        <v>24</v>
      </c>
      <c r="L1021" t="s">
        <v>16</v>
      </c>
    </row>
    <row r="1022" spans="1:12">
      <c r="A1022" t="s">
        <v>2121</v>
      </c>
      <c r="B1022" t="s">
        <v>2122</v>
      </c>
      <c r="C1022" s="25">
        <v>45139</v>
      </c>
      <c r="D1022" s="23">
        <v>45158</v>
      </c>
      <c r="E1022" t="s">
        <v>14</v>
      </c>
      <c r="F1022">
        <v>42427</v>
      </c>
      <c r="G1022">
        <v>1440</v>
      </c>
      <c r="H1022">
        <v>2740.42</v>
      </c>
      <c r="J1022" t="b">
        <v>1</v>
      </c>
      <c r="L1022" t="s">
        <v>16</v>
      </c>
    </row>
    <row r="1023" spans="1:12">
      <c r="A1023" t="s">
        <v>2123</v>
      </c>
      <c r="B1023" t="s">
        <v>2124</v>
      </c>
      <c r="C1023" s="25">
        <v>45254</v>
      </c>
      <c r="D1023" s="23">
        <v>45249</v>
      </c>
      <c r="E1023" t="s">
        <v>23</v>
      </c>
      <c r="F1023">
        <v>80579</v>
      </c>
      <c r="G1023">
        <v>2424</v>
      </c>
      <c r="H1023">
        <v>2906.8</v>
      </c>
      <c r="I1023">
        <v>484</v>
      </c>
      <c r="J1023" t="b">
        <v>1</v>
      </c>
      <c r="L1023" t="s">
        <v>25</v>
      </c>
    </row>
    <row r="1024" spans="1:12">
      <c r="A1024" t="s">
        <v>2125</v>
      </c>
      <c r="B1024" t="s">
        <v>2126</v>
      </c>
      <c r="C1024" t="s">
        <v>2127</v>
      </c>
      <c r="D1024" s="23">
        <v>45091</v>
      </c>
      <c r="E1024" t="s">
        <v>33</v>
      </c>
      <c r="F1024">
        <v>29746</v>
      </c>
      <c r="G1024">
        <v>462</v>
      </c>
      <c r="H1024" s="24">
        <v>539.65</v>
      </c>
      <c r="I1024">
        <v>35</v>
      </c>
      <c r="J1024" t="b">
        <v>1</v>
      </c>
      <c r="L1024" t="s">
        <v>34</v>
      </c>
    </row>
    <row r="1025" spans="1:12">
      <c r="A1025" t="s">
        <v>2128</v>
      </c>
      <c r="B1025" t="s">
        <v>2129</v>
      </c>
      <c r="C1025" s="25">
        <v>44967</v>
      </c>
      <c r="D1025" s="23">
        <v>44974</v>
      </c>
      <c r="E1025" t="s">
        <v>14</v>
      </c>
      <c r="F1025">
        <v>88886</v>
      </c>
      <c r="G1025">
        <v>1300</v>
      </c>
      <c r="H1025">
        <v>678.41</v>
      </c>
      <c r="I1025">
        <v>66</v>
      </c>
      <c r="J1025">
        <v>1</v>
      </c>
      <c r="L1025" t="s">
        <v>16</v>
      </c>
    </row>
    <row r="1026" spans="1:12">
      <c r="A1026" t="s">
        <v>2130</v>
      </c>
      <c r="B1026" t="s">
        <v>2131</v>
      </c>
      <c r="C1026" s="25">
        <v>45006</v>
      </c>
      <c r="D1026" s="23">
        <v>45021</v>
      </c>
      <c r="E1026" t="s">
        <v>14</v>
      </c>
      <c r="F1026">
        <v>1117</v>
      </c>
      <c r="G1026">
        <v>18</v>
      </c>
      <c r="H1026">
        <v>15.68</v>
      </c>
      <c r="I1026">
        <v>1</v>
      </c>
      <c r="J1026" t="b">
        <v>0</v>
      </c>
      <c r="L1026" t="s">
        <v>16</v>
      </c>
    </row>
    <row r="1027" spans="1:12">
      <c r="A1027" t="s">
        <v>2132</v>
      </c>
      <c r="B1027" t="s">
        <v>2133</v>
      </c>
      <c r="C1027" s="25">
        <v>45251</v>
      </c>
      <c r="D1027" s="23">
        <v>45273</v>
      </c>
      <c r="E1027" t="s">
        <v>41</v>
      </c>
      <c r="F1027">
        <v>85471</v>
      </c>
      <c r="G1027">
        <v>1442</v>
      </c>
      <c r="H1027">
        <v>2594.79</v>
      </c>
      <c r="I1027">
        <v>239</v>
      </c>
      <c r="J1027" t="s">
        <v>24</v>
      </c>
      <c r="L1027" t="s">
        <v>42</v>
      </c>
    </row>
    <row r="1028" spans="1:12">
      <c r="A1028" t="s">
        <v>2134</v>
      </c>
      <c r="B1028" t="s">
        <v>2135</v>
      </c>
      <c r="C1028" t="s">
        <v>2136</v>
      </c>
      <c r="D1028" s="23">
        <v>45274</v>
      </c>
      <c r="E1028" t="s">
        <v>23</v>
      </c>
      <c r="F1028">
        <v>14234</v>
      </c>
      <c r="G1028">
        <v>505</v>
      </c>
      <c r="H1028" s="24">
        <v>377.21</v>
      </c>
      <c r="I1028">
        <v>59</v>
      </c>
      <c r="J1028">
        <v>1</v>
      </c>
      <c r="L1028" t="s">
        <v>25</v>
      </c>
    </row>
    <row r="1029" spans="1:12">
      <c r="A1029" t="s">
        <v>2137</v>
      </c>
      <c r="B1029" t="s">
        <v>2138</v>
      </c>
      <c r="C1029" s="25">
        <v>45284</v>
      </c>
      <c r="D1029" s="23">
        <v>45296</v>
      </c>
      <c r="E1029" t="s">
        <v>14</v>
      </c>
      <c r="F1029">
        <v>54441</v>
      </c>
      <c r="G1029">
        <v>2158</v>
      </c>
      <c r="H1029" s="24">
        <v>2422.76</v>
      </c>
      <c r="I1029">
        <v>252</v>
      </c>
      <c r="J1029" t="s">
        <v>30</v>
      </c>
      <c r="L1029" t="s">
        <v>16</v>
      </c>
    </row>
    <row r="1030" spans="1:12">
      <c r="A1030" t="s">
        <v>2139</v>
      </c>
      <c r="B1030" t="s">
        <v>2140</v>
      </c>
      <c r="C1030" s="23">
        <v>44990</v>
      </c>
      <c r="D1030" s="23">
        <v>44985</v>
      </c>
      <c r="E1030" t="s">
        <v>14</v>
      </c>
      <c r="F1030">
        <v>1846</v>
      </c>
      <c r="G1030">
        <v>57</v>
      </c>
      <c r="H1030">
        <v>29.73</v>
      </c>
      <c r="J1030">
        <v>1</v>
      </c>
      <c r="L1030" t="s">
        <v>16</v>
      </c>
    </row>
    <row r="1031" spans="1:12">
      <c r="A1031" t="s">
        <v>2141</v>
      </c>
      <c r="B1031" t="s">
        <v>2142</v>
      </c>
      <c r="C1031" s="25">
        <v>44971</v>
      </c>
      <c r="D1031" s="23">
        <v>44980</v>
      </c>
      <c r="E1031" t="s">
        <v>19</v>
      </c>
      <c r="F1031">
        <v>11954</v>
      </c>
      <c r="G1031">
        <v>515</v>
      </c>
      <c r="H1031">
        <v>627.01</v>
      </c>
      <c r="I1031">
        <v>96</v>
      </c>
      <c r="J1031" t="s">
        <v>15</v>
      </c>
      <c r="L1031" t="s">
        <v>20</v>
      </c>
    </row>
    <row r="1032" spans="1:12">
      <c r="A1032" t="s">
        <v>2143</v>
      </c>
      <c r="B1032" t="s">
        <v>2144</v>
      </c>
      <c r="C1032" s="25">
        <v>45240</v>
      </c>
      <c r="D1032" s="23">
        <v>45256</v>
      </c>
      <c r="E1032" t="s">
        <v>14</v>
      </c>
      <c r="F1032">
        <v>80239</v>
      </c>
      <c r="G1032">
        <v>3983</v>
      </c>
      <c r="H1032">
        <v>2117.09</v>
      </c>
      <c r="I1032">
        <v>385</v>
      </c>
      <c r="J1032">
        <v>0</v>
      </c>
      <c r="L1032" t="s">
        <v>16</v>
      </c>
    </row>
    <row r="1033" spans="1:12">
      <c r="A1033" t="s">
        <v>2145</v>
      </c>
      <c r="B1033" t="s">
        <v>2146</v>
      </c>
      <c r="C1033" s="25">
        <v>45263</v>
      </c>
      <c r="D1033" s="23">
        <v>45266</v>
      </c>
      <c r="E1033" t="s">
        <v>19</v>
      </c>
      <c r="F1033">
        <v>47514</v>
      </c>
      <c r="G1033">
        <v>2033</v>
      </c>
      <c r="H1033">
        <v>3515.9</v>
      </c>
      <c r="I1033">
        <v>165</v>
      </c>
      <c r="J1033" t="b">
        <v>1</v>
      </c>
      <c r="L1033" t="s">
        <v>20</v>
      </c>
    </row>
    <row r="1034" spans="1:12">
      <c r="A1034" t="s">
        <v>2147</v>
      </c>
      <c r="B1034" t="s">
        <v>2148</v>
      </c>
      <c r="C1034" s="23">
        <v>45289</v>
      </c>
      <c r="D1034" s="23">
        <v>45315</v>
      </c>
      <c r="E1034" t="s">
        <v>19</v>
      </c>
      <c r="F1034">
        <v>89236</v>
      </c>
      <c r="G1034">
        <v>3372</v>
      </c>
      <c r="H1034">
        <v>5858.11</v>
      </c>
      <c r="I1034">
        <v>597</v>
      </c>
      <c r="J1034" t="s">
        <v>24</v>
      </c>
      <c r="L1034" t="s">
        <v>20</v>
      </c>
    </row>
    <row r="1035" spans="1:12">
      <c r="A1035" t="s">
        <v>2149</v>
      </c>
      <c r="B1035" t="s">
        <v>2150</v>
      </c>
      <c r="C1035" s="25">
        <v>45181</v>
      </c>
      <c r="D1035" s="23">
        <v>45203</v>
      </c>
      <c r="E1035" t="s">
        <v>41</v>
      </c>
      <c r="F1035">
        <v>98579</v>
      </c>
      <c r="G1035">
        <v>3085</v>
      </c>
      <c r="H1035">
        <v>5187.78</v>
      </c>
      <c r="I1035">
        <v>573</v>
      </c>
      <c r="J1035" t="s">
        <v>15</v>
      </c>
      <c r="L1035" t="s">
        <v>42</v>
      </c>
    </row>
    <row r="1036" spans="1:12">
      <c r="A1036" t="s">
        <v>2151</v>
      </c>
      <c r="B1036" t="s">
        <v>2152</v>
      </c>
      <c r="C1036" s="25">
        <v>45059</v>
      </c>
      <c r="D1036" s="23">
        <v>45065</v>
      </c>
      <c r="E1036" t="s">
        <v>19</v>
      </c>
      <c r="F1036">
        <v>7469</v>
      </c>
      <c r="G1036">
        <v>208</v>
      </c>
      <c r="H1036">
        <v>192.41</v>
      </c>
      <c r="I1036">
        <v>27</v>
      </c>
      <c r="J1036" t="s">
        <v>24</v>
      </c>
      <c r="K1036">
        <v>7539</v>
      </c>
      <c r="L1036" t="s">
        <v>20</v>
      </c>
    </row>
    <row r="1037" spans="1:12">
      <c r="A1037" t="s">
        <v>2153</v>
      </c>
      <c r="B1037" t="s">
        <v>2154</v>
      </c>
      <c r="C1037" s="25">
        <v>45064</v>
      </c>
      <c r="D1037" s="23">
        <v>45083</v>
      </c>
      <c r="E1037" t="s">
        <v>19</v>
      </c>
      <c r="F1037">
        <v>31105</v>
      </c>
      <c r="G1037">
        <v>416</v>
      </c>
      <c r="H1037">
        <v>730.44</v>
      </c>
      <c r="I1037">
        <v>60</v>
      </c>
      <c r="J1037">
        <v>0</v>
      </c>
      <c r="L1037" t="s">
        <v>20</v>
      </c>
    </row>
    <row r="1038" spans="1:12">
      <c r="A1038" t="s">
        <v>2155</v>
      </c>
      <c r="B1038" t="s">
        <v>2156</v>
      </c>
      <c r="C1038" s="25">
        <v>44942</v>
      </c>
      <c r="D1038" s="23">
        <v>44956</v>
      </c>
      <c r="E1038" t="s">
        <v>23</v>
      </c>
      <c r="F1038">
        <v>43101</v>
      </c>
      <c r="G1038">
        <v>1119</v>
      </c>
      <c r="H1038">
        <v>1470.92</v>
      </c>
      <c r="I1038">
        <v>99</v>
      </c>
      <c r="J1038" t="s">
        <v>15</v>
      </c>
      <c r="L1038" t="s">
        <v>25</v>
      </c>
    </row>
    <row r="1039" spans="1:12">
      <c r="A1039" t="s">
        <v>2157</v>
      </c>
      <c r="B1039" t="s">
        <v>2158</v>
      </c>
      <c r="C1039" t="s">
        <v>2159</v>
      </c>
      <c r="D1039" s="23">
        <v>45199</v>
      </c>
      <c r="E1039" t="s">
        <v>19</v>
      </c>
      <c r="F1039">
        <v>65323</v>
      </c>
      <c r="G1039">
        <v>3031</v>
      </c>
      <c r="H1039">
        <v>3215.02</v>
      </c>
      <c r="I1039">
        <v>515</v>
      </c>
      <c r="J1039" t="s">
        <v>24</v>
      </c>
      <c r="L1039" t="s">
        <v>20</v>
      </c>
    </row>
    <row r="1040" spans="1:12">
      <c r="A1040" t="s">
        <v>2160</v>
      </c>
      <c r="B1040" t="s">
        <v>2161</v>
      </c>
      <c r="C1040" s="25">
        <v>45291</v>
      </c>
      <c r="D1040" s="23">
        <v>45309</v>
      </c>
      <c r="E1040" t="s">
        <v>23</v>
      </c>
      <c r="F1040">
        <v>92922</v>
      </c>
      <c r="G1040">
        <v>3932</v>
      </c>
      <c r="H1040">
        <v>5654.2</v>
      </c>
      <c r="I1040">
        <v>569</v>
      </c>
      <c r="J1040" t="s">
        <v>30</v>
      </c>
      <c r="L1040" t="s">
        <v>25</v>
      </c>
    </row>
    <row r="1041" spans="1:12">
      <c r="A1041" t="s">
        <v>2162</v>
      </c>
      <c r="B1041" t="s">
        <v>2163</v>
      </c>
      <c r="C1041" s="25">
        <v>45181</v>
      </c>
      <c r="D1041" s="23">
        <v>45183</v>
      </c>
      <c r="E1041" t="s">
        <v>14</v>
      </c>
      <c r="F1041">
        <v>59067</v>
      </c>
      <c r="G1041">
        <v>1101</v>
      </c>
      <c r="H1041">
        <v>570.88</v>
      </c>
      <c r="I1041">
        <v>138</v>
      </c>
      <c r="J1041" t="b">
        <v>1</v>
      </c>
      <c r="L1041" t="s">
        <v>16</v>
      </c>
    </row>
    <row r="1042" spans="1:12">
      <c r="A1042" t="s">
        <v>2164</v>
      </c>
      <c r="B1042" t="s">
        <v>2165</v>
      </c>
      <c r="C1042" s="25">
        <v>45182</v>
      </c>
      <c r="D1042" s="23">
        <v>45190</v>
      </c>
      <c r="E1042" t="s">
        <v>19</v>
      </c>
      <c r="F1042">
        <v>50376</v>
      </c>
      <c r="G1042">
        <v>1443</v>
      </c>
      <c r="H1042">
        <v>1030.94</v>
      </c>
      <c r="I1042">
        <v>85</v>
      </c>
      <c r="J1042" t="s">
        <v>15</v>
      </c>
      <c r="L1042" t="s">
        <v>20</v>
      </c>
    </row>
    <row r="1043" spans="1:12">
      <c r="A1043" t="s">
        <v>2166</v>
      </c>
      <c r="B1043" t="s">
        <v>2167</v>
      </c>
      <c r="C1043" s="25">
        <v>45007</v>
      </c>
      <c r="D1043" s="23">
        <v>45014</v>
      </c>
      <c r="E1043" t="s">
        <v>23</v>
      </c>
      <c r="F1043">
        <v>46587</v>
      </c>
      <c r="G1043">
        <v>1987</v>
      </c>
      <c r="H1043">
        <v>3205.91</v>
      </c>
      <c r="I1043">
        <v>372</v>
      </c>
      <c r="J1043" t="s">
        <v>30</v>
      </c>
      <c r="L1043" t="s">
        <v>25</v>
      </c>
    </row>
    <row r="1044" spans="1:12">
      <c r="A1044" t="s">
        <v>2168</v>
      </c>
      <c r="B1044" t="s">
        <v>2169</v>
      </c>
      <c r="C1044" s="25">
        <v>45220</v>
      </c>
      <c r="D1044" s="23">
        <v>45225</v>
      </c>
      <c r="E1044" t="s">
        <v>138</v>
      </c>
      <c r="F1044">
        <v>37976</v>
      </c>
      <c r="G1044">
        <v>482</v>
      </c>
      <c r="H1044">
        <v>417.53</v>
      </c>
      <c r="I1044">
        <v>68</v>
      </c>
      <c r="J1044" t="b">
        <v>1</v>
      </c>
      <c r="L1044" t="s">
        <v>139</v>
      </c>
    </row>
    <row r="1045" spans="1:12">
      <c r="A1045" t="s">
        <v>2170</v>
      </c>
      <c r="B1045" t="s">
        <v>2171</v>
      </c>
      <c r="C1045" t="s">
        <v>2172</v>
      </c>
      <c r="D1045" s="23">
        <v>45197</v>
      </c>
      <c r="E1045" t="s">
        <v>33</v>
      </c>
      <c r="F1045">
        <v>68584</v>
      </c>
      <c r="G1045">
        <v>1748</v>
      </c>
      <c r="H1045">
        <v>2441.98</v>
      </c>
      <c r="I1045">
        <v>137</v>
      </c>
      <c r="J1045" t="b">
        <v>0</v>
      </c>
      <c r="L1045" t="s">
        <v>34</v>
      </c>
    </row>
    <row r="1046" spans="1:12">
      <c r="A1046" t="s">
        <v>2173</v>
      </c>
      <c r="B1046" t="s">
        <v>2174</v>
      </c>
      <c r="C1046" s="25">
        <v>44933</v>
      </c>
      <c r="D1046" s="23">
        <v>44938</v>
      </c>
      <c r="E1046" t="s">
        <v>23</v>
      </c>
      <c r="F1046">
        <v>79477</v>
      </c>
      <c r="G1046">
        <v>3502</v>
      </c>
      <c r="H1046" s="24">
        <v>3773.94</v>
      </c>
      <c r="I1046">
        <v>493</v>
      </c>
      <c r="J1046" t="s">
        <v>30</v>
      </c>
      <c r="L1046" t="s">
        <v>25</v>
      </c>
    </row>
    <row r="1047" spans="1:12">
      <c r="A1047" t="s">
        <v>2175</v>
      </c>
      <c r="B1047" t="s">
        <v>2176</v>
      </c>
      <c r="C1047" s="25">
        <v>45123</v>
      </c>
      <c r="D1047" s="23">
        <v>45147</v>
      </c>
      <c r="E1047" t="s">
        <v>23</v>
      </c>
      <c r="F1047">
        <v>43533</v>
      </c>
      <c r="G1047">
        <v>1138</v>
      </c>
      <c r="H1047">
        <v>2028.15</v>
      </c>
      <c r="I1047">
        <v>172</v>
      </c>
      <c r="J1047">
        <v>1</v>
      </c>
      <c r="K1047">
        <v>43575</v>
      </c>
      <c r="L1047" t="s">
        <v>25</v>
      </c>
    </row>
    <row r="1048" spans="1:12">
      <c r="A1048" t="s">
        <v>2177</v>
      </c>
      <c r="B1048" t="s">
        <v>2178</v>
      </c>
      <c r="C1048" s="25">
        <v>44945</v>
      </c>
      <c r="D1048" s="23">
        <v>44968</v>
      </c>
      <c r="E1048" t="s">
        <v>14</v>
      </c>
      <c r="F1048">
        <v>2828</v>
      </c>
      <c r="G1048">
        <v>37</v>
      </c>
      <c r="H1048" s="24">
        <v>71.36</v>
      </c>
      <c r="I1048">
        <v>4</v>
      </c>
      <c r="J1048" t="s">
        <v>24</v>
      </c>
      <c r="L1048" t="s">
        <v>16</v>
      </c>
    </row>
    <row r="1049" spans="1:12">
      <c r="A1049" t="s">
        <v>2179</v>
      </c>
      <c r="B1049" t="s">
        <v>2180</v>
      </c>
      <c r="C1049" s="25">
        <v>45262</v>
      </c>
      <c r="D1049" s="23">
        <v>45275</v>
      </c>
      <c r="E1049" t="s">
        <v>14</v>
      </c>
      <c r="F1049">
        <v>2917</v>
      </c>
      <c r="G1049">
        <v>92</v>
      </c>
      <c r="H1049">
        <v>167.93</v>
      </c>
      <c r="I1049">
        <v>14</v>
      </c>
      <c r="J1049" t="b">
        <v>1</v>
      </c>
      <c r="L1049" t="s">
        <v>16</v>
      </c>
    </row>
    <row r="1050" spans="1:12">
      <c r="A1050" t="s">
        <v>2181</v>
      </c>
      <c r="B1050" t="s">
        <v>2182</v>
      </c>
      <c r="C1050" s="25">
        <v>45140</v>
      </c>
      <c r="D1050" s="23">
        <v>45141</v>
      </c>
      <c r="E1050" t="s">
        <v>19</v>
      </c>
      <c r="F1050">
        <v>21618</v>
      </c>
      <c r="G1050">
        <v>961</v>
      </c>
      <c r="H1050">
        <v>870.6</v>
      </c>
      <c r="I1050">
        <v>131</v>
      </c>
      <c r="J1050" t="s">
        <v>15</v>
      </c>
      <c r="L1050" t="s">
        <v>20</v>
      </c>
    </row>
    <row r="1051" spans="1:12">
      <c r="A1051" t="s">
        <v>2183</v>
      </c>
      <c r="B1051" t="s">
        <v>2184</v>
      </c>
      <c r="C1051" s="25">
        <v>44966</v>
      </c>
      <c r="D1051" s="23">
        <v>44978</v>
      </c>
      <c r="E1051" t="s">
        <v>33</v>
      </c>
      <c r="F1051">
        <v>33254</v>
      </c>
      <c r="G1051">
        <v>1117</v>
      </c>
      <c r="H1051">
        <v>883.82</v>
      </c>
      <c r="I1051">
        <v>214</v>
      </c>
      <c r="J1051">
        <v>0</v>
      </c>
      <c r="L1051" t="s">
        <v>34</v>
      </c>
    </row>
    <row r="1052" spans="1:12">
      <c r="A1052" t="s">
        <v>2185</v>
      </c>
      <c r="B1052" t="s">
        <v>2186</v>
      </c>
      <c r="C1052" s="25">
        <v>45271</v>
      </c>
      <c r="D1052" s="23">
        <v>45273</v>
      </c>
      <c r="E1052" t="s">
        <v>23</v>
      </c>
      <c r="F1052">
        <v>48362</v>
      </c>
      <c r="G1052">
        <v>921</v>
      </c>
      <c r="H1052" s="24">
        <v>1115.93</v>
      </c>
      <c r="I1052">
        <v>53</v>
      </c>
      <c r="J1052" t="s">
        <v>15</v>
      </c>
      <c r="L1052" t="s">
        <v>25</v>
      </c>
    </row>
    <row r="1053" spans="1:12">
      <c r="A1053" t="s">
        <v>2187</v>
      </c>
      <c r="B1053" t="s">
        <v>2188</v>
      </c>
      <c r="C1053" s="25">
        <v>45191</v>
      </c>
      <c r="D1053" s="23">
        <v>45208</v>
      </c>
      <c r="E1053" t="s">
        <v>41</v>
      </c>
      <c r="F1053">
        <v>21128</v>
      </c>
      <c r="G1053">
        <v>536</v>
      </c>
      <c r="H1053">
        <v>273.9</v>
      </c>
      <c r="I1053">
        <v>35</v>
      </c>
      <c r="J1053">
        <v>1</v>
      </c>
      <c r="L1053" t="s">
        <v>42</v>
      </c>
    </row>
    <row r="1054" spans="1:12">
      <c r="A1054" t="s">
        <v>2189</v>
      </c>
      <c r="B1054" t="s">
        <v>2190</v>
      </c>
      <c r="C1054" s="25">
        <v>44962</v>
      </c>
      <c r="D1054" s="23">
        <v>44988</v>
      </c>
      <c r="E1054" t="s">
        <v>19</v>
      </c>
      <c r="F1054">
        <v>60383</v>
      </c>
      <c r="G1054">
        <v>1691</v>
      </c>
      <c r="H1054">
        <v>910.97</v>
      </c>
      <c r="I1054">
        <v>128</v>
      </c>
      <c r="J1054" t="s">
        <v>24</v>
      </c>
      <c r="L1054" t="s">
        <v>20</v>
      </c>
    </row>
    <row r="1055" spans="1:12">
      <c r="A1055" t="s">
        <v>2191</v>
      </c>
      <c r="B1055" t="s">
        <v>2192</v>
      </c>
      <c r="C1055" s="25">
        <v>45086</v>
      </c>
      <c r="D1055" s="23">
        <v>45087</v>
      </c>
      <c r="E1055" t="s">
        <v>41</v>
      </c>
      <c r="F1055">
        <v>66545</v>
      </c>
      <c r="G1055">
        <v>2207</v>
      </c>
      <c r="H1055">
        <v>2935.17</v>
      </c>
      <c r="I1055">
        <v>338</v>
      </c>
      <c r="J1055">
        <v>1</v>
      </c>
      <c r="L1055" t="s">
        <v>42</v>
      </c>
    </row>
    <row r="1056" spans="1:12">
      <c r="A1056" t="s">
        <v>2193</v>
      </c>
      <c r="B1056" t="s">
        <v>2194</v>
      </c>
      <c r="C1056" s="25">
        <v>44931</v>
      </c>
      <c r="D1056" s="23">
        <v>44935</v>
      </c>
      <c r="E1056" t="s">
        <v>41</v>
      </c>
      <c r="F1056">
        <v>83180</v>
      </c>
      <c r="G1056">
        <v>3358</v>
      </c>
      <c r="H1056" s="24">
        <v>4300.5</v>
      </c>
      <c r="I1056">
        <v>493</v>
      </c>
      <c r="J1056" t="s">
        <v>15</v>
      </c>
      <c r="L1056" t="s">
        <v>42</v>
      </c>
    </row>
    <row r="1057" spans="1:12">
      <c r="A1057" t="s">
        <v>2195</v>
      </c>
      <c r="B1057" t="s">
        <v>2196</v>
      </c>
      <c r="C1057" s="25">
        <v>45082</v>
      </c>
      <c r="D1057" s="23">
        <v>45099</v>
      </c>
      <c r="E1057" t="s">
        <v>33</v>
      </c>
      <c r="F1057">
        <v>88958</v>
      </c>
      <c r="G1057">
        <v>1241</v>
      </c>
      <c r="H1057">
        <v>2471.91</v>
      </c>
      <c r="I1057">
        <v>228</v>
      </c>
      <c r="J1057" t="s">
        <v>24</v>
      </c>
      <c r="L1057" t="s">
        <v>34</v>
      </c>
    </row>
    <row r="1058" spans="1:12">
      <c r="A1058" t="s">
        <v>2197</v>
      </c>
      <c r="B1058" t="s">
        <v>2198</v>
      </c>
      <c r="C1058" s="25">
        <v>45115</v>
      </c>
      <c r="D1058" s="23">
        <v>45137</v>
      </c>
      <c r="E1058" t="s">
        <v>14</v>
      </c>
      <c r="F1058">
        <v>10865</v>
      </c>
      <c r="G1058">
        <v>495</v>
      </c>
      <c r="H1058" s="24">
        <v>397.37</v>
      </c>
      <c r="I1058">
        <v>79</v>
      </c>
      <c r="J1058">
        <v>0</v>
      </c>
      <c r="L1058" t="s">
        <v>16</v>
      </c>
    </row>
    <row r="1059" spans="1:12">
      <c r="A1059" t="s">
        <v>2199</v>
      </c>
      <c r="B1059" t="s">
        <v>2200</v>
      </c>
      <c r="C1059" s="25">
        <v>45027</v>
      </c>
      <c r="D1059" s="23">
        <v>45036</v>
      </c>
      <c r="E1059" t="s">
        <v>19</v>
      </c>
      <c r="F1059">
        <v>3219</v>
      </c>
      <c r="G1059">
        <v>33</v>
      </c>
      <c r="H1059">
        <v>29.28</v>
      </c>
      <c r="I1059">
        <v>4</v>
      </c>
      <c r="J1059" t="b">
        <v>1</v>
      </c>
      <c r="L1059" t="s">
        <v>20</v>
      </c>
    </row>
    <row r="1060" spans="1:12">
      <c r="A1060" t="s">
        <v>2201</v>
      </c>
      <c r="B1060" t="s">
        <v>2202</v>
      </c>
      <c r="C1060" s="25">
        <v>45052</v>
      </c>
      <c r="D1060" s="23">
        <v>45071</v>
      </c>
      <c r="E1060" t="s">
        <v>41</v>
      </c>
      <c r="F1060">
        <v>40809</v>
      </c>
      <c r="G1060">
        <v>1012</v>
      </c>
      <c r="H1060">
        <v>678.35</v>
      </c>
      <c r="I1060">
        <v>201</v>
      </c>
      <c r="J1060" t="s">
        <v>24</v>
      </c>
      <c r="L1060" t="s">
        <v>42</v>
      </c>
    </row>
    <row r="1061" spans="1:12">
      <c r="A1061" t="s">
        <v>2203</v>
      </c>
      <c r="B1061" t="s">
        <v>2204</v>
      </c>
      <c r="C1061" s="25">
        <v>44939</v>
      </c>
      <c r="D1061" s="23">
        <v>44956</v>
      </c>
      <c r="E1061" t="s">
        <v>19</v>
      </c>
      <c r="F1061">
        <v>6287</v>
      </c>
      <c r="G1061">
        <v>69</v>
      </c>
      <c r="H1061">
        <v>129.47</v>
      </c>
      <c r="I1061">
        <v>6</v>
      </c>
      <c r="J1061" t="s">
        <v>30</v>
      </c>
      <c r="L1061" t="s">
        <v>20</v>
      </c>
    </row>
    <row r="1062" spans="1:12">
      <c r="A1062" t="s">
        <v>2205</v>
      </c>
      <c r="B1062" t="s">
        <v>2206</v>
      </c>
      <c r="C1062" s="25">
        <v>45282</v>
      </c>
      <c r="D1062" s="23">
        <v>45283</v>
      </c>
      <c r="E1062" t="s">
        <v>19</v>
      </c>
      <c r="F1062">
        <v>35387</v>
      </c>
      <c r="G1062">
        <v>910</v>
      </c>
      <c r="H1062">
        <v>1516.71</v>
      </c>
      <c r="I1062">
        <v>159</v>
      </c>
      <c r="J1062" t="s">
        <v>24</v>
      </c>
      <c r="L1062" t="s">
        <v>20</v>
      </c>
    </row>
    <row r="1063" spans="1:12">
      <c r="A1063" t="s">
        <v>2207</v>
      </c>
      <c r="B1063" t="s">
        <v>2208</v>
      </c>
      <c r="C1063" s="25">
        <v>44927</v>
      </c>
      <c r="D1063" s="23">
        <v>44937</v>
      </c>
      <c r="E1063" t="s">
        <v>14</v>
      </c>
      <c r="F1063">
        <v>9512</v>
      </c>
      <c r="G1063">
        <v>295</v>
      </c>
      <c r="H1063">
        <v>511.39</v>
      </c>
      <c r="I1063">
        <v>33</v>
      </c>
      <c r="J1063">
        <v>1</v>
      </c>
      <c r="L1063" t="s">
        <v>16</v>
      </c>
    </row>
    <row r="1064" spans="1:12">
      <c r="A1064" t="s">
        <v>2209</v>
      </c>
      <c r="B1064" t="s">
        <v>2210</v>
      </c>
      <c r="C1064" s="25">
        <v>45084</v>
      </c>
      <c r="D1064" s="23">
        <v>45113</v>
      </c>
      <c r="E1064" t="s">
        <v>41</v>
      </c>
      <c r="F1064">
        <v>2342</v>
      </c>
      <c r="G1064">
        <v>71</v>
      </c>
      <c r="H1064">
        <v>131.64</v>
      </c>
      <c r="I1064">
        <v>10</v>
      </c>
      <c r="J1064">
        <v>1</v>
      </c>
      <c r="L1064" t="s">
        <v>42</v>
      </c>
    </row>
    <row r="1065" spans="1:12">
      <c r="A1065" t="s">
        <v>2211</v>
      </c>
      <c r="B1065" t="s">
        <v>2212</v>
      </c>
      <c r="C1065" s="25">
        <v>45048</v>
      </c>
      <c r="D1065" s="23">
        <v>45074</v>
      </c>
      <c r="E1065" t="s">
        <v>19</v>
      </c>
      <c r="F1065">
        <v>64076</v>
      </c>
      <c r="G1065">
        <v>1065</v>
      </c>
      <c r="H1065">
        <v>1371.03</v>
      </c>
      <c r="I1065">
        <v>169</v>
      </c>
      <c r="J1065">
        <v>1</v>
      </c>
      <c r="L1065" t="s">
        <v>20</v>
      </c>
    </row>
    <row r="1066" spans="1:12">
      <c r="A1066" t="s">
        <v>2213</v>
      </c>
      <c r="B1066" t="s">
        <v>2214</v>
      </c>
      <c r="C1066" s="23">
        <v>44999</v>
      </c>
      <c r="D1066" s="23">
        <v>45004</v>
      </c>
      <c r="E1066" t="s">
        <v>33</v>
      </c>
      <c r="F1066">
        <v>20216</v>
      </c>
      <c r="G1066">
        <v>724</v>
      </c>
      <c r="H1066" s="24">
        <v>852</v>
      </c>
      <c r="I1066">
        <v>105</v>
      </c>
      <c r="J1066">
        <v>0</v>
      </c>
      <c r="L1066" t="s">
        <v>34</v>
      </c>
    </row>
    <row r="1067" spans="1:12">
      <c r="A1067" t="s">
        <v>2215</v>
      </c>
      <c r="B1067" t="s">
        <v>2216</v>
      </c>
      <c r="C1067" s="25">
        <v>45045</v>
      </c>
      <c r="D1067" s="23">
        <v>45056</v>
      </c>
      <c r="E1067" t="s">
        <v>23</v>
      </c>
      <c r="F1067">
        <v>94070</v>
      </c>
      <c r="G1067">
        <v>1109</v>
      </c>
      <c r="H1067">
        <v>1104.11</v>
      </c>
      <c r="I1067">
        <v>78</v>
      </c>
      <c r="J1067" t="s">
        <v>24</v>
      </c>
      <c r="L1067" t="s">
        <v>25</v>
      </c>
    </row>
    <row r="1068" spans="1:12">
      <c r="A1068" t="s">
        <v>2217</v>
      </c>
      <c r="B1068" t="s">
        <v>2218</v>
      </c>
      <c r="C1068" s="25">
        <v>45285</v>
      </c>
      <c r="D1068" s="23">
        <v>45315</v>
      </c>
      <c r="E1068" t="s">
        <v>23</v>
      </c>
      <c r="F1068">
        <v>80767</v>
      </c>
      <c r="G1068">
        <v>3269</v>
      </c>
      <c r="H1068">
        <v>4523.71</v>
      </c>
      <c r="I1068">
        <v>380</v>
      </c>
      <c r="J1068" t="s">
        <v>24</v>
      </c>
      <c r="L1068" t="s">
        <v>25</v>
      </c>
    </row>
    <row r="1069" spans="1:12">
      <c r="A1069" t="s">
        <v>2219</v>
      </c>
      <c r="B1069" t="s">
        <v>2220</v>
      </c>
      <c r="C1069" s="25">
        <v>44970</v>
      </c>
      <c r="D1069" s="23">
        <v>44978</v>
      </c>
      <c r="E1069" t="s">
        <v>14</v>
      </c>
      <c r="F1069">
        <v>98829</v>
      </c>
      <c r="G1069">
        <v>4730</v>
      </c>
      <c r="H1069">
        <v>5588.11</v>
      </c>
      <c r="I1069">
        <v>634</v>
      </c>
      <c r="J1069" t="b">
        <v>0</v>
      </c>
      <c r="L1069" t="s">
        <v>16</v>
      </c>
    </row>
    <row r="1070" spans="1:12">
      <c r="A1070" t="s">
        <v>2221</v>
      </c>
      <c r="B1070" t="s">
        <v>2222</v>
      </c>
      <c r="C1070" s="23">
        <v>45253</v>
      </c>
      <c r="D1070" s="23">
        <v>45281</v>
      </c>
      <c r="E1070" t="s">
        <v>41</v>
      </c>
      <c r="F1070">
        <v>27614</v>
      </c>
      <c r="G1070">
        <v>651</v>
      </c>
      <c r="H1070">
        <v>766.45</v>
      </c>
      <c r="I1070">
        <v>115</v>
      </c>
      <c r="J1070">
        <v>0</v>
      </c>
      <c r="L1070" t="s">
        <v>42</v>
      </c>
    </row>
    <row r="1071" spans="1:12">
      <c r="A1071" t="s">
        <v>2223</v>
      </c>
      <c r="B1071" t="s">
        <v>2224</v>
      </c>
      <c r="C1071" t="s">
        <v>2225</v>
      </c>
      <c r="D1071" s="23">
        <v>45233</v>
      </c>
      <c r="E1071" t="s">
        <v>14</v>
      </c>
      <c r="F1071">
        <v>37258</v>
      </c>
      <c r="G1071">
        <v>1143</v>
      </c>
      <c r="H1071">
        <v>2177.86</v>
      </c>
      <c r="I1071">
        <v>133</v>
      </c>
      <c r="J1071" t="b">
        <v>1</v>
      </c>
      <c r="L1071" t="s">
        <v>16</v>
      </c>
    </row>
    <row r="1072" spans="1:12">
      <c r="A1072" t="s">
        <v>2226</v>
      </c>
      <c r="B1072" t="s">
        <v>2227</v>
      </c>
      <c r="C1072" s="25">
        <v>45266</v>
      </c>
      <c r="D1072" s="23">
        <v>45292</v>
      </c>
      <c r="E1072" t="s">
        <v>19</v>
      </c>
      <c r="F1072">
        <v>94789</v>
      </c>
      <c r="G1072">
        <v>2384</v>
      </c>
      <c r="H1072">
        <v>4710.9</v>
      </c>
      <c r="I1072">
        <v>447</v>
      </c>
      <c r="J1072" t="b">
        <v>1</v>
      </c>
      <c r="L1072" t="s">
        <v>20</v>
      </c>
    </row>
    <row r="1073" spans="1:12">
      <c r="A1073" t="s">
        <v>2228</v>
      </c>
      <c r="B1073" t="s">
        <v>2229</v>
      </c>
      <c r="C1073" s="25">
        <v>45060</v>
      </c>
      <c r="D1073" s="23">
        <v>45067</v>
      </c>
      <c r="E1073" t="s">
        <v>14</v>
      </c>
      <c r="F1073">
        <v>43078</v>
      </c>
      <c r="G1073">
        <v>442</v>
      </c>
      <c r="H1073">
        <v>749.07</v>
      </c>
      <c r="I1073">
        <v>51</v>
      </c>
      <c r="J1073" t="b">
        <v>1</v>
      </c>
      <c r="L1073" t="s">
        <v>16</v>
      </c>
    </row>
    <row r="1074" spans="1:12">
      <c r="A1074" t="s">
        <v>2230</v>
      </c>
      <c r="B1074" t="s">
        <v>2231</v>
      </c>
      <c r="C1074" s="25">
        <v>45128</v>
      </c>
      <c r="D1074" s="23">
        <v>45135</v>
      </c>
      <c r="E1074" t="s">
        <v>19</v>
      </c>
      <c r="F1074">
        <v>84524</v>
      </c>
      <c r="G1074">
        <v>2149</v>
      </c>
      <c r="H1074">
        <v>3513.91</v>
      </c>
      <c r="I1074">
        <v>284</v>
      </c>
      <c r="J1074" t="b">
        <v>1</v>
      </c>
      <c r="L1074" t="s">
        <v>20</v>
      </c>
    </row>
    <row r="1075" spans="1:12">
      <c r="A1075" t="s">
        <v>2232</v>
      </c>
      <c r="B1075" t="s">
        <v>2233</v>
      </c>
      <c r="C1075" s="25">
        <v>45089</v>
      </c>
      <c r="D1075" s="23">
        <v>45111</v>
      </c>
      <c r="E1075" t="s">
        <v>138</v>
      </c>
      <c r="F1075">
        <v>97573</v>
      </c>
      <c r="G1075">
        <v>4065</v>
      </c>
      <c r="H1075">
        <v>6182.2</v>
      </c>
      <c r="I1075">
        <v>688</v>
      </c>
      <c r="J1075" t="b">
        <v>1</v>
      </c>
      <c r="L1075" t="s">
        <v>68</v>
      </c>
    </row>
    <row r="1076" spans="1:12">
      <c r="A1076" t="s">
        <v>2234</v>
      </c>
      <c r="B1076" t="s">
        <v>2235</v>
      </c>
      <c r="C1076" s="25">
        <v>45030</v>
      </c>
      <c r="D1076" s="23">
        <v>45046</v>
      </c>
      <c r="E1076" t="s">
        <v>33</v>
      </c>
      <c r="F1076">
        <v>13219</v>
      </c>
      <c r="G1076">
        <v>447</v>
      </c>
      <c r="H1076" s="24">
        <v>334.85</v>
      </c>
      <c r="I1076">
        <v>61</v>
      </c>
      <c r="J1076" t="s">
        <v>15</v>
      </c>
      <c r="L1076" t="s">
        <v>34</v>
      </c>
    </row>
    <row r="1077" spans="1:12">
      <c r="A1077" t="s">
        <v>2236</v>
      </c>
      <c r="B1077" t="s">
        <v>2237</v>
      </c>
      <c r="C1077" s="25">
        <v>44982</v>
      </c>
      <c r="D1077" s="23">
        <v>44998</v>
      </c>
      <c r="E1077" t="s">
        <v>33</v>
      </c>
      <c r="F1077">
        <v>1235</v>
      </c>
      <c r="G1077">
        <v>17</v>
      </c>
      <c r="H1077">
        <v>10.01</v>
      </c>
      <c r="I1077">
        <v>3</v>
      </c>
      <c r="J1077">
        <v>1</v>
      </c>
      <c r="L1077" t="s">
        <v>34</v>
      </c>
    </row>
    <row r="1078" spans="1:12">
      <c r="A1078" t="s">
        <v>2238</v>
      </c>
      <c r="B1078" t="s">
        <v>2239</v>
      </c>
      <c r="C1078" s="25">
        <v>45165</v>
      </c>
      <c r="D1078" s="23">
        <v>45181</v>
      </c>
      <c r="E1078" t="s">
        <v>14</v>
      </c>
      <c r="F1078">
        <v>43929</v>
      </c>
      <c r="G1078">
        <v>1927</v>
      </c>
      <c r="H1078">
        <v>2960.04</v>
      </c>
      <c r="I1078">
        <v>287</v>
      </c>
      <c r="J1078">
        <v>0</v>
      </c>
      <c r="L1078" t="s">
        <v>16</v>
      </c>
    </row>
    <row r="1079" spans="1:12">
      <c r="A1079" t="s">
        <v>2240</v>
      </c>
      <c r="B1079" t="s">
        <v>2241</v>
      </c>
      <c r="C1079" s="25">
        <v>45110</v>
      </c>
      <c r="D1079" s="23">
        <v>45117</v>
      </c>
      <c r="E1079" t="s">
        <v>23</v>
      </c>
      <c r="F1079">
        <v>68444</v>
      </c>
      <c r="G1079">
        <v>2138</v>
      </c>
      <c r="H1079">
        <v>3406.22</v>
      </c>
      <c r="I1079">
        <v>274</v>
      </c>
      <c r="J1079" t="s">
        <v>15</v>
      </c>
      <c r="L1079" t="s">
        <v>25</v>
      </c>
    </row>
    <row r="1080" spans="1:12">
      <c r="A1080" t="s">
        <v>2242</v>
      </c>
      <c r="B1080" t="s">
        <v>2243</v>
      </c>
      <c r="C1080" s="25">
        <v>45084</v>
      </c>
      <c r="D1080" s="23">
        <v>45088</v>
      </c>
      <c r="E1080" t="s">
        <v>33</v>
      </c>
      <c r="F1080">
        <v>9567</v>
      </c>
      <c r="G1080">
        <v>417</v>
      </c>
      <c r="H1080">
        <v>237.88</v>
      </c>
      <c r="I1080">
        <v>22</v>
      </c>
      <c r="J1080">
        <v>0</v>
      </c>
      <c r="L1080" t="s">
        <v>34</v>
      </c>
    </row>
    <row r="1081" spans="1:12">
      <c r="A1081" t="s">
        <v>2244</v>
      </c>
      <c r="B1081" t="s">
        <v>2245</v>
      </c>
      <c r="C1081" s="25">
        <v>44973</v>
      </c>
      <c r="D1081" s="23">
        <v>44979</v>
      </c>
      <c r="E1081" t="s">
        <v>33</v>
      </c>
      <c r="F1081">
        <v>71792</v>
      </c>
      <c r="G1081">
        <v>2384</v>
      </c>
      <c r="H1081" s="24">
        <v>4510.71</v>
      </c>
      <c r="I1081">
        <v>267</v>
      </c>
      <c r="J1081" t="b">
        <v>0</v>
      </c>
      <c r="L1081" t="s">
        <v>34</v>
      </c>
    </row>
    <row r="1082" spans="1:12">
      <c r="A1082" t="s">
        <v>2246</v>
      </c>
      <c r="B1082" t="s">
        <v>2247</v>
      </c>
      <c r="C1082" s="23">
        <v>45287</v>
      </c>
      <c r="D1082" s="23">
        <v>45300</v>
      </c>
      <c r="E1082" t="s">
        <v>23</v>
      </c>
      <c r="F1082">
        <v>66441</v>
      </c>
      <c r="G1082">
        <v>2151</v>
      </c>
      <c r="H1082">
        <v>1369.57</v>
      </c>
      <c r="I1082">
        <v>204</v>
      </c>
      <c r="J1082" t="s">
        <v>24</v>
      </c>
      <c r="L1082" t="s">
        <v>25</v>
      </c>
    </row>
    <row r="1083" spans="1:12">
      <c r="A1083" t="s">
        <v>2248</v>
      </c>
      <c r="B1083" t="s">
        <v>2249</v>
      </c>
      <c r="C1083" s="25">
        <v>45094</v>
      </c>
      <c r="D1083" s="23">
        <v>45112</v>
      </c>
      <c r="E1083" t="s">
        <v>23</v>
      </c>
      <c r="F1083">
        <v>85555</v>
      </c>
      <c r="G1083">
        <v>1215</v>
      </c>
      <c r="H1083">
        <v>1128.55</v>
      </c>
      <c r="J1083" t="s">
        <v>30</v>
      </c>
      <c r="L1083" t="s">
        <v>25</v>
      </c>
    </row>
    <row r="1084" spans="1:12">
      <c r="A1084" t="s">
        <v>2250</v>
      </c>
      <c r="B1084" t="s">
        <v>2251</v>
      </c>
      <c r="C1084" s="23">
        <v>45109</v>
      </c>
      <c r="D1084" s="23">
        <v>44985</v>
      </c>
      <c r="E1084" t="s">
        <v>19</v>
      </c>
      <c r="F1084">
        <v>74698</v>
      </c>
      <c r="G1084">
        <v>1247</v>
      </c>
      <c r="H1084" s="24">
        <v>1881.21</v>
      </c>
      <c r="I1084">
        <v>101</v>
      </c>
      <c r="J1084">
        <v>1</v>
      </c>
      <c r="L1084" t="s">
        <v>20</v>
      </c>
    </row>
    <row r="1085" spans="1:12">
      <c r="A1085" t="s">
        <v>2252</v>
      </c>
      <c r="B1085" t="s">
        <v>2253</v>
      </c>
      <c r="C1085" s="25">
        <v>45080</v>
      </c>
      <c r="D1085" s="23">
        <v>45101</v>
      </c>
      <c r="E1085" t="s">
        <v>23</v>
      </c>
      <c r="F1085">
        <v>6415</v>
      </c>
      <c r="G1085">
        <v>313</v>
      </c>
      <c r="H1085">
        <v>236.26</v>
      </c>
      <c r="I1085">
        <v>25</v>
      </c>
      <c r="J1085" t="b">
        <v>0</v>
      </c>
      <c r="L1085" t="s">
        <v>25</v>
      </c>
    </row>
    <row r="1086" spans="1:12">
      <c r="A1086" t="s">
        <v>2254</v>
      </c>
      <c r="B1086" t="s">
        <v>2255</v>
      </c>
      <c r="C1086" s="25">
        <v>44942</v>
      </c>
      <c r="D1086" s="23">
        <v>44937</v>
      </c>
      <c r="E1086" t="s">
        <v>415</v>
      </c>
      <c r="F1086">
        <v>37159</v>
      </c>
      <c r="G1086">
        <v>711</v>
      </c>
      <c r="H1086">
        <v>414.6</v>
      </c>
      <c r="I1086">
        <v>55</v>
      </c>
      <c r="J1086" t="s">
        <v>15</v>
      </c>
      <c r="L1086" t="s">
        <v>34</v>
      </c>
    </row>
    <row r="1087" spans="1:12">
      <c r="A1087" t="s">
        <v>2256</v>
      </c>
      <c r="B1087" t="s">
        <v>2257</v>
      </c>
      <c r="C1087" s="25">
        <v>45211</v>
      </c>
      <c r="D1087" s="23">
        <v>45239</v>
      </c>
      <c r="E1087" t="s">
        <v>14</v>
      </c>
      <c r="F1087">
        <v>44925</v>
      </c>
      <c r="G1087">
        <v>2205</v>
      </c>
      <c r="H1087">
        <v>2197.77</v>
      </c>
      <c r="I1087">
        <v>151</v>
      </c>
      <c r="J1087" t="s">
        <v>30</v>
      </c>
      <c r="L1087" t="s">
        <v>16</v>
      </c>
    </row>
    <row r="1088" spans="1:12">
      <c r="A1088" t="s">
        <v>2258</v>
      </c>
      <c r="B1088" t="s">
        <v>2259</v>
      </c>
      <c r="C1088" s="25">
        <v>45163</v>
      </c>
      <c r="D1088" s="23">
        <v>45189</v>
      </c>
      <c r="E1088" t="s">
        <v>41</v>
      </c>
      <c r="F1088">
        <v>6951</v>
      </c>
      <c r="G1088">
        <v>217</v>
      </c>
      <c r="H1088">
        <v>357.82</v>
      </c>
      <c r="I1088">
        <v>20</v>
      </c>
      <c r="J1088" t="s">
        <v>24</v>
      </c>
      <c r="L1088" t="s">
        <v>42</v>
      </c>
    </row>
    <row r="1089" spans="1:12">
      <c r="A1089" t="s">
        <v>2260</v>
      </c>
      <c r="B1089" t="s">
        <v>2261</v>
      </c>
      <c r="C1089" s="23">
        <v>45019</v>
      </c>
      <c r="D1089" s="23">
        <v>44992</v>
      </c>
      <c r="E1089" t="s">
        <v>14</v>
      </c>
      <c r="F1089">
        <v>88388</v>
      </c>
      <c r="G1089">
        <v>1363</v>
      </c>
      <c r="H1089">
        <v>1527.27</v>
      </c>
      <c r="I1089">
        <v>249</v>
      </c>
      <c r="J1089" t="b">
        <v>0</v>
      </c>
      <c r="L1089" t="s">
        <v>16</v>
      </c>
    </row>
    <row r="1090" spans="1:12">
      <c r="A1090" t="s">
        <v>2262</v>
      </c>
      <c r="B1090" t="s">
        <v>2263</v>
      </c>
      <c r="C1090" s="25">
        <v>45040</v>
      </c>
      <c r="D1090" s="23">
        <v>45045</v>
      </c>
      <c r="E1090" t="s">
        <v>33</v>
      </c>
      <c r="F1090">
        <v>9007</v>
      </c>
      <c r="G1090">
        <v>125</v>
      </c>
      <c r="H1090">
        <v>184.93</v>
      </c>
      <c r="I1090">
        <v>20</v>
      </c>
      <c r="J1090" t="s">
        <v>24</v>
      </c>
      <c r="L1090" t="s">
        <v>34</v>
      </c>
    </row>
    <row r="1091" spans="1:12">
      <c r="A1091" t="s">
        <v>2264</v>
      </c>
      <c r="B1091" t="s">
        <v>2265</v>
      </c>
      <c r="C1091" s="25">
        <v>45117</v>
      </c>
      <c r="D1091" s="23">
        <v>45139</v>
      </c>
      <c r="E1091" t="s">
        <v>23</v>
      </c>
      <c r="F1091">
        <v>42832</v>
      </c>
      <c r="G1091">
        <v>786</v>
      </c>
      <c r="H1091">
        <v>1076.37</v>
      </c>
      <c r="I1091">
        <v>125</v>
      </c>
      <c r="J1091" t="s">
        <v>24</v>
      </c>
      <c r="L1091" t="s">
        <v>25</v>
      </c>
    </row>
    <row r="1092" spans="1:12">
      <c r="A1092" t="s">
        <v>2266</v>
      </c>
      <c r="B1092" t="s">
        <v>2267</v>
      </c>
      <c r="C1092" s="25">
        <v>44970</v>
      </c>
      <c r="D1092" s="23">
        <v>44975</v>
      </c>
      <c r="E1092" t="s">
        <v>33</v>
      </c>
      <c r="F1092">
        <v>59596</v>
      </c>
      <c r="G1092">
        <v>2802</v>
      </c>
      <c r="H1092">
        <v>1494.38</v>
      </c>
      <c r="I1092">
        <v>475</v>
      </c>
      <c r="J1092">
        <v>0</v>
      </c>
      <c r="L1092" t="s">
        <v>34</v>
      </c>
    </row>
    <row r="1093" spans="1:12">
      <c r="A1093" t="s">
        <v>2268</v>
      </c>
      <c r="B1093" t="s">
        <v>2269</v>
      </c>
      <c r="C1093" s="23">
        <v>45140</v>
      </c>
      <c r="D1093" s="23">
        <v>44993</v>
      </c>
      <c r="E1093" t="s">
        <v>23</v>
      </c>
      <c r="F1093">
        <v>31523</v>
      </c>
      <c r="G1093">
        <v>837</v>
      </c>
      <c r="H1093">
        <v>1659.61</v>
      </c>
      <c r="I1093">
        <v>75</v>
      </c>
      <c r="J1093" t="s">
        <v>30</v>
      </c>
      <c r="L1093" t="s">
        <v>25</v>
      </c>
    </row>
    <row r="1094" spans="1:12">
      <c r="A1094" t="s">
        <v>2270</v>
      </c>
      <c r="B1094" t="s">
        <v>2271</v>
      </c>
      <c r="C1094" s="25">
        <v>44960</v>
      </c>
      <c r="D1094" s="23">
        <v>44977</v>
      </c>
      <c r="E1094" t="s">
        <v>19</v>
      </c>
      <c r="F1094">
        <v>89861</v>
      </c>
      <c r="G1094">
        <v>2319</v>
      </c>
      <c r="H1094">
        <v>1303.61</v>
      </c>
      <c r="I1094">
        <v>424</v>
      </c>
      <c r="J1094">
        <v>0</v>
      </c>
      <c r="L1094" t="s">
        <v>20</v>
      </c>
    </row>
    <row r="1095" spans="1:12">
      <c r="A1095" t="s">
        <v>2272</v>
      </c>
      <c r="B1095" t="s">
        <v>2273</v>
      </c>
      <c r="C1095" s="23">
        <v>45110</v>
      </c>
      <c r="D1095" s="23">
        <v>44997</v>
      </c>
      <c r="E1095" t="s">
        <v>19</v>
      </c>
      <c r="F1095">
        <v>87740</v>
      </c>
      <c r="G1095">
        <v>1976</v>
      </c>
      <c r="H1095" s="24">
        <v>3856.57</v>
      </c>
      <c r="I1095">
        <v>139</v>
      </c>
      <c r="J1095" t="s">
        <v>24</v>
      </c>
      <c r="L1095" t="s">
        <v>20</v>
      </c>
    </row>
    <row r="1096" spans="1:12">
      <c r="A1096" t="s">
        <v>2274</v>
      </c>
      <c r="B1096" t="s">
        <v>2275</v>
      </c>
      <c r="C1096" s="25">
        <v>45096</v>
      </c>
      <c r="D1096" s="23">
        <v>45124</v>
      </c>
      <c r="E1096" t="s">
        <v>23</v>
      </c>
      <c r="F1096">
        <v>16524</v>
      </c>
      <c r="G1096">
        <v>262</v>
      </c>
      <c r="H1096">
        <v>347.1</v>
      </c>
      <c r="I1096">
        <v>26</v>
      </c>
      <c r="J1096" t="b">
        <v>0</v>
      </c>
      <c r="L1096" t="s">
        <v>25</v>
      </c>
    </row>
    <row r="1097" spans="1:12">
      <c r="A1097" t="s">
        <v>2276</v>
      </c>
      <c r="B1097" t="s">
        <v>2277</v>
      </c>
      <c r="C1097" s="25">
        <v>44952</v>
      </c>
      <c r="D1097" s="23">
        <v>44977</v>
      </c>
      <c r="E1097" t="s">
        <v>14</v>
      </c>
      <c r="F1097">
        <v>20282</v>
      </c>
      <c r="G1097">
        <v>598</v>
      </c>
      <c r="H1097" s="24">
        <v>1162.95</v>
      </c>
      <c r="J1097" t="s">
        <v>24</v>
      </c>
      <c r="L1097" t="s">
        <v>68</v>
      </c>
    </row>
    <row r="1098" spans="1:12">
      <c r="A1098" t="s">
        <v>2278</v>
      </c>
      <c r="B1098" t="s">
        <v>2279</v>
      </c>
      <c r="C1098" s="25">
        <v>45129</v>
      </c>
      <c r="D1098" s="23">
        <v>45132</v>
      </c>
      <c r="E1098" t="s">
        <v>23</v>
      </c>
      <c r="F1098">
        <v>24930</v>
      </c>
      <c r="G1098">
        <v>378</v>
      </c>
      <c r="H1098">
        <v>254.07</v>
      </c>
      <c r="I1098">
        <v>24</v>
      </c>
      <c r="J1098" t="s">
        <v>15</v>
      </c>
      <c r="L1098" t="s">
        <v>25</v>
      </c>
    </row>
    <row r="1099" spans="1:12">
      <c r="A1099" t="s">
        <v>2280</v>
      </c>
      <c r="B1099" t="s">
        <v>2281</v>
      </c>
      <c r="C1099" s="25">
        <v>45145</v>
      </c>
      <c r="D1099" s="23">
        <v>45161</v>
      </c>
      <c r="E1099" t="s">
        <v>41</v>
      </c>
      <c r="F1099">
        <v>1077</v>
      </c>
      <c r="G1099">
        <v>46</v>
      </c>
      <c r="H1099">
        <v>56.84</v>
      </c>
      <c r="J1099" t="s">
        <v>24</v>
      </c>
      <c r="L1099" t="s">
        <v>42</v>
      </c>
    </row>
    <row r="1100" spans="1:12">
      <c r="A1100" t="s">
        <v>2282</v>
      </c>
      <c r="B1100" t="s">
        <v>2283</v>
      </c>
      <c r="C1100" s="25">
        <v>45022</v>
      </c>
      <c r="D1100" s="23">
        <v>45039</v>
      </c>
      <c r="E1100" t="s">
        <v>41</v>
      </c>
      <c r="F1100">
        <v>21611</v>
      </c>
      <c r="G1100">
        <v>536</v>
      </c>
      <c r="H1100">
        <v>404.28</v>
      </c>
      <c r="J1100">
        <v>0</v>
      </c>
      <c r="L1100" t="s">
        <v>42</v>
      </c>
    </row>
    <row r="1101" spans="1:12">
      <c r="A1101" t="s">
        <v>2284</v>
      </c>
      <c r="B1101" t="s">
        <v>2285</v>
      </c>
      <c r="C1101" t="s">
        <v>2286</v>
      </c>
      <c r="D1101" s="23">
        <v>45006</v>
      </c>
      <c r="E1101" t="s">
        <v>14</v>
      </c>
      <c r="F1101">
        <v>17984</v>
      </c>
      <c r="G1101">
        <v>449</v>
      </c>
      <c r="H1101" s="24">
        <v>258.83</v>
      </c>
      <c r="I1101">
        <v>75</v>
      </c>
      <c r="J1101" t="s">
        <v>30</v>
      </c>
      <c r="K1101">
        <v>18015</v>
      </c>
      <c r="L1101" t="s">
        <v>16</v>
      </c>
    </row>
    <row r="1102" spans="1:12">
      <c r="A1102" t="s">
        <v>2287</v>
      </c>
      <c r="B1102" t="s">
        <v>2288</v>
      </c>
      <c r="C1102" s="25">
        <v>45244</v>
      </c>
      <c r="D1102" s="23">
        <v>45263</v>
      </c>
      <c r="E1102" t="s">
        <v>41</v>
      </c>
      <c r="F1102">
        <v>15060</v>
      </c>
      <c r="G1102">
        <v>436</v>
      </c>
      <c r="H1102">
        <v>621.86</v>
      </c>
      <c r="I1102">
        <v>54</v>
      </c>
      <c r="J1102" t="b">
        <v>0</v>
      </c>
      <c r="L1102" t="s">
        <v>42</v>
      </c>
    </row>
    <row r="1103" spans="1:12">
      <c r="A1103" t="s">
        <v>2289</v>
      </c>
      <c r="B1103" t="s">
        <v>2290</v>
      </c>
      <c r="C1103" s="25">
        <v>45182</v>
      </c>
      <c r="D1103" s="23">
        <v>45188</v>
      </c>
      <c r="E1103" t="s">
        <v>14</v>
      </c>
      <c r="F1103">
        <v>83985</v>
      </c>
      <c r="G1103">
        <v>2331</v>
      </c>
      <c r="H1103">
        <v>1892.01</v>
      </c>
      <c r="J1103">
        <v>0</v>
      </c>
      <c r="L1103" t="s">
        <v>16</v>
      </c>
    </row>
    <row r="1104" spans="1:12">
      <c r="A1104" t="s">
        <v>2291</v>
      </c>
      <c r="B1104" t="s">
        <v>2292</v>
      </c>
      <c r="C1104" s="23">
        <v>44928</v>
      </c>
      <c r="D1104" s="23">
        <v>44966</v>
      </c>
      <c r="E1104" t="s">
        <v>191</v>
      </c>
      <c r="F1104">
        <v>85056</v>
      </c>
      <c r="G1104">
        <v>4235</v>
      </c>
      <c r="H1104">
        <v>5850.85</v>
      </c>
      <c r="I1104">
        <v>678</v>
      </c>
      <c r="J1104" t="s">
        <v>24</v>
      </c>
      <c r="L1104" t="s">
        <v>42</v>
      </c>
    </row>
    <row r="1105" spans="1:12">
      <c r="A1105" t="s">
        <v>2293</v>
      </c>
      <c r="B1105" t="s">
        <v>2294</v>
      </c>
      <c r="C1105" s="25">
        <v>45123</v>
      </c>
      <c r="D1105" s="23">
        <v>45144</v>
      </c>
      <c r="E1105" t="s">
        <v>33</v>
      </c>
      <c r="F1105">
        <v>44303</v>
      </c>
      <c r="G1105">
        <v>1409</v>
      </c>
      <c r="H1105" s="24">
        <v>941.98</v>
      </c>
      <c r="J1105" t="s">
        <v>15</v>
      </c>
      <c r="L1105" t="s">
        <v>34</v>
      </c>
    </row>
    <row r="1106" spans="1:12">
      <c r="A1106" t="s">
        <v>2295</v>
      </c>
      <c r="B1106" t="s">
        <v>2296</v>
      </c>
      <c r="C1106" s="25">
        <v>45196</v>
      </c>
      <c r="D1106" s="23">
        <v>45221</v>
      </c>
      <c r="E1106" t="s">
        <v>19</v>
      </c>
      <c r="F1106">
        <v>60207</v>
      </c>
      <c r="G1106">
        <v>814</v>
      </c>
      <c r="H1106">
        <v>812.36</v>
      </c>
      <c r="I1106">
        <v>100</v>
      </c>
      <c r="J1106">
        <v>1</v>
      </c>
      <c r="L1106" t="s">
        <v>20</v>
      </c>
    </row>
    <row r="1107" spans="1:12">
      <c r="A1107" t="s">
        <v>2297</v>
      </c>
      <c r="B1107" t="s">
        <v>2298</v>
      </c>
      <c r="C1107" s="25">
        <v>45205</v>
      </c>
      <c r="D1107" s="23">
        <v>45219</v>
      </c>
      <c r="E1107" t="s">
        <v>19</v>
      </c>
      <c r="F1107">
        <v>76046</v>
      </c>
      <c r="G1107">
        <v>2606</v>
      </c>
      <c r="H1107">
        <v>4358.4</v>
      </c>
      <c r="I1107">
        <v>159</v>
      </c>
      <c r="J1107" t="s">
        <v>15</v>
      </c>
      <c r="L1107" t="s">
        <v>20</v>
      </c>
    </row>
    <row r="1108" spans="1:12">
      <c r="A1108" t="s">
        <v>2299</v>
      </c>
      <c r="B1108" t="s">
        <v>2300</v>
      </c>
      <c r="C1108" s="25">
        <v>45292</v>
      </c>
      <c r="D1108" s="23">
        <v>45319</v>
      </c>
      <c r="E1108" t="s">
        <v>33</v>
      </c>
      <c r="F1108">
        <v>30287</v>
      </c>
      <c r="G1108">
        <v>486</v>
      </c>
      <c r="H1108" s="24">
        <v>561.61</v>
      </c>
      <c r="I1108">
        <v>69</v>
      </c>
      <c r="J1108" t="s">
        <v>24</v>
      </c>
      <c r="L1108" t="s">
        <v>34</v>
      </c>
    </row>
    <row r="1109" spans="1:12">
      <c r="A1109" t="s">
        <v>2301</v>
      </c>
      <c r="B1109" t="s">
        <v>2302</v>
      </c>
      <c r="C1109" s="25">
        <v>45175</v>
      </c>
      <c r="D1109" s="23">
        <v>45196</v>
      </c>
      <c r="E1109" t="s">
        <v>14</v>
      </c>
      <c r="F1109">
        <v>94709</v>
      </c>
      <c r="G1109">
        <v>1064</v>
      </c>
      <c r="H1109" s="24">
        <v>1533.88</v>
      </c>
      <c r="I1109">
        <v>159</v>
      </c>
      <c r="J1109" t="s">
        <v>15</v>
      </c>
      <c r="L1109" t="s">
        <v>16</v>
      </c>
    </row>
    <row r="1110" spans="1:12">
      <c r="A1110" t="s">
        <v>2303</v>
      </c>
      <c r="B1110" t="s">
        <v>2304</v>
      </c>
      <c r="C1110" s="25">
        <v>45091</v>
      </c>
      <c r="D1110" s="23">
        <v>45103</v>
      </c>
      <c r="E1110" t="s">
        <v>23</v>
      </c>
      <c r="F1110">
        <v>40711</v>
      </c>
      <c r="G1110">
        <v>1987</v>
      </c>
      <c r="H1110">
        <v>2923.25</v>
      </c>
      <c r="I1110">
        <v>212</v>
      </c>
      <c r="J1110">
        <v>1</v>
      </c>
      <c r="L1110" t="s">
        <v>25</v>
      </c>
    </row>
    <row r="1111" spans="1:12">
      <c r="A1111" t="s">
        <v>2305</v>
      </c>
      <c r="B1111" t="s">
        <v>2306</v>
      </c>
      <c r="C1111" s="23">
        <v>45090</v>
      </c>
      <c r="D1111" s="23">
        <v>45085</v>
      </c>
      <c r="E1111" t="s">
        <v>19</v>
      </c>
      <c r="F1111">
        <v>12954</v>
      </c>
      <c r="G1111">
        <v>530</v>
      </c>
      <c r="H1111">
        <v>935.79</v>
      </c>
      <c r="I1111">
        <v>102</v>
      </c>
      <c r="J1111" t="s">
        <v>15</v>
      </c>
      <c r="L1111" t="s">
        <v>20</v>
      </c>
    </row>
    <row r="1112" spans="1:12">
      <c r="A1112" t="s">
        <v>2307</v>
      </c>
      <c r="B1112" t="s">
        <v>2308</v>
      </c>
      <c r="C1112" t="s">
        <v>806</v>
      </c>
      <c r="D1112" s="23">
        <v>45097</v>
      </c>
      <c r="E1112" t="s">
        <v>14</v>
      </c>
      <c r="F1112">
        <v>74340</v>
      </c>
      <c r="G1112">
        <v>3657</v>
      </c>
      <c r="H1112">
        <v>3610.86</v>
      </c>
      <c r="I1112">
        <v>662</v>
      </c>
      <c r="J1112">
        <v>1</v>
      </c>
      <c r="L1112" t="s">
        <v>16</v>
      </c>
    </row>
    <row r="1113" spans="1:12">
      <c r="A1113" t="s">
        <v>2309</v>
      </c>
      <c r="B1113" t="s">
        <v>2310</v>
      </c>
      <c r="C1113" s="25">
        <v>45168</v>
      </c>
      <c r="D1113" s="23">
        <v>45177</v>
      </c>
      <c r="E1113" t="s">
        <v>41</v>
      </c>
      <c r="F1113">
        <v>73101</v>
      </c>
      <c r="G1113">
        <v>2128</v>
      </c>
      <c r="H1113">
        <v>3257.85</v>
      </c>
      <c r="I1113">
        <v>332</v>
      </c>
      <c r="J1113" t="s">
        <v>24</v>
      </c>
      <c r="K1113">
        <v>73116</v>
      </c>
      <c r="L1113" t="s">
        <v>42</v>
      </c>
    </row>
    <row r="1114" spans="1:12">
      <c r="A1114" t="s">
        <v>2311</v>
      </c>
      <c r="B1114" t="s">
        <v>2312</v>
      </c>
      <c r="C1114" s="25">
        <v>45046</v>
      </c>
      <c r="D1114" s="23">
        <v>45060</v>
      </c>
      <c r="E1114" t="s">
        <v>14</v>
      </c>
      <c r="F1114">
        <v>72520</v>
      </c>
      <c r="G1114">
        <v>2269</v>
      </c>
      <c r="H1114">
        <v>4407.36</v>
      </c>
      <c r="I1114">
        <v>356</v>
      </c>
      <c r="J1114">
        <v>1</v>
      </c>
      <c r="L1114" t="s">
        <v>16</v>
      </c>
    </row>
    <row r="1115" spans="1:12">
      <c r="A1115" t="s">
        <v>2313</v>
      </c>
      <c r="B1115" t="s">
        <v>2314</v>
      </c>
      <c r="C1115" s="25">
        <v>45263</v>
      </c>
      <c r="D1115" s="23">
        <v>45265</v>
      </c>
      <c r="E1115" t="s">
        <v>41</v>
      </c>
      <c r="F1115">
        <v>88062</v>
      </c>
      <c r="G1115">
        <v>1473</v>
      </c>
      <c r="H1115">
        <v>2349.97</v>
      </c>
      <c r="I1115">
        <v>129</v>
      </c>
      <c r="J1115">
        <v>0</v>
      </c>
      <c r="L1115" t="s">
        <v>42</v>
      </c>
    </row>
    <row r="1116" spans="1:12">
      <c r="A1116" t="s">
        <v>2315</v>
      </c>
      <c r="B1116" t="s">
        <v>2316</v>
      </c>
      <c r="C1116" s="25">
        <v>44955</v>
      </c>
      <c r="D1116" s="23">
        <v>44980</v>
      </c>
      <c r="E1116" t="s">
        <v>19</v>
      </c>
      <c r="F1116">
        <v>19574</v>
      </c>
      <c r="G1116">
        <v>389</v>
      </c>
      <c r="H1116">
        <v>480.34</v>
      </c>
      <c r="I1116">
        <v>57</v>
      </c>
      <c r="J1116">
        <v>0</v>
      </c>
      <c r="L1116" t="s">
        <v>20</v>
      </c>
    </row>
    <row r="1117" spans="1:12">
      <c r="A1117" t="s">
        <v>2317</v>
      </c>
      <c r="B1117" t="s">
        <v>2318</v>
      </c>
      <c r="C1117" s="25">
        <v>45221</v>
      </c>
      <c r="D1117" s="23">
        <v>45235</v>
      </c>
      <c r="E1117" t="s">
        <v>41</v>
      </c>
      <c r="F1117">
        <v>10184</v>
      </c>
      <c r="G1117">
        <v>443</v>
      </c>
      <c r="H1117">
        <v>640.61</v>
      </c>
      <c r="J1117">
        <v>1</v>
      </c>
      <c r="L1117" t="s">
        <v>42</v>
      </c>
    </row>
    <row r="1118" spans="1:12">
      <c r="A1118" t="s">
        <v>2319</v>
      </c>
      <c r="B1118" t="s">
        <v>2320</v>
      </c>
      <c r="C1118" s="25">
        <v>45108</v>
      </c>
      <c r="D1118" s="23">
        <v>45110</v>
      </c>
      <c r="E1118" t="s">
        <v>234</v>
      </c>
      <c r="F1118">
        <v>20096</v>
      </c>
      <c r="G1118">
        <v>487</v>
      </c>
      <c r="H1118">
        <v>783.84</v>
      </c>
      <c r="I1118">
        <v>34</v>
      </c>
      <c r="J1118" t="b">
        <v>0</v>
      </c>
      <c r="L1118" t="s">
        <v>16</v>
      </c>
    </row>
    <row r="1119" spans="1:12">
      <c r="A1119" t="s">
        <v>2321</v>
      </c>
      <c r="B1119" t="s">
        <v>2322</v>
      </c>
      <c r="C1119" s="25">
        <v>45015</v>
      </c>
      <c r="D1119" s="23">
        <v>45043</v>
      </c>
      <c r="E1119" t="s">
        <v>19</v>
      </c>
      <c r="F1119">
        <v>68728</v>
      </c>
      <c r="G1119">
        <v>2960</v>
      </c>
      <c r="H1119">
        <v>4198.5</v>
      </c>
      <c r="I1119">
        <v>591</v>
      </c>
      <c r="J1119" t="s">
        <v>30</v>
      </c>
      <c r="L1119" t="s">
        <v>20</v>
      </c>
    </row>
    <row r="1120" spans="1:12">
      <c r="A1120" t="s">
        <v>2323</v>
      </c>
      <c r="B1120" t="s">
        <v>2324</v>
      </c>
      <c r="C1120" s="25">
        <v>45284</v>
      </c>
      <c r="D1120" s="23">
        <v>45295</v>
      </c>
      <c r="E1120" t="s">
        <v>41</v>
      </c>
      <c r="F1120">
        <v>35016</v>
      </c>
      <c r="G1120">
        <v>1343</v>
      </c>
      <c r="H1120">
        <v>705.09</v>
      </c>
      <c r="I1120">
        <v>192</v>
      </c>
      <c r="J1120" t="b">
        <v>0</v>
      </c>
      <c r="L1120" t="s">
        <v>42</v>
      </c>
    </row>
    <row r="1121" spans="1:12">
      <c r="A1121" t="s">
        <v>2325</v>
      </c>
      <c r="B1121" t="s">
        <v>2326</v>
      </c>
      <c r="C1121" s="25">
        <v>45287</v>
      </c>
      <c r="D1121" s="23">
        <v>45312</v>
      </c>
      <c r="E1121" t="s">
        <v>23</v>
      </c>
      <c r="F1121">
        <v>12246</v>
      </c>
      <c r="G1121">
        <v>209</v>
      </c>
      <c r="H1121" s="24">
        <v>165.56</v>
      </c>
      <c r="I1121">
        <v>23</v>
      </c>
      <c r="J1121">
        <v>1</v>
      </c>
      <c r="L1121" t="s">
        <v>25</v>
      </c>
    </row>
    <row r="1122" spans="1:12">
      <c r="A1122" t="s">
        <v>2327</v>
      </c>
      <c r="B1122" t="s">
        <v>2328</v>
      </c>
      <c r="C1122" s="25">
        <v>45215</v>
      </c>
      <c r="D1122" s="23">
        <v>45228</v>
      </c>
      <c r="E1122" t="s">
        <v>33</v>
      </c>
      <c r="F1122">
        <v>46558</v>
      </c>
      <c r="G1122">
        <v>1410</v>
      </c>
      <c r="H1122">
        <v>2419.14</v>
      </c>
      <c r="I1122">
        <v>131</v>
      </c>
      <c r="J1122" t="s">
        <v>30</v>
      </c>
      <c r="L1122" t="s">
        <v>34</v>
      </c>
    </row>
    <row r="1123" spans="1:12">
      <c r="A1123" t="s">
        <v>2329</v>
      </c>
      <c r="B1123" t="s">
        <v>2330</v>
      </c>
      <c r="C1123" s="25">
        <v>45179</v>
      </c>
      <c r="D1123" s="23">
        <v>45180</v>
      </c>
      <c r="E1123" t="s">
        <v>14</v>
      </c>
      <c r="F1123">
        <v>19381</v>
      </c>
      <c r="G1123">
        <v>718</v>
      </c>
      <c r="H1123" s="24">
        <v>652.64</v>
      </c>
      <c r="I1123">
        <v>100</v>
      </c>
      <c r="J1123">
        <v>0</v>
      </c>
      <c r="L1123" t="s">
        <v>16</v>
      </c>
    </row>
    <row r="1124" spans="1:12">
      <c r="A1124" t="s">
        <v>2331</v>
      </c>
      <c r="B1124" t="s">
        <v>2332</v>
      </c>
      <c r="C1124" t="s">
        <v>2333</v>
      </c>
      <c r="D1124" s="23">
        <v>44953</v>
      </c>
      <c r="E1124" t="s">
        <v>19</v>
      </c>
      <c r="F1124">
        <v>37455</v>
      </c>
      <c r="G1124">
        <v>726</v>
      </c>
      <c r="H1124">
        <v>1159.67</v>
      </c>
      <c r="I1124">
        <v>41</v>
      </c>
      <c r="J1124" t="s">
        <v>30</v>
      </c>
      <c r="L1124" t="s">
        <v>20</v>
      </c>
    </row>
    <row r="1125" spans="1:12">
      <c r="A1125" t="s">
        <v>2334</v>
      </c>
      <c r="B1125" t="s">
        <v>2335</v>
      </c>
      <c r="C1125" s="23">
        <v>45046</v>
      </c>
      <c r="D1125" s="23">
        <v>45068</v>
      </c>
      <c r="E1125" t="s">
        <v>23</v>
      </c>
      <c r="F1125">
        <v>93263</v>
      </c>
      <c r="G1125">
        <v>4031</v>
      </c>
      <c r="H1125" s="24">
        <v>4265.52</v>
      </c>
      <c r="I1125">
        <v>258</v>
      </c>
      <c r="J1125">
        <v>1</v>
      </c>
      <c r="L1125" t="s">
        <v>25</v>
      </c>
    </row>
    <row r="1126" spans="1:12">
      <c r="A1126" t="s">
        <v>2336</v>
      </c>
      <c r="B1126" t="s">
        <v>2337</v>
      </c>
      <c r="C1126" s="23">
        <v>44966</v>
      </c>
      <c r="D1126" s="23">
        <v>45195</v>
      </c>
      <c r="E1126" t="s">
        <v>33</v>
      </c>
      <c r="F1126">
        <v>5018</v>
      </c>
      <c r="G1126">
        <v>159</v>
      </c>
      <c r="H1126">
        <v>203.97</v>
      </c>
      <c r="I1126">
        <v>8</v>
      </c>
      <c r="J1126">
        <v>0</v>
      </c>
      <c r="L1126" t="s">
        <v>34</v>
      </c>
    </row>
    <row r="1127" spans="1:12">
      <c r="A1127" t="s">
        <v>2338</v>
      </c>
      <c r="B1127" t="s">
        <v>2339</v>
      </c>
      <c r="C1127" s="25">
        <v>45241</v>
      </c>
      <c r="D1127" s="23">
        <v>45271</v>
      </c>
      <c r="E1127" t="s">
        <v>14</v>
      </c>
      <c r="F1127">
        <v>12302</v>
      </c>
      <c r="G1127">
        <v>204</v>
      </c>
      <c r="H1127">
        <v>-122.8</v>
      </c>
      <c r="I1127">
        <v>25</v>
      </c>
      <c r="J1127" t="s">
        <v>30</v>
      </c>
      <c r="L1127" t="s">
        <v>16</v>
      </c>
    </row>
    <row r="1128" spans="1:12">
      <c r="A1128" t="s">
        <v>2340</v>
      </c>
      <c r="B1128" t="s">
        <v>2341</v>
      </c>
      <c r="C1128" s="25">
        <v>45017</v>
      </c>
      <c r="D1128" s="23">
        <v>45029</v>
      </c>
      <c r="E1128" t="s">
        <v>41</v>
      </c>
      <c r="F1128">
        <v>68506</v>
      </c>
      <c r="G1128">
        <v>2282</v>
      </c>
      <c r="H1128">
        <v>1761.34</v>
      </c>
      <c r="I1128">
        <v>319</v>
      </c>
      <c r="J1128" t="s">
        <v>30</v>
      </c>
      <c r="L1128" t="s">
        <v>42</v>
      </c>
    </row>
    <row r="1129" spans="1:12">
      <c r="A1129" t="s">
        <v>2342</v>
      </c>
      <c r="B1129" t="s">
        <v>2343</v>
      </c>
      <c r="C1129" t="s">
        <v>2344</v>
      </c>
      <c r="D1129" s="23">
        <v>45105</v>
      </c>
      <c r="E1129" t="s">
        <v>14</v>
      </c>
      <c r="F1129">
        <v>42157</v>
      </c>
      <c r="G1129">
        <v>2107</v>
      </c>
      <c r="H1129">
        <v>4078.72</v>
      </c>
      <c r="I1129">
        <v>125</v>
      </c>
      <c r="J1129" t="b">
        <v>0</v>
      </c>
      <c r="L1129" t="s">
        <v>16</v>
      </c>
    </row>
    <row r="1130" spans="1:12">
      <c r="A1130" t="s">
        <v>2345</v>
      </c>
      <c r="B1130" t="s">
        <v>2346</v>
      </c>
      <c r="C1130" s="25">
        <v>45002</v>
      </c>
      <c r="D1130" s="23">
        <v>45017</v>
      </c>
      <c r="E1130" t="s">
        <v>33</v>
      </c>
      <c r="F1130">
        <v>55917</v>
      </c>
      <c r="G1130">
        <v>895</v>
      </c>
      <c r="H1130">
        <v>1642.51</v>
      </c>
      <c r="I1130">
        <v>141</v>
      </c>
      <c r="J1130" t="s">
        <v>30</v>
      </c>
      <c r="L1130" t="s">
        <v>34</v>
      </c>
    </row>
    <row r="1131" spans="1:12">
      <c r="A1131" t="s">
        <v>2347</v>
      </c>
      <c r="B1131" t="s">
        <v>2348</v>
      </c>
      <c r="C1131" s="25">
        <v>44983</v>
      </c>
      <c r="D1131" s="23">
        <v>45003</v>
      </c>
      <c r="E1131" t="s">
        <v>23</v>
      </c>
      <c r="F1131">
        <v>93738</v>
      </c>
      <c r="G1131">
        <v>3999</v>
      </c>
      <c r="H1131">
        <v>5912.17</v>
      </c>
      <c r="I1131">
        <v>338</v>
      </c>
      <c r="J1131" t="s">
        <v>24</v>
      </c>
      <c r="L1131" t="s">
        <v>25</v>
      </c>
    </row>
    <row r="1132" spans="1:12">
      <c r="A1132" t="s">
        <v>2349</v>
      </c>
      <c r="B1132" t="s">
        <v>2350</v>
      </c>
      <c r="C1132" s="25">
        <v>44964</v>
      </c>
      <c r="D1132" s="23">
        <v>44991</v>
      </c>
      <c r="E1132" t="s">
        <v>23</v>
      </c>
      <c r="F1132">
        <v>97646</v>
      </c>
      <c r="G1132">
        <v>1786</v>
      </c>
      <c r="H1132">
        <v>2124.39</v>
      </c>
      <c r="I1132">
        <v>272</v>
      </c>
      <c r="J1132">
        <v>1</v>
      </c>
      <c r="L1132" t="s">
        <v>25</v>
      </c>
    </row>
    <row r="1133" spans="1:12">
      <c r="A1133" t="s">
        <v>2351</v>
      </c>
      <c r="B1133" t="s">
        <v>2352</v>
      </c>
      <c r="C1133" s="25">
        <v>45129</v>
      </c>
      <c r="D1133" s="23">
        <v>45157</v>
      </c>
      <c r="E1133" t="s">
        <v>19</v>
      </c>
      <c r="F1133">
        <v>84122</v>
      </c>
      <c r="G1133">
        <v>3473</v>
      </c>
      <c r="H1133">
        <v>5256.88</v>
      </c>
      <c r="I1133">
        <v>685</v>
      </c>
      <c r="J1133" t="b">
        <v>1</v>
      </c>
      <c r="L1133" t="s">
        <v>20</v>
      </c>
    </row>
    <row r="1134" spans="1:12">
      <c r="A1134" t="s">
        <v>2353</v>
      </c>
      <c r="B1134" t="s">
        <v>2354</v>
      </c>
      <c r="C1134" s="25">
        <v>45092</v>
      </c>
      <c r="D1134" s="23">
        <v>45100</v>
      </c>
      <c r="E1134" t="s">
        <v>19</v>
      </c>
      <c r="F1134">
        <v>25519</v>
      </c>
      <c r="G1134">
        <v>1005</v>
      </c>
      <c r="H1134">
        <v>1435.06</v>
      </c>
      <c r="I1134">
        <v>154</v>
      </c>
      <c r="J1134" t="b">
        <v>1</v>
      </c>
      <c r="L1134" t="s">
        <v>20</v>
      </c>
    </row>
    <row r="1135" spans="1:12">
      <c r="A1135" t="s">
        <v>2355</v>
      </c>
      <c r="B1135" t="s">
        <v>2356</v>
      </c>
      <c r="C1135" s="25">
        <v>45150</v>
      </c>
      <c r="D1135" s="23">
        <v>45174</v>
      </c>
      <c r="E1135" t="s">
        <v>23</v>
      </c>
      <c r="F1135">
        <v>97809</v>
      </c>
      <c r="G1135">
        <v>2153</v>
      </c>
      <c r="H1135">
        <v>2912.64</v>
      </c>
      <c r="I1135">
        <v>392</v>
      </c>
      <c r="J1135" t="b">
        <v>1</v>
      </c>
      <c r="L1135" t="s">
        <v>25</v>
      </c>
    </row>
    <row r="1136" spans="1:12">
      <c r="A1136" t="s">
        <v>2357</v>
      </c>
      <c r="B1136" t="s">
        <v>2358</v>
      </c>
      <c r="C1136" s="25">
        <v>45259</v>
      </c>
      <c r="D1136" s="23">
        <v>45289</v>
      </c>
      <c r="E1136" t="s">
        <v>23</v>
      </c>
      <c r="F1136">
        <v>88487</v>
      </c>
      <c r="G1136">
        <v>2038</v>
      </c>
      <c r="H1136">
        <v>1199.9</v>
      </c>
      <c r="I1136">
        <v>391</v>
      </c>
      <c r="J1136">
        <v>1</v>
      </c>
      <c r="L1136" t="s">
        <v>25</v>
      </c>
    </row>
    <row r="1137" spans="1:12">
      <c r="A1137" t="s">
        <v>2359</v>
      </c>
      <c r="B1137" t="s">
        <v>2360</v>
      </c>
      <c r="C1137" s="25">
        <v>45214</v>
      </c>
      <c r="D1137" s="23">
        <v>45219</v>
      </c>
      <c r="E1137" t="s">
        <v>41</v>
      </c>
      <c r="F1137">
        <v>57819</v>
      </c>
      <c r="G1137">
        <v>2411</v>
      </c>
      <c r="H1137">
        <v>3494.03</v>
      </c>
      <c r="I1137">
        <v>296</v>
      </c>
      <c r="J1137" t="b">
        <v>1</v>
      </c>
      <c r="L1137" t="s">
        <v>42</v>
      </c>
    </row>
    <row r="1138" spans="1:12">
      <c r="A1138" t="s">
        <v>2361</v>
      </c>
      <c r="B1138" t="s">
        <v>2362</v>
      </c>
      <c r="C1138" s="25">
        <v>45109</v>
      </c>
      <c r="D1138" s="23">
        <v>45125</v>
      </c>
      <c r="E1138" t="s">
        <v>19</v>
      </c>
      <c r="F1138">
        <v>81910</v>
      </c>
      <c r="G1138">
        <v>2330</v>
      </c>
      <c r="H1138" s="24">
        <v>3852.38</v>
      </c>
      <c r="I1138">
        <v>361</v>
      </c>
      <c r="J1138" t="b">
        <v>0</v>
      </c>
      <c r="L1138" t="s">
        <v>20</v>
      </c>
    </row>
    <row r="1139" spans="1:12">
      <c r="A1139" t="s">
        <v>2363</v>
      </c>
      <c r="B1139" t="s">
        <v>2364</v>
      </c>
      <c r="C1139" s="25">
        <v>45016</v>
      </c>
      <c r="D1139" s="23">
        <v>45036</v>
      </c>
      <c r="E1139" t="s">
        <v>23</v>
      </c>
      <c r="F1139">
        <v>72324</v>
      </c>
      <c r="G1139">
        <v>2837</v>
      </c>
      <c r="H1139">
        <v>5648.81</v>
      </c>
      <c r="I1139">
        <v>504</v>
      </c>
      <c r="J1139">
        <v>1</v>
      </c>
      <c r="L1139" t="s">
        <v>25</v>
      </c>
    </row>
    <row r="1140" spans="1:12">
      <c r="A1140" t="s">
        <v>2365</v>
      </c>
      <c r="B1140" t="s">
        <v>2366</v>
      </c>
      <c r="C1140" s="25">
        <v>45077</v>
      </c>
      <c r="D1140" s="23">
        <v>45103</v>
      </c>
      <c r="E1140" t="s">
        <v>23</v>
      </c>
      <c r="F1140">
        <v>6408</v>
      </c>
      <c r="G1140">
        <v>102</v>
      </c>
      <c r="H1140">
        <v>52.7</v>
      </c>
      <c r="J1140" t="s">
        <v>24</v>
      </c>
      <c r="L1140" t="s">
        <v>25</v>
      </c>
    </row>
    <row r="1141" spans="1:12">
      <c r="A1141" t="s">
        <v>2367</v>
      </c>
      <c r="B1141" t="s">
        <v>2368</v>
      </c>
      <c r="C1141" s="25">
        <v>45286</v>
      </c>
      <c r="D1141" s="23">
        <v>45303</v>
      </c>
      <c r="E1141" t="s">
        <v>19</v>
      </c>
      <c r="F1141">
        <v>60379</v>
      </c>
      <c r="G1141">
        <v>2662</v>
      </c>
      <c r="H1141">
        <v>4246.58</v>
      </c>
      <c r="I1141">
        <v>237</v>
      </c>
      <c r="J1141">
        <v>0</v>
      </c>
      <c r="L1141" t="s">
        <v>20</v>
      </c>
    </row>
    <row r="1142" spans="1:12">
      <c r="A1142" t="s">
        <v>2369</v>
      </c>
      <c r="B1142" t="s">
        <v>2370</v>
      </c>
      <c r="C1142" t="s">
        <v>2225</v>
      </c>
      <c r="D1142" s="23">
        <v>45246</v>
      </c>
      <c r="E1142" t="s">
        <v>19</v>
      </c>
      <c r="F1142">
        <v>26053</v>
      </c>
      <c r="G1142">
        <v>1001</v>
      </c>
      <c r="H1142" s="24">
        <v>1359.04</v>
      </c>
      <c r="I1142">
        <v>192</v>
      </c>
      <c r="J1142" t="s">
        <v>24</v>
      </c>
      <c r="L1142" t="s">
        <v>20</v>
      </c>
    </row>
    <row r="1143" spans="1:12">
      <c r="A1143" t="s">
        <v>2371</v>
      </c>
      <c r="B1143" t="s">
        <v>2372</v>
      </c>
      <c r="C1143" s="25">
        <v>45235</v>
      </c>
      <c r="D1143" s="23">
        <v>45249</v>
      </c>
      <c r="E1143" t="s">
        <v>41</v>
      </c>
      <c r="F1143">
        <v>10446</v>
      </c>
      <c r="G1143">
        <v>483</v>
      </c>
      <c r="H1143">
        <v>555.97</v>
      </c>
      <c r="J1143">
        <v>1</v>
      </c>
      <c r="L1143" t="s">
        <v>42</v>
      </c>
    </row>
    <row r="1144" spans="1:12">
      <c r="A1144" t="s">
        <v>2373</v>
      </c>
      <c r="B1144" t="s">
        <v>2374</v>
      </c>
      <c r="C1144" s="25">
        <v>45240</v>
      </c>
      <c r="D1144" s="23">
        <v>45261</v>
      </c>
      <c r="E1144" t="s">
        <v>138</v>
      </c>
      <c r="F1144">
        <v>1922</v>
      </c>
      <c r="G1144">
        <v>29</v>
      </c>
      <c r="H1144">
        <v>-20.05</v>
      </c>
      <c r="I1144">
        <v>2</v>
      </c>
      <c r="J1144">
        <v>1</v>
      </c>
      <c r="L1144" t="s">
        <v>139</v>
      </c>
    </row>
    <row r="1145" spans="1:12">
      <c r="A1145" t="s">
        <v>2375</v>
      </c>
      <c r="B1145" t="s">
        <v>2376</v>
      </c>
      <c r="C1145" s="25">
        <v>45181</v>
      </c>
      <c r="D1145" s="23">
        <v>45209</v>
      </c>
      <c r="E1145" t="s">
        <v>23</v>
      </c>
      <c r="F1145">
        <v>99723</v>
      </c>
      <c r="G1145">
        <v>3362</v>
      </c>
      <c r="H1145">
        <v>3744.02</v>
      </c>
      <c r="I1145">
        <v>394</v>
      </c>
      <c r="J1145" t="s">
        <v>30</v>
      </c>
      <c r="L1145" t="s">
        <v>25</v>
      </c>
    </row>
    <row r="1146" spans="1:12">
      <c r="A1146" t="s">
        <v>2377</v>
      </c>
      <c r="B1146" t="s">
        <v>2378</v>
      </c>
      <c r="C1146" s="25">
        <v>45048</v>
      </c>
      <c r="D1146" s="23">
        <v>45073</v>
      </c>
      <c r="E1146" t="s">
        <v>41</v>
      </c>
      <c r="F1146">
        <v>52356</v>
      </c>
      <c r="G1146">
        <v>1778</v>
      </c>
      <c r="H1146">
        <v>1834.12</v>
      </c>
      <c r="I1146">
        <v>301</v>
      </c>
      <c r="J1146" t="s">
        <v>30</v>
      </c>
      <c r="L1146" t="s">
        <v>42</v>
      </c>
    </row>
    <row r="1147" spans="1:12">
      <c r="A1147" t="s">
        <v>2379</v>
      </c>
      <c r="B1147" t="s">
        <v>2380</v>
      </c>
      <c r="C1147" s="23">
        <v>45252</v>
      </c>
      <c r="D1147" s="23">
        <v>45273</v>
      </c>
      <c r="E1147" t="s">
        <v>19</v>
      </c>
      <c r="F1147">
        <v>11789</v>
      </c>
      <c r="G1147">
        <v>284</v>
      </c>
      <c r="H1147">
        <v>271.01</v>
      </c>
      <c r="I1147">
        <v>37</v>
      </c>
      <c r="J1147" t="s">
        <v>30</v>
      </c>
      <c r="L1147" t="s">
        <v>20</v>
      </c>
    </row>
    <row r="1148" spans="1:12">
      <c r="A1148" t="s">
        <v>2381</v>
      </c>
      <c r="B1148" t="s">
        <v>2382</v>
      </c>
      <c r="C1148" s="25">
        <v>45289</v>
      </c>
      <c r="D1148" s="23">
        <v>45295</v>
      </c>
      <c r="E1148" t="s">
        <v>415</v>
      </c>
      <c r="F1148">
        <v>98720</v>
      </c>
      <c r="G1148">
        <v>2797</v>
      </c>
      <c r="H1148">
        <v>4464.91</v>
      </c>
      <c r="I1148">
        <v>412</v>
      </c>
      <c r="J1148" t="s">
        <v>15</v>
      </c>
      <c r="L1148" t="s">
        <v>34</v>
      </c>
    </row>
    <row r="1149" spans="1:12">
      <c r="A1149" t="s">
        <v>2383</v>
      </c>
      <c r="B1149" t="s">
        <v>2384</v>
      </c>
      <c r="C1149" s="25">
        <v>45098</v>
      </c>
      <c r="D1149" s="23">
        <v>45106</v>
      </c>
      <c r="E1149" t="s">
        <v>14</v>
      </c>
      <c r="F1149">
        <v>67656</v>
      </c>
      <c r="G1149">
        <v>779</v>
      </c>
      <c r="H1149">
        <v>1208.3</v>
      </c>
      <c r="I1149">
        <v>127</v>
      </c>
      <c r="J1149" t="b">
        <v>0</v>
      </c>
      <c r="L1149" t="s">
        <v>16</v>
      </c>
    </row>
    <row r="1150" spans="1:12">
      <c r="A1150" t="s">
        <v>2385</v>
      </c>
      <c r="B1150" t="s">
        <v>2386</v>
      </c>
      <c r="C1150" s="25">
        <v>45054</v>
      </c>
      <c r="D1150" s="23">
        <v>45074</v>
      </c>
      <c r="E1150" t="s">
        <v>191</v>
      </c>
      <c r="F1150">
        <v>45028</v>
      </c>
      <c r="G1150">
        <v>1793</v>
      </c>
      <c r="H1150">
        <v>2480.67</v>
      </c>
      <c r="I1150">
        <v>256</v>
      </c>
      <c r="J1150">
        <v>1</v>
      </c>
      <c r="L1150" t="s">
        <v>42</v>
      </c>
    </row>
    <row r="1151" spans="1:12">
      <c r="A1151" t="s">
        <v>2387</v>
      </c>
      <c r="B1151" t="s">
        <v>2388</v>
      </c>
      <c r="C1151" s="23">
        <v>44982</v>
      </c>
      <c r="D1151" s="23">
        <v>44999</v>
      </c>
      <c r="E1151" t="s">
        <v>33</v>
      </c>
      <c r="F1151">
        <v>65484</v>
      </c>
      <c r="G1151">
        <v>2093</v>
      </c>
      <c r="H1151">
        <v>3993.44</v>
      </c>
      <c r="I1151">
        <v>274</v>
      </c>
      <c r="J1151" t="s">
        <v>24</v>
      </c>
      <c r="L1151" t="s">
        <v>34</v>
      </c>
    </row>
    <row r="1152" spans="1:12">
      <c r="A1152" t="s">
        <v>2389</v>
      </c>
      <c r="B1152" t="s">
        <v>2390</v>
      </c>
      <c r="C1152" s="25">
        <v>45151</v>
      </c>
      <c r="D1152" s="23">
        <v>45161</v>
      </c>
      <c r="E1152" t="s">
        <v>23</v>
      </c>
      <c r="F1152">
        <v>33154</v>
      </c>
      <c r="G1152">
        <v>408</v>
      </c>
      <c r="H1152">
        <v>418.11</v>
      </c>
      <c r="J1152">
        <v>1</v>
      </c>
      <c r="L1152" t="s">
        <v>25</v>
      </c>
    </row>
    <row r="1153" spans="1:12">
      <c r="A1153" t="s">
        <v>2391</v>
      </c>
      <c r="B1153" t="s">
        <v>2392</v>
      </c>
      <c r="C1153" s="25">
        <v>45138</v>
      </c>
      <c r="D1153" s="23">
        <v>45154</v>
      </c>
      <c r="E1153" t="s">
        <v>33</v>
      </c>
      <c r="F1153">
        <v>83870</v>
      </c>
      <c r="G1153">
        <v>3122</v>
      </c>
      <c r="H1153">
        <v>2702.72</v>
      </c>
      <c r="J1153" t="s">
        <v>30</v>
      </c>
      <c r="L1153" t="s">
        <v>34</v>
      </c>
    </row>
    <row r="1154" spans="1:12">
      <c r="A1154" t="s">
        <v>2393</v>
      </c>
      <c r="B1154" t="s">
        <v>2394</v>
      </c>
      <c r="C1154" s="25">
        <v>45206</v>
      </c>
      <c r="D1154" s="23">
        <v>45231</v>
      </c>
      <c r="E1154" t="s">
        <v>14</v>
      </c>
      <c r="F1154">
        <v>3336</v>
      </c>
      <c r="G1154">
        <v>95</v>
      </c>
      <c r="H1154">
        <v>140.97</v>
      </c>
      <c r="I1154">
        <v>13</v>
      </c>
      <c r="J1154">
        <v>1</v>
      </c>
      <c r="L1154" t="s">
        <v>16</v>
      </c>
    </row>
    <row r="1155" spans="1:12">
      <c r="A1155" t="s">
        <v>2395</v>
      </c>
      <c r="B1155" t="s">
        <v>2396</v>
      </c>
      <c r="C1155" s="25">
        <v>45222</v>
      </c>
      <c r="D1155" s="23">
        <v>45225</v>
      </c>
      <c r="E1155" t="s">
        <v>33</v>
      </c>
      <c r="F1155">
        <v>68779</v>
      </c>
      <c r="G1155">
        <v>782</v>
      </c>
      <c r="H1155">
        <v>624.21</v>
      </c>
      <c r="I1155">
        <v>81</v>
      </c>
      <c r="J1155">
        <v>0</v>
      </c>
      <c r="K1155">
        <v>68831</v>
      </c>
      <c r="L1155" t="s">
        <v>34</v>
      </c>
    </row>
    <row r="1156" spans="1:12">
      <c r="A1156" t="s">
        <v>2397</v>
      </c>
      <c r="B1156" t="s">
        <v>2398</v>
      </c>
      <c r="C1156" s="25">
        <v>45010</v>
      </c>
      <c r="D1156" s="23">
        <v>45024</v>
      </c>
      <c r="E1156" t="s">
        <v>41</v>
      </c>
      <c r="F1156">
        <v>20029</v>
      </c>
      <c r="G1156">
        <v>977</v>
      </c>
      <c r="H1156">
        <v>950.15</v>
      </c>
      <c r="I1156">
        <v>108</v>
      </c>
      <c r="J1156">
        <v>1</v>
      </c>
      <c r="L1156" t="s">
        <v>42</v>
      </c>
    </row>
    <row r="1157" spans="1:12">
      <c r="A1157" t="s">
        <v>2399</v>
      </c>
      <c r="B1157" t="s">
        <v>2400</v>
      </c>
      <c r="C1157" s="25">
        <v>44944</v>
      </c>
      <c r="D1157" s="23">
        <v>44964</v>
      </c>
      <c r="E1157" t="s">
        <v>266</v>
      </c>
      <c r="F1157">
        <v>60201</v>
      </c>
      <c r="G1157">
        <v>2887</v>
      </c>
      <c r="H1157">
        <v>2416.14</v>
      </c>
      <c r="I1157">
        <v>564</v>
      </c>
      <c r="J1157" t="s">
        <v>24</v>
      </c>
      <c r="L1157" t="s">
        <v>20</v>
      </c>
    </row>
    <row r="1158" spans="1:12">
      <c r="A1158" t="s">
        <v>2401</v>
      </c>
      <c r="B1158" t="s">
        <v>2402</v>
      </c>
      <c r="C1158" t="s">
        <v>2403</v>
      </c>
      <c r="D1158" s="23">
        <v>44981</v>
      </c>
      <c r="E1158" t="s">
        <v>14</v>
      </c>
      <c r="F1158">
        <v>33265</v>
      </c>
      <c r="G1158">
        <v>1015</v>
      </c>
      <c r="H1158">
        <v>612.79</v>
      </c>
      <c r="I1158">
        <v>67</v>
      </c>
      <c r="J1158" t="b">
        <v>1</v>
      </c>
      <c r="L1158" t="s">
        <v>16</v>
      </c>
    </row>
    <row r="1159" spans="1:12">
      <c r="A1159" t="s">
        <v>2404</v>
      </c>
      <c r="B1159" t="s">
        <v>2405</v>
      </c>
      <c r="C1159" s="25">
        <v>45014</v>
      </c>
      <c r="D1159" s="23">
        <v>45028</v>
      </c>
      <c r="E1159" t="s">
        <v>23</v>
      </c>
      <c r="F1159">
        <v>44872</v>
      </c>
      <c r="G1159">
        <v>616</v>
      </c>
      <c r="H1159">
        <v>1072.61</v>
      </c>
      <c r="J1159">
        <v>0</v>
      </c>
      <c r="L1159" t="s">
        <v>68</v>
      </c>
    </row>
    <row r="1160" spans="1:12">
      <c r="A1160" t="s">
        <v>2406</v>
      </c>
      <c r="B1160" t="s">
        <v>2407</v>
      </c>
      <c r="C1160" s="25">
        <v>44965</v>
      </c>
      <c r="D1160" s="23">
        <v>44968</v>
      </c>
      <c r="E1160" t="s">
        <v>41</v>
      </c>
      <c r="F1160">
        <v>47197</v>
      </c>
      <c r="G1160">
        <v>1896</v>
      </c>
      <c r="H1160">
        <v>1671.91</v>
      </c>
      <c r="I1160">
        <v>234</v>
      </c>
      <c r="J1160">
        <v>0</v>
      </c>
      <c r="L1160" t="s">
        <v>42</v>
      </c>
    </row>
    <row r="1161" spans="1:12">
      <c r="A1161" t="s">
        <v>2408</v>
      </c>
      <c r="B1161" t="s">
        <v>2409</v>
      </c>
      <c r="C1161" s="25">
        <v>44974</v>
      </c>
      <c r="D1161" s="23">
        <v>44992</v>
      </c>
      <c r="E1161" t="s">
        <v>33</v>
      </c>
      <c r="F1161">
        <v>56180</v>
      </c>
      <c r="G1161">
        <v>1667</v>
      </c>
      <c r="H1161">
        <v>2016.31</v>
      </c>
      <c r="I1161">
        <v>292</v>
      </c>
      <c r="J1161">
        <v>1</v>
      </c>
      <c r="L1161" t="s">
        <v>34</v>
      </c>
    </row>
    <row r="1162" spans="1:12">
      <c r="A1162" t="s">
        <v>2410</v>
      </c>
      <c r="B1162" t="s">
        <v>2411</v>
      </c>
      <c r="C1162" s="25">
        <v>45174</v>
      </c>
      <c r="D1162" s="23">
        <v>45177</v>
      </c>
      <c r="E1162" t="s">
        <v>33</v>
      </c>
      <c r="F1162">
        <v>24710</v>
      </c>
      <c r="G1162">
        <v>546</v>
      </c>
      <c r="H1162">
        <v>308.48</v>
      </c>
      <c r="I1162">
        <v>40</v>
      </c>
      <c r="J1162" t="s">
        <v>15</v>
      </c>
      <c r="L1162" t="s">
        <v>34</v>
      </c>
    </row>
    <row r="1163" spans="1:12">
      <c r="A1163" t="s">
        <v>2412</v>
      </c>
      <c r="B1163" t="s">
        <v>2413</v>
      </c>
      <c r="C1163" s="25">
        <v>45261</v>
      </c>
      <c r="D1163" s="23">
        <v>45284</v>
      </c>
      <c r="E1163" t="s">
        <v>19</v>
      </c>
      <c r="F1163">
        <v>30486</v>
      </c>
      <c r="G1163">
        <v>904</v>
      </c>
      <c r="H1163" s="24">
        <v>1400.3</v>
      </c>
      <c r="I1163">
        <v>82</v>
      </c>
      <c r="J1163" t="s">
        <v>30</v>
      </c>
      <c r="L1163" t="s">
        <v>20</v>
      </c>
    </row>
    <row r="1164" spans="1:12">
      <c r="A1164" t="s">
        <v>2414</v>
      </c>
      <c r="B1164" t="s">
        <v>2415</v>
      </c>
      <c r="C1164" t="s">
        <v>722</v>
      </c>
      <c r="D1164" s="23">
        <v>45036</v>
      </c>
      <c r="E1164" t="s">
        <v>23</v>
      </c>
      <c r="F1164">
        <v>72907</v>
      </c>
      <c r="G1164">
        <v>2252</v>
      </c>
      <c r="H1164" s="24">
        <v>2242.64</v>
      </c>
      <c r="J1164" t="b">
        <v>0</v>
      </c>
      <c r="L1164" t="s">
        <v>25</v>
      </c>
    </row>
    <row r="1165" spans="1:12">
      <c r="A1165" t="s">
        <v>2416</v>
      </c>
      <c r="B1165" t="s">
        <v>2417</v>
      </c>
      <c r="C1165" s="25">
        <v>45096</v>
      </c>
      <c r="D1165" s="23">
        <v>45121</v>
      </c>
      <c r="E1165" t="s">
        <v>19</v>
      </c>
      <c r="F1165">
        <v>72895</v>
      </c>
      <c r="G1165">
        <v>2369</v>
      </c>
      <c r="H1165" s="24">
        <v>3830.92</v>
      </c>
      <c r="I1165">
        <v>369</v>
      </c>
      <c r="J1165" t="b">
        <v>0</v>
      </c>
      <c r="L1165" t="s">
        <v>20</v>
      </c>
    </row>
    <row r="1166" spans="1:12">
      <c r="A1166" t="s">
        <v>2418</v>
      </c>
      <c r="B1166" t="s">
        <v>2419</v>
      </c>
      <c r="C1166" s="25">
        <v>45283</v>
      </c>
      <c r="D1166" s="23">
        <v>45288</v>
      </c>
      <c r="E1166" t="s">
        <v>23</v>
      </c>
      <c r="F1166">
        <v>65435</v>
      </c>
      <c r="G1166">
        <v>1809</v>
      </c>
      <c r="H1166">
        <v>2023.56</v>
      </c>
      <c r="I1166">
        <v>155</v>
      </c>
      <c r="J1166" t="b">
        <v>1</v>
      </c>
      <c r="L1166" t="s">
        <v>25</v>
      </c>
    </row>
    <row r="1167" spans="1:12">
      <c r="A1167" t="s">
        <v>2420</v>
      </c>
      <c r="B1167" t="s">
        <v>2421</v>
      </c>
      <c r="C1167" s="25">
        <v>45203</v>
      </c>
      <c r="D1167" s="23">
        <v>45228</v>
      </c>
      <c r="E1167" t="s">
        <v>19</v>
      </c>
      <c r="F1167">
        <v>41631</v>
      </c>
      <c r="G1167">
        <v>1425</v>
      </c>
      <c r="H1167" s="24">
        <v>1130.93</v>
      </c>
      <c r="I1167">
        <v>154</v>
      </c>
      <c r="J1167" t="b">
        <v>0</v>
      </c>
      <c r="L1167" t="s">
        <v>20</v>
      </c>
    </row>
    <row r="1168" spans="1:12">
      <c r="A1168" t="s">
        <v>2422</v>
      </c>
      <c r="B1168" t="s">
        <v>2423</v>
      </c>
      <c r="C1168" s="23">
        <v>44962</v>
      </c>
      <c r="D1168" s="23">
        <v>45069</v>
      </c>
      <c r="E1168" t="s">
        <v>23</v>
      </c>
      <c r="F1168">
        <v>21103</v>
      </c>
      <c r="G1168">
        <v>986</v>
      </c>
      <c r="H1168">
        <v>1251.99</v>
      </c>
      <c r="I1168">
        <v>114</v>
      </c>
      <c r="J1168" t="b">
        <v>0</v>
      </c>
      <c r="L1168" t="s">
        <v>25</v>
      </c>
    </row>
    <row r="1169" spans="1:12">
      <c r="A1169" t="s">
        <v>2424</v>
      </c>
      <c r="B1169" t="s">
        <v>2425</v>
      </c>
      <c r="C1169" s="25">
        <v>45128</v>
      </c>
      <c r="D1169" s="23">
        <v>45130</v>
      </c>
      <c r="E1169" t="s">
        <v>19</v>
      </c>
      <c r="F1169">
        <v>65772</v>
      </c>
      <c r="G1169">
        <v>1610</v>
      </c>
      <c r="H1169">
        <v>1120.17</v>
      </c>
      <c r="I1169">
        <v>295</v>
      </c>
      <c r="J1169" t="s">
        <v>30</v>
      </c>
      <c r="L1169" t="s">
        <v>20</v>
      </c>
    </row>
    <row r="1170" spans="1:12">
      <c r="A1170" t="s">
        <v>2426</v>
      </c>
      <c r="B1170" t="s">
        <v>2427</v>
      </c>
      <c r="C1170" t="s">
        <v>2428</v>
      </c>
      <c r="D1170" s="23">
        <v>45017</v>
      </c>
      <c r="E1170" t="s">
        <v>14</v>
      </c>
      <c r="F1170">
        <v>15382</v>
      </c>
      <c r="G1170">
        <v>600</v>
      </c>
      <c r="H1170">
        <v>696.49</v>
      </c>
      <c r="I1170">
        <v>67</v>
      </c>
      <c r="J1170" t="s">
        <v>30</v>
      </c>
      <c r="L1170" t="s">
        <v>16</v>
      </c>
    </row>
    <row r="1171" spans="1:12">
      <c r="A1171" t="s">
        <v>2429</v>
      </c>
      <c r="B1171" t="s">
        <v>2430</v>
      </c>
      <c r="C1171" s="25">
        <v>44928</v>
      </c>
      <c r="D1171" s="23">
        <v>44937</v>
      </c>
      <c r="E1171" t="s">
        <v>19</v>
      </c>
      <c r="F1171">
        <v>85291</v>
      </c>
      <c r="G1171">
        <v>3904</v>
      </c>
      <c r="H1171">
        <v>3810.14</v>
      </c>
      <c r="I1171">
        <v>280</v>
      </c>
      <c r="J1171" t="s">
        <v>15</v>
      </c>
      <c r="L1171" t="s">
        <v>20</v>
      </c>
    </row>
    <row r="1172" spans="1:12">
      <c r="A1172" t="s">
        <v>2431</v>
      </c>
      <c r="B1172" t="s">
        <v>2432</v>
      </c>
      <c r="C1172" s="25">
        <v>45265</v>
      </c>
      <c r="D1172" s="23">
        <v>45278</v>
      </c>
      <c r="E1172" t="s">
        <v>19</v>
      </c>
      <c r="F1172">
        <v>4756</v>
      </c>
      <c r="G1172">
        <v>134</v>
      </c>
      <c r="H1172">
        <v>250.3</v>
      </c>
      <c r="I1172">
        <v>17</v>
      </c>
      <c r="J1172" t="s">
        <v>24</v>
      </c>
      <c r="L1172" t="s">
        <v>20</v>
      </c>
    </row>
    <row r="1173" spans="1:12">
      <c r="A1173" t="s">
        <v>2433</v>
      </c>
      <c r="B1173" t="s">
        <v>2434</v>
      </c>
      <c r="C1173" t="s">
        <v>1335</v>
      </c>
      <c r="D1173" s="23">
        <v>44985</v>
      </c>
      <c r="E1173" t="s">
        <v>14</v>
      </c>
      <c r="F1173">
        <v>21609</v>
      </c>
      <c r="G1173">
        <v>599</v>
      </c>
      <c r="H1173" s="24">
        <v>354.24</v>
      </c>
      <c r="I1173">
        <v>116</v>
      </c>
      <c r="J1173" t="b">
        <v>1</v>
      </c>
      <c r="L1173" t="s">
        <v>16</v>
      </c>
    </row>
    <row r="1174" spans="1:12">
      <c r="A1174" t="s">
        <v>2435</v>
      </c>
      <c r="B1174" t="s">
        <v>2436</v>
      </c>
      <c r="C1174" s="25">
        <v>45014</v>
      </c>
      <c r="D1174" s="23">
        <v>45029</v>
      </c>
      <c r="E1174" t="s">
        <v>23</v>
      </c>
      <c r="F1174">
        <v>17478</v>
      </c>
      <c r="G1174">
        <v>595</v>
      </c>
      <c r="H1174">
        <v>916.91</v>
      </c>
      <c r="I1174">
        <v>83</v>
      </c>
      <c r="J1174" t="b">
        <v>0</v>
      </c>
      <c r="L1174" t="s">
        <v>25</v>
      </c>
    </row>
    <row r="1175" spans="1:12">
      <c r="A1175" t="s">
        <v>2437</v>
      </c>
      <c r="B1175" t="s">
        <v>2438</v>
      </c>
      <c r="C1175" s="25">
        <v>45169</v>
      </c>
      <c r="D1175" s="23">
        <v>45190</v>
      </c>
      <c r="E1175" t="s">
        <v>19</v>
      </c>
      <c r="F1175">
        <v>40666</v>
      </c>
      <c r="G1175">
        <v>1368</v>
      </c>
      <c r="H1175">
        <v>1059.01</v>
      </c>
      <c r="I1175">
        <v>270</v>
      </c>
      <c r="J1175" t="s">
        <v>15</v>
      </c>
      <c r="L1175" t="s">
        <v>20</v>
      </c>
    </row>
    <row r="1176" spans="1:12">
      <c r="A1176" t="s">
        <v>2439</v>
      </c>
      <c r="B1176" t="s">
        <v>2440</v>
      </c>
      <c r="C1176" s="25">
        <v>45130</v>
      </c>
      <c r="D1176" s="23">
        <v>45156</v>
      </c>
      <c r="E1176" t="s">
        <v>19</v>
      </c>
      <c r="F1176">
        <v>76683</v>
      </c>
      <c r="G1176">
        <v>3240</v>
      </c>
      <c r="H1176">
        <v>3170.56</v>
      </c>
      <c r="I1176">
        <v>570</v>
      </c>
      <c r="J1176" t="b">
        <v>1</v>
      </c>
      <c r="L1176" t="s">
        <v>20</v>
      </c>
    </row>
    <row r="1177" spans="1:12">
      <c r="A1177" t="s">
        <v>2441</v>
      </c>
      <c r="B1177" t="s">
        <v>2442</v>
      </c>
      <c r="C1177" t="s">
        <v>843</v>
      </c>
      <c r="D1177" s="23">
        <v>45092</v>
      </c>
      <c r="E1177" t="s">
        <v>41</v>
      </c>
      <c r="F1177">
        <v>72315</v>
      </c>
      <c r="G1177">
        <v>2101</v>
      </c>
      <c r="H1177">
        <v>2359.99</v>
      </c>
      <c r="I1177">
        <v>116</v>
      </c>
      <c r="J1177">
        <v>0</v>
      </c>
      <c r="L1177" t="s">
        <v>42</v>
      </c>
    </row>
    <row r="1178" spans="1:12">
      <c r="A1178" t="s">
        <v>2443</v>
      </c>
      <c r="B1178" t="s">
        <v>2444</v>
      </c>
      <c r="C1178" s="25">
        <v>45205</v>
      </c>
      <c r="D1178" s="23">
        <v>45216</v>
      </c>
      <c r="E1178" t="s">
        <v>14</v>
      </c>
      <c r="F1178">
        <v>78834</v>
      </c>
      <c r="G1178">
        <v>3929</v>
      </c>
      <c r="H1178">
        <v>7315.89</v>
      </c>
      <c r="I1178">
        <v>584</v>
      </c>
      <c r="J1178" t="b">
        <v>0</v>
      </c>
      <c r="L1178" t="s">
        <v>16</v>
      </c>
    </row>
    <row r="1179" spans="1:12">
      <c r="A1179" t="s">
        <v>2445</v>
      </c>
      <c r="B1179" t="s">
        <v>2446</v>
      </c>
      <c r="C1179" s="25">
        <v>45122</v>
      </c>
      <c r="D1179" s="23">
        <v>45132</v>
      </c>
      <c r="E1179" t="s">
        <v>14</v>
      </c>
      <c r="F1179">
        <v>15153</v>
      </c>
      <c r="G1179">
        <v>187</v>
      </c>
      <c r="H1179" s="24">
        <v>161.54</v>
      </c>
      <c r="I1179">
        <v>17</v>
      </c>
      <c r="J1179" t="b">
        <v>0</v>
      </c>
      <c r="L1179" t="s">
        <v>16</v>
      </c>
    </row>
    <row r="1180" spans="1:12">
      <c r="A1180" t="s">
        <v>2447</v>
      </c>
      <c r="B1180" t="s">
        <v>2448</v>
      </c>
      <c r="C1180" s="25">
        <v>45061</v>
      </c>
      <c r="D1180" s="23">
        <v>45088</v>
      </c>
      <c r="E1180" t="s">
        <v>23</v>
      </c>
      <c r="F1180">
        <v>77325</v>
      </c>
      <c r="G1180">
        <v>783</v>
      </c>
      <c r="H1180">
        <v>498.74</v>
      </c>
      <c r="I1180">
        <v>104</v>
      </c>
      <c r="J1180" t="s">
        <v>30</v>
      </c>
      <c r="L1180" t="s">
        <v>25</v>
      </c>
    </row>
    <row r="1181" spans="1:12">
      <c r="A1181" t="s">
        <v>2449</v>
      </c>
      <c r="B1181" t="s">
        <v>2450</v>
      </c>
      <c r="C1181" s="25">
        <v>45064</v>
      </c>
      <c r="D1181" s="23">
        <v>45082</v>
      </c>
      <c r="E1181" t="s">
        <v>58</v>
      </c>
      <c r="F1181">
        <v>13999</v>
      </c>
      <c r="G1181">
        <v>498</v>
      </c>
      <c r="H1181">
        <v>487.06</v>
      </c>
      <c r="I1181">
        <v>45</v>
      </c>
      <c r="J1181">
        <v>1</v>
      </c>
      <c r="L1181" t="s">
        <v>59</v>
      </c>
    </row>
    <row r="1182" spans="1:12">
      <c r="A1182" t="s">
        <v>2451</v>
      </c>
      <c r="B1182" t="s">
        <v>2452</v>
      </c>
      <c r="C1182" s="23">
        <v>45283</v>
      </c>
      <c r="D1182" s="23">
        <v>45303</v>
      </c>
      <c r="E1182" t="s">
        <v>14</v>
      </c>
      <c r="F1182">
        <v>56318</v>
      </c>
      <c r="G1182">
        <v>1235</v>
      </c>
      <c r="H1182" s="24">
        <v>811.41</v>
      </c>
      <c r="I1182">
        <v>126</v>
      </c>
      <c r="J1182" t="b">
        <v>1</v>
      </c>
      <c r="L1182" t="s">
        <v>16</v>
      </c>
    </row>
    <row r="1183" spans="1:12">
      <c r="A1183" t="s">
        <v>2453</v>
      </c>
      <c r="B1183" t="s">
        <v>2454</v>
      </c>
      <c r="C1183" s="25">
        <v>45103</v>
      </c>
      <c r="D1183" s="23">
        <v>45114</v>
      </c>
      <c r="E1183" t="s">
        <v>14</v>
      </c>
      <c r="F1183">
        <v>1814</v>
      </c>
      <c r="G1183">
        <v>35</v>
      </c>
      <c r="H1183" s="24">
        <v>24.25</v>
      </c>
      <c r="I1183">
        <v>6</v>
      </c>
      <c r="J1183" t="b">
        <v>0</v>
      </c>
      <c r="L1183" t="s">
        <v>16</v>
      </c>
    </row>
    <row r="1184" spans="1:12">
      <c r="A1184" t="s">
        <v>2455</v>
      </c>
      <c r="B1184" t="s">
        <v>2456</v>
      </c>
      <c r="C1184" s="23">
        <v>45228</v>
      </c>
      <c r="D1184" s="23">
        <v>45258</v>
      </c>
      <c r="E1184" t="s">
        <v>23</v>
      </c>
      <c r="F1184">
        <v>77077</v>
      </c>
      <c r="G1184">
        <v>1732</v>
      </c>
      <c r="H1184">
        <v>2356.86</v>
      </c>
      <c r="I1184">
        <v>140</v>
      </c>
      <c r="J1184" t="b">
        <v>1</v>
      </c>
      <c r="K1184">
        <v>77120</v>
      </c>
      <c r="L1184" t="s">
        <v>25</v>
      </c>
    </row>
    <row r="1185" spans="1:12">
      <c r="A1185" t="s">
        <v>2457</v>
      </c>
      <c r="B1185" t="s">
        <v>2458</v>
      </c>
      <c r="C1185" s="25">
        <v>45125</v>
      </c>
      <c r="D1185" s="23">
        <v>45135</v>
      </c>
      <c r="E1185" t="s">
        <v>19</v>
      </c>
      <c r="F1185">
        <v>91474</v>
      </c>
      <c r="G1185">
        <v>1851</v>
      </c>
      <c r="H1185">
        <v>1094.59</v>
      </c>
      <c r="J1185" t="s">
        <v>24</v>
      </c>
      <c r="L1185" t="s">
        <v>20</v>
      </c>
    </row>
    <row r="1186" spans="1:12">
      <c r="A1186" t="s">
        <v>2459</v>
      </c>
      <c r="B1186" t="s">
        <v>2460</v>
      </c>
      <c r="C1186" s="25">
        <v>45201</v>
      </c>
      <c r="D1186" s="23">
        <v>45229</v>
      </c>
      <c r="E1186" t="s">
        <v>41</v>
      </c>
      <c r="F1186">
        <v>3443</v>
      </c>
      <c r="G1186">
        <v>38</v>
      </c>
      <c r="H1186">
        <v>20.76</v>
      </c>
      <c r="I1186">
        <v>2</v>
      </c>
      <c r="J1186" t="s">
        <v>15</v>
      </c>
      <c r="L1186" t="s">
        <v>42</v>
      </c>
    </row>
    <row r="1187" spans="1:12">
      <c r="A1187" t="s">
        <v>2461</v>
      </c>
      <c r="B1187" t="s">
        <v>2462</v>
      </c>
      <c r="C1187" s="25">
        <v>45220</v>
      </c>
      <c r="D1187" s="23">
        <v>45215</v>
      </c>
      <c r="E1187" t="s">
        <v>19</v>
      </c>
      <c r="F1187">
        <v>76993</v>
      </c>
      <c r="G1187">
        <v>3761</v>
      </c>
      <c r="H1187">
        <v>5910.87</v>
      </c>
      <c r="I1187">
        <v>239</v>
      </c>
      <c r="J1187" t="s">
        <v>15</v>
      </c>
      <c r="L1187" t="s">
        <v>20</v>
      </c>
    </row>
    <row r="1188" spans="1:12">
      <c r="A1188" t="s">
        <v>2463</v>
      </c>
      <c r="B1188" t="s">
        <v>2464</v>
      </c>
      <c r="C1188" s="25">
        <v>44967</v>
      </c>
      <c r="D1188" s="23">
        <v>44984</v>
      </c>
      <c r="E1188" t="s">
        <v>23</v>
      </c>
      <c r="F1188">
        <v>76916</v>
      </c>
      <c r="G1188">
        <v>1448</v>
      </c>
      <c r="H1188" s="24">
        <v>1509.5</v>
      </c>
      <c r="I1188">
        <v>258</v>
      </c>
      <c r="J1188">
        <v>1</v>
      </c>
      <c r="L1188" t="s">
        <v>25</v>
      </c>
    </row>
    <row r="1189" spans="1:12">
      <c r="A1189" t="s">
        <v>2465</v>
      </c>
      <c r="B1189" t="s">
        <v>2466</v>
      </c>
      <c r="C1189" s="25">
        <v>44944</v>
      </c>
      <c r="D1189" s="23">
        <v>44960</v>
      </c>
      <c r="E1189" t="s">
        <v>23</v>
      </c>
      <c r="F1189">
        <v>74319</v>
      </c>
      <c r="G1189">
        <v>2925</v>
      </c>
      <c r="H1189">
        <v>2012.58</v>
      </c>
      <c r="I1189">
        <v>422</v>
      </c>
      <c r="J1189" t="b">
        <v>0</v>
      </c>
      <c r="L1189" t="s">
        <v>25</v>
      </c>
    </row>
    <row r="1190" spans="1:12">
      <c r="A1190" t="s">
        <v>2467</v>
      </c>
      <c r="B1190" t="s">
        <v>2468</v>
      </c>
      <c r="C1190" s="25">
        <v>45219</v>
      </c>
      <c r="D1190" s="23">
        <v>45232</v>
      </c>
      <c r="E1190" t="s">
        <v>33</v>
      </c>
      <c r="F1190">
        <v>18368</v>
      </c>
      <c r="G1190">
        <v>743</v>
      </c>
      <c r="H1190">
        <v>654.15</v>
      </c>
      <c r="I1190">
        <v>120</v>
      </c>
      <c r="J1190" t="s">
        <v>24</v>
      </c>
      <c r="L1190" t="s">
        <v>34</v>
      </c>
    </row>
    <row r="1191" spans="1:12">
      <c r="A1191" t="s">
        <v>2469</v>
      </c>
      <c r="B1191" t="s">
        <v>2470</v>
      </c>
      <c r="C1191" s="25">
        <v>44988</v>
      </c>
      <c r="D1191" s="23">
        <v>45013</v>
      </c>
      <c r="E1191" t="s">
        <v>138</v>
      </c>
      <c r="F1191">
        <v>16328</v>
      </c>
      <c r="G1191">
        <v>770</v>
      </c>
      <c r="H1191">
        <v>1126.61</v>
      </c>
      <c r="I1191">
        <v>62</v>
      </c>
      <c r="J1191" t="s">
        <v>30</v>
      </c>
      <c r="L1191" t="s">
        <v>139</v>
      </c>
    </row>
    <row r="1192" spans="1:12">
      <c r="A1192" t="s">
        <v>2471</v>
      </c>
      <c r="B1192" t="s">
        <v>2472</v>
      </c>
      <c r="C1192" s="25">
        <v>45012</v>
      </c>
      <c r="D1192" s="23">
        <v>45040</v>
      </c>
      <c r="E1192" t="s">
        <v>41</v>
      </c>
      <c r="F1192">
        <v>57942</v>
      </c>
      <c r="G1192">
        <v>650</v>
      </c>
      <c r="H1192">
        <v>593.65</v>
      </c>
      <c r="I1192">
        <v>84</v>
      </c>
      <c r="J1192" t="b">
        <v>0</v>
      </c>
      <c r="L1192" t="s">
        <v>42</v>
      </c>
    </row>
    <row r="1193" spans="1:12">
      <c r="A1193" t="s">
        <v>2473</v>
      </c>
      <c r="B1193" t="s">
        <v>2474</v>
      </c>
      <c r="C1193" s="23">
        <v>45080</v>
      </c>
      <c r="D1193" s="23">
        <v>45018</v>
      </c>
      <c r="E1193" t="s">
        <v>14</v>
      </c>
      <c r="F1193">
        <v>92751</v>
      </c>
      <c r="G1193">
        <v>4162</v>
      </c>
      <c r="H1193">
        <v>5168.3</v>
      </c>
      <c r="I1193">
        <v>668</v>
      </c>
      <c r="J1193" t="b">
        <v>1</v>
      </c>
      <c r="L1193" t="s">
        <v>16</v>
      </c>
    </row>
    <row r="1194" spans="1:12">
      <c r="A1194" t="s">
        <v>2475</v>
      </c>
      <c r="B1194" t="s">
        <v>2476</v>
      </c>
      <c r="C1194" s="25">
        <v>44967</v>
      </c>
      <c r="D1194" s="23">
        <v>44990</v>
      </c>
      <c r="E1194" t="s">
        <v>14</v>
      </c>
      <c r="F1194">
        <v>28306</v>
      </c>
      <c r="G1194">
        <v>880</v>
      </c>
      <c r="H1194">
        <v>600.64</v>
      </c>
      <c r="I1194">
        <v>126</v>
      </c>
      <c r="J1194">
        <v>0</v>
      </c>
      <c r="L1194" t="s">
        <v>16</v>
      </c>
    </row>
    <row r="1195" spans="1:12">
      <c r="A1195" t="s">
        <v>2477</v>
      </c>
      <c r="B1195" t="s">
        <v>2478</v>
      </c>
      <c r="C1195" s="25">
        <v>45248</v>
      </c>
      <c r="D1195" s="23">
        <v>45267</v>
      </c>
      <c r="E1195" t="s">
        <v>33</v>
      </c>
      <c r="F1195">
        <v>86451</v>
      </c>
      <c r="G1195">
        <v>3051</v>
      </c>
      <c r="H1195">
        <v>4216.91</v>
      </c>
      <c r="J1195" t="s">
        <v>15</v>
      </c>
      <c r="L1195" t="s">
        <v>34</v>
      </c>
    </row>
    <row r="1196" spans="1:12">
      <c r="A1196" t="s">
        <v>2479</v>
      </c>
      <c r="B1196" t="s">
        <v>2480</v>
      </c>
      <c r="C1196" s="25">
        <v>45090</v>
      </c>
      <c r="D1196" s="23">
        <v>45113</v>
      </c>
      <c r="E1196" t="s">
        <v>19</v>
      </c>
      <c r="F1196">
        <v>40915</v>
      </c>
      <c r="G1196">
        <v>1463</v>
      </c>
      <c r="H1196">
        <v>1425.13</v>
      </c>
      <c r="I1196">
        <v>283</v>
      </c>
      <c r="J1196" t="b">
        <v>1</v>
      </c>
      <c r="L1196" t="s">
        <v>20</v>
      </c>
    </row>
    <row r="1197" spans="1:12">
      <c r="A1197" t="s">
        <v>2481</v>
      </c>
      <c r="B1197" t="s">
        <v>2482</v>
      </c>
      <c r="C1197" s="23">
        <v>45018</v>
      </c>
      <c r="D1197" s="23">
        <v>44979</v>
      </c>
      <c r="E1197" t="s">
        <v>23</v>
      </c>
      <c r="F1197">
        <v>38219</v>
      </c>
      <c r="G1197">
        <v>1635</v>
      </c>
      <c r="H1197">
        <v>2355.14</v>
      </c>
      <c r="I1197">
        <v>247</v>
      </c>
      <c r="J1197">
        <v>1</v>
      </c>
      <c r="L1197" t="s">
        <v>68</v>
      </c>
    </row>
    <row r="1198" spans="1:12">
      <c r="A1198" t="s">
        <v>2483</v>
      </c>
      <c r="B1198" t="s">
        <v>2484</v>
      </c>
      <c r="C1198" s="25">
        <v>45211</v>
      </c>
      <c r="D1198" s="23">
        <v>45241</v>
      </c>
      <c r="E1198" t="s">
        <v>41</v>
      </c>
      <c r="F1198">
        <v>81879</v>
      </c>
      <c r="G1198">
        <v>1910</v>
      </c>
      <c r="H1198">
        <v>3271.05</v>
      </c>
      <c r="I1198">
        <v>355</v>
      </c>
      <c r="J1198" t="s">
        <v>15</v>
      </c>
      <c r="L1198" t="s">
        <v>42</v>
      </c>
    </row>
    <row r="1199" spans="1:12">
      <c r="A1199" t="s">
        <v>2485</v>
      </c>
      <c r="B1199" t="s">
        <v>2486</v>
      </c>
      <c r="C1199" s="25">
        <v>45068</v>
      </c>
      <c r="D1199" s="23">
        <v>45090</v>
      </c>
      <c r="E1199" t="s">
        <v>23</v>
      </c>
      <c r="F1199">
        <v>65644</v>
      </c>
      <c r="G1199">
        <v>2581</v>
      </c>
      <c r="H1199">
        <v>3658.49</v>
      </c>
      <c r="I1199">
        <v>411</v>
      </c>
      <c r="J1199" t="s">
        <v>30</v>
      </c>
      <c r="L1199" t="s">
        <v>25</v>
      </c>
    </row>
    <row r="1200" spans="1:12">
      <c r="A1200" t="s">
        <v>2487</v>
      </c>
      <c r="B1200" t="s">
        <v>2488</v>
      </c>
      <c r="C1200" s="25">
        <v>44933</v>
      </c>
      <c r="D1200" s="23">
        <v>44953</v>
      </c>
      <c r="E1200" t="s">
        <v>33</v>
      </c>
      <c r="F1200">
        <v>61279</v>
      </c>
      <c r="G1200">
        <v>1908</v>
      </c>
      <c r="H1200">
        <v>1800.43</v>
      </c>
      <c r="J1200" t="s">
        <v>15</v>
      </c>
      <c r="L1200" t="s">
        <v>34</v>
      </c>
    </row>
    <row r="1201" spans="1:12">
      <c r="A1201" t="s">
        <v>2489</v>
      </c>
      <c r="B1201" t="s">
        <v>2490</v>
      </c>
      <c r="C1201" s="25">
        <v>45194</v>
      </c>
      <c r="D1201" s="23">
        <v>45214</v>
      </c>
      <c r="E1201" t="s">
        <v>23</v>
      </c>
      <c r="F1201">
        <v>54028</v>
      </c>
      <c r="G1201">
        <v>2254</v>
      </c>
      <c r="H1201">
        <v>1991.67</v>
      </c>
      <c r="I1201">
        <v>139</v>
      </c>
      <c r="J1201">
        <v>0</v>
      </c>
      <c r="L1201" t="s">
        <v>25</v>
      </c>
    </row>
    <row r="1202" spans="1:12">
      <c r="A1202" t="s">
        <v>2491</v>
      </c>
      <c r="B1202" t="s">
        <v>2492</v>
      </c>
      <c r="C1202" s="25">
        <v>45003</v>
      </c>
      <c r="D1202" s="23">
        <v>45025</v>
      </c>
      <c r="E1202" t="s">
        <v>41</v>
      </c>
      <c r="F1202">
        <v>1126</v>
      </c>
      <c r="G1202">
        <v>55</v>
      </c>
      <c r="H1202">
        <v>54.51</v>
      </c>
      <c r="I1202">
        <v>5</v>
      </c>
      <c r="J1202" t="s">
        <v>24</v>
      </c>
      <c r="L1202" t="s">
        <v>42</v>
      </c>
    </row>
    <row r="1203" spans="1:12">
      <c r="A1203" t="s">
        <v>2493</v>
      </c>
      <c r="B1203" t="s">
        <v>2494</v>
      </c>
      <c r="C1203" s="25">
        <v>44978</v>
      </c>
      <c r="D1203" s="23">
        <v>45004</v>
      </c>
      <c r="E1203" t="s">
        <v>23</v>
      </c>
      <c r="F1203">
        <v>53329</v>
      </c>
      <c r="G1203">
        <v>961</v>
      </c>
      <c r="H1203">
        <v>717.8</v>
      </c>
      <c r="I1203">
        <v>171</v>
      </c>
      <c r="J1203" t="b">
        <v>0</v>
      </c>
      <c r="L1203" t="s">
        <v>25</v>
      </c>
    </row>
    <row r="1204" spans="1:12">
      <c r="A1204" t="s">
        <v>2495</v>
      </c>
      <c r="B1204" t="s">
        <v>2496</v>
      </c>
      <c r="C1204" s="25">
        <v>44978</v>
      </c>
      <c r="D1204" s="23">
        <v>44997</v>
      </c>
      <c r="E1204" t="s">
        <v>33</v>
      </c>
      <c r="F1204">
        <v>28632</v>
      </c>
      <c r="G1204">
        <v>1425</v>
      </c>
      <c r="H1204">
        <v>1099.75</v>
      </c>
      <c r="J1204">
        <v>0</v>
      </c>
      <c r="L1204" t="s">
        <v>34</v>
      </c>
    </row>
    <row r="1205" spans="1:12">
      <c r="A1205" t="s">
        <v>2497</v>
      </c>
      <c r="B1205" t="s">
        <v>2498</v>
      </c>
      <c r="C1205" s="25">
        <v>45103</v>
      </c>
      <c r="D1205" s="23">
        <v>45108</v>
      </c>
      <c r="E1205" t="s">
        <v>23</v>
      </c>
      <c r="F1205">
        <v>66310</v>
      </c>
      <c r="G1205">
        <v>901</v>
      </c>
      <c r="H1205">
        <v>1519.12</v>
      </c>
      <c r="I1205">
        <v>60</v>
      </c>
      <c r="J1205" t="s">
        <v>24</v>
      </c>
      <c r="L1205" t="s">
        <v>25</v>
      </c>
    </row>
    <row r="1206" spans="1:12">
      <c r="A1206" t="s">
        <v>2499</v>
      </c>
      <c r="B1206" t="s">
        <v>2500</v>
      </c>
      <c r="C1206" s="25">
        <v>45262</v>
      </c>
      <c r="D1206" s="23">
        <v>45278</v>
      </c>
      <c r="E1206" t="s">
        <v>23</v>
      </c>
      <c r="F1206">
        <v>56176</v>
      </c>
      <c r="G1206">
        <v>566</v>
      </c>
      <c r="H1206" s="24">
        <v>609.64</v>
      </c>
      <c r="I1206">
        <v>55</v>
      </c>
      <c r="J1206">
        <v>0</v>
      </c>
      <c r="L1206" t="s">
        <v>25</v>
      </c>
    </row>
    <row r="1207" spans="1:12">
      <c r="A1207" t="s">
        <v>2501</v>
      </c>
      <c r="B1207" t="s">
        <v>2502</v>
      </c>
      <c r="C1207" s="25">
        <v>44946</v>
      </c>
      <c r="D1207" s="23">
        <v>44957</v>
      </c>
      <c r="E1207" t="s">
        <v>14</v>
      </c>
      <c r="F1207">
        <v>87066</v>
      </c>
      <c r="G1207">
        <v>1024</v>
      </c>
      <c r="H1207" s="24">
        <v>1181.69</v>
      </c>
      <c r="J1207" t="b">
        <v>0</v>
      </c>
      <c r="L1207" t="s">
        <v>16</v>
      </c>
    </row>
    <row r="1208" spans="1:12">
      <c r="A1208" t="s">
        <v>2503</v>
      </c>
      <c r="B1208" t="s">
        <v>2504</v>
      </c>
      <c r="C1208" s="25">
        <v>45243</v>
      </c>
      <c r="D1208" s="23">
        <v>45246</v>
      </c>
      <c r="E1208" t="s">
        <v>33</v>
      </c>
      <c r="F1208">
        <v>45327</v>
      </c>
      <c r="G1208">
        <v>1072</v>
      </c>
      <c r="H1208">
        <v>1491.23</v>
      </c>
      <c r="I1208">
        <v>202</v>
      </c>
      <c r="J1208" t="s">
        <v>15</v>
      </c>
      <c r="L1208" t="s">
        <v>34</v>
      </c>
    </row>
    <row r="1209" spans="1:12">
      <c r="A1209" t="s">
        <v>2505</v>
      </c>
      <c r="B1209" t="s">
        <v>2506</v>
      </c>
      <c r="C1209" s="25">
        <v>44946</v>
      </c>
      <c r="D1209" s="23">
        <v>44969</v>
      </c>
      <c r="E1209" t="s">
        <v>33</v>
      </c>
      <c r="F1209">
        <v>69904</v>
      </c>
      <c r="G1209">
        <v>2468</v>
      </c>
      <c r="H1209">
        <v>3416.9</v>
      </c>
      <c r="I1209">
        <v>444</v>
      </c>
      <c r="J1209">
        <v>1</v>
      </c>
      <c r="L1209" t="s">
        <v>34</v>
      </c>
    </row>
    <row r="1210" spans="1:12">
      <c r="A1210" t="s">
        <v>2507</v>
      </c>
      <c r="B1210" t="s">
        <v>2508</v>
      </c>
      <c r="C1210" s="25">
        <v>45280</v>
      </c>
      <c r="D1210" s="23">
        <v>45296</v>
      </c>
      <c r="E1210" t="s">
        <v>41</v>
      </c>
      <c r="F1210">
        <v>4797</v>
      </c>
      <c r="G1210">
        <v>61</v>
      </c>
      <c r="H1210">
        <v>36.66</v>
      </c>
      <c r="I1210">
        <v>7</v>
      </c>
      <c r="J1210" t="b">
        <v>0</v>
      </c>
      <c r="L1210" t="s">
        <v>42</v>
      </c>
    </row>
    <row r="1211" spans="1:12">
      <c r="A1211" t="s">
        <v>2509</v>
      </c>
      <c r="B1211" t="s">
        <v>2510</v>
      </c>
      <c r="C1211" s="23">
        <v>45064</v>
      </c>
      <c r="D1211" s="23">
        <v>45075</v>
      </c>
      <c r="E1211" t="s">
        <v>14</v>
      </c>
      <c r="F1211">
        <v>48882</v>
      </c>
      <c r="G1211">
        <v>499</v>
      </c>
      <c r="H1211">
        <v>871.91</v>
      </c>
      <c r="I1211">
        <v>29</v>
      </c>
      <c r="J1211" t="b">
        <v>0</v>
      </c>
      <c r="L1211" t="s">
        <v>16</v>
      </c>
    </row>
    <row r="1212" spans="1:12">
      <c r="A1212" t="s">
        <v>2511</v>
      </c>
      <c r="B1212" t="s">
        <v>2512</v>
      </c>
      <c r="C1212" s="25">
        <v>45082</v>
      </c>
      <c r="D1212" s="23">
        <v>45100</v>
      </c>
      <c r="E1212" t="s">
        <v>14</v>
      </c>
      <c r="F1212">
        <v>14718</v>
      </c>
      <c r="G1212">
        <v>698</v>
      </c>
      <c r="H1212">
        <v>534.66</v>
      </c>
      <c r="I1212">
        <v>109</v>
      </c>
      <c r="J1212" t="s">
        <v>24</v>
      </c>
      <c r="L1212" t="s">
        <v>16</v>
      </c>
    </row>
    <row r="1213" spans="1:12">
      <c r="A1213" t="s">
        <v>2513</v>
      </c>
      <c r="B1213" t="s">
        <v>2514</v>
      </c>
      <c r="C1213" s="25">
        <v>45283</v>
      </c>
      <c r="D1213" s="23">
        <v>45300</v>
      </c>
      <c r="E1213" t="s">
        <v>41</v>
      </c>
      <c r="F1213">
        <v>35560</v>
      </c>
      <c r="G1213">
        <v>1524</v>
      </c>
      <c r="H1213">
        <v>2414.94</v>
      </c>
      <c r="J1213" t="s">
        <v>30</v>
      </c>
      <c r="L1213" t="s">
        <v>42</v>
      </c>
    </row>
    <row r="1214" spans="1:12">
      <c r="A1214" t="s">
        <v>2515</v>
      </c>
      <c r="B1214" t="s">
        <v>2516</v>
      </c>
      <c r="C1214" s="25">
        <v>45043</v>
      </c>
      <c r="D1214" s="23">
        <v>45063</v>
      </c>
      <c r="E1214" t="s">
        <v>23</v>
      </c>
      <c r="F1214">
        <v>77589</v>
      </c>
      <c r="G1214">
        <v>3287</v>
      </c>
      <c r="H1214" s="24">
        <v>5453.15</v>
      </c>
      <c r="I1214">
        <v>642</v>
      </c>
      <c r="J1214" t="s">
        <v>15</v>
      </c>
      <c r="L1214" t="s">
        <v>25</v>
      </c>
    </row>
    <row r="1215" spans="1:12">
      <c r="A1215" t="s">
        <v>2517</v>
      </c>
      <c r="B1215" t="s">
        <v>2518</v>
      </c>
      <c r="C1215" s="25">
        <v>45153</v>
      </c>
      <c r="D1215" s="23">
        <v>45174</v>
      </c>
      <c r="E1215" t="s">
        <v>138</v>
      </c>
      <c r="F1215">
        <v>23116</v>
      </c>
      <c r="G1215">
        <v>1048</v>
      </c>
      <c r="H1215">
        <v>1647.82</v>
      </c>
      <c r="I1215">
        <v>140</v>
      </c>
      <c r="J1215" t="b">
        <v>0</v>
      </c>
      <c r="L1215" t="s">
        <v>139</v>
      </c>
    </row>
    <row r="1216" spans="1:12">
      <c r="A1216" t="s">
        <v>2519</v>
      </c>
      <c r="B1216" t="s">
        <v>2520</v>
      </c>
      <c r="C1216" s="23">
        <v>45140</v>
      </c>
      <c r="D1216" s="23">
        <v>44968</v>
      </c>
      <c r="E1216" t="s">
        <v>41</v>
      </c>
      <c r="F1216">
        <v>37244</v>
      </c>
      <c r="G1216">
        <v>1415</v>
      </c>
      <c r="H1216">
        <v>1936.38</v>
      </c>
      <c r="I1216">
        <v>142</v>
      </c>
      <c r="J1216">
        <v>1</v>
      </c>
      <c r="L1216" t="s">
        <v>42</v>
      </c>
    </row>
    <row r="1217" spans="1:12">
      <c r="A1217" t="s">
        <v>2521</v>
      </c>
      <c r="B1217" t="s">
        <v>2522</v>
      </c>
      <c r="C1217" s="25">
        <v>45153</v>
      </c>
      <c r="D1217" s="23">
        <v>45162</v>
      </c>
      <c r="E1217" t="s">
        <v>14</v>
      </c>
      <c r="F1217">
        <v>2645</v>
      </c>
      <c r="G1217">
        <v>37</v>
      </c>
      <c r="H1217">
        <v>19.31</v>
      </c>
      <c r="J1217" t="b">
        <v>1</v>
      </c>
      <c r="L1217" t="s">
        <v>16</v>
      </c>
    </row>
    <row r="1218" spans="1:12">
      <c r="A1218" t="s">
        <v>2523</v>
      </c>
      <c r="B1218" t="s">
        <v>2524</v>
      </c>
      <c r="C1218" s="25">
        <v>45175</v>
      </c>
      <c r="D1218" s="23">
        <v>45196</v>
      </c>
      <c r="E1218" t="s">
        <v>19</v>
      </c>
      <c r="F1218">
        <v>48523</v>
      </c>
      <c r="G1218">
        <v>1259</v>
      </c>
      <c r="H1218">
        <v>1310.07</v>
      </c>
      <c r="I1218">
        <v>247</v>
      </c>
      <c r="J1218" t="s">
        <v>15</v>
      </c>
      <c r="L1218" t="s">
        <v>20</v>
      </c>
    </row>
    <row r="1219" spans="1:12">
      <c r="A1219" t="s">
        <v>2525</v>
      </c>
      <c r="B1219" t="s">
        <v>2526</v>
      </c>
      <c r="C1219" s="25">
        <v>44955</v>
      </c>
      <c r="D1219" s="23">
        <v>44964</v>
      </c>
      <c r="E1219" t="s">
        <v>19</v>
      </c>
      <c r="F1219">
        <v>20256</v>
      </c>
      <c r="G1219">
        <v>788</v>
      </c>
      <c r="H1219">
        <v>1108.92</v>
      </c>
      <c r="I1219">
        <v>121</v>
      </c>
      <c r="J1219" t="s">
        <v>30</v>
      </c>
      <c r="L1219" t="s">
        <v>20</v>
      </c>
    </row>
    <row r="1220" spans="1:12">
      <c r="A1220" t="s">
        <v>2527</v>
      </c>
      <c r="B1220" t="s">
        <v>2528</v>
      </c>
      <c r="C1220" s="25">
        <v>45086</v>
      </c>
      <c r="D1220" s="23">
        <v>45116</v>
      </c>
      <c r="E1220" t="s">
        <v>33</v>
      </c>
      <c r="F1220">
        <v>54173</v>
      </c>
      <c r="G1220">
        <v>1149</v>
      </c>
      <c r="H1220">
        <v>1242.27</v>
      </c>
      <c r="I1220">
        <v>173</v>
      </c>
      <c r="J1220">
        <v>0</v>
      </c>
      <c r="L1220" t="s">
        <v>34</v>
      </c>
    </row>
    <row r="1221" spans="1:12">
      <c r="A1221" t="s">
        <v>2529</v>
      </c>
      <c r="B1221" t="s">
        <v>2530</v>
      </c>
      <c r="C1221" s="23">
        <v>45195</v>
      </c>
      <c r="D1221" s="23">
        <v>45204</v>
      </c>
      <c r="E1221" t="s">
        <v>33</v>
      </c>
      <c r="F1221">
        <v>38430</v>
      </c>
      <c r="G1221">
        <v>1440</v>
      </c>
      <c r="H1221">
        <v>2585.12</v>
      </c>
      <c r="I1221">
        <v>123</v>
      </c>
      <c r="J1221" t="b">
        <v>0</v>
      </c>
      <c r="L1221" t="s">
        <v>34</v>
      </c>
    </row>
    <row r="1222" spans="1:12">
      <c r="A1222" t="s">
        <v>2531</v>
      </c>
      <c r="B1222" t="s">
        <v>2532</v>
      </c>
      <c r="C1222" s="25">
        <v>45025</v>
      </c>
      <c r="D1222" s="23">
        <v>45053</v>
      </c>
      <c r="E1222" t="s">
        <v>138</v>
      </c>
      <c r="F1222">
        <v>40282</v>
      </c>
      <c r="G1222">
        <v>442</v>
      </c>
      <c r="H1222">
        <v>425.74</v>
      </c>
      <c r="I1222">
        <v>71</v>
      </c>
      <c r="J1222">
        <v>1</v>
      </c>
      <c r="L1222" t="s">
        <v>139</v>
      </c>
    </row>
    <row r="1223" spans="1:12">
      <c r="A1223" t="s">
        <v>2533</v>
      </c>
      <c r="B1223" t="s">
        <v>2534</v>
      </c>
      <c r="C1223" s="25">
        <v>44956</v>
      </c>
      <c r="D1223" s="23">
        <v>44966</v>
      </c>
      <c r="E1223" t="s">
        <v>14</v>
      </c>
      <c r="F1223">
        <v>64374</v>
      </c>
      <c r="G1223">
        <v>1432</v>
      </c>
      <c r="H1223">
        <v>1346.51</v>
      </c>
      <c r="I1223">
        <v>232</v>
      </c>
      <c r="J1223" t="s">
        <v>15</v>
      </c>
      <c r="L1223" t="s">
        <v>16</v>
      </c>
    </row>
    <row r="1224" spans="1:12">
      <c r="A1224" t="s">
        <v>2535</v>
      </c>
      <c r="B1224" t="s">
        <v>2536</v>
      </c>
      <c r="C1224" s="25">
        <v>45111</v>
      </c>
      <c r="D1224" s="23">
        <v>45131</v>
      </c>
      <c r="E1224" t="s">
        <v>33</v>
      </c>
      <c r="F1224">
        <v>69244</v>
      </c>
      <c r="G1224">
        <v>2213</v>
      </c>
      <c r="H1224">
        <v>1989.48</v>
      </c>
      <c r="I1224">
        <v>215</v>
      </c>
      <c r="J1224">
        <v>1</v>
      </c>
      <c r="L1224" t="s">
        <v>34</v>
      </c>
    </row>
    <row r="1225" spans="1:12">
      <c r="A1225" t="s">
        <v>2537</v>
      </c>
      <c r="B1225" t="s">
        <v>2538</v>
      </c>
      <c r="C1225" s="25">
        <v>45164</v>
      </c>
      <c r="D1225" s="23">
        <v>45181</v>
      </c>
      <c r="E1225" t="s">
        <v>19</v>
      </c>
      <c r="F1225">
        <v>12694</v>
      </c>
      <c r="G1225">
        <v>447</v>
      </c>
      <c r="H1225">
        <v>446.63</v>
      </c>
      <c r="I1225">
        <v>54</v>
      </c>
      <c r="J1225">
        <v>1</v>
      </c>
      <c r="L1225" t="s">
        <v>20</v>
      </c>
    </row>
    <row r="1226" spans="1:12">
      <c r="A1226" t="s">
        <v>2539</v>
      </c>
      <c r="B1226" t="s">
        <v>2540</v>
      </c>
      <c r="C1226" s="25">
        <v>44990</v>
      </c>
      <c r="D1226" s="23">
        <v>44998</v>
      </c>
      <c r="E1226" t="s">
        <v>19</v>
      </c>
      <c r="F1226">
        <v>57264</v>
      </c>
      <c r="G1226">
        <v>1894</v>
      </c>
      <c r="H1226">
        <v>2530.59</v>
      </c>
      <c r="I1226">
        <v>178</v>
      </c>
      <c r="J1226" t="s">
        <v>24</v>
      </c>
      <c r="L1226" t="s">
        <v>20</v>
      </c>
    </row>
    <row r="1227" spans="1:12">
      <c r="A1227" t="s">
        <v>2541</v>
      </c>
      <c r="B1227" t="s">
        <v>2542</v>
      </c>
      <c r="C1227" s="25">
        <v>45177</v>
      </c>
      <c r="D1227" s="23">
        <v>45188</v>
      </c>
      <c r="E1227" t="s">
        <v>23</v>
      </c>
      <c r="F1227">
        <v>76060</v>
      </c>
      <c r="G1227">
        <v>2883</v>
      </c>
      <c r="H1227">
        <v>4498.99</v>
      </c>
      <c r="I1227">
        <v>256</v>
      </c>
      <c r="J1227">
        <v>0</v>
      </c>
      <c r="K1227">
        <v>76115</v>
      </c>
      <c r="L1227" t="s">
        <v>25</v>
      </c>
    </row>
    <row r="1228" spans="1:12">
      <c r="A1228" t="s">
        <v>2543</v>
      </c>
      <c r="B1228" t="s">
        <v>2544</v>
      </c>
      <c r="C1228" s="25">
        <v>45169</v>
      </c>
      <c r="D1228" s="23">
        <v>45199</v>
      </c>
      <c r="E1228" t="s">
        <v>41</v>
      </c>
      <c r="F1228">
        <v>98416</v>
      </c>
      <c r="G1228">
        <v>1008</v>
      </c>
      <c r="H1228">
        <v>1505.8</v>
      </c>
      <c r="J1228" t="s">
        <v>30</v>
      </c>
      <c r="L1228" t="s">
        <v>42</v>
      </c>
    </row>
    <row r="1229" spans="1:12">
      <c r="A1229" t="s">
        <v>2545</v>
      </c>
      <c r="B1229" t="s">
        <v>2546</v>
      </c>
      <c r="C1229" s="25">
        <v>45010</v>
      </c>
      <c r="D1229" s="23">
        <v>45039</v>
      </c>
      <c r="E1229" t="s">
        <v>23</v>
      </c>
      <c r="F1229">
        <v>58545</v>
      </c>
      <c r="G1229">
        <v>821</v>
      </c>
      <c r="H1229">
        <v>1405.2</v>
      </c>
      <c r="I1229">
        <v>76</v>
      </c>
      <c r="J1229" t="s">
        <v>15</v>
      </c>
      <c r="L1229" t="s">
        <v>25</v>
      </c>
    </row>
    <row r="1230" spans="1:12">
      <c r="A1230" t="s">
        <v>2547</v>
      </c>
      <c r="B1230" t="s">
        <v>2548</v>
      </c>
      <c r="C1230" t="s">
        <v>1320</v>
      </c>
      <c r="D1230" s="23">
        <v>45290</v>
      </c>
      <c r="E1230" t="s">
        <v>191</v>
      </c>
      <c r="F1230">
        <v>40224</v>
      </c>
      <c r="G1230">
        <v>1800</v>
      </c>
      <c r="H1230">
        <v>3291.97</v>
      </c>
      <c r="I1230">
        <v>239</v>
      </c>
      <c r="J1230" t="b">
        <v>0</v>
      </c>
      <c r="L1230" t="s">
        <v>42</v>
      </c>
    </row>
    <row r="1231" spans="1:12">
      <c r="A1231" t="s">
        <v>2549</v>
      </c>
      <c r="B1231" t="s">
        <v>2550</v>
      </c>
      <c r="C1231" s="25">
        <v>44941</v>
      </c>
      <c r="D1231" s="23">
        <v>44971</v>
      </c>
      <c r="E1231" t="s">
        <v>19</v>
      </c>
      <c r="F1231">
        <v>98945</v>
      </c>
      <c r="G1231">
        <v>3687</v>
      </c>
      <c r="H1231">
        <v>6356.83</v>
      </c>
      <c r="I1231">
        <v>185</v>
      </c>
      <c r="J1231" t="s">
        <v>30</v>
      </c>
      <c r="L1231" t="s">
        <v>20</v>
      </c>
    </row>
    <row r="1232" spans="1:12">
      <c r="A1232" t="s">
        <v>2551</v>
      </c>
      <c r="B1232" t="s">
        <v>2552</v>
      </c>
      <c r="C1232" s="25">
        <v>45219</v>
      </c>
      <c r="D1232" s="23">
        <v>45227</v>
      </c>
      <c r="E1232" t="s">
        <v>138</v>
      </c>
      <c r="F1232">
        <v>14224</v>
      </c>
      <c r="G1232">
        <v>206</v>
      </c>
      <c r="H1232">
        <v>108.85</v>
      </c>
      <c r="I1232">
        <v>19</v>
      </c>
      <c r="J1232" t="b">
        <v>0</v>
      </c>
      <c r="L1232" t="s">
        <v>139</v>
      </c>
    </row>
    <row r="1233" spans="1:12">
      <c r="A1233" t="s">
        <v>2553</v>
      </c>
      <c r="B1233" t="s">
        <v>2554</v>
      </c>
      <c r="C1233" s="25">
        <v>45040</v>
      </c>
      <c r="D1233" s="23">
        <v>45059</v>
      </c>
      <c r="E1233" t="s">
        <v>41</v>
      </c>
      <c r="F1233">
        <v>41738</v>
      </c>
      <c r="G1233">
        <v>1823</v>
      </c>
      <c r="H1233">
        <v>2923.87</v>
      </c>
      <c r="I1233">
        <v>332</v>
      </c>
      <c r="J1233" t="b">
        <v>1</v>
      </c>
      <c r="L1233" t="s">
        <v>68</v>
      </c>
    </row>
    <row r="1234" spans="1:12">
      <c r="A1234" t="s">
        <v>2555</v>
      </c>
      <c r="B1234" t="s">
        <v>2556</v>
      </c>
      <c r="C1234" s="25">
        <v>45064</v>
      </c>
      <c r="D1234" s="23">
        <v>45071</v>
      </c>
      <c r="E1234" t="s">
        <v>41</v>
      </c>
      <c r="F1234">
        <v>26150</v>
      </c>
      <c r="G1234">
        <v>514</v>
      </c>
      <c r="H1234">
        <v>417.68</v>
      </c>
      <c r="I1234">
        <v>71</v>
      </c>
      <c r="J1234">
        <v>1</v>
      </c>
      <c r="L1234" t="s">
        <v>42</v>
      </c>
    </row>
    <row r="1235" spans="1:12">
      <c r="A1235" t="s">
        <v>2557</v>
      </c>
      <c r="B1235" t="s">
        <v>2558</v>
      </c>
      <c r="C1235" t="s">
        <v>2559</v>
      </c>
      <c r="D1235" s="23">
        <v>45288</v>
      </c>
      <c r="E1235" t="s">
        <v>33</v>
      </c>
      <c r="F1235">
        <v>64731</v>
      </c>
      <c r="G1235">
        <v>1885</v>
      </c>
      <c r="H1235">
        <v>1318.35</v>
      </c>
      <c r="I1235">
        <v>266</v>
      </c>
      <c r="J1235" t="b">
        <v>1</v>
      </c>
      <c r="L1235" t="s">
        <v>34</v>
      </c>
    </row>
    <row r="1236" spans="1:12">
      <c r="A1236" t="s">
        <v>2560</v>
      </c>
      <c r="B1236" t="s">
        <v>2561</v>
      </c>
      <c r="C1236" s="25">
        <v>44994</v>
      </c>
      <c r="D1236" s="23">
        <v>45004</v>
      </c>
      <c r="E1236" t="s">
        <v>19</v>
      </c>
      <c r="F1236">
        <v>50688</v>
      </c>
      <c r="G1236">
        <v>801</v>
      </c>
      <c r="H1236">
        <v>1167.64</v>
      </c>
      <c r="I1236">
        <v>88</v>
      </c>
      <c r="J1236" t="s">
        <v>24</v>
      </c>
      <c r="L1236" t="s">
        <v>20</v>
      </c>
    </row>
    <row r="1237" spans="1:12">
      <c r="A1237" t="s">
        <v>2562</v>
      </c>
      <c r="B1237" t="s">
        <v>2563</v>
      </c>
      <c r="C1237" s="25">
        <v>44931</v>
      </c>
      <c r="D1237" s="23">
        <v>44938</v>
      </c>
      <c r="E1237" t="s">
        <v>41</v>
      </c>
      <c r="F1237">
        <v>74509</v>
      </c>
      <c r="G1237">
        <v>2861</v>
      </c>
      <c r="H1237" s="24">
        <v>2802.68</v>
      </c>
      <c r="I1237">
        <v>433</v>
      </c>
      <c r="J1237">
        <v>1</v>
      </c>
      <c r="L1237" t="s">
        <v>42</v>
      </c>
    </row>
    <row r="1238" spans="1:12">
      <c r="A1238" t="s">
        <v>2564</v>
      </c>
      <c r="B1238" t="s">
        <v>2565</v>
      </c>
      <c r="C1238" s="25">
        <v>45083</v>
      </c>
      <c r="D1238" s="23">
        <v>45110</v>
      </c>
      <c r="E1238" t="s">
        <v>19</v>
      </c>
      <c r="F1238">
        <v>9577</v>
      </c>
      <c r="G1238">
        <v>351</v>
      </c>
      <c r="H1238">
        <v>205.57</v>
      </c>
      <c r="I1238">
        <v>27</v>
      </c>
      <c r="J1238">
        <v>0</v>
      </c>
      <c r="L1238" t="s">
        <v>20</v>
      </c>
    </row>
    <row r="1239" spans="1:12">
      <c r="A1239" t="s">
        <v>2566</v>
      </c>
      <c r="B1239" t="s">
        <v>2567</v>
      </c>
      <c r="C1239" s="25">
        <v>45067</v>
      </c>
      <c r="D1239" s="23">
        <v>45078</v>
      </c>
      <c r="E1239" t="s">
        <v>33</v>
      </c>
      <c r="F1239">
        <v>9070</v>
      </c>
      <c r="G1239">
        <v>167</v>
      </c>
      <c r="H1239">
        <v>117.98</v>
      </c>
      <c r="I1239">
        <v>28</v>
      </c>
      <c r="J1239" t="s">
        <v>30</v>
      </c>
      <c r="L1239" t="s">
        <v>34</v>
      </c>
    </row>
    <row r="1240" spans="1:12">
      <c r="A1240" t="s">
        <v>2568</v>
      </c>
      <c r="B1240" t="s">
        <v>2569</v>
      </c>
      <c r="C1240" s="25">
        <v>45105</v>
      </c>
      <c r="D1240" s="23">
        <v>45122</v>
      </c>
      <c r="E1240" t="s">
        <v>19</v>
      </c>
      <c r="F1240">
        <v>9666</v>
      </c>
      <c r="G1240">
        <v>430</v>
      </c>
      <c r="H1240" s="24">
        <v>215.6</v>
      </c>
      <c r="I1240">
        <v>29</v>
      </c>
      <c r="J1240" t="b">
        <v>0</v>
      </c>
      <c r="L1240" t="s">
        <v>20</v>
      </c>
    </row>
    <row r="1241" spans="1:12">
      <c r="A1241" t="s">
        <v>2570</v>
      </c>
      <c r="B1241" t="s">
        <v>2571</v>
      </c>
      <c r="C1241" s="25">
        <v>45081</v>
      </c>
      <c r="D1241" s="23">
        <v>45103</v>
      </c>
      <c r="E1241" t="s">
        <v>33</v>
      </c>
      <c r="F1241">
        <v>58761</v>
      </c>
      <c r="G1241">
        <v>1530</v>
      </c>
      <c r="H1241">
        <v>2837.9</v>
      </c>
      <c r="I1241">
        <v>227</v>
      </c>
      <c r="J1241" t="s">
        <v>24</v>
      </c>
      <c r="L1241" t="s">
        <v>34</v>
      </c>
    </row>
    <row r="1242" spans="1:12">
      <c r="A1242" t="s">
        <v>2572</v>
      </c>
      <c r="B1242" t="s">
        <v>2573</v>
      </c>
      <c r="C1242" s="23">
        <v>45130</v>
      </c>
      <c r="D1242" s="23">
        <v>45144</v>
      </c>
      <c r="E1242" t="s">
        <v>33</v>
      </c>
      <c r="F1242">
        <v>37368</v>
      </c>
      <c r="G1242">
        <v>810</v>
      </c>
      <c r="H1242">
        <v>434.91</v>
      </c>
      <c r="I1242">
        <v>81</v>
      </c>
      <c r="J1242">
        <v>0</v>
      </c>
      <c r="L1242" t="s">
        <v>34</v>
      </c>
    </row>
    <row r="1243" spans="1:12">
      <c r="A1243" t="s">
        <v>2574</v>
      </c>
      <c r="B1243" t="s">
        <v>2575</v>
      </c>
      <c r="C1243" s="25">
        <v>45266</v>
      </c>
      <c r="D1243" s="23">
        <v>45275</v>
      </c>
      <c r="E1243" t="s">
        <v>41</v>
      </c>
      <c r="F1243">
        <v>7783</v>
      </c>
      <c r="G1243">
        <v>125</v>
      </c>
      <c r="H1243" s="24">
        <v>101.77</v>
      </c>
      <c r="I1243">
        <v>20</v>
      </c>
      <c r="J1243" t="b">
        <v>0</v>
      </c>
      <c r="L1243" t="s">
        <v>42</v>
      </c>
    </row>
    <row r="1244" spans="1:12">
      <c r="A1244" t="s">
        <v>2576</v>
      </c>
      <c r="B1244" t="s">
        <v>2577</v>
      </c>
      <c r="C1244" s="25">
        <v>45214</v>
      </c>
      <c r="D1244" s="23">
        <v>45223</v>
      </c>
      <c r="E1244" t="s">
        <v>23</v>
      </c>
      <c r="F1244">
        <v>42914</v>
      </c>
      <c r="G1244">
        <v>886</v>
      </c>
      <c r="H1244">
        <v>996.21</v>
      </c>
      <c r="I1244">
        <v>117</v>
      </c>
      <c r="J1244" t="s">
        <v>30</v>
      </c>
      <c r="L1244" t="s">
        <v>25</v>
      </c>
    </row>
    <row r="1245" spans="1:12">
      <c r="A1245" t="s">
        <v>2578</v>
      </c>
      <c r="B1245" t="s">
        <v>2579</v>
      </c>
      <c r="C1245" s="25">
        <v>45079</v>
      </c>
      <c r="D1245" s="23">
        <v>45099</v>
      </c>
      <c r="E1245" t="s">
        <v>23</v>
      </c>
      <c r="F1245">
        <v>71507</v>
      </c>
      <c r="G1245">
        <v>778</v>
      </c>
      <c r="H1245">
        <v>805.12</v>
      </c>
      <c r="I1245">
        <v>91</v>
      </c>
      <c r="J1245" t="s">
        <v>15</v>
      </c>
      <c r="L1245" t="s">
        <v>68</v>
      </c>
    </row>
    <row r="1246" spans="1:12">
      <c r="A1246" t="s">
        <v>2580</v>
      </c>
      <c r="B1246" t="s">
        <v>2581</v>
      </c>
      <c r="C1246" s="25">
        <v>45099</v>
      </c>
      <c r="D1246" s="23">
        <v>45113</v>
      </c>
      <c r="E1246" t="s">
        <v>19</v>
      </c>
      <c r="F1246">
        <v>80026</v>
      </c>
      <c r="G1246">
        <v>2667</v>
      </c>
      <c r="H1246">
        <v>4980.86</v>
      </c>
      <c r="I1246">
        <v>201</v>
      </c>
      <c r="J1246" t="s">
        <v>24</v>
      </c>
      <c r="L1246" t="s">
        <v>20</v>
      </c>
    </row>
    <row r="1247" spans="1:12">
      <c r="A1247" t="s">
        <v>2582</v>
      </c>
      <c r="B1247" t="s">
        <v>2583</v>
      </c>
      <c r="C1247" s="25">
        <v>45068</v>
      </c>
      <c r="D1247" s="23">
        <v>45090</v>
      </c>
      <c r="E1247" t="s">
        <v>33</v>
      </c>
      <c r="F1247">
        <v>68526</v>
      </c>
      <c r="G1247">
        <v>2993</v>
      </c>
      <c r="H1247">
        <v>1677.38</v>
      </c>
      <c r="I1247">
        <v>435</v>
      </c>
      <c r="J1247" t="b">
        <v>1</v>
      </c>
      <c r="L1247" t="s">
        <v>34</v>
      </c>
    </row>
    <row r="1248" spans="1:12">
      <c r="A1248" t="s">
        <v>2584</v>
      </c>
      <c r="B1248" t="s">
        <v>2585</v>
      </c>
      <c r="C1248" s="25">
        <v>45260</v>
      </c>
      <c r="D1248" s="23">
        <v>45282</v>
      </c>
      <c r="E1248" t="s">
        <v>33</v>
      </c>
      <c r="F1248">
        <v>71835</v>
      </c>
      <c r="G1248">
        <v>2295</v>
      </c>
      <c r="H1248">
        <v>2910.8</v>
      </c>
      <c r="I1248">
        <v>450</v>
      </c>
      <c r="J1248" t="b">
        <v>1</v>
      </c>
      <c r="L1248" t="s">
        <v>34</v>
      </c>
    </row>
    <row r="1249" spans="1:12">
      <c r="A1249" t="s">
        <v>2586</v>
      </c>
      <c r="B1249" t="s">
        <v>2587</v>
      </c>
      <c r="C1249" s="25">
        <v>45050</v>
      </c>
      <c r="D1249" s="23">
        <v>45057</v>
      </c>
      <c r="E1249" t="s">
        <v>41</v>
      </c>
      <c r="F1249">
        <v>46765</v>
      </c>
      <c r="G1249">
        <v>877</v>
      </c>
      <c r="H1249">
        <v>1333.67</v>
      </c>
      <c r="I1249">
        <v>152</v>
      </c>
      <c r="J1249" t="b">
        <v>0</v>
      </c>
      <c r="L1249" t="s">
        <v>42</v>
      </c>
    </row>
    <row r="1250" spans="1:12">
      <c r="A1250" t="s">
        <v>2588</v>
      </c>
      <c r="B1250" t="s">
        <v>2589</v>
      </c>
      <c r="C1250" s="25">
        <v>45234</v>
      </c>
      <c r="D1250" s="23">
        <v>45259</v>
      </c>
      <c r="E1250" t="s">
        <v>14</v>
      </c>
      <c r="F1250">
        <v>20956</v>
      </c>
      <c r="G1250">
        <v>237</v>
      </c>
      <c r="H1250" s="24">
        <v>449.72</v>
      </c>
      <c r="I1250">
        <v>13</v>
      </c>
      <c r="J1250" t="b">
        <v>0</v>
      </c>
      <c r="L1250" t="s">
        <v>16</v>
      </c>
    </row>
    <row r="1251" spans="1:12">
      <c r="A1251" t="s">
        <v>2590</v>
      </c>
      <c r="B1251" t="s">
        <v>2591</v>
      </c>
      <c r="C1251" s="25">
        <v>44998</v>
      </c>
      <c r="D1251" s="23">
        <v>45018</v>
      </c>
      <c r="E1251" t="s">
        <v>33</v>
      </c>
      <c r="F1251">
        <v>88895</v>
      </c>
      <c r="G1251">
        <v>1652</v>
      </c>
      <c r="H1251">
        <v>2363.28</v>
      </c>
      <c r="I1251">
        <v>175</v>
      </c>
      <c r="J1251" t="b">
        <v>0</v>
      </c>
      <c r="L1251" t="s">
        <v>34</v>
      </c>
    </row>
    <row r="1252" spans="1:12">
      <c r="A1252" t="s">
        <v>2592</v>
      </c>
      <c r="B1252" t="s">
        <v>2593</v>
      </c>
      <c r="C1252" s="25">
        <v>45078</v>
      </c>
      <c r="D1252" s="23">
        <v>45107</v>
      </c>
      <c r="E1252" t="s">
        <v>23</v>
      </c>
      <c r="F1252">
        <v>47240</v>
      </c>
      <c r="G1252">
        <v>1258</v>
      </c>
      <c r="H1252">
        <v>2145.69</v>
      </c>
      <c r="I1252">
        <v>237</v>
      </c>
      <c r="J1252" t="s">
        <v>24</v>
      </c>
      <c r="L1252" t="s">
        <v>25</v>
      </c>
    </row>
    <row r="1253" spans="1:12">
      <c r="A1253" t="s">
        <v>2594</v>
      </c>
      <c r="B1253" t="s">
        <v>2595</v>
      </c>
      <c r="C1253" s="25">
        <v>45125</v>
      </c>
      <c r="D1253" s="23">
        <v>45151</v>
      </c>
      <c r="E1253" t="s">
        <v>23</v>
      </c>
      <c r="F1253">
        <v>38148</v>
      </c>
      <c r="G1253">
        <v>1540</v>
      </c>
      <c r="H1253">
        <v>963.4</v>
      </c>
      <c r="I1253">
        <v>193</v>
      </c>
      <c r="J1253" t="s">
        <v>30</v>
      </c>
      <c r="L1253" t="s">
        <v>25</v>
      </c>
    </row>
    <row r="1254" spans="1:12">
      <c r="A1254" t="s">
        <v>2596</v>
      </c>
      <c r="B1254" t="s">
        <v>2597</v>
      </c>
      <c r="C1254" s="25">
        <v>45219</v>
      </c>
      <c r="D1254" s="23">
        <v>45224</v>
      </c>
      <c r="E1254" t="s">
        <v>33</v>
      </c>
      <c r="F1254">
        <v>95270</v>
      </c>
      <c r="G1254">
        <v>1668</v>
      </c>
      <c r="H1254" s="24">
        <v>1799.62</v>
      </c>
      <c r="I1254">
        <v>249</v>
      </c>
      <c r="J1254" t="s">
        <v>15</v>
      </c>
      <c r="L1254" t="s">
        <v>34</v>
      </c>
    </row>
    <row r="1255" spans="1:12">
      <c r="A1255" t="s">
        <v>2598</v>
      </c>
      <c r="B1255" t="s">
        <v>2599</v>
      </c>
      <c r="C1255" s="25">
        <v>45292</v>
      </c>
      <c r="D1255" s="23">
        <v>45318</v>
      </c>
      <c r="E1255" t="s">
        <v>19</v>
      </c>
      <c r="F1255">
        <v>5757</v>
      </c>
      <c r="G1255">
        <v>223</v>
      </c>
      <c r="H1255">
        <v>236.59</v>
      </c>
      <c r="I1255">
        <v>41</v>
      </c>
      <c r="J1255" t="b">
        <v>1</v>
      </c>
      <c r="L1255" t="s">
        <v>20</v>
      </c>
    </row>
    <row r="1256" spans="1:12">
      <c r="A1256" t="s">
        <v>2600</v>
      </c>
      <c r="B1256" t="s">
        <v>2601</v>
      </c>
      <c r="C1256" s="25">
        <v>45170</v>
      </c>
      <c r="D1256" s="23">
        <v>45195</v>
      </c>
      <c r="E1256" t="s">
        <v>41</v>
      </c>
      <c r="F1256">
        <v>20097</v>
      </c>
      <c r="G1256">
        <v>897</v>
      </c>
      <c r="H1256">
        <v>1641</v>
      </c>
      <c r="I1256">
        <v>162</v>
      </c>
      <c r="J1256">
        <v>0</v>
      </c>
      <c r="L1256" t="s">
        <v>42</v>
      </c>
    </row>
    <row r="1257" spans="1:12">
      <c r="A1257" t="s">
        <v>2602</v>
      </c>
      <c r="B1257" t="s">
        <v>2603</v>
      </c>
      <c r="C1257" s="25">
        <v>45186</v>
      </c>
      <c r="D1257" s="23">
        <v>45209</v>
      </c>
      <c r="E1257" t="s">
        <v>23</v>
      </c>
      <c r="F1257">
        <v>11395</v>
      </c>
      <c r="G1257">
        <v>320</v>
      </c>
      <c r="H1257">
        <v>232.66</v>
      </c>
      <c r="I1257">
        <v>40</v>
      </c>
      <c r="J1257">
        <v>1</v>
      </c>
      <c r="L1257" t="s">
        <v>25</v>
      </c>
    </row>
    <row r="1258" spans="1:12">
      <c r="A1258" t="s">
        <v>2604</v>
      </c>
      <c r="B1258" t="s">
        <v>2605</v>
      </c>
      <c r="C1258" s="25">
        <v>45263</v>
      </c>
      <c r="D1258" s="23">
        <v>45273</v>
      </c>
      <c r="E1258" t="s">
        <v>14</v>
      </c>
      <c r="F1258">
        <v>17241</v>
      </c>
      <c r="G1258">
        <v>738</v>
      </c>
      <c r="H1258" s="24">
        <v>537.14</v>
      </c>
      <c r="J1258" t="s">
        <v>24</v>
      </c>
      <c r="L1258" t="s">
        <v>16</v>
      </c>
    </row>
    <row r="1259" spans="1:12">
      <c r="A1259" t="s">
        <v>2606</v>
      </c>
      <c r="B1259" t="s">
        <v>2607</v>
      </c>
      <c r="C1259" s="25">
        <v>44976</v>
      </c>
      <c r="D1259" s="23">
        <v>44983</v>
      </c>
      <c r="E1259" t="s">
        <v>19</v>
      </c>
      <c r="F1259">
        <v>28696</v>
      </c>
      <c r="G1259">
        <v>923</v>
      </c>
      <c r="H1259">
        <v>916.39</v>
      </c>
      <c r="I1259">
        <v>93</v>
      </c>
      <c r="J1259" t="s">
        <v>24</v>
      </c>
      <c r="L1259" t="s">
        <v>20</v>
      </c>
    </row>
    <row r="1260" spans="1:12">
      <c r="A1260" t="s">
        <v>2608</v>
      </c>
      <c r="B1260" t="s">
        <v>2609</v>
      </c>
      <c r="C1260" s="25">
        <v>45213</v>
      </c>
      <c r="D1260" s="23">
        <v>45235</v>
      </c>
      <c r="E1260" t="s">
        <v>23</v>
      </c>
      <c r="F1260">
        <v>71480</v>
      </c>
      <c r="G1260">
        <v>2536</v>
      </c>
      <c r="H1260">
        <v>1475.19</v>
      </c>
      <c r="I1260">
        <v>400</v>
      </c>
      <c r="J1260" t="s">
        <v>30</v>
      </c>
      <c r="L1260" t="s">
        <v>25</v>
      </c>
    </row>
    <row r="1261" spans="1:12">
      <c r="A1261" t="s">
        <v>2610</v>
      </c>
      <c r="B1261" t="s">
        <v>2611</v>
      </c>
      <c r="C1261" s="25">
        <v>45275</v>
      </c>
      <c r="D1261" s="23">
        <v>45297</v>
      </c>
      <c r="E1261" t="s">
        <v>23</v>
      </c>
      <c r="F1261">
        <v>47163</v>
      </c>
      <c r="G1261">
        <v>1464</v>
      </c>
      <c r="H1261">
        <v>1132.68</v>
      </c>
      <c r="I1261">
        <v>136</v>
      </c>
      <c r="J1261" t="b">
        <v>1</v>
      </c>
      <c r="L1261" t="s">
        <v>25</v>
      </c>
    </row>
    <row r="1262" spans="1:12">
      <c r="A1262" t="s">
        <v>2612</v>
      </c>
      <c r="B1262" t="s">
        <v>2613</v>
      </c>
      <c r="C1262" s="25">
        <v>45040</v>
      </c>
      <c r="D1262" s="23">
        <v>45052</v>
      </c>
      <c r="E1262" t="s">
        <v>23</v>
      </c>
      <c r="F1262">
        <v>20816</v>
      </c>
      <c r="G1262">
        <v>593</v>
      </c>
      <c r="H1262">
        <v>1155.05</v>
      </c>
      <c r="I1262">
        <v>51</v>
      </c>
      <c r="J1262" t="s">
        <v>15</v>
      </c>
      <c r="L1262" t="s">
        <v>25</v>
      </c>
    </row>
    <row r="1263" spans="1:12">
      <c r="A1263" t="s">
        <v>2614</v>
      </c>
      <c r="B1263" t="s">
        <v>2615</v>
      </c>
      <c r="C1263" s="25">
        <v>45084</v>
      </c>
      <c r="D1263" s="23">
        <v>45107</v>
      </c>
      <c r="E1263" t="s">
        <v>23</v>
      </c>
      <c r="F1263">
        <v>50840</v>
      </c>
      <c r="G1263">
        <v>985</v>
      </c>
      <c r="H1263">
        <v>1125.14</v>
      </c>
      <c r="I1263">
        <v>101</v>
      </c>
      <c r="J1263" t="s">
        <v>30</v>
      </c>
      <c r="L1263" t="s">
        <v>25</v>
      </c>
    </row>
    <row r="1264" spans="1:12">
      <c r="A1264" t="s">
        <v>2616</v>
      </c>
      <c r="B1264" t="s">
        <v>2617</v>
      </c>
      <c r="C1264" s="25">
        <v>45117</v>
      </c>
      <c r="D1264" s="23">
        <v>45135</v>
      </c>
      <c r="E1264" t="s">
        <v>41</v>
      </c>
      <c r="F1264">
        <v>53853</v>
      </c>
      <c r="G1264">
        <v>1191</v>
      </c>
      <c r="H1264">
        <v>1724.6</v>
      </c>
      <c r="I1264">
        <v>91</v>
      </c>
      <c r="J1264">
        <v>0</v>
      </c>
      <c r="L1264" t="s">
        <v>42</v>
      </c>
    </row>
    <row r="1265" spans="1:12">
      <c r="A1265" t="s">
        <v>2618</v>
      </c>
      <c r="B1265" t="s">
        <v>2619</v>
      </c>
      <c r="C1265" s="25">
        <v>44987</v>
      </c>
      <c r="D1265" s="23">
        <v>45005</v>
      </c>
      <c r="E1265" t="s">
        <v>23</v>
      </c>
      <c r="F1265">
        <v>25917</v>
      </c>
      <c r="G1265">
        <v>559</v>
      </c>
      <c r="H1265">
        <v>888.34</v>
      </c>
      <c r="I1265">
        <v>86</v>
      </c>
      <c r="J1265" t="b">
        <v>1</v>
      </c>
      <c r="L1265" t="s">
        <v>25</v>
      </c>
    </row>
    <row r="1266" spans="1:12">
      <c r="A1266" t="s">
        <v>2620</v>
      </c>
      <c r="B1266" t="s">
        <v>2621</v>
      </c>
      <c r="C1266" s="25">
        <v>45225</v>
      </c>
      <c r="D1266" s="23">
        <v>45236</v>
      </c>
      <c r="E1266" t="s">
        <v>14</v>
      </c>
      <c r="F1266">
        <v>97731</v>
      </c>
      <c r="G1266">
        <v>3179</v>
      </c>
      <c r="H1266">
        <v>3339.36</v>
      </c>
      <c r="J1266" t="s">
        <v>30</v>
      </c>
      <c r="L1266" t="s">
        <v>16</v>
      </c>
    </row>
    <row r="1267" spans="1:12">
      <c r="A1267" t="s">
        <v>2622</v>
      </c>
      <c r="B1267" t="s">
        <v>2623</v>
      </c>
      <c r="C1267" s="25">
        <v>45168</v>
      </c>
      <c r="D1267" s="23">
        <v>45175</v>
      </c>
      <c r="E1267" t="s">
        <v>23</v>
      </c>
      <c r="F1267">
        <v>22566</v>
      </c>
      <c r="G1267">
        <v>333</v>
      </c>
      <c r="H1267">
        <v>240.04</v>
      </c>
      <c r="I1267">
        <v>40</v>
      </c>
      <c r="J1267" t="b">
        <v>1</v>
      </c>
      <c r="L1267" t="s">
        <v>25</v>
      </c>
    </row>
    <row r="1268" spans="1:12">
      <c r="A1268" t="s">
        <v>2624</v>
      </c>
      <c r="B1268" t="s">
        <v>2625</v>
      </c>
      <c r="C1268" s="25">
        <v>45275</v>
      </c>
      <c r="D1268" s="23">
        <v>45301</v>
      </c>
      <c r="E1268" t="s">
        <v>23</v>
      </c>
      <c r="F1268">
        <v>76452</v>
      </c>
      <c r="G1268">
        <v>3568</v>
      </c>
      <c r="H1268">
        <v>2889.62</v>
      </c>
      <c r="I1268">
        <v>387</v>
      </c>
      <c r="J1268" t="b">
        <v>1</v>
      </c>
      <c r="L1268" t="s">
        <v>25</v>
      </c>
    </row>
    <row r="1269" spans="1:12">
      <c r="A1269" t="s">
        <v>2626</v>
      </c>
      <c r="B1269" t="s">
        <v>2627</v>
      </c>
      <c r="C1269" s="25">
        <v>44954</v>
      </c>
      <c r="D1269" s="23">
        <v>44969</v>
      </c>
      <c r="E1269" t="s">
        <v>33</v>
      </c>
      <c r="F1269">
        <v>63823</v>
      </c>
      <c r="G1269">
        <v>2478</v>
      </c>
      <c r="H1269">
        <v>2403.41</v>
      </c>
      <c r="I1269">
        <v>461</v>
      </c>
      <c r="J1269" t="s">
        <v>24</v>
      </c>
      <c r="L1269" t="s">
        <v>34</v>
      </c>
    </row>
    <row r="1270" spans="1:12">
      <c r="A1270" t="s">
        <v>2628</v>
      </c>
      <c r="B1270" t="s">
        <v>2629</v>
      </c>
      <c r="C1270" s="25">
        <v>45029</v>
      </c>
      <c r="D1270" s="23">
        <v>45048</v>
      </c>
      <c r="E1270" t="s">
        <v>33</v>
      </c>
      <c r="F1270">
        <v>21806</v>
      </c>
      <c r="G1270">
        <v>568</v>
      </c>
      <c r="H1270" s="24">
        <v>825.93</v>
      </c>
      <c r="I1270">
        <v>30</v>
      </c>
      <c r="J1270" t="s">
        <v>15</v>
      </c>
      <c r="L1270" t="s">
        <v>34</v>
      </c>
    </row>
    <row r="1271" spans="1:12">
      <c r="A1271" t="s">
        <v>2630</v>
      </c>
      <c r="B1271" t="s">
        <v>2631</v>
      </c>
      <c r="C1271" s="25">
        <v>45161</v>
      </c>
      <c r="D1271" s="23">
        <v>45178</v>
      </c>
      <c r="E1271" t="s">
        <v>33</v>
      </c>
      <c r="F1271">
        <v>76520</v>
      </c>
      <c r="G1271">
        <v>1250</v>
      </c>
      <c r="H1271">
        <v>1371.78</v>
      </c>
      <c r="I1271">
        <v>206</v>
      </c>
      <c r="J1271" t="s">
        <v>24</v>
      </c>
      <c r="L1271" t="s">
        <v>34</v>
      </c>
    </row>
    <row r="1272" spans="1:12">
      <c r="A1272" t="s">
        <v>2632</v>
      </c>
      <c r="B1272" t="s">
        <v>2633</v>
      </c>
      <c r="C1272" s="25">
        <v>45019</v>
      </c>
      <c r="D1272" s="23">
        <v>45025</v>
      </c>
      <c r="E1272" t="s">
        <v>41</v>
      </c>
      <c r="F1272">
        <v>2759</v>
      </c>
      <c r="G1272">
        <v>124</v>
      </c>
      <c r="H1272">
        <v>63.27</v>
      </c>
      <c r="I1272">
        <v>22</v>
      </c>
      <c r="J1272">
        <v>1</v>
      </c>
      <c r="L1272" t="s">
        <v>42</v>
      </c>
    </row>
    <row r="1273" spans="1:12">
      <c r="A1273" t="s">
        <v>2634</v>
      </c>
      <c r="B1273" t="s">
        <v>2635</v>
      </c>
      <c r="C1273" s="25">
        <v>45250</v>
      </c>
      <c r="D1273" s="23">
        <v>45254</v>
      </c>
      <c r="E1273" t="s">
        <v>14</v>
      </c>
      <c r="F1273">
        <v>42949</v>
      </c>
      <c r="G1273">
        <v>1844</v>
      </c>
      <c r="H1273">
        <v>2369.74</v>
      </c>
      <c r="I1273">
        <v>215</v>
      </c>
      <c r="J1273" t="s">
        <v>15</v>
      </c>
      <c r="L1273" t="s">
        <v>16</v>
      </c>
    </row>
    <row r="1274" spans="1:12">
      <c r="A1274" t="s">
        <v>2636</v>
      </c>
      <c r="B1274" t="s">
        <v>2637</v>
      </c>
      <c r="C1274" t="s">
        <v>2638</v>
      </c>
      <c r="D1274" s="23">
        <v>44980</v>
      </c>
      <c r="E1274" t="s">
        <v>41</v>
      </c>
      <c r="F1274">
        <v>93374</v>
      </c>
      <c r="G1274">
        <v>3629</v>
      </c>
      <c r="H1274">
        <v>6830.76</v>
      </c>
      <c r="I1274">
        <v>481</v>
      </c>
      <c r="J1274" t="b">
        <v>1</v>
      </c>
      <c r="L1274" t="s">
        <v>42</v>
      </c>
    </row>
    <row r="1275" spans="1:12">
      <c r="A1275" t="s">
        <v>2639</v>
      </c>
      <c r="B1275" t="s">
        <v>2640</v>
      </c>
      <c r="C1275" s="25">
        <v>45067</v>
      </c>
      <c r="D1275" s="23">
        <v>45091</v>
      </c>
      <c r="E1275" t="s">
        <v>19</v>
      </c>
      <c r="F1275">
        <v>3482</v>
      </c>
      <c r="G1275">
        <v>72</v>
      </c>
      <c r="H1275">
        <v>123.7</v>
      </c>
      <c r="I1275">
        <v>13</v>
      </c>
      <c r="J1275" t="s">
        <v>30</v>
      </c>
      <c r="L1275" t="s">
        <v>20</v>
      </c>
    </row>
    <row r="1276" spans="1:12">
      <c r="A1276" t="s">
        <v>2641</v>
      </c>
      <c r="B1276" t="s">
        <v>2642</v>
      </c>
      <c r="C1276" s="25">
        <v>45222</v>
      </c>
      <c r="D1276" s="23">
        <v>45251</v>
      </c>
      <c r="E1276" t="s">
        <v>19</v>
      </c>
      <c r="F1276">
        <v>25442</v>
      </c>
      <c r="G1276">
        <v>663</v>
      </c>
      <c r="H1276">
        <v>1152.17</v>
      </c>
      <c r="I1276">
        <v>54</v>
      </c>
      <c r="J1276">
        <v>0</v>
      </c>
      <c r="L1276" t="s">
        <v>20</v>
      </c>
    </row>
    <row r="1277" spans="1:12">
      <c r="A1277" t="s">
        <v>2643</v>
      </c>
      <c r="B1277" t="s">
        <v>2644</v>
      </c>
      <c r="C1277" s="25">
        <v>44972</v>
      </c>
      <c r="D1277" s="23">
        <v>44982</v>
      </c>
      <c r="E1277" t="s">
        <v>23</v>
      </c>
      <c r="F1277">
        <v>34719</v>
      </c>
      <c r="G1277">
        <v>489</v>
      </c>
      <c r="H1277">
        <v>827.68</v>
      </c>
      <c r="I1277">
        <v>62</v>
      </c>
      <c r="J1277" t="s">
        <v>15</v>
      </c>
      <c r="L1277" t="s">
        <v>25</v>
      </c>
    </row>
    <row r="1278" spans="1:12">
      <c r="A1278" t="s">
        <v>2645</v>
      </c>
      <c r="B1278" t="s">
        <v>2646</v>
      </c>
      <c r="C1278" s="25">
        <v>45146</v>
      </c>
      <c r="D1278" s="23">
        <v>45167</v>
      </c>
      <c r="E1278" t="s">
        <v>58</v>
      </c>
      <c r="F1278">
        <v>59066</v>
      </c>
      <c r="G1278">
        <v>1037</v>
      </c>
      <c r="H1278">
        <v>1022.06</v>
      </c>
      <c r="I1278">
        <v>125</v>
      </c>
      <c r="J1278">
        <v>1</v>
      </c>
      <c r="L1278" t="s">
        <v>59</v>
      </c>
    </row>
    <row r="1279" spans="1:12">
      <c r="A1279" t="s">
        <v>2647</v>
      </c>
      <c r="B1279" t="s">
        <v>2648</v>
      </c>
      <c r="C1279" t="s">
        <v>2649</v>
      </c>
      <c r="D1279" s="23">
        <v>45131</v>
      </c>
      <c r="E1279" t="s">
        <v>23</v>
      </c>
      <c r="F1279">
        <v>94501</v>
      </c>
      <c r="G1279">
        <v>3904</v>
      </c>
      <c r="H1279">
        <v>6432.98</v>
      </c>
      <c r="I1279">
        <v>346</v>
      </c>
      <c r="J1279" t="b">
        <v>1</v>
      </c>
      <c r="L1279" t="s">
        <v>25</v>
      </c>
    </row>
    <row r="1280" spans="1:12">
      <c r="A1280" t="s">
        <v>2650</v>
      </c>
      <c r="B1280" t="s">
        <v>2651</v>
      </c>
      <c r="C1280" s="25">
        <v>45200</v>
      </c>
      <c r="D1280" s="23">
        <v>45207</v>
      </c>
      <c r="E1280" t="s">
        <v>14</v>
      </c>
      <c r="F1280">
        <v>3079</v>
      </c>
      <c r="G1280">
        <v>118</v>
      </c>
      <c r="H1280">
        <v>84.34</v>
      </c>
      <c r="I1280">
        <v>20</v>
      </c>
      <c r="J1280">
        <v>0</v>
      </c>
      <c r="L1280" t="s">
        <v>16</v>
      </c>
    </row>
    <row r="1281" spans="1:12">
      <c r="A1281" t="s">
        <v>2652</v>
      </c>
      <c r="B1281" t="s">
        <v>2653</v>
      </c>
      <c r="C1281" s="25">
        <v>44934</v>
      </c>
      <c r="D1281" s="23">
        <v>44954</v>
      </c>
      <c r="E1281" t="s">
        <v>14</v>
      </c>
      <c r="F1281">
        <v>3717</v>
      </c>
      <c r="G1281">
        <v>125</v>
      </c>
      <c r="H1281">
        <v>185.82</v>
      </c>
      <c r="I1281">
        <v>23</v>
      </c>
      <c r="J1281" t="s">
        <v>15</v>
      </c>
      <c r="L1281" t="s">
        <v>16</v>
      </c>
    </row>
    <row r="1282" spans="1:12">
      <c r="A1282" t="s">
        <v>2654</v>
      </c>
      <c r="B1282" t="s">
        <v>2655</v>
      </c>
      <c r="C1282" s="25">
        <v>45198</v>
      </c>
      <c r="D1282" s="23">
        <v>45224</v>
      </c>
      <c r="E1282" t="s">
        <v>14</v>
      </c>
      <c r="F1282">
        <v>60676</v>
      </c>
      <c r="G1282">
        <v>2780</v>
      </c>
      <c r="H1282">
        <v>4065.34</v>
      </c>
      <c r="I1282">
        <v>465</v>
      </c>
      <c r="J1282" t="s">
        <v>24</v>
      </c>
      <c r="L1282" t="s">
        <v>16</v>
      </c>
    </row>
    <row r="1283" spans="1:12">
      <c r="A1283" t="s">
        <v>2656</v>
      </c>
      <c r="B1283" t="s">
        <v>2657</v>
      </c>
      <c r="C1283" s="25">
        <v>45247</v>
      </c>
      <c r="D1283" s="23">
        <v>45268</v>
      </c>
      <c r="E1283" t="s">
        <v>234</v>
      </c>
      <c r="F1283">
        <v>28952</v>
      </c>
      <c r="G1283">
        <v>964</v>
      </c>
      <c r="H1283">
        <v>518.97</v>
      </c>
      <c r="I1283">
        <v>76</v>
      </c>
      <c r="J1283" t="s">
        <v>24</v>
      </c>
      <c r="L1283" t="s">
        <v>16</v>
      </c>
    </row>
    <row r="1284" spans="1:12">
      <c r="A1284" t="s">
        <v>2658</v>
      </c>
      <c r="B1284" t="s">
        <v>2659</v>
      </c>
      <c r="C1284" s="25">
        <v>45103</v>
      </c>
      <c r="D1284" s="23">
        <v>45130</v>
      </c>
      <c r="E1284" t="s">
        <v>14</v>
      </c>
      <c r="F1284">
        <v>87444</v>
      </c>
      <c r="G1284">
        <v>2507</v>
      </c>
      <c r="H1284">
        <v>4216.66</v>
      </c>
      <c r="I1284">
        <v>157</v>
      </c>
      <c r="J1284" t="s">
        <v>15</v>
      </c>
      <c r="L1284" t="s">
        <v>16</v>
      </c>
    </row>
    <row r="1285" spans="1:12">
      <c r="A1285" t="s">
        <v>2660</v>
      </c>
      <c r="B1285" t="s">
        <v>2661</v>
      </c>
      <c r="C1285" s="25">
        <v>45184</v>
      </c>
      <c r="D1285" s="23">
        <v>45195</v>
      </c>
      <c r="E1285" t="s">
        <v>19</v>
      </c>
      <c r="F1285">
        <v>43460</v>
      </c>
      <c r="G1285">
        <v>1026</v>
      </c>
      <c r="H1285">
        <v>1903.1</v>
      </c>
      <c r="I1285">
        <v>144</v>
      </c>
      <c r="J1285" t="s">
        <v>15</v>
      </c>
      <c r="L1285" t="s">
        <v>20</v>
      </c>
    </row>
    <row r="1286" spans="1:12">
      <c r="A1286" t="s">
        <v>2662</v>
      </c>
      <c r="B1286" t="s">
        <v>2663</v>
      </c>
      <c r="C1286" s="25">
        <v>44950</v>
      </c>
      <c r="D1286" s="23">
        <v>44956</v>
      </c>
      <c r="E1286" t="s">
        <v>19</v>
      </c>
      <c r="F1286">
        <v>91397</v>
      </c>
      <c r="G1286">
        <v>4352</v>
      </c>
      <c r="H1286">
        <v>3921.69</v>
      </c>
      <c r="I1286">
        <v>254</v>
      </c>
      <c r="J1286" t="s">
        <v>15</v>
      </c>
      <c r="L1286" t="s">
        <v>20</v>
      </c>
    </row>
    <row r="1287" spans="1:12">
      <c r="A1287" t="s">
        <v>2664</v>
      </c>
      <c r="B1287" t="s">
        <v>2665</v>
      </c>
      <c r="C1287" s="25">
        <v>45193</v>
      </c>
      <c r="D1287" s="23">
        <v>45222</v>
      </c>
      <c r="E1287" t="s">
        <v>23</v>
      </c>
      <c r="F1287">
        <v>73847</v>
      </c>
      <c r="G1287">
        <v>982</v>
      </c>
      <c r="H1287">
        <v>1687.65</v>
      </c>
      <c r="I1287">
        <v>148</v>
      </c>
      <c r="J1287">
        <v>0</v>
      </c>
      <c r="L1287" t="s">
        <v>25</v>
      </c>
    </row>
    <row r="1288" spans="1:12">
      <c r="A1288" t="s">
        <v>2666</v>
      </c>
      <c r="B1288" t="s">
        <v>2667</v>
      </c>
      <c r="C1288" s="25">
        <v>45278</v>
      </c>
      <c r="D1288" s="23">
        <v>45299</v>
      </c>
      <c r="E1288" t="s">
        <v>19</v>
      </c>
      <c r="F1288">
        <v>94607</v>
      </c>
      <c r="G1288">
        <v>4468</v>
      </c>
      <c r="H1288">
        <v>2786.28</v>
      </c>
      <c r="I1288">
        <v>578</v>
      </c>
      <c r="J1288" t="s">
        <v>24</v>
      </c>
      <c r="L1288" t="s">
        <v>20</v>
      </c>
    </row>
    <row r="1289" spans="1:12">
      <c r="A1289" t="s">
        <v>2668</v>
      </c>
      <c r="B1289" t="s">
        <v>2669</v>
      </c>
      <c r="C1289" s="25">
        <v>45177</v>
      </c>
      <c r="D1289" s="23">
        <v>45203</v>
      </c>
      <c r="E1289" t="s">
        <v>33</v>
      </c>
      <c r="F1289">
        <v>90106</v>
      </c>
      <c r="G1289">
        <v>3880</v>
      </c>
      <c r="H1289">
        <v>5431.81</v>
      </c>
      <c r="I1289">
        <v>579</v>
      </c>
      <c r="J1289" t="s">
        <v>30</v>
      </c>
      <c r="L1289" t="s">
        <v>34</v>
      </c>
    </row>
    <row r="1290" spans="1:12">
      <c r="A1290" t="s">
        <v>2670</v>
      </c>
      <c r="B1290" t="s">
        <v>2671</v>
      </c>
      <c r="C1290" t="s">
        <v>2672</v>
      </c>
      <c r="D1290" s="23">
        <v>45149</v>
      </c>
      <c r="E1290" t="s">
        <v>19</v>
      </c>
      <c r="F1290">
        <v>19449</v>
      </c>
      <c r="G1290">
        <v>295</v>
      </c>
      <c r="H1290">
        <v>362.4</v>
      </c>
      <c r="I1290">
        <v>40</v>
      </c>
      <c r="J1290">
        <v>1</v>
      </c>
      <c r="L1290" t="s">
        <v>20</v>
      </c>
    </row>
    <row r="1291" spans="1:12">
      <c r="A1291" t="s">
        <v>2673</v>
      </c>
      <c r="B1291" t="s">
        <v>2674</v>
      </c>
      <c r="C1291" s="25">
        <v>45041</v>
      </c>
      <c r="D1291" s="23">
        <v>45053</v>
      </c>
      <c r="E1291" t="s">
        <v>23</v>
      </c>
      <c r="F1291">
        <v>34536</v>
      </c>
      <c r="G1291">
        <v>1125</v>
      </c>
      <c r="H1291">
        <v>1483.75</v>
      </c>
      <c r="I1291">
        <v>127</v>
      </c>
      <c r="J1291">
        <v>1</v>
      </c>
      <c r="L1291" t="s">
        <v>25</v>
      </c>
    </row>
    <row r="1292" spans="1:12">
      <c r="A1292" t="s">
        <v>2675</v>
      </c>
      <c r="B1292" t="s">
        <v>2676</v>
      </c>
      <c r="C1292" s="25">
        <v>44938</v>
      </c>
      <c r="D1292" s="23">
        <v>44946</v>
      </c>
      <c r="E1292" t="s">
        <v>33</v>
      </c>
      <c r="F1292">
        <v>65077</v>
      </c>
      <c r="G1292">
        <v>2906</v>
      </c>
      <c r="H1292">
        <v>5490.33</v>
      </c>
      <c r="I1292">
        <v>232</v>
      </c>
      <c r="J1292" t="b">
        <v>1</v>
      </c>
      <c r="L1292" t="s">
        <v>34</v>
      </c>
    </row>
    <row r="1293" spans="1:12">
      <c r="A1293" t="s">
        <v>2677</v>
      </c>
      <c r="B1293" t="s">
        <v>2678</v>
      </c>
      <c r="C1293" s="25">
        <v>45114</v>
      </c>
      <c r="D1293" s="23">
        <v>45127</v>
      </c>
      <c r="E1293" t="s">
        <v>41</v>
      </c>
      <c r="F1293">
        <v>39258</v>
      </c>
      <c r="G1293">
        <v>1290</v>
      </c>
      <c r="H1293">
        <v>2331</v>
      </c>
      <c r="I1293">
        <v>123</v>
      </c>
      <c r="J1293" t="b">
        <v>0</v>
      </c>
      <c r="L1293" t="s">
        <v>42</v>
      </c>
    </row>
    <row r="1294" spans="1:12">
      <c r="A1294" t="s">
        <v>2679</v>
      </c>
      <c r="B1294" t="s">
        <v>2680</v>
      </c>
      <c r="C1294" s="25">
        <v>45119</v>
      </c>
      <c r="D1294" s="23">
        <v>45135</v>
      </c>
      <c r="E1294" t="s">
        <v>41</v>
      </c>
      <c r="F1294">
        <v>49302</v>
      </c>
      <c r="G1294">
        <v>2282</v>
      </c>
      <c r="H1294">
        <v>3828.34</v>
      </c>
      <c r="I1294">
        <v>293</v>
      </c>
      <c r="J1294" t="s">
        <v>30</v>
      </c>
      <c r="L1294" t="s">
        <v>42</v>
      </c>
    </row>
    <row r="1295" spans="1:12">
      <c r="A1295" t="s">
        <v>2681</v>
      </c>
      <c r="B1295" t="s">
        <v>2682</v>
      </c>
      <c r="C1295" s="25">
        <v>45200</v>
      </c>
      <c r="D1295" s="23">
        <v>45223</v>
      </c>
      <c r="E1295" t="s">
        <v>23</v>
      </c>
      <c r="F1295">
        <v>29865</v>
      </c>
      <c r="G1295">
        <v>1425</v>
      </c>
      <c r="H1295" s="24">
        <v>1297.53</v>
      </c>
      <c r="I1295">
        <v>210</v>
      </c>
      <c r="J1295" t="s">
        <v>24</v>
      </c>
      <c r="L1295" t="s">
        <v>25</v>
      </c>
    </row>
    <row r="1296" spans="1:12">
      <c r="A1296" t="s">
        <v>2683</v>
      </c>
      <c r="B1296" t="s">
        <v>2684</v>
      </c>
      <c r="C1296" s="25">
        <v>44951</v>
      </c>
      <c r="D1296" s="23">
        <v>44960</v>
      </c>
      <c r="E1296" t="s">
        <v>23</v>
      </c>
      <c r="F1296">
        <v>7645</v>
      </c>
      <c r="G1296">
        <v>205</v>
      </c>
      <c r="H1296">
        <v>382.88</v>
      </c>
      <c r="I1296">
        <v>34</v>
      </c>
      <c r="J1296" t="b">
        <v>1</v>
      </c>
      <c r="L1296" t="s">
        <v>25</v>
      </c>
    </row>
    <row r="1297" spans="1:12">
      <c r="A1297" t="s">
        <v>2685</v>
      </c>
      <c r="B1297" t="s">
        <v>2686</v>
      </c>
      <c r="C1297" s="23">
        <v>45231</v>
      </c>
      <c r="D1297" s="23">
        <v>44967</v>
      </c>
      <c r="E1297" t="s">
        <v>19</v>
      </c>
      <c r="F1297">
        <v>39000</v>
      </c>
      <c r="G1297">
        <v>978</v>
      </c>
      <c r="H1297" s="24">
        <v>632.04</v>
      </c>
      <c r="J1297" t="b">
        <v>1</v>
      </c>
      <c r="L1297" t="s">
        <v>20</v>
      </c>
    </row>
    <row r="1298" spans="1:12">
      <c r="A1298" t="s">
        <v>2687</v>
      </c>
      <c r="B1298" t="s">
        <v>2688</v>
      </c>
      <c r="C1298" s="25">
        <v>44986</v>
      </c>
      <c r="D1298" s="23">
        <v>45005</v>
      </c>
      <c r="E1298" t="s">
        <v>41</v>
      </c>
      <c r="F1298">
        <v>27737</v>
      </c>
      <c r="G1298">
        <v>1316</v>
      </c>
      <c r="H1298">
        <v>2342.47</v>
      </c>
      <c r="I1298">
        <v>257</v>
      </c>
      <c r="J1298" t="s">
        <v>15</v>
      </c>
      <c r="L1298" t="s">
        <v>68</v>
      </c>
    </row>
    <row r="1299" spans="1:12">
      <c r="A1299" t="s">
        <v>2689</v>
      </c>
      <c r="B1299" t="s">
        <v>2690</v>
      </c>
      <c r="C1299" s="25">
        <v>45207</v>
      </c>
      <c r="D1299" s="23">
        <v>45222</v>
      </c>
      <c r="E1299" t="s">
        <v>14</v>
      </c>
      <c r="F1299">
        <v>12485</v>
      </c>
      <c r="G1299">
        <v>462</v>
      </c>
      <c r="H1299">
        <v>458.41</v>
      </c>
      <c r="I1299">
        <v>42</v>
      </c>
      <c r="J1299" t="b">
        <v>0</v>
      </c>
      <c r="L1299" t="s">
        <v>16</v>
      </c>
    </row>
    <row r="1300" spans="1:12">
      <c r="A1300" t="s">
        <v>2691</v>
      </c>
      <c r="B1300" t="s">
        <v>2692</v>
      </c>
      <c r="C1300" s="25">
        <v>45032</v>
      </c>
      <c r="D1300" s="23">
        <v>45050</v>
      </c>
      <c r="E1300" t="s">
        <v>23</v>
      </c>
      <c r="F1300">
        <v>39565</v>
      </c>
      <c r="G1300">
        <v>579</v>
      </c>
      <c r="H1300">
        <v>336.2</v>
      </c>
      <c r="I1300">
        <v>35</v>
      </c>
      <c r="J1300" t="s">
        <v>24</v>
      </c>
      <c r="L1300" t="s">
        <v>25</v>
      </c>
    </row>
    <row r="1301" spans="1:12">
      <c r="A1301" t="s">
        <v>2693</v>
      </c>
      <c r="B1301" t="s">
        <v>2694</v>
      </c>
      <c r="C1301" s="25">
        <v>45081</v>
      </c>
      <c r="D1301" s="23">
        <v>45092</v>
      </c>
      <c r="E1301" t="s">
        <v>19</v>
      </c>
      <c r="F1301">
        <v>26522</v>
      </c>
      <c r="G1301">
        <v>310</v>
      </c>
      <c r="H1301" s="24">
        <v>466.25</v>
      </c>
      <c r="I1301">
        <v>31</v>
      </c>
      <c r="J1301" t="b">
        <v>0</v>
      </c>
      <c r="L1301" t="s">
        <v>20</v>
      </c>
    </row>
    <row r="1302" spans="1:12">
      <c r="A1302" t="s">
        <v>2695</v>
      </c>
      <c r="B1302" t="s">
        <v>2696</v>
      </c>
      <c r="C1302" s="25">
        <v>45193</v>
      </c>
      <c r="D1302" s="23">
        <v>45198</v>
      </c>
      <c r="E1302" t="s">
        <v>23</v>
      </c>
      <c r="F1302">
        <v>66155</v>
      </c>
      <c r="G1302">
        <v>2155</v>
      </c>
      <c r="H1302">
        <v>1825.11</v>
      </c>
      <c r="I1302">
        <v>348</v>
      </c>
      <c r="J1302" t="s">
        <v>30</v>
      </c>
      <c r="L1302" t="s">
        <v>25</v>
      </c>
    </row>
    <row r="1303" spans="1:12">
      <c r="A1303" t="s">
        <v>2697</v>
      </c>
      <c r="B1303" t="s">
        <v>2698</v>
      </c>
      <c r="C1303" s="25">
        <v>44997</v>
      </c>
      <c r="D1303" s="23">
        <v>45006</v>
      </c>
      <c r="E1303" t="s">
        <v>33</v>
      </c>
      <c r="F1303">
        <v>56168</v>
      </c>
      <c r="G1303">
        <v>2651</v>
      </c>
      <c r="H1303">
        <v>2294.06</v>
      </c>
      <c r="I1303">
        <v>306</v>
      </c>
      <c r="J1303" t="b">
        <v>0</v>
      </c>
      <c r="L1303" t="s">
        <v>34</v>
      </c>
    </row>
    <row r="1304" spans="1:12">
      <c r="A1304" t="s">
        <v>2699</v>
      </c>
      <c r="B1304" t="s">
        <v>2700</v>
      </c>
      <c r="C1304" s="25">
        <v>45188</v>
      </c>
      <c r="D1304" s="23">
        <v>45208</v>
      </c>
      <c r="E1304" t="s">
        <v>33</v>
      </c>
      <c r="F1304">
        <v>53487</v>
      </c>
      <c r="G1304">
        <v>2341</v>
      </c>
      <c r="H1304">
        <v>2245.18</v>
      </c>
      <c r="I1304">
        <v>404</v>
      </c>
      <c r="J1304" t="b">
        <v>1</v>
      </c>
      <c r="L1304" t="s">
        <v>34</v>
      </c>
    </row>
    <row r="1305" spans="1:12">
      <c r="A1305" t="s">
        <v>2701</v>
      </c>
      <c r="B1305" t="s">
        <v>2702</v>
      </c>
      <c r="C1305" s="25">
        <v>44985</v>
      </c>
      <c r="D1305" s="23">
        <v>44988</v>
      </c>
      <c r="E1305" t="s">
        <v>33</v>
      </c>
      <c r="F1305">
        <v>13342</v>
      </c>
      <c r="G1305">
        <v>494</v>
      </c>
      <c r="H1305">
        <v>294.19</v>
      </c>
      <c r="I1305">
        <v>65</v>
      </c>
      <c r="J1305" t="b">
        <v>0</v>
      </c>
      <c r="L1305" t="s">
        <v>34</v>
      </c>
    </row>
    <row r="1306" spans="1:12">
      <c r="A1306" t="s">
        <v>2703</v>
      </c>
      <c r="B1306" t="s">
        <v>2704</v>
      </c>
      <c r="C1306" s="25">
        <v>45238</v>
      </c>
      <c r="D1306" s="23">
        <v>45247</v>
      </c>
      <c r="E1306" t="s">
        <v>23</v>
      </c>
      <c r="F1306">
        <v>41806</v>
      </c>
      <c r="G1306">
        <v>650</v>
      </c>
      <c r="H1306" s="24">
        <v>497.7</v>
      </c>
      <c r="I1306">
        <v>123</v>
      </c>
      <c r="J1306" t="b">
        <v>0</v>
      </c>
      <c r="L1306" t="s">
        <v>25</v>
      </c>
    </row>
    <row r="1307" spans="1:12">
      <c r="A1307" t="s">
        <v>2705</v>
      </c>
      <c r="B1307" t="s">
        <v>2706</v>
      </c>
      <c r="C1307" s="25">
        <v>45194</v>
      </c>
      <c r="D1307" s="23">
        <v>45198</v>
      </c>
      <c r="E1307" t="s">
        <v>23</v>
      </c>
      <c r="F1307">
        <v>49770</v>
      </c>
      <c r="G1307">
        <v>1003</v>
      </c>
      <c r="H1307" s="24">
        <v>509.23</v>
      </c>
      <c r="I1307">
        <v>192</v>
      </c>
      <c r="J1307">
        <v>1</v>
      </c>
      <c r="L1307" t="s">
        <v>25</v>
      </c>
    </row>
    <row r="1308" spans="1:12">
      <c r="A1308" t="s">
        <v>2707</v>
      </c>
      <c r="B1308" t="s">
        <v>2708</v>
      </c>
      <c r="C1308" s="23">
        <v>45136</v>
      </c>
      <c r="D1308" s="23">
        <v>45149</v>
      </c>
      <c r="E1308" t="s">
        <v>14</v>
      </c>
      <c r="F1308">
        <v>79623</v>
      </c>
      <c r="G1308">
        <v>3584</v>
      </c>
      <c r="H1308" s="24">
        <v>4186.52</v>
      </c>
      <c r="I1308">
        <v>216</v>
      </c>
      <c r="J1308" t="s">
        <v>24</v>
      </c>
      <c r="L1308" t="s">
        <v>16</v>
      </c>
    </row>
    <row r="1309" spans="1:12">
      <c r="A1309" t="s">
        <v>2709</v>
      </c>
      <c r="B1309" t="s">
        <v>2710</v>
      </c>
      <c r="C1309" s="25">
        <v>45181</v>
      </c>
      <c r="D1309" s="23">
        <v>45208</v>
      </c>
      <c r="E1309" t="s">
        <v>19</v>
      </c>
      <c r="F1309">
        <v>76629</v>
      </c>
      <c r="G1309">
        <v>1326</v>
      </c>
      <c r="H1309" s="24">
        <v>830.58</v>
      </c>
      <c r="I1309">
        <v>157</v>
      </c>
      <c r="J1309" t="s">
        <v>24</v>
      </c>
      <c r="L1309" t="s">
        <v>20</v>
      </c>
    </row>
    <row r="1310" spans="1:12">
      <c r="A1310" t="s">
        <v>2711</v>
      </c>
      <c r="B1310" t="s">
        <v>2712</v>
      </c>
      <c r="C1310" s="23">
        <v>45173</v>
      </c>
      <c r="D1310" s="23">
        <v>45043</v>
      </c>
      <c r="E1310" t="s">
        <v>33</v>
      </c>
      <c r="F1310">
        <v>53603</v>
      </c>
      <c r="G1310">
        <v>1133</v>
      </c>
      <c r="H1310">
        <v>1726.67</v>
      </c>
      <c r="I1310">
        <v>160</v>
      </c>
      <c r="J1310" t="b">
        <v>1</v>
      </c>
      <c r="L1310" t="s">
        <v>68</v>
      </c>
    </row>
    <row r="1311" spans="1:12">
      <c r="A1311" t="s">
        <v>2713</v>
      </c>
      <c r="B1311" t="s">
        <v>2714</v>
      </c>
      <c r="C1311" s="23">
        <v>45211</v>
      </c>
      <c r="D1311" s="23">
        <v>45283</v>
      </c>
      <c r="E1311" t="s">
        <v>14</v>
      </c>
      <c r="F1311">
        <v>82974</v>
      </c>
      <c r="G1311">
        <v>1259</v>
      </c>
      <c r="H1311">
        <v>1074.47</v>
      </c>
      <c r="I1311">
        <v>111</v>
      </c>
      <c r="J1311">
        <v>0</v>
      </c>
      <c r="L1311" t="s">
        <v>16</v>
      </c>
    </row>
    <row r="1312" spans="1:12">
      <c r="A1312" t="s">
        <v>2715</v>
      </c>
      <c r="B1312" t="s">
        <v>2716</v>
      </c>
      <c r="C1312" s="25">
        <v>44983</v>
      </c>
      <c r="D1312" s="23">
        <v>44984</v>
      </c>
      <c r="E1312" t="s">
        <v>14</v>
      </c>
      <c r="F1312">
        <v>27399</v>
      </c>
      <c r="G1312">
        <v>1014</v>
      </c>
      <c r="H1312" s="24">
        <v>1942.18</v>
      </c>
      <c r="I1312">
        <v>112</v>
      </c>
      <c r="J1312" t="b">
        <v>0</v>
      </c>
      <c r="L1312" t="s">
        <v>16</v>
      </c>
    </row>
    <row r="1313" spans="1:12">
      <c r="A1313" t="s">
        <v>2717</v>
      </c>
      <c r="B1313" t="s">
        <v>2718</v>
      </c>
      <c r="C1313" s="25">
        <v>45003</v>
      </c>
      <c r="D1313" s="23">
        <v>45006</v>
      </c>
      <c r="E1313" t="s">
        <v>19</v>
      </c>
      <c r="F1313">
        <v>86382</v>
      </c>
      <c r="G1313">
        <v>4125</v>
      </c>
      <c r="H1313">
        <v>7453.37</v>
      </c>
      <c r="I1313">
        <v>625</v>
      </c>
      <c r="J1313" t="b">
        <v>0</v>
      </c>
      <c r="L1313" t="s">
        <v>68</v>
      </c>
    </row>
    <row r="1314" spans="1:12">
      <c r="A1314" t="s">
        <v>2719</v>
      </c>
      <c r="B1314" t="s">
        <v>2720</v>
      </c>
      <c r="C1314" s="25">
        <v>44965</v>
      </c>
      <c r="D1314" s="23">
        <v>44972</v>
      </c>
      <c r="E1314" t="s">
        <v>23</v>
      </c>
      <c r="F1314">
        <v>82244</v>
      </c>
      <c r="G1314">
        <v>1707</v>
      </c>
      <c r="H1314" s="24">
        <v>1594.61</v>
      </c>
      <c r="I1314">
        <v>143</v>
      </c>
      <c r="J1314" t="s">
        <v>15</v>
      </c>
      <c r="L1314" t="s">
        <v>25</v>
      </c>
    </row>
    <row r="1315" spans="1:12">
      <c r="A1315" t="s">
        <v>2721</v>
      </c>
      <c r="B1315" t="s">
        <v>2722</v>
      </c>
      <c r="C1315" s="25">
        <v>45058</v>
      </c>
      <c r="D1315" s="23">
        <v>45084</v>
      </c>
      <c r="E1315" t="s">
        <v>41</v>
      </c>
      <c r="F1315">
        <v>77534</v>
      </c>
      <c r="G1315">
        <v>2249</v>
      </c>
      <c r="H1315" s="24">
        <v>3766.68</v>
      </c>
      <c r="I1315">
        <v>315</v>
      </c>
      <c r="J1315" t="s">
        <v>24</v>
      </c>
      <c r="L1315" t="s">
        <v>42</v>
      </c>
    </row>
    <row r="1316" spans="1:12">
      <c r="A1316" t="s">
        <v>2723</v>
      </c>
      <c r="B1316" t="s">
        <v>2724</v>
      </c>
      <c r="C1316" s="23">
        <v>45078</v>
      </c>
      <c r="D1316" s="23">
        <v>44962</v>
      </c>
      <c r="E1316" t="s">
        <v>19</v>
      </c>
      <c r="F1316">
        <v>56106</v>
      </c>
      <c r="G1316">
        <v>1984</v>
      </c>
      <c r="H1316" s="24">
        <v>3382.46</v>
      </c>
      <c r="I1316">
        <v>306</v>
      </c>
      <c r="J1316" t="b">
        <v>0</v>
      </c>
      <c r="L1316" t="s">
        <v>20</v>
      </c>
    </row>
    <row r="1317" spans="1:12">
      <c r="A1317" t="s">
        <v>2725</v>
      </c>
      <c r="B1317" t="s">
        <v>2726</v>
      </c>
      <c r="C1317" s="25">
        <v>45016</v>
      </c>
      <c r="D1317" s="23">
        <v>45025</v>
      </c>
      <c r="E1317" t="s">
        <v>41</v>
      </c>
      <c r="F1317">
        <v>31678</v>
      </c>
      <c r="G1317">
        <v>1583</v>
      </c>
      <c r="H1317">
        <v>3134.09</v>
      </c>
      <c r="I1317">
        <v>100</v>
      </c>
      <c r="J1317" t="s">
        <v>24</v>
      </c>
      <c r="L1317" t="s">
        <v>42</v>
      </c>
    </row>
    <row r="1318" spans="1:12">
      <c r="A1318" t="s">
        <v>2727</v>
      </c>
      <c r="B1318" t="s">
        <v>2728</v>
      </c>
      <c r="C1318" s="25">
        <v>45111</v>
      </c>
      <c r="D1318" s="23">
        <v>45141</v>
      </c>
      <c r="E1318" t="s">
        <v>138</v>
      </c>
      <c r="F1318">
        <v>77218</v>
      </c>
      <c r="G1318">
        <v>1095</v>
      </c>
      <c r="H1318">
        <v>1529.45</v>
      </c>
      <c r="I1318">
        <v>136</v>
      </c>
      <c r="J1318" t="b">
        <v>0</v>
      </c>
      <c r="L1318" t="s">
        <v>139</v>
      </c>
    </row>
    <row r="1319" spans="1:12">
      <c r="A1319" t="s">
        <v>2729</v>
      </c>
      <c r="B1319" t="s">
        <v>2730</v>
      </c>
      <c r="C1319" s="23">
        <v>44929</v>
      </c>
      <c r="D1319" s="23">
        <v>45002</v>
      </c>
      <c r="E1319" t="s">
        <v>14</v>
      </c>
      <c r="F1319">
        <v>64230</v>
      </c>
      <c r="G1319">
        <v>1923</v>
      </c>
      <c r="H1319">
        <v>-1197.93</v>
      </c>
      <c r="I1319">
        <v>172</v>
      </c>
      <c r="J1319">
        <v>1</v>
      </c>
      <c r="L1319" t="s">
        <v>16</v>
      </c>
    </row>
    <row r="1320" spans="1:12">
      <c r="A1320" t="s">
        <v>2731</v>
      </c>
      <c r="B1320" t="s">
        <v>2732</v>
      </c>
      <c r="C1320" t="s">
        <v>2733</v>
      </c>
      <c r="D1320" s="23">
        <v>44965</v>
      </c>
      <c r="E1320" t="s">
        <v>23</v>
      </c>
      <c r="F1320">
        <v>75055</v>
      </c>
      <c r="G1320">
        <v>1906</v>
      </c>
      <c r="H1320" s="24">
        <v>2802.31</v>
      </c>
      <c r="I1320">
        <v>302</v>
      </c>
      <c r="J1320" t="b">
        <v>1</v>
      </c>
      <c r="L1320" t="s">
        <v>25</v>
      </c>
    </row>
    <row r="1321" spans="1:12">
      <c r="A1321" t="s">
        <v>2734</v>
      </c>
      <c r="B1321" t="s">
        <v>2735</v>
      </c>
      <c r="C1321" s="25">
        <v>44997</v>
      </c>
      <c r="D1321" s="23">
        <v>45027</v>
      </c>
      <c r="E1321" t="s">
        <v>58</v>
      </c>
      <c r="F1321">
        <v>57373</v>
      </c>
      <c r="G1321">
        <v>2560</v>
      </c>
      <c r="H1321">
        <v>3679.92</v>
      </c>
      <c r="I1321">
        <v>200</v>
      </c>
      <c r="J1321" t="s">
        <v>24</v>
      </c>
      <c r="L1321" t="s">
        <v>59</v>
      </c>
    </row>
    <row r="1322" spans="1:12">
      <c r="A1322" t="s">
        <v>2736</v>
      </c>
      <c r="B1322" t="s">
        <v>2737</v>
      </c>
      <c r="C1322" s="25">
        <v>45110</v>
      </c>
      <c r="D1322" s="23">
        <v>45128</v>
      </c>
      <c r="E1322" t="s">
        <v>19</v>
      </c>
      <c r="F1322">
        <v>32480</v>
      </c>
      <c r="G1322">
        <v>943</v>
      </c>
      <c r="H1322">
        <v>1374.45</v>
      </c>
      <c r="I1322">
        <v>173</v>
      </c>
      <c r="J1322" t="s">
        <v>30</v>
      </c>
      <c r="L1322" t="s">
        <v>20</v>
      </c>
    </row>
    <row r="1323" spans="1:12">
      <c r="A1323" t="s">
        <v>2738</v>
      </c>
      <c r="B1323" t="s">
        <v>2739</v>
      </c>
      <c r="C1323" s="23">
        <v>45064</v>
      </c>
      <c r="D1323" s="23">
        <v>45083</v>
      </c>
      <c r="E1323" t="s">
        <v>33</v>
      </c>
      <c r="F1323">
        <v>86230</v>
      </c>
      <c r="G1323">
        <v>1245</v>
      </c>
      <c r="H1323" s="24">
        <v>1196.09</v>
      </c>
      <c r="I1323">
        <v>142</v>
      </c>
      <c r="J1323" t="b">
        <v>1</v>
      </c>
      <c r="L1323" t="s">
        <v>34</v>
      </c>
    </row>
    <row r="1324" spans="1:12">
      <c r="A1324" t="s">
        <v>2740</v>
      </c>
      <c r="B1324" t="s">
        <v>2741</v>
      </c>
      <c r="C1324" s="25">
        <v>45102</v>
      </c>
      <c r="D1324" s="23">
        <v>45129</v>
      </c>
      <c r="E1324" t="s">
        <v>41</v>
      </c>
      <c r="F1324">
        <v>69836</v>
      </c>
      <c r="G1324">
        <v>2470</v>
      </c>
      <c r="H1324">
        <v>4420.11</v>
      </c>
      <c r="I1324">
        <v>196</v>
      </c>
      <c r="J1324" t="s">
        <v>15</v>
      </c>
      <c r="L1324" t="s">
        <v>42</v>
      </c>
    </row>
    <row r="1325" spans="1:12">
      <c r="A1325" t="s">
        <v>2742</v>
      </c>
      <c r="B1325" t="s">
        <v>2743</v>
      </c>
      <c r="C1325" s="25">
        <v>45160</v>
      </c>
      <c r="D1325" s="23">
        <v>45169</v>
      </c>
      <c r="E1325" t="s">
        <v>23</v>
      </c>
      <c r="F1325">
        <v>73258</v>
      </c>
      <c r="G1325">
        <v>2991</v>
      </c>
      <c r="H1325">
        <v>5800.17</v>
      </c>
      <c r="I1325">
        <v>346</v>
      </c>
      <c r="J1325" t="b">
        <v>1</v>
      </c>
      <c r="L1325" t="s">
        <v>25</v>
      </c>
    </row>
    <row r="1326" spans="1:12">
      <c r="A1326" t="s">
        <v>2744</v>
      </c>
      <c r="B1326" t="s">
        <v>2745</v>
      </c>
      <c r="C1326" s="25">
        <v>45171</v>
      </c>
      <c r="D1326" s="23">
        <v>45188</v>
      </c>
      <c r="E1326" t="s">
        <v>23</v>
      </c>
      <c r="F1326">
        <v>40986</v>
      </c>
      <c r="G1326">
        <v>414</v>
      </c>
      <c r="H1326">
        <v>342.2</v>
      </c>
      <c r="I1326">
        <v>46</v>
      </c>
      <c r="J1326" t="b">
        <v>0</v>
      </c>
      <c r="L1326" t="s">
        <v>25</v>
      </c>
    </row>
    <row r="1327" spans="1:12">
      <c r="A1327" t="s">
        <v>2746</v>
      </c>
      <c r="B1327" t="s">
        <v>2747</v>
      </c>
      <c r="C1327" s="25">
        <v>45012</v>
      </c>
      <c r="D1327" s="23">
        <v>45031</v>
      </c>
      <c r="E1327" t="s">
        <v>14</v>
      </c>
      <c r="F1327">
        <v>25160</v>
      </c>
      <c r="G1327">
        <v>1116</v>
      </c>
      <c r="H1327">
        <v>705.57</v>
      </c>
      <c r="I1327">
        <v>127</v>
      </c>
      <c r="J1327" t="s">
        <v>15</v>
      </c>
      <c r="L1327" t="s">
        <v>16</v>
      </c>
    </row>
    <row r="1328" spans="1:12">
      <c r="A1328" t="s">
        <v>2748</v>
      </c>
      <c r="B1328" t="s">
        <v>2749</v>
      </c>
      <c r="C1328" s="25">
        <v>44957</v>
      </c>
      <c r="D1328" s="23">
        <v>44971</v>
      </c>
      <c r="E1328" t="s">
        <v>14</v>
      </c>
      <c r="F1328">
        <v>86595</v>
      </c>
      <c r="G1328">
        <v>1510</v>
      </c>
      <c r="H1328" s="24">
        <v>1195.62</v>
      </c>
      <c r="I1328">
        <v>208</v>
      </c>
      <c r="J1328" t="b">
        <v>1</v>
      </c>
      <c r="L1328" t="s">
        <v>16</v>
      </c>
    </row>
    <row r="1329" spans="1:12">
      <c r="A1329" t="s">
        <v>2750</v>
      </c>
      <c r="B1329" t="s">
        <v>2751</v>
      </c>
      <c r="C1329" s="25">
        <v>44980</v>
      </c>
      <c r="D1329" s="23">
        <v>44987</v>
      </c>
      <c r="E1329" t="s">
        <v>14</v>
      </c>
      <c r="F1329">
        <v>80111</v>
      </c>
      <c r="G1329">
        <v>2570</v>
      </c>
      <c r="H1329">
        <v>4448.23</v>
      </c>
      <c r="I1329">
        <v>329</v>
      </c>
      <c r="J1329" t="s">
        <v>15</v>
      </c>
      <c r="L1329" t="s">
        <v>68</v>
      </c>
    </row>
    <row r="1330" spans="1:12">
      <c r="A1330" t="s">
        <v>2752</v>
      </c>
      <c r="B1330" t="s">
        <v>2753</v>
      </c>
      <c r="C1330" s="25">
        <v>45218</v>
      </c>
      <c r="D1330" s="23">
        <v>45227</v>
      </c>
      <c r="E1330" t="s">
        <v>19</v>
      </c>
      <c r="F1330">
        <v>65929</v>
      </c>
      <c r="G1330">
        <v>1755</v>
      </c>
      <c r="H1330">
        <v>2658.77</v>
      </c>
      <c r="J1330" t="s">
        <v>30</v>
      </c>
      <c r="L1330" t="s">
        <v>20</v>
      </c>
    </row>
    <row r="1331" spans="1:12">
      <c r="A1331" t="s">
        <v>2754</v>
      </c>
      <c r="B1331" t="s">
        <v>2755</v>
      </c>
      <c r="C1331" s="25">
        <v>45121</v>
      </c>
      <c r="D1331" s="23">
        <v>45123</v>
      </c>
      <c r="E1331" t="s">
        <v>14</v>
      </c>
      <c r="F1331">
        <v>74506</v>
      </c>
      <c r="G1331">
        <v>2889</v>
      </c>
      <c r="H1331">
        <v>4200.81</v>
      </c>
      <c r="J1331" t="b">
        <v>1</v>
      </c>
      <c r="L1331" t="s">
        <v>16</v>
      </c>
    </row>
    <row r="1332" spans="1:12">
      <c r="A1332" t="s">
        <v>2756</v>
      </c>
      <c r="B1332" t="s">
        <v>2757</v>
      </c>
      <c r="C1332" s="25">
        <v>45277</v>
      </c>
      <c r="D1332" s="23">
        <v>45291</v>
      </c>
      <c r="E1332" t="s">
        <v>41</v>
      </c>
      <c r="F1332">
        <v>35911</v>
      </c>
      <c r="G1332">
        <v>892</v>
      </c>
      <c r="H1332" s="24">
        <v>983.6</v>
      </c>
      <c r="I1332">
        <v>142</v>
      </c>
      <c r="J1332" t="s">
        <v>24</v>
      </c>
      <c r="L1332" t="s">
        <v>42</v>
      </c>
    </row>
    <row r="1333" spans="1:12">
      <c r="A1333" t="s">
        <v>2758</v>
      </c>
      <c r="B1333" t="s">
        <v>2759</v>
      </c>
      <c r="C1333" s="25">
        <v>44993</v>
      </c>
      <c r="D1333" s="23">
        <v>45014</v>
      </c>
      <c r="E1333" t="s">
        <v>19</v>
      </c>
      <c r="F1333">
        <v>88127</v>
      </c>
      <c r="G1333">
        <v>3947</v>
      </c>
      <c r="H1333">
        <v>5394.53</v>
      </c>
      <c r="I1333">
        <v>528</v>
      </c>
      <c r="J1333" t="s">
        <v>24</v>
      </c>
      <c r="L1333" t="s">
        <v>20</v>
      </c>
    </row>
    <row r="1334" spans="1:12">
      <c r="A1334" t="s">
        <v>2760</v>
      </c>
      <c r="B1334" t="s">
        <v>2761</v>
      </c>
      <c r="C1334" s="23">
        <v>45137</v>
      </c>
      <c r="D1334" s="23">
        <v>45153</v>
      </c>
      <c r="E1334" t="s">
        <v>415</v>
      </c>
      <c r="F1334">
        <v>32821</v>
      </c>
      <c r="G1334">
        <v>1287</v>
      </c>
      <c r="H1334">
        <v>1237.85</v>
      </c>
      <c r="I1334">
        <v>133</v>
      </c>
      <c r="J1334">
        <v>0</v>
      </c>
      <c r="L1334" t="s">
        <v>34</v>
      </c>
    </row>
    <row r="1335" spans="1:12">
      <c r="A1335" t="s">
        <v>2762</v>
      </c>
      <c r="B1335" t="s">
        <v>2763</v>
      </c>
      <c r="C1335" s="25">
        <v>45262</v>
      </c>
      <c r="D1335" s="23">
        <v>45282</v>
      </c>
      <c r="E1335" t="s">
        <v>23</v>
      </c>
      <c r="F1335">
        <v>76039</v>
      </c>
      <c r="G1335">
        <v>2730</v>
      </c>
      <c r="H1335">
        <v>3319.13</v>
      </c>
      <c r="I1335">
        <v>467</v>
      </c>
      <c r="J1335" t="b">
        <v>0</v>
      </c>
      <c r="L1335" t="s">
        <v>25</v>
      </c>
    </row>
    <row r="1336" spans="1:12">
      <c r="A1336" t="s">
        <v>2764</v>
      </c>
      <c r="B1336" t="s">
        <v>2765</v>
      </c>
      <c r="C1336" s="25">
        <v>45274</v>
      </c>
      <c r="D1336" s="23">
        <v>45278</v>
      </c>
      <c r="E1336" t="s">
        <v>33</v>
      </c>
      <c r="F1336">
        <v>61535</v>
      </c>
      <c r="G1336">
        <v>2575</v>
      </c>
      <c r="H1336">
        <v>4350.71</v>
      </c>
      <c r="I1336">
        <v>278</v>
      </c>
      <c r="J1336" t="s">
        <v>15</v>
      </c>
      <c r="L1336" t="s">
        <v>34</v>
      </c>
    </row>
    <row r="1337" spans="1:12">
      <c r="A1337" t="s">
        <v>2766</v>
      </c>
      <c r="B1337" t="s">
        <v>2767</v>
      </c>
      <c r="C1337" s="25">
        <v>45216</v>
      </c>
      <c r="D1337" s="23">
        <v>45232</v>
      </c>
      <c r="E1337" t="s">
        <v>14</v>
      </c>
      <c r="F1337">
        <v>85458</v>
      </c>
      <c r="G1337">
        <v>3432</v>
      </c>
      <c r="H1337">
        <v>6767.43</v>
      </c>
      <c r="I1337">
        <v>581</v>
      </c>
      <c r="J1337">
        <v>0</v>
      </c>
      <c r="L1337" t="s">
        <v>16</v>
      </c>
    </row>
    <row r="1338" spans="1:12">
      <c r="A1338" t="s">
        <v>2768</v>
      </c>
      <c r="B1338" t="s">
        <v>2769</v>
      </c>
      <c r="C1338" s="25">
        <v>45100</v>
      </c>
      <c r="D1338" s="23">
        <v>45114</v>
      </c>
      <c r="E1338" t="s">
        <v>33</v>
      </c>
      <c r="F1338">
        <v>13175</v>
      </c>
      <c r="G1338">
        <v>150</v>
      </c>
      <c r="H1338">
        <v>284.81</v>
      </c>
      <c r="J1338">
        <v>0</v>
      </c>
      <c r="L1338" t="s">
        <v>34</v>
      </c>
    </row>
    <row r="1339" spans="1:12">
      <c r="A1339" t="s">
        <v>2770</v>
      </c>
      <c r="B1339" t="s">
        <v>2771</v>
      </c>
      <c r="C1339" t="s">
        <v>2772</v>
      </c>
      <c r="D1339" s="23">
        <v>45256</v>
      </c>
      <c r="E1339" t="s">
        <v>23</v>
      </c>
      <c r="F1339">
        <v>55771</v>
      </c>
      <c r="G1339">
        <v>1438</v>
      </c>
      <c r="H1339" s="24">
        <v>2733.35</v>
      </c>
      <c r="I1339">
        <v>87</v>
      </c>
      <c r="J1339">
        <v>1</v>
      </c>
      <c r="L1339" t="s">
        <v>25</v>
      </c>
    </row>
    <row r="1340" spans="1:12">
      <c r="A1340" t="s">
        <v>2773</v>
      </c>
      <c r="B1340" t="s">
        <v>2774</v>
      </c>
      <c r="C1340" s="25">
        <v>45265</v>
      </c>
      <c r="D1340" s="23">
        <v>45276</v>
      </c>
      <c r="E1340" t="s">
        <v>19</v>
      </c>
      <c r="F1340">
        <v>87925</v>
      </c>
      <c r="G1340">
        <v>4152</v>
      </c>
      <c r="H1340">
        <v>4581.05</v>
      </c>
      <c r="I1340">
        <v>788</v>
      </c>
      <c r="J1340" t="s">
        <v>15</v>
      </c>
      <c r="L1340" t="s">
        <v>20</v>
      </c>
    </row>
    <row r="1341" spans="1:12">
      <c r="A1341" t="s">
        <v>2775</v>
      </c>
      <c r="B1341" t="s">
        <v>2776</v>
      </c>
      <c r="C1341" s="25">
        <v>45266</v>
      </c>
      <c r="D1341" s="23">
        <v>45261</v>
      </c>
      <c r="E1341" t="s">
        <v>19</v>
      </c>
      <c r="F1341">
        <v>67358</v>
      </c>
      <c r="G1341">
        <v>1012</v>
      </c>
      <c r="H1341">
        <v>1217.62</v>
      </c>
      <c r="I1341">
        <v>110</v>
      </c>
      <c r="J1341">
        <v>0</v>
      </c>
      <c r="L1341" t="s">
        <v>20</v>
      </c>
    </row>
    <row r="1342" spans="1:12">
      <c r="A1342" t="s">
        <v>2777</v>
      </c>
      <c r="B1342" t="s">
        <v>2778</v>
      </c>
      <c r="C1342" s="25">
        <v>45212</v>
      </c>
      <c r="D1342" s="23">
        <v>45217</v>
      </c>
      <c r="E1342" t="s">
        <v>14</v>
      </c>
      <c r="F1342">
        <v>18327</v>
      </c>
      <c r="G1342">
        <v>723</v>
      </c>
      <c r="H1342">
        <v>1126.76</v>
      </c>
      <c r="I1342">
        <v>122</v>
      </c>
      <c r="J1342">
        <v>1</v>
      </c>
      <c r="L1342" t="s">
        <v>16</v>
      </c>
    </row>
    <row r="1343" spans="1:12">
      <c r="A1343" t="s">
        <v>2779</v>
      </c>
      <c r="B1343" t="s">
        <v>2780</v>
      </c>
      <c r="C1343" s="25">
        <v>44932</v>
      </c>
      <c r="D1343" s="23">
        <v>44938</v>
      </c>
      <c r="E1343" t="s">
        <v>19</v>
      </c>
      <c r="F1343">
        <v>48057</v>
      </c>
      <c r="G1343">
        <v>2354</v>
      </c>
      <c r="H1343">
        <v>4433.26</v>
      </c>
      <c r="I1343">
        <v>216</v>
      </c>
      <c r="J1343">
        <v>0</v>
      </c>
      <c r="L1343" t="s">
        <v>20</v>
      </c>
    </row>
    <row r="1344" spans="1:12">
      <c r="A1344" t="s">
        <v>2781</v>
      </c>
      <c r="B1344" t="s">
        <v>2782</v>
      </c>
      <c r="C1344" s="25">
        <v>45167</v>
      </c>
      <c r="D1344" s="23">
        <v>45171</v>
      </c>
      <c r="E1344" t="s">
        <v>14</v>
      </c>
      <c r="F1344">
        <v>7150</v>
      </c>
      <c r="G1344">
        <v>86</v>
      </c>
      <c r="H1344">
        <v>61.32</v>
      </c>
      <c r="I1344">
        <v>12</v>
      </c>
      <c r="J1344" t="b">
        <v>0</v>
      </c>
      <c r="L1344" t="s">
        <v>16</v>
      </c>
    </row>
    <row r="1345" spans="1:12">
      <c r="A1345" t="s">
        <v>2783</v>
      </c>
      <c r="B1345" t="s">
        <v>2784</v>
      </c>
      <c r="C1345" s="25">
        <v>44965</v>
      </c>
      <c r="D1345" s="23">
        <v>44977</v>
      </c>
      <c r="E1345" t="s">
        <v>19</v>
      </c>
      <c r="F1345">
        <v>5425</v>
      </c>
      <c r="G1345">
        <v>202</v>
      </c>
      <c r="H1345">
        <v>193.19</v>
      </c>
      <c r="I1345">
        <v>36</v>
      </c>
      <c r="J1345" t="s">
        <v>30</v>
      </c>
      <c r="L1345" t="s">
        <v>20</v>
      </c>
    </row>
    <row r="1346" spans="1:12">
      <c r="A1346" t="s">
        <v>2785</v>
      </c>
      <c r="B1346" t="s">
        <v>2786</v>
      </c>
      <c r="C1346" s="23">
        <v>45096</v>
      </c>
      <c r="D1346" s="23">
        <v>45121</v>
      </c>
      <c r="E1346" t="s">
        <v>33</v>
      </c>
      <c r="F1346">
        <v>17032</v>
      </c>
      <c r="G1346">
        <v>489</v>
      </c>
      <c r="H1346">
        <v>346.64</v>
      </c>
      <c r="I1346">
        <v>27</v>
      </c>
      <c r="J1346">
        <v>1</v>
      </c>
      <c r="L1346" t="s">
        <v>34</v>
      </c>
    </row>
    <row r="1347" spans="1:12">
      <c r="A1347" t="s">
        <v>2787</v>
      </c>
      <c r="B1347" t="s">
        <v>2788</v>
      </c>
      <c r="C1347" s="25">
        <v>45041</v>
      </c>
      <c r="D1347" s="23">
        <v>45067</v>
      </c>
      <c r="E1347" t="s">
        <v>33</v>
      </c>
      <c r="F1347">
        <v>3198</v>
      </c>
      <c r="G1347">
        <v>106</v>
      </c>
      <c r="H1347">
        <v>150.31</v>
      </c>
      <c r="I1347">
        <v>18</v>
      </c>
      <c r="J1347" t="s">
        <v>30</v>
      </c>
      <c r="L1347" t="s">
        <v>34</v>
      </c>
    </row>
    <row r="1348" spans="1:12">
      <c r="A1348" t="s">
        <v>2789</v>
      </c>
      <c r="B1348" t="s">
        <v>2790</v>
      </c>
      <c r="C1348" s="23">
        <v>44931</v>
      </c>
      <c r="D1348" s="23">
        <v>44926</v>
      </c>
      <c r="E1348" t="s">
        <v>14</v>
      </c>
      <c r="F1348">
        <v>61500</v>
      </c>
      <c r="G1348">
        <v>824</v>
      </c>
      <c r="H1348" s="24">
        <v>790.59</v>
      </c>
      <c r="I1348">
        <v>111</v>
      </c>
      <c r="J1348" t="s">
        <v>15</v>
      </c>
      <c r="L1348" t="s">
        <v>16</v>
      </c>
    </row>
    <row r="1349" spans="1:12">
      <c r="A1349" t="s">
        <v>2791</v>
      </c>
      <c r="B1349" t="s">
        <v>2792</v>
      </c>
      <c r="C1349" s="25">
        <v>45154</v>
      </c>
      <c r="D1349" s="23">
        <v>45156</v>
      </c>
      <c r="E1349" t="s">
        <v>23</v>
      </c>
      <c r="F1349">
        <v>54394</v>
      </c>
      <c r="G1349">
        <v>637</v>
      </c>
      <c r="H1349">
        <v>630.1</v>
      </c>
      <c r="I1349">
        <v>89</v>
      </c>
      <c r="J1349" t="b">
        <v>0</v>
      </c>
      <c r="L1349" t="s">
        <v>25</v>
      </c>
    </row>
    <row r="1350" spans="1:12">
      <c r="A1350" t="s">
        <v>2793</v>
      </c>
      <c r="B1350" t="s">
        <v>2794</v>
      </c>
      <c r="C1350" s="25">
        <v>45182</v>
      </c>
      <c r="D1350" s="23">
        <v>45210</v>
      </c>
      <c r="E1350" t="s">
        <v>23</v>
      </c>
      <c r="F1350">
        <v>21079</v>
      </c>
      <c r="G1350">
        <v>773</v>
      </c>
      <c r="H1350">
        <v>468.73</v>
      </c>
      <c r="I1350">
        <v>99</v>
      </c>
      <c r="J1350">
        <v>1</v>
      </c>
      <c r="L1350" t="s">
        <v>25</v>
      </c>
    </row>
    <row r="1351" spans="1:12">
      <c r="A1351" t="s">
        <v>2795</v>
      </c>
      <c r="B1351" t="s">
        <v>2796</v>
      </c>
      <c r="C1351" s="23">
        <v>45181</v>
      </c>
      <c r="D1351" s="23">
        <v>45272</v>
      </c>
      <c r="E1351" t="s">
        <v>14</v>
      </c>
      <c r="F1351">
        <v>37220</v>
      </c>
      <c r="G1351">
        <v>1597</v>
      </c>
      <c r="H1351">
        <v>1636.44</v>
      </c>
      <c r="I1351">
        <v>289</v>
      </c>
      <c r="J1351" t="s">
        <v>15</v>
      </c>
      <c r="L1351" t="s">
        <v>16</v>
      </c>
    </row>
    <row r="1352" spans="1:12">
      <c r="A1352" t="s">
        <v>2797</v>
      </c>
      <c r="B1352" t="s">
        <v>2798</v>
      </c>
      <c r="C1352" s="25">
        <v>45133</v>
      </c>
      <c r="D1352" s="23">
        <v>45142</v>
      </c>
      <c r="E1352" t="s">
        <v>19</v>
      </c>
      <c r="F1352">
        <v>42874</v>
      </c>
      <c r="G1352">
        <v>1769</v>
      </c>
      <c r="H1352">
        <v>3173.13</v>
      </c>
      <c r="J1352">
        <v>0</v>
      </c>
      <c r="L1352" t="s">
        <v>20</v>
      </c>
    </row>
    <row r="1353" spans="1:12">
      <c r="A1353" t="s">
        <v>2799</v>
      </c>
      <c r="B1353" t="s">
        <v>2800</v>
      </c>
      <c r="C1353" s="25">
        <v>44927</v>
      </c>
      <c r="D1353" s="23">
        <v>44931</v>
      </c>
      <c r="E1353" t="s">
        <v>14</v>
      </c>
      <c r="F1353">
        <v>14859</v>
      </c>
      <c r="G1353">
        <v>471</v>
      </c>
      <c r="H1353">
        <v>400.17</v>
      </c>
      <c r="I1353">
        <v>41</v>
      </c>
      <c r="J1353" t="s">
        <v>24</v>
      </c>
      <c r="L1353" t="s">
        <v>16</v>
      </c>
    </row>
    <row r="1354" spans="1:12">
      <c r="A1354" t="s">
        <v>2801</v>
      </c>
      <c r="B1354" t="s">
        <v>2802</v>
      </c>
      <c r="C1354" s="25">
        <v>45243</v>
      </c>
      <c r="D1354" s="23">
        <v>45261</v>
      </c>
      <c r="E1354" t="s">
        <v>14</v>
      </c>
      <c r="F1354">
        <v>51460</v>
      </c>
      <c r="G1354">
        <v>720</v>
      </c>
      <c r="H1354">
        <v>1110.8</v>
      </c>
      <c r="I1354">
        <v>130</v>
      </c>
      <c r="J1354" t="b">
        <v>1</v>
      </c>
      <c r="L1354" t="s">
        <v>16</v>
      </c>
    </row>
    <row r="1355" spans="1:12">
      <c r="A1355" t="s">
        <v>2803</v>
      </c>
      <c r="B1355" t="s">
        <v>2804</v>
      </c>
      <c r="C1355" s="25">
        <v>45214</v>
      </c>
      <c r="D1355" s="23">
        <v>45232</v>
      </c>
      <c r="E1355" t="s">
        <v>33</v>
      </c>
      <c r="F1355">
        <v>32419</v>
      </c>
      <c r="G1355">
        <v>1216</v>
      </c>
      <c r="H1355">
        <v>1756.44</v>
      </c>
      <c r="I1355">
        <v>198</v>
      </c>
      <c r="J1355" t="s">
        <v>15</v>
      </c>
      <c r="L1355" t="s">
        <v>68</v>
      </c>
    </row>
    <row r="1356" spans="1:12">
      <c r="A1356" t="s">
        <v>2805</v>
      </c>
      <c r="B1356" t="s">
        <v>2806</v>
      </c>
      <c r="C1356" s="23">
        <v>45101</v>
      </c>
      <c r="D1356" s="23">
        <v>45110</v>
      </c>
      <c r="E1356" t="s">
        <v>23</v>
      </c>
      <c r="F1356">
        <v>9705</v>
      </c>
      <c r="G1356">
        <v>190</v>
      </c>
      <c r="H1356">
        <v>341.09</v>
      </c>
      <c r="I1356">
        <v>10</v>
      </c>
      <c r="J1356" t="s">
        <v>30</v>
      </c>
      <c r="L1356" t="s">
        <v>25</v>
      </c>
    </row>
    <row r="1357" spans="1:12">
      <c r="A1357" t="s">
        <v>2807</v>
      </c>
      <c r="B1357" t="s">
        <v>2808</v>
      </c>
      <c r="C1357" s="25">
        <v>45041</v>
      </c>
      <c r="D1357" s="23">
        <v>45046</v>
      </c>
      <c r="E1357" t="s">
        <v>14</v>
      </c>
      <c r="F1357">
        <v>43880</v>
      </c>
      <c r="G1357">
        <v>2037</v>
      </c>
      <c r="H1357">
        <v>1422.71</v>
      </c>
      <c r="J1357" t="b">
        <v>0</v>
      </c>
      <c r="L1357" t="s">
        <v>16</v>
      </c>
    </row>
    <row r="1358" spans="1:12">
      <c r="A1358" t="s">
        <v>2809</v>
      </c>
      <c r="B1358" t="s">
        <v>2810</v>
      </c>
      <c r="C1358" s="25">
        <v>45244</v>
      </c>
      <c r="D1358" s="23">
        <v>45270</v>
      </c>
      <c r="E1358" t="s">
        <v>19</v>
      </c>
      <c r="F1358">
        <v>24236</v>
      </c>
      <c r="G1358">
        <v>1055</v>
      </c>
      <c r="H1358">
        <v>2074.54</v>
      </c>
      <c r="J1358" t="b">
        <v>0</v>
      </c>
      <c r="L1358" t="s">
        <v>20</v>
      </c>
    </row>
    <row r="1359" spans="1:12">
      <c r="A1359" t="s">
        <v>2811</v>
      </c>
      <c r="B1359" t="s">
        <v>2812</v>
      </c>
      <c r="C1359" s="25">
        <v>45113</v>
      </c>
      <c r="D1359" s="23">
        <v>45117</v>
      </c>
      <c r="E1359" t="s">
        <v>41</v>
      </c>
      <c r="F1359">
        <v>88955</v>
      </c>
      <c r="G1359">
        <v>3413</v>
      </c>
      <c r="H1359">
        <v>4689.27</v>
      </c>
      <c r="I1359">
        <v>375</v>
      </c>
      <c r="J1359" t="s">
        <v>15</v>
      </c>
      <c r="L1359" t="s">
        <v>42</v>
      </c>
    </row>
    <row r="1360" spans="1:12">
      <c r="A1360" t="s">
        <v>2813</v>
      </c>
      <c r="B1360" t="s">
        <v>2814</v>
      </c>
      <c r="C1360" s="25">
        <v>45264</v>
      </c>
      <c r="D1360" s="23">
        <v>45294</v>
      </c>
      <c r="E1360" t="s">
        <v>14</v>
      </c>
      <c r="F1360">
        <v>86514</v>
      </c>
      <c r="G1360">
        <v>4148</v>
      </c>
      <c r="H1360">
        <v>8267.84</v>
      </c>
      <c r="J1360">
        <v>0</v>
      </c>
      <c r="L1360" t="s">
        <v>16</v>
      </c>
    </row>
    <row r="1361" spans="1:12">
      <c r="A1361" t="s">
        <v>2815</v>
      </c>
      <c r="B1361" t="s">
        <v>2816</v>
      </c>
      <c r="C1361" s="25">
        <v>45251</v>
      </c>
      <c r="D1361" s="23">
        <v>45275</v>
      </c>
      <c r="E1361" t="s">
        <v>41</v>
      </c>
      <c r="F1361">
        <v>16358</v>
      </c>
      <c r="G1361">
        <v>184</v>
      </c>
      <c r="H1361">
        <v>343.58</v>
      </c>
      <c r="I1361">
        <v>28</v>
      </c>
      <c r="J1361" t="b">
        <v>1</v>
      </c>
      <c r="L1361" t="s">
        <v>42</v>
      </c>
    </row>
    <row r="1362" spans="1:12">
      <c r="A1362" t="s">
        <v>2817</v>
      </c>
      <c r="B1362" t="s">
        <v>2818</v>
      </c>
      <c r="C1362" s="25">
        <v>45194</v>
      </c>
      <c r="D1362" s="23">
        <v>45189</v>
      </c>
      <c r="E1362" t="s">
        <v>33</v>
      </c>
      <c r="F1362">
        <v>95914</v>
      </c>
      <c r="G1362">
        <v>3783</v>
      </c>
      <c r="H1362">
        <v>3148.5</v>
      </c>
      <c r="I1362">
        <v>307</v>
      </c>
      <c r="J1362" t="s">
        <v>30</v>
      </c>
      <c r="L1362" t="s">
        <v>34</v>
      </c>
    </row>
    <row r="1363" spans="1:12">
      <c r="A1363" t="s">
        <v>2819</v>
      </c>
      <c r="B1363" t="s">
        <v>2820</v>
      </c>
      <c r="C1363" s="25">
        <v>45011</v>
      </c>
      <c r="D1363" s="23">
        <v>45025</v>
      </c>
      <c r="E1363" t="s">
        <v>138</v>
      </c>
      <c r="F1363">
        <v>77918</v>
      </c>
      <c r="G1363">
        <v>1808</v>
      </c>
      <c r="H1363">
        <v>1056.31</v>
      </c>
      <c r="I1363">
        <v>307</v>
      </c>
      <c r="J1363" t="s">
        <v>15</v>
      </c>
      <c r="L1363" t="s">
        <v>139</v>
      </c>
    </row>
    <row r="1364" spans="1:12">
      <c r="A1364" t="s">
        <v>2821</v>
      </c>
      <c r="B1364" t="s">
        <v>2822</v>
      </c>
      <c r="C1364" s="25">
        <v>45136</v>
      </c>
      <c r="D1364" s="23">
        <v>45143</v>
      </c>
      <c r="E1364" t="s">
        <v>14</v>
      </c>
      <c r="F1364">
        <v>15596</v>
      </c>
      <c r="G1364">
        <v>721</v>
      </c>
      <c r="H1364">
        <v>636.97</v>
      </c>
      <c r="I1364">
        <v>122</v>
      </c>
      <c r="J1364" t="s">
        <v>15</v>
      </c>
      <c r="L1364" t="s">
        <v>16</v>
      </c>
    </row>
    <row r="1365" spans="1:12">
      <c r="A1365" t="s">
        <v>2823</v>
      </c>
      <c r="B1365" t="s">
        <v>2824</v>
      </c>
      <c r="C1365" s="25">
        <v>45023</v>
      </c>
      <c r="D1365" s="23">
        <v>45025</v>
      </c>
      <c r="E1365" t="s">
        <v>33</v>
      </c>
      <c r="F1365">
        <v>34572</v>
      </c>
      <c r="G1365">
        <v>714</v>
      </c>
      <c r="H1365">
        <v>922.02</v>
      </c>
      <c r="I1365">
        <v>80</v>
      </c>
      <c r="J1365" t="s">
        <v>24</v>
      </c>
      <c r="L1365" t="s">
        <v>34</v>
      </c>
    </row>
    <row r="1366" spans="1:12">
      <c r="A1366" t="s">
        <v>2825</v>
      </c>
      <c r="B1366" t="s">
        <v>2826</v>
      </c>
      <c r="C1366" s="25">
        <v>45037</v>
      </c>
      <c r="D1366" s="23">
        <v>45066</v>
      </c>
      <c r="E1366" t="s">
        <v>19</v>
      </c>
      <c r="F1366">
        <v>79757</v>
      </c>
      <c r="G1366">
        <v>3110</v>
      </c>
      <c r="H1366">
        <v>2355.5</v>
      </c>
      <c r="I1366">
        <v>287</v>
      </c>
      <c r="J1366" t="b">
        <v>0</v>
      </c>
      <c r="L1366" t="s">
        <v>20</v>
      </c>
    </row>
    <row r="1367" spans="1:12">
      <c r="A1367" t="s">
        <v>2827</v>
      </c>
      <c r="B1367" t="s">
        <v>2828</v>
      </c>
      <c r="C1367" s="25">
        <v>45100</v>
      </c>
      <c r="D1367" s="23">
        <v>45122</v>
      </c>
      <c r="E1367" t="s">
        <v>19</v>
      </c>
      <c r="F1367">
        <v>2279</v>
      </c>
      <c r="G1367">
        <v>102</v>
      </c>
      <c r="H1367">
        <v>76.62</v>
      </c>
      <c r="I1367">
        <v>9</v>
      </c>
      <c r="J1367" t="s">
        <v>30</v>
      </c>
      <c r="L1367" t="s">
        <v>20</v>
      </c>
    </row>
    <row r="1368" spans="1:12">
      <c r="A1368" t="s">
        <v>2829</v>
      </c>
      <c r="B1368" t="s">
        <v>2830</v>
      </c>
      <c r="C1368" s="25">
        <v>45251</v>
      </c>
      <c r="D1368" s="23">
        <v>45270</v>
      </c>
      <c r="E1368" t="s">
        <v>138</v>
      </c>
      <c r="F1368">
        <v>64197</v>
      </c>
      <c r="G1368">
        <v>748</v>
      </c>
      <c r="H1368">
        <v>893.03</v>
      </c>
      <c r="I1368">
        <v>91</v>
      </c>
      <c r="J1368" t="b">
        <v>1</v>
      </c>
      <c r="L1368" t="s">
        <v>139</v>
      </c>
    </row>
    <row r="1369" spans="1:12">
      <c r="A1369" t="s">
        <v>2831</v>
      </c>
      <c r="B1369" t="s">
        <v>2832</v>
      </c>
      <c r="C1369" s="25">
        <v>45157</v>
      </c>
      <c r="D1369" s="23">
        <v>45159</v>
      </c>
      <c r="E1369" t="s">
        <v>23</v>
      </c>
      <c r="F1369">
        <v>63516</v>
      </c>
      <c r="G1369">
        <v>1645</v>
      </c>
      <c r="H1369">
        <v>904.59</v>
      </c>
      <c r="I1369">
        <v>259</v>
      </c>
      <c r="J1369" t="b">
        <v>0</v>
      </c>
      <c r="L1369" t="s">
        <v>25</v>
      </c>
    </row>
    <row r="1370" spans="1:12">
      <c r="A1370" t="s">
        <v>2833</v>
      </c>
      <c r="B1370" t="s">
        <v>2834</v>
      </c>
      <c r="C1370" s="25">
        <v>45185</v>
      </c>
      <c r="D1370" s="23">
        <v>45186</v>
      </c>
      <c r="E1370" t="s">
        <v>19</v>
      </c>
      <c r="F1370">
        <v>8083</v>
      </c>
      <c r="G1370">
        <v>327</v>
      </c>
      <c r="H1370">
        <v>223.29</v>
      </c>
      <c r="I1370">
        <v>33</v>
      </c>
      <c r="J1370" t="s">
        <v>15</v>
      </c>
      <c r="L1370" t="s">
        <v>20</v>
      </c>
    </row>
    <row r="1371" spans="1:12">
      <c r="A1371" t="s">
        <v>2835</v>
      </c>
      <c r="B1371" t="s">
        <v>2836</v>
      </c>
      <c r="C1371" s="25">
        <v>45198</v>
      </c>
      <c r="D1371" s="23">
        <v>45202</v>
      </c>
      <c r="E1371" t="s">
        <v>33</v>
      </c>
      <c r="F1371">
        <v>18771</v>
      </c>
      <c r="G1371">
        <v>529</v>
      </c>
      <c r="H1371">
        <v>594.49</v>
      </c>
      <c r="I1371">
        <v>74</v>
      </c>
      <c r="J1371" t="b">
        <v>0</v>
      </c>
      <c r="L1371" t="s">
        <v>34</v>
      </c>
    </row>
    <row r="1372" spans="1:12">
      <c r="A1372" t="s">
        <v>2837</v>
      </c>
      <c r="B1372" t="s">
        <v>2838</v>
      </c>
      <c r="C1372" s="25">
        <v>45148</v>
      </c>
      <c r="D1372" s="23">
        <v>45159</v>
      </c>
      <c r="E1372" t="s">
        <v>14</v>
      </c>
      <c r="F1372">
        <v>30975</v>
      </c>
      <c r="G1372">
        <v>640</v>
      </c>
      <c r="H1372">
        <v>380.6</v>
      </c>
      <c r="I1372">
        <v>68</v>
      </c>
      <c r="J1372" t="b">
        <v>0</v>
      </c>
      <c r="L1372" t="s">
        <v>16</v>
      </c>
    </row>
    <row r="1373" spans="1:12">
      <c r="A1373" t="s">
        <v>2839</v>
      </c>
      <c r="B1373" t="s">
        <v>2840</v>
      </c>
      <c r="C1373" s="25">
        <v>45187</v>
      </c>
      <c r="D1373" s="23">
        <v>45207</v>
      </c>
      <c r="E1373" t="s">
        <v>23</v>
      </c>
      <c r="F1373">
        <v>46648</v>
      </c>
      <c r="G1373">
        <v>876</v>
      </c>
      <c r="H1373">
        <v>959.34</v>
      </c>
      <c r="I1373">
        <v>83</v>
      </c>
      <c r="J1373">
        <v>1</v>
      </c>
      <c r="L1373" t="s">
        <v>25</v>
      </c>
    </row>
    <row r="1374" spans="1:12">
      <c r="A1374" t="s">
        <v>2841</v>
      </c>
      <c r="B1374" t="s">
        <v>2842</v>
      </c>
      <c r="C1374" s="25">
        <v>45281</v>
      </c>
      <c r="D1374" s="23">
        <v>45305</v>
      </c>
      <c r="E1374" t="s">
        <v>41</v>
      </c>
      <c r="F1374">
        <v>49285</v>
      </c>
      <c r="G1374">
        <v>752</v>
      </c>
      <c r="H1374">
        <v>910.68</v>
      </c>
      <c r="I1374">
        <v>40</v>
      </c>
      <c r="J1374" t="b">
        <v>0</v>
      </c>
      <c r="L1374" t="s">
        <v>42</v>
      </c>
    </row>
    <row r="1375" spans="1:12">
      <c r="A1375" t="s">
        <v>2843</v>
      </c>
      <c r="B1375" t="s">
        <v>2844</v>
      </c>
      <c r="C1375" s="25">
        <v>44992</v>
      </c>
      <c r="D1375" s="23">
        <v>45001</v>
      </c>
      <c r="E1375" t="s">
        <v>19</v>
      </c>
      <c r="F1375">
        <v>20063</v>
      </c>
      <c r="G1375">
        <v>888</v>
      </c>
      <c r="H1375">
        <v>1045.09</v>
      </c>
      <c r="I1375">
        <v>44</v>
      </c>
      <c r="J1375">
        <v>0</v>
      </c>
      <c r="L1375" t="s">
        <v>20</v>
      </c>
    </row>
    <row r="1376" spans="1:12">
      <c r="A1376" t="s">
        <v>2845</v>
      </c>
      <c r="B1376" t="s">
        <v>2846</v>
      </c>
      <c r="C1376" s="25">
        <v>45237</v>
      </c>
      <c r="D1376" s="23">
        <v>45247</v>
      </c>
      <c r="E1376" t="s">
        <v>41</v>
      </c>
      <c r="F1376">
        <v>68642</v>
      </c>
      <c r="G1376">
        <v>2266</v>
      </c>
      <c r="H1376">
        <v>4087.33</v>
      </c>
      <c r="I1376">
        <v>190</v>
      </c>
      <c r="J1376" t="b">
        <v>0</v>
      </c>
      <c r="L1376" t="s">
        <v>42</v>
      </c>
    </row>
    <row r="1377" spans="1:12">
      <c r="A1377" t="s">
        <v>2847</v>
      </c>
      <c r="B1377" t="s">
        <v>2848</v>
      </c>
      <c r="C1377" s="25">
        <v>45123</v>
      </c>
      <c r="D1377" s="23">
        <v>45137</v>
      </c>
      <c r="E1377" t="s">
        <v>33</v>
      </c>
      <c r="F1377">
        <v>91093</v>
      </c>
      <c r="G1377">
        <v>1189</v>
      </c>
      <c r="H1377" s="24">
        <v>1539.87</v>
      </c>
      <c r="I1377">
        <v>131</v>
      </c>
      <c r="J1377">
        <v>0</v>
      </c>
      <c r="L1377" t="s">
        <v>34</v>
      </c>
    </row>
    <row r="1378" spans="1:12">
      <c r="A1378" t="s">
        <v>2849</v>
      </c>
      <c r="B1378" t="s">
        <v>2850</v>
      </c>
      <c r="C1378" s="25">
        <v>45281</v>
      </c>
      <c r="D1378" s="23">
        <v>45289</v>
      </c>
      <c r="E1378" t="s">
        <v>58</v>
      </c>
      <c r="F1378">
        <v>87143</v>
      </c>
      <c r="G1378">
        <v>2204</v>
      </c>
      <c r="H1378">
        <v>2649.14</v>
      </c>
      <c r="I1378">
        <v>391</v>
      </c>
      <c r="J1378" t="s">
        <v>30</v>
      </c>
      <c r="L1378" t="s">
        <v>68</v>
      </c>
    </row>
    <row r="1379" spans="1:12">
      <c r="A1379" t="s">
        <v>2851</v>
      </c>
      <c r="B1379" t="s">
        <v>2852</v>
      </c>
      <c r="C1379" s="25">
        <v>45102</v>
      </c>
      <c r="D1379" s="23">
        <v>45110</v>
      </c>
      <c r="E1379" t="s">
        <v>19</v>
      </c>
      <c r="F1379">
        <v>38599</v>
      </c>
      <c r="G1379">
        <v>953</v>
      </c>
      <c r="H1379" s="24">
        <v>1063.61</v>
      </c>
      <c r="J1379" t="b">
        <v>0</v>
      </c>
      <c r="L1379" t="s">
        <v>20</v>
      </c>
    </row>
    <row r="1380" spans="1:12">
      <c r="A1380" t="s">
        <v>2853</v>
      </c>
      <c r="B1380" t="s">
        <v>2854</v>
      </c>
      <c r="C1380" s="25">
        <v>44995</v>
      </c>
      <c r="D1380" s="23">
        <v>45003</v>
      </c>
      <c r="E1380" t="s">
        <v>14</v>
      </c>
      <c r="F1380">
        <v>52920</v>
      </c>
      <c r="G1380">
        <v>913</v>
      </c>
      <c r="H1380">
        <v>1576.24</v>
      </c>
      <c r="I1380">
        <v>82</v>
      </c>
      <c r="J1380" t="b">
        <v>1</v>
      </c>
      <c r="L1380" t="s">
        <v>16</v>
      </c>
    </row>
    <row r="1381" spans="1:12">
      <c r="A1381" t="s">
        <v>2855</v>
      </c>
      <c r="B1381" t="s">
        <v>2856</v>
      </c>
      <c r="C1381" s="25">
        <v>45189</v>
      </c>
      <c r="D1381" s="23">
        <v>45209</v>
      </c>
      <c r="E1381" t="s">
        <v>14</v>
      </c>
      <c r="F1381">
        <v>29529</v>
      </c>
      <c r="G1381">
        <v>809</v>
      </c>
      <c r="H1381">
        <v>1490.65</v>
      </c>
      <c r="I1381">
        <v>70</v>
      </c>
      <c r="J1381">
        <v>0</v>
      </c>
      <c r="L1381" t="s">
        <v>16</v>
      </c>
    </row>
    <row r="1382" spans="1:12">
      <c r="A1382" t="s">
        <v>2857</v>
      </c>
      <c r="B1382" t="s">
        <v>2858</v>
      </c>
      <c r="C1382" s="25">
        <v>45087</v>
      </c>
      <c r="D1382" s="23">
        <v>45107</v>
      </c>
      <c r="E1382" t="s">
        <v>234</v>
      </c>
      <c r="F1382">
        <v>36954</v>
      </c>
      <c r="G1382">
        <v>860</v>
      </c>
      <c r="H1382" s="24">
        <v>1530.68</v>
      </c>
      <c r="I1382">
        <v>72</v>
      </c>
      <c r="J1382">
        <v>0</v>
      </c>
      <c r="K1382">
        <v>37008</v>
      </c>
      <c r="L1382" t="s">
        <v>16</v>
      </c>
    </row>
    <row r="1383" spans="1:12">
      <c r="A1383" t="s">
        <v>2859</v>
      </c>
      <c r="B1383" t="s">
        <v>2860</v>
      </c>
      <c r="C1383" s="25">
        <v>45250</v>
      </c>
      <c r="D1383" s="23">
        <v>45269</v>
      </c>
      <c r="E1383" t="s">
        <v>41</v>
      </c>
      <c r="F1383">
        <v>28856</v>
      </c>
      <c r="G1383">
        <v>683</v>
      </c>
      <c r="H1383">
        <v>1031.55</v>
      </c>
      <c r="I1383">
        <v>68</v>
      </c>
      <c r="J1383" t="s">
        <v>15</v>
      </c>
      <c r="L1383" t="s">
        <v>42</v>
      </c>
    </row>
    <row r="1384" spans="1:12">
      <c r="A1384" t="s">
        <v>2861</v>
      </c>
      <c r="B1384" t="s">
        <v>2862</v>
      </c>
      <c r="C1384" s="25">
        <v>45292</v>
      </c>
      <c r="D1384" s="23">
        <v>45317</v>
      </c>
      <c r="E1384" t="s">
        <v>33</v>
      </c>
      <c r="F1384">
        <v>3573</v>
      </c>
      <c r="G1384">
        <v>141</v>
      </c>
      <c r="H1384">
        <v>99.55</v>
      </c>
      <c r="I1384">
        <v>17</v>
      </c>
      <c r="J1384" t="s">
        <v>30</v>
      </c>
      <c r="L1384" t="s">
        <v>34</v>
      </c>
    </row>
    <row r="1385" spans="1:12">
      <c r="A1385" t="s">
        <v>2863</v>
      </c>
      <c r="B1385" t="s">
        <v>2864</v>
      </c>
      <c r="C1385" s="25">
        <v>45271</v>
      </c>
      <c r="D1385" s="23">
        <v>45280</v>
      </c>
      <c r="E1385" t="s">
        <v>14</v>
      </c>
      <c r="F1385">
        <v>79344</v>
      </c>
      <c r="G1385">
        <v>1502</v>
      </c>
      <c r="H1385">
        <v>1374.79</v>
      </c>
      <c r="I1385">
        <v>173</v>
      </c>
      <c r="J1385" t="b">
        <v>0</v>
      </c>
      <c r="L1385" t="s">
        <v>16</v>
      </c>
    </row>
    <row r="1386" spans="1:12">
      <c r="A1386" t="s">
        <v>2865</v>
      </c>
      <c r="B1386" t="s">
        <v>2866</v>
      </c>
      <c r="C1386" s="25">
        <v>45018</v>
      </c>
      <c r="D1386" s="23">
        <v>45048</v>
      </c>
      <c r="E1386" t="s">
        <v>19</v>
      </c>
      <c r="F1386">
        <v>36367</v>
      </c>
      <c r="G1386">
        <v>1297</v>
      </c>
      <c r="H1386">
        <v>738.12</v>
      </c>
      <c r="I1386">
        <v>107</v>
      </c>
      <c r="J1386" t="s">
        <v>24</v>
      </c>
      <c r="L1386" t="s">
        <v>20</v>
      </c>
    </row>
    <row r="1387" spans="1:12">
      <c r="A1387" t="s">
        <v>2867</v>
      </c>
      <c r="B1387" t="s">
        <v>2868</v>
      </c>
      <c r="C1387" s="25">
        <v>45092</v>
      </c>
      <c r="D1387" s="23">
        <v>45110</v>
      </c>
      <c r="E1387" t="s">
        <v>33</v>
      </c>
      <c r="F1387">
        <v>61774</v>
      </c>
      <c r="G1387">
        <v>2027</v>
      </c>
      <c r="H1387">
        <v>3843.67</v>
      </c>
      <c r="I1387">
        <v>141</v>
      </c>
      <c r="J1387" t="b">
        <v>1</v>
      </c>
      <c r="L1387" t="s">
        <v>34</v>
      </c>
    </row>
    <row r="1388" spans="1:12">
      <c r="A1388" t="s">
        <v>2869</v>
      </c>
      <c r="B1388" t="s">
        <v>2870</v>
      </c>
      <c r="C1388" s="25">
        <v>45214</v>
      </c>
      <c r="D1388" s="23">
        <v>45226</v>
      </c>
      <c r="E1388" t="s">
        <v>14</v>
      </c>
      <c r="F1388">
        <v>24752</v>
      </c>
      <c r="G1388">
        <v>809</v>
      </c>
      <c r="H1388">
        <v>1206.38</v>
      </c>
      <c r="I1388">
        <v>41</v>
      </c>
      <c r="J1388" t="s">
        <v>15</v>
      </c>
      <c r="L1388" t="s">
        <v>16</v>
      </c>
    </row>
    <row r="1389" spans="1:12">
      <c r="A1389" t="s">
        <v>2871</v>
      </c>
      <c r="B1389" t="s">
        <v>2872</v>
      </c>
      <c r="C1389" s="25">
        <v>45268</v>
      </c>
      <c r="D1389" s="23">
        <v>45295</v>
      </c>
      <c r="E1389" t="s">
        <v>138</v>
      </c>
      <c r="F1389">
        <v>56029</v>
      </c>
      <c r="G1389">
        <v>2046</v>
      </c>
      <c r="H1389">
        <v>3313.59</v>
      </c>
      <c r="I1389">
        <v>149</v>
      </c>
      <c r="J1389" t="s">
        <v>30</v>
      </c>
      <c r="L1389" t="s">
        <v>139</v>
      </c>
    </row>
    <row r="1390" spans="1:12">
      <c r="A1390" t="s">
        <v>2873</v>
      </c>
      <c r="B1390" t="s">
        <v>2874</v>
      </c>
      <c r="C1390" s="25">
        <v>45200</v>
      </c>
      <c r="D1390" s="23">
        <v>45208</v>
      </c>
      <c r="E1390" t="s">
        <v>33</v>
      </c>
      <c r="F1390">
        <v>18685</v>
      </c>
      <c r="G1390">
        <v>596</v>
      </c>
      <c r="H1390">
        <v>576.55</v>
      </c>
      <c r="I1390">
        <v>92</v>
      </c>
      <c r="J1390">
        <v>0</v>
      </c>
      <c r="L1390" t="s">
        <v>34</v>
      </c>
    </row>
    <row r="1391" spans="1:12">
      <c r="A1391" t="s">
        <v>2875</v>
      </c>
      <c r="B1391" t="s">
        <v>2876</v>
      </c>
      <c r="C1391" s="23">
        <v>44933</v>
      </c>
      <c r="D1391" s="23">
        <v>45113</v>
      </c>
      <c r="E1391" t="s">
        <v>23</v>
      </c>
      <c r="F1391">
        <v>52693</v>
      </c>
      <c r="G1391">
        <v>2380</v>
      </c>
      <c r="H1391">
        <v>4208.98</v>
      </c>
      <c r="I1391">
        <v>205</v>
      </c>
      <c r="J1391" t="b">
        <v>1</v>
      </c>
      <c r="L1391" t="s">
        <v>25</v>
      </c>
    </row>
    <row r="1392" spans="1:12">
      <c r="A1392" t="s">
        <v>2877</v>
      </c>
      <c r="B1392" t="s">
        <v>2878</v>
      </c>
      <c r="C1392" t="s">
        <v>2879</v>
      </c>
      <c r="D1392" s="23">
        <v>45002</v>
      </c>
      <c r="E1392" t="s">
        <v>41</v>
      </c>
      <c r="F1392">
        <v>56961</v>
      </c>
      <c r="G1392">
        <v>2108</v>
      </c>
      <c r="H1392">
        <v>1874.87</v>
      </c>
      <c r="I1392">
        <v>253</v>
      </c>
      <c r="J1392" t="b">
        <v>0</v>
      </c>
      <c r="L1392" t="s">
        <v>68</v>
      </c>
    </row>
    <row r="1393" spans="1:12">
      <c r="A1393" t="s">
        <v>2880</v>
      </c>
      <c r="B1393" t="s">
        <v>2881</v>
      </c>
      <c r="C1393" s="25">
        <v>44955</v>
      </c>
      <c r="D1393" s="23">
        <v>44973</v>
      </c>
      <c r="E1393" t="s">
        <v>14</v>
      </c>
      <c r="F1393">
        <v>77908</v>
      </c>
      <c r="G1393">
        <v>2483</v>
      </c>
      <c r="H1393">
        <v>1247.62</v>
      </c>
      <c r="J1393" t="s">
        <v>24</v>
      </c>
      <c r="L1393" t="s">
        <v>16</v>
      </c>
    </row>
    <row r="1394" spans="1:12">
      <c r="A1394" t="s">
        <v>2882</v>
      </c>
      <c r="B1394" t="s">
        <v>2883</v>
      </c>
      <c r="C1394" s="25">
        <v>45009</v>
      </c>
      <c r="D1394" s="23">
        <v>45028</v>
      </c>
      <c r="E1394" t="s">
        <v>19</v>
      </c>
      <c r="F1394">
        <v>75532</v>
      </c>
      <c r="G1394">
        <v>3262</v>
      </c>
      <c r="H1394">
        <v>3472.8</v>
      </c>
      <c r="I1394">
        <v>597</v>
      </c>
      <c r="J1394">
        <v>1</v>
      </c>
      <c r="L1394" t="s">
        <v>20</v>
      </c>
    </row>
    <row r="1395" spans="1:12">
      <c r="A1395" t="s">
        <v>2884</v>
      </c>
      <c r="B1395" t="s">
        <v>2885</v>
      </c>
      <c r="C1395" s="25">
        <v>45001</v>
      </c>
      <c r="D1395" s="23">
        <v>45012</v>
      </c>
      <c r="E1395" t="s">
        <v>33</v>
      </c>
      <c r="F1395">
        <v>82994</v>
      </c>
      <c r="G1395">
        <v>2842</v>
      </c>
      <c r="H1395">
        <v>3854.16</v>
      </c>
      <c r="I1395">
        <v>521</v>
      </c>
      <c r="J1395">
        <v>1</v>
      </c>
      <c r="L1395" t="s">
        <v>34</v>
      </c>
    </row>
    <row r="1396" spans="1:12">
      <c r="A1396" t="s">
        <v>2886</v>
      </c>
      <c r="B1396" t="s">
        <v>2887</v>
      </c>
      <c r="C1396" s="25">
        <v>45078</v>
      </c>
      <c r="D1396" s="23">
        <v>45103</v>
      </c>
      <c r="E1396" t="s">
        <v>33</v>
      </c>
      <c r="F1396">
        <v>57133</v>
      </c>
      <c r="G1396">
        <v>1236</v>
      </c>
      <c r="H1396">
        <v>1505.52</v>
      </c>
      <c r="I1396">
        <v>200</v>
      </c>
      <c r="J1396" t="s">
        <v>30</v>
      </c>
      <c r="L1396" t="s">
        <v>34</v>
      </c>
    </row>
    <row r="1397" spans="1:12">
      <c r="A1397" t="s">
        <v>2888</v>
      </c>
      <c r="B1397" t="s">
        <v>2889</v>
      </c>
      <c r="C1397" s="25">
        <v>45110</v>
      </c>
      <c r="D1397" s="23">
        <v>45118</v>
      </c>
      <c r="E1397" t="s">
        <v>19</v>
      </c>
      <c r="F1397">
        <v>98425</v>
      </c>
      <c r="G1397">
        <v>1799</v>
      </c>
      <c r="H1397">
        <v>3225.81</v>
      </c>
      <c r="J1397" t="s">
        <v>24</v>
      </c>
      <c r="L1397" t="s">
        <v>20</v>
      </c>
    </row>
    <row r="1398" spans="1:12">
      <c r="A1398" t="s">
        <v>2890</v>
      </c>
      <c r="B1398" t="s">
        <v>2891</v>
      </c>
      <c r="C1398" s="25">
        <v>45272</v>
      </c>
      <c r="D1398" s="23">
        <v>45278</v>
      </c>
      <c r="E1398" t="s">
        <v>23</v>
      </c>
      <c r="F1398">
        <v>62268</v>
      </c>
      <c r="G1398">
        <v>1002</v>
      </c>
      <c r="H1398">
        <v>659.42</v>
      </c>
      <c r="I1398">
        <v>136</v>
      </c>
      <c r="J1398" t="b">
        <v>1</v>
      </c>
      <c r="L1398" t="s">
        <v>25</v>
      </c>
    </row>
    <row r="1399" spans="1:12">
      <c r="A1399" t="s">
        <v>2892</v>
      </c>
      <c r="B1399" t="s">
        <v>2893</v>
      </c>
      <c r="C1399" s="25">
        <v>45258</v>
      </c>
      <c r="D1399" s="23">
        <v>45284</v>
      </c>
      <c r="E1399" t="s">
        <v>19</v>
      </c>
      <c r="F1399">
        <v>93201</v>
      </c>
      <c r="G1399">
        <v>4285</v>
      </c>
      <c r="H1399">
        <v>5702.2</v>
      </c>
      <c r="J1399" t="s">
        <v>15</v>
      </c>
      <c r="L1399" t="s">
        <v>20</v>
      </c>
    </row>
    <row r="1400" spans="1:12">
      <c r="A1400" t="s">
        <v>2894</v>
      </c>
      <c r="B1400" t="s">
        <v>2895</v>
      </c>
      <c r="C1400" s="25">
        <v>45283</v>
      </c>
      <c r="D1400" s="23">
        <v>45310</v>
      </c>
      <c r="E1400" t="s">
        <v>23</v>
      </c>
      <c r="F1400">
        <v>39243</v>
      </c>
      <c r="G1400">
        <v>1507</v>
      </c>
      <c r="H1400">
        <v>1913.09</v>
      </c>
      <c r="I1400">
        <v>79</v>
      </c>
      <c r="J1400" t="b">
        <v>1</v>
      </c>
      <c r="L1400" t="s">
        <v>68</v>
      </c>
    </row>
    <row r="1401" spans="1:12">
      <c r="A1401" t="s">
        <v>2896</v>
      </c>
      <c r="B1401" t="s">
        <v>2897</v>
      </c>
      <c r="C1401" s="25">
        <v>45122</v>
      </c>
      <c r="D1401" s="23">
        <v>45135</v>
      </c>
      <c r="E1401" t="s">
        <v>19</v>
      </c>
      <c r="F1401">
        <v>58384</v>
      </c>
      <c r="G1401">
        <v>2772</v>
      </c>
      <c r="H1401">
        <v>2556.03</v>
      </c>
      <c r="I1401">
        <v>367</v>
      </c>
      <c r="J1401" t="s">
        <v>24</v>
      </c>
      <c r="L1401" t="s">
        <v>20</v>
      </c>
    </row>
    <row r="1402" spans="1:12">
      <c r="A1402" t="s">
        <v>2898</v>
      </c>
      <c r="B1402" t="s">
        <v>2899</v>
      </c>
      <c r="C1402" s="25">
        <v>45277</v>
      </c>
      <c r="D1402" s="23">
        <v>45284</v>
      </c>
      <c r="E1402" t="s">
        <v>41</v>
      </c>
      <c r="F1402">
        <v>32653</v>
      </c>
      <c r="G1402">
        <v>1114</v>
      </c>
      <c r="H1402">
        <v>1930.94</v>
      </c>
      <c r="I1402">
        <v>199</v>
      </c>
      <c r="J1402">
        <v>0</v>
      </c>
      <c r="L1402" t="s">
        <v>42</v>
      </c>
    </row>
    <row r="1403" spans="1:12">
      <c r="A1403" t="s">
        <v>2900</v>
      </c>
      <c r="B1403" t="s">
        <v>2901</v>
      </c>
      <c r="C1403" s="25">
        <v>44933</v>
      </c>
      <c r="D1403" s="23">
        <v>44951</v>
      </c>
      <c r="E1403" t="s">
        <v>58</v>
      </c>
      <c r="F1403">
        <v>27657</v>
      </c>
      <c r="G1403">
        <v>800</v>
      </c>
      <c r="H1403">
        <v>1303.42</v>
      </c>
      <c r="I1403">
        <v>96</v>
      </c>
      <c r="J1403">
        <v>1</v>
      </c>
      <c r="L1403" t="s">
        <v>59</v>
      </c>
    </row>
    <row r="1404" spans="1:12">
      <c r="A1404" t="s">
        <v>2902</v>
      </c>
      <c r="B1404" t="s">
        <v>2903</v>
      </c>
      <c r="C1404" s="25">
        <v>45153</v>
      </c>
      <c r="D1404" s="23">
        <v>45173</v>
      </c>
      <c r="E1404" t="s">
        <v>14</v>
      </c>
      <c r="F1404">
        <v>40952</v>
      </c>
      <c r="G1404">
        <v>507</v>
      </c>
      <c r="H1404">
        <v>810.84</v>
      </c>
      <c r="I1404">
        <v>25</v>
      </c>
      <c r="J1404" t="s">
        <v>30</v>
      </c>
      <c r="L1404" t="s">
        <v>16</v>
      </c>
    </row>
    <row r="1405" spans="1:12">
      <c r="A1405" t="s">
        <v>2904</v>
      </c>
      <c r="B1405" t="s">
        <v>2905</v>
      </c>
      <c r="C1405" s="25">
        <v>45287</v>
      </c>
      <c r="D1405" s="23">
        <v>45288</v>
      </c>
      <c r="E1405" t="s">
        <v>33</v>
      </c>
      <c r="F1405">
        <v>23180</v>
      </c>
      <c r="G1405">
        <v>854</v>
      </c>
      <c r="H1405">
        <v>1549.4</v>
      </c>
      <c r="I1405">
        <v>44</v>
      </c>
      <c r="J1405" t="b">
        <v>0</v>
      </c>
      <c r="L1405" t="s">
        <v>34</v>
      </c>
    </row>
    <row r="1406" spans="1:12">
      <c r="A1406" t="s">
        <v>2906</v>
      </c>
      <c r="B1406" t="s">
        <v>2907</v>
      </c>
      <c r="C1406" s="25">
        <v>45228</v>
      </c>
      <c r="D1406" s="23">
        <v>45234</v>
      </c>
      <c r="E1406" t="s">
        <v>33</v>
      </c>
      <c r="F1406">
        <v>98432</v>
      </c>
      <c r="G1406">
        <v>3276</v>
      </c>
      <c r="H1406">
        <v>5189.76</v>
      </c>
      <c r="J1406" t="b">
        <v>1</v>
      </c>
      <c r="L1406" t="s">
        <v>34</v>
      </c>
    </row>
    <row r="1407" spans="1:12">
      <c r="A1407" t="s">
        <v>2908</v>
      </c>
      <c r="B1407" t="s">
        <v>2909</v>
      </c>
      <c r="C1407" s="25">
        <v>45026</v>
      </c>
      <c r="D1407" s="23">
        <v>45029</v>
      </c>
      <c r="E1407" t="s">
        <v>19</v>
      </c>
      <c r="F1407">
        <v>79411</v>
      </c>
      <c r="G1407">
        <v>3939</v>
      </c>
      <c r="H1407">
        <v>3339.33</v>
      </c>
      <c r="I1407">
        <v>288</v>
      </c>
      <c r="J1407">
        <v>1</v>
      </c>
      <c r="L1407" t="s">
        <v>20</v>
      </c>
    </row>
    <row r="1408" spans="1:12">
      <c r="A1408" t="s">
        <v>2910</v>
      </c>
      <c r="B1408" t="s">
        <v>2911</v>
      </c>
      <c r="C1408" t="s">
        <v>2559</v>
      </c>
      <c r="D1408" s="23">
        <v>45295</v>
      </c>
      <c r="E1408" t="s">
        <v>19</v>
      </c>
      <c r="F1408">
        <v>2622</v>
      </c>
      <c r="G1408">
        <v>51</v>
      </c>
      <c r="H1408">
        <v>79.48</v>
      </c>
      <c r="I1408">
        <v>7</v>
      </c>
      <c r="J1408" t="s">
        <v>15</v>
      </c>
      <c r="L1408" t="s">
        <v>20</v>
      </c>
    </row>
    <row r="1409" spans="1:12">
      <c r="A1409" t="s">
        <v>2912</v>
      </c>
      <c r="B1409" t="s">
        <v>2913</v>
      </c>
      <c r="C1409" s="25">
        <v>45015</v>
      </c>
      <c r="D1409" s="23">
        <v>45039</v>
      </c>
      <c r="E1409" t="s">
        <v>33</v>
      </c>
      <c r="F1409">
        <v>49756</v>
      </c>
      <c r="G1409">
        <v>1553</v>
      </c>
      <c r="H1409">
        <v>1493.29</v>
      </c>
      <c r="I1409">
        <v>242</v>
      </c>
      <c r="J1409" t="s">
        <v>30</v>
      </c>
      <c r="L1409" t="s">
        <v>34</v>
      </c>
    </row>
    <row r="1410" spans="1:12">
      <c r="A1410" t="s">
        <v>2914</v>
      </c>
      <c r="B1410" t="s">
        <v>2915</v>
      </c>
      <c r="C1410" s="25">
        <v>44947</v>
      </c>
      <c r="D1410" s="23">
        <v>44967</v>
      </c>
      <c r="E1410" t="s">
        <v>19</v>
      </c>
      <c r="F1410">
        <v>41809</v>
      </c>
      <c r="G1410">
        <v>1506</v>
      </c>
      <c r="H1410">
        <v>1300.07</v>
      </c>
      <c r="I1410">
        <v>115</v>
      </c>
      <c r="J1410" t="b">
        <v>0</v>
      </c>
      <c r="L1410" t="s">
        <v>20</v>
      </c>
    </row>
    <row r="1411" spans="1:12">
      <c r="A1411" t="s">
        <v>2916</v>
      </c>
      <c r="B1411" t="s">
        <v>2917</v>
      </c>
      <c r="C1411" s="25">
        <v>44993</v>
      </c>
      <c r="D1411" s="23">
        <v>45002</v>
      </c>
      <c r="E1411" t="s">
        <v>19</v>
      </c>
      <c r="F1411">
        <v>17725</v>
      </c>
      <c r="G1411">
        <v>634</v>
      </c>
      <c r="H1411">
        <v>-386.43</v>
      </c>
      <c r="I1411">
        <v>116</v>
      </c>
      <c r="J1411" t="b">
        <v>1</v>
      </c>
      <c r="L1411" t="s">
        <v>20</v>
      </c>
    </row>
    <row r="1412" spans="1:12">
      <c r="A1412" t="s">
        <v>2918</v>
      </c>
      <c r="B1412" t="s">
        <v>2919</v>
      </c>
      <c r="C1412" s="25">
        <v>44929</v>
      </c>
      <c r="D1412" s="23">
        <v>44955</v>
      </c>
      <c r="E1412" t="s">
        <v>33</v>
      </c>
      <c r="F1412">
        <v>62396</v>
      </c>
      <c r="G1412">
        <v>2024</v>
      </c>
      <c r="H1412" s="24">
        <v>3270.87</v>
      </c>
      <c r="I1412">
        <v>235</v>
      </c>
      <c r="J1412" t="s">
        <v>15</v>
      </c>
      <c r="L1412" t="s">
        <v>34</v>
      </c>
    </row>
    <row r="1413" spans="1:12">
      <c r="A1413" t="s">
        <v>2920</v>
      </c>
      <c r="B1413" t="s">
        <v>2921</v>
      </c>
      <c r="C1413" t="s">
        <v>682</v>
      </c>
      <c r="D1413" s="23">
        <v>45022</v>
      </c>
      <c r="E1413" t="s">
        <v>19</v>
      </c>
      <c r="F1413">
        <v>52226</v>
      </c>
      <c r="G1413">
        <v>2145</v>
      </c>
      <c r="H1413" s="24">
        <v>3360.15</v>
      </c>
      <c r="I1413">
        <v>153</v>
      </c>
      <c r="J1413" t="b">
        <v>0</v>
      </c>
      <c r="L1413" t="s">
        <v>20</v>
      </c>
    </row>
    <row r="1414" spans="1:12">
      <c r="A1414" t="s">
        <v>2922</v>
      </c>
      <c r="B1414" t="s">
        <v>2923</v>
      </c>
      <c r="C1414" s="25">
        <v>45092</v>
      </c>
      <c r="D1414" s="23">
        <v>45096</v>
      </c>
      <c r="E1414" t="s">
        <v>19</v>
      </c>
      <c r="F1414">
        <v>82182</v>
      </c>
      <c r="G1414">
        <v>1495</v>
      </c>
      <c r="H1414">
        <v>1273.37</v>
      </c>
      <c r="I1414">
        <v>246</v>
      </c>
      <c r="J1414">
        <v>0</v>
      </c>
      <c r="L1414" t="s">
        <v>20</v>
      </c>
    </row>
    <row r="1415" spans="1:12">
      <c r="A1415" t="s">
        <v>2924</v>
      </c>
      <c r="B1415" t="s">
        <v>2925</v>
      </c>
      <c r="C1415" s="25">
        <v>45247</v>
      </c>
      <c r="D1415" s="23">
        <v>45251</v>
      </c>
      <c r="E1415" t="s">
        <v>41</v>
      </c>
      <c r="F1415">
        <v>83565</v>
      </c>
      <c r="G1415">
        <v>3261</v>
      </c>
      <c r="H1415">
        <v>5296.09</v>
      </c>
      <c r="I1415">
        <v>549</v>
      </c>
      <c r="J1415">
        <v>1</v>
      </c>
      <c r="L1415" t="s">
        <v>42</v>
      </c>
    </row>
    <row r="1416" spans="1:12">
      <c r="A1416" t="s">
        <v>2926</v>
      </c>
      <c r="B1416" t="s">
        <v>2927</v>
      </c>
      <c r="C1416" s="25">
        <v>45178</v>
      </c>
      <c r="D1416" s="23">
        <v>45186</v>
      </c>
      <c r="E1416" t="s">
        <v>33</v>
      </c>
      <c r="F1416">
        <v>30402</v>
      </c>
      <c r="G1416">
        <v>1057</v>
      </c>
      <c r="H1416">
        <v>1983.74</v>
      </c>
      <c r="I1416">
        <v>154</v>
      </c>
      <c r="J1416">
        <v>0</v>
      </c>
      <c r="L1416" t="s">
        <v>34</v>
      </c>
    </row>
    <row r="1417" spans="1:12">
      <c r="A1417" t="s">
        <v>2928</v>
      </c>
      <c r="B1417" t="s">
        <v>2929</v>
      </c>
      <c r="C1417" s="25">
        <v>44964</v>
      </c>
      <c r="D1417" s="23">
        <v>44992</v>
      </c>
      <c r="E1417" t="s">
        <v>23</v>
      </c>
      <c r="F1417">
        <v>5263</v>
      </c>
      <c r="G1417">
        <v>241</v>
      </c>
      <c r="H1417">
        <v>159.55</v>
      </c>
      <c r="I1417">
        <v>42</v>
      </c>
      <c r="J1417">
        <v>1</v>
      </c>
      <c r="L1417" t="s">
        <v>25</v>
      </c>
    </row>
    <row r="1418" spans="1:12">
      <c r="A1418" t="s">
        <v>2930</v>
      </c>
      <c r="B1418" t="s">
        <v>2931</v>
      </c>
      <c r="C1418" s="25">
        <v>45039</v>
      </c>
      <c r="D1418" s="23">
        <v>45053</v>
      </c>
      <c r="E1418" t="s">
        <v>14</v>
      </c>
      <c r="F1418">
        <v>97523</v>
      </c>
      <c r="G1418">
        <v>4280</v>
      </c>
      <c r="H1418">
        <v>3633.53</v>
      </c>
      <c r="I1418">
        <v>687</v>
      </c>
      <c r="J1418" t="s">
        <v>15</v>
      </c>
      <c r="L1418" t="s">
        <v>16</v>
      </c>
    </row>
    <row r="1419" spans="1:12">
      <c r="A1419" t="s">
        <v>2932</v>
      </c>
      <c r="B1419" t="s">
        <v>2933</v>
      </c>
      <c r="C1419" s="25">
        <v>45185</v>
      </c>
      <c r="D1419" s="23">
        <v>45193</v>
      </c>
      <c r="E1419" t="s">
        <v>33</v>
      </c>
      <c r="F1419">
        <v>47828</v>
      </c>
      <c r="G1419">
        <v>1081</v>
      </c>
      <c r="H1419">
        <v>1757.05</v>
      </c>
      <c r="I1419">
        <v>197</v>
      </c>
      <c r="J1419">
        <v>0</v>
      </c>
      <c r="L1419" t="s">
        <v>34</v>
      </c>
    </row>
    <row r="1420" spans="1:12">
      <c r="A1420" t="s">
        <v>2934</v>
      </c>
      <c r="B1420" t="s">
        <v>2935</v>
      </c>
      <c r="C1420" t="s">
        <v>2672</v>
      </c>
      <c r="D1420" s="23">
        <v>45141</v>
      </c>
      <c r="E1420" t="s">
        <v>41</v>
      </c>
      <c r="F1420">
        <v>48924</v>
      </c>
      <c r="G1420">
        <v>1029</v>
      </c>
      <c r="H1420">
        <v>-938.2</v>
      </c>
      <c r="I1420">
        <v>118</v>
      </c>
      <c r="J1420">
        <v>1</v>
      </c>
      <c r="L1420" t="s">
        <v>42</v>
      </c>
    </row>
    <row r="1421" spans="1:12">
      <c r="A1421" t="s">
        <v>2936</v>
      </c>
      <c r="B1421" t="s">
        <v>2937</v>
      </c>
      <c r="C1421" s="25">
        <v>45040</v>
      </c>
      <c r="D1421" s="23">
        <v>45055</v>
      </c>
      <c r="E1421" t="s">
        <v>14</v>
      </c>
      <c r="F1421">
        <v>75182</v>
      </c>
      <c r="G1421">
        <v>3703</v>
      </c>
      <c r="H1421">
        <v>5321.2</v>
      </c>
      <c r="I1421">
        <v>600</v>
      </c>
      <c r="J1421" t="s">
        <v>30</v>
      </c>
      <c r="L1421" t="s">
        <v>16</v>
      </c>
    </row>
    <row r="1422" spans="1:12">
      <c r="A1422" t="s">
        <v>2938</v>
      </c>
      <c r="B1422" t="s">
        <v>2939</v>
      </c>
      <c r="C1422" s="25">
        <v>45096</v>
      </c>
      <c r="D1422" s="23">
        <v>45116</v>
      </c>
      <c r="E1422" t="s">
        <v>19</v>
      </c>
      <c r="F1422">
        <v>94065</v>
      </c>
      <c r="G1422">
        <v>2924</v>
      </c>
      <c r="H1422" s="24">
        <v>1817.99</v>
      </c>
      <c r="I1422">
        <v>584</v>
      </c>
      <c r="J1422" t="s">
        <v>15</v>
      </c>
      <c r="L1422" t="s">
        <v>20</v>
      </c>
    </row>
    <row r="1423" spans="1:12">
      <c r="A1423" t="s">
        <v>2940</v>
      </c>
      <c r="B1423" t="s">
        <v>2941</v>
      </c>
      <c r="C1423" s="25">
        <v>45243</v>
      </c>
      <c r="D1423" s="23">
        <v>45249</v>
      </c>
      <c r="E1423" t="s">
        <v>14</v>
      </c>
      <c r="F1423">
        <v>60052</v>
      </c>
      <c r="G1423">
        <v>2777</v>
      </c>
      <c r="H1423">
        <v>3272.15</v>
      </c>
      <c r="I1423">
        <v>440</v>
      </c>
      <c r="J1423">
        <v>1</v>
      </c>
      <c r="L1423" t="s">
        <v>16</v>
      </c>
    </row>
    <row r="1424" spans="1:12">
      <c r="A1424" t="s">
        <v>2942</v>
      </c>
      <c r="B1424" t="s">
        <v>2943</v>
      </c>
      <c r="C1424" t="s">
        <v>687</v>
      </c>
      <c r="D1424" s="23">
        <v>45288</v>
      </c>
      <c r="E1424" t="s">
        <v>41</v>
      </c>
      <c r="F1424">
        <v>12664</v>
      </c>
      <c r="G1424">
        <v>209</v>
      </c>
      <c r="H1424">
        <v>336.21</v>
      </c>
      <c r="I1424">
        <v>14</v>
      </c>
      <c r="J1424" t="b">
        <v>1</v>
      </c>
      <c r="L1424" t="s">
        <v>42</v>
      </c>
    </row>
    <row r="1425" spans="1:12">
      <c r="A1425" t="s">
        <v>2944</v>
      </c>
      <c r="B1425" t="s">
        <v>2945</v>
      </c>
      <c r="C1425" s="25">
        <v>45269</v>
      </c>
      <c r="D1425" s="23">
        <v>45275</v>
      </c>
      <c r="E1425" t="s">
        <v>191</v>
      </c>
      <c r="F1425">
        <v>36737</v>
      </c>
      <c r="G1425">
        <v>1311</v>
      </c>
      <c r="H1425" s="24">
        <v>2005.53</v>
      </c>
      <c r="I1425">
        <v>167</v>
      </c>
      <c r="J1425">
        <v>1</v>
      </c>
      <c r="L1425" t="s">
        <v>68</v>
      </c>
    </row>
    <row r="1426" spans="1:12">
      <c r="A1426" t="s">
        <v>2946</v>
      </c>
      <c r="B1426" t="s">
        <v>2947</v>
      </c>
      <c r="C1426" s="25">
        <v>45255</v>
      </c>
      <c r="D1426" s="23">
        <v>45285</v>
      </c>
      <c r="E1426" t="s">
        <v>33</v>
      </c>
      <c r="F1426">
        <v>90563</v>
      </c>
      <c r="G1426">
        <v>3839</v>
      </c>
      <c r="H1426">
        <v>6613.09</v>
      </c>
      <c r="J1426">
        <v>0</v>
      </c>
      <c r="L1426" t="s">
        <v>34</v>
      </c>
    </row>
    <row r="1427" spans="1:12">
      <c r="A1427" t="s">
        <v>2948</v>
      </c>
      <c r="B1427" t="s">
        <v>2949</v>
      </c>
      <c r="C1427" s="25">
        <v>44947</v>
      </c>
      <c r="D1427" s="23">
        <v>44955</v>
      </c>
      <c r="E1427" t="s">
        <v>23</v>
      </c>
      <c r="F1427">
        <v>30373</v>
      </c>
      <c r="G1427">
        <v>1454</v>
      </c>
      <c r="H1427" s="24">
        <v>2640.72</v>
      </c>
      <c r="I1427">
        <v>110</v>
      </c>
      <c r="J1427" t="s">
        <v>30</v>
      </c>
      <c r="L1427" t="s">
        <v>25</v>
      </c>
    </row>
    <row r="1428" spans="1:12">
      <c r="A1428" t="s">
        <v>2950</v>
      </c>
      <c r="B1428" t="s">
        <v>2951</v>
      </c>
      <c r="C1428" s="25">
        <v>44985</v>
      </c>
      <c r="D1428" s="23">
        <v>44994</v>
      </c>
      <c r="E1428" t="s">
        <v>19</v>
      </c>
      <c r="F1428">
        <v>37397</v>
      </c>
      <c r="G1428">
        <v>878</v>
      </c>
      <c r="H1428">
        <v>1457.28</v>
      </c>
      <c r="I1428">
        <v>170</v>
      </c>
      <c r="J1428" t="b">
        <v>0</v>
      </c>
      <c r="L1428" t="s">
        <v>20</v>
      </c>
    </row>
    <row r="1429" spans="1:12">
      <c r="A1429" t="s">
        <v>2952</v>
      </c>
      <c r="B1429" t="s">
        <v>2953</v>
      </c>
      <c r="C1429" t="s">
        <v>2954</v>
      </c>
      <c r="D1429" s="23">
        <v>45075</v>
      </c>
      <c r="E1429" t="s">
        <v>23</v>
      </c>
      <c r="F1429">
        <v>87145</v>
      </c>
      <c r="G1429">
        <v>3398</v>
      </c>
      <c r="H1429">
        <v>5122.08</v>
      </c>
      <c r="I1429">
        <v>259</v>
      </c>
      <c r="J1429" t="b">
        <v>0</v>
      </c>
      <c r="L1429" t="s">
        <v>25</v>
      </c>
    </row>
    <row r="1430" spans="1:12">
      <c r="A1430" t="s">
        <v>2955</v>
      </c>
      <c r="B1430" t="s">
        <v>2956</v>
      </c>
      <c r="C1430" s="25">
        <v>45191</v>
      </c>
      <c r="D1430" s="23">
        <v>45192</v>
      </c>
      <c r="E1430" t="s">
        <v>19</v>
      </c>
      <c r="F1430">
        <v>39709</v>
      </c>
      <c r="G1430">
        <v>1252</v>
      </c>
      <c r="H1430">
        <v>685.57</v>
      </c>
      <c r="J1430">
        <v>1</v>
      </c>
      <c r="L1430" t="s">
        <v>20</v>
      </c>
    </row>
    <row r="1431" spans="1:12">
      <c r="A1431" t="s">
        <v>2957</v>
      </c>
      <c r="B1431" t="s">
        <v>2958</v>
      </c>
      <c r="C1431" s="23">
        <v>45187</v>
      </c>
      <c r="D1431" s="23">
        <v>45195</v>
      </c>
      <c r="E1431" t="s">
        <v>14</v>
      </c>
      <c r="F1431">
        <v>62120</v>
      </c>
      <c r="G1431">
        <v>771</v>
      </c>
      <c r="H1431">
        <v>1004.19</v>
      </c>
      <c r="I1431">
        <v>144</v>
      </c>
      <c r="J1431" t="b">
        <v>0</v>
      </c>
      <c r="L1431" t="s">
        <v>68</v>
      </c>
    </row>
    <row r="1432" spans="1:12">
      <c r="A1432" t="s">
        <v>2959</v>
      </c>
      <c r="B1432" t="s">
        <v>2960</v>
      </c>
      <c r="C1432" s="25">
        <v>45260</v>
      </c>
      <c r="D1432" s="23">
        <v>45282</v>
      </c>
      <c r="E1432" t="s">
        <v>33</v>
      </c>
      <c r="F1432">
        <v>20250</v>
      </c>
      <c r="G1432">
        <v>761</v>
      </c>
      <c r="H1432">
        <v>423.53</v>
      </c>
      <c r="I1432">
        <v>91</v>
      </c>
      <c r="J1432">
        <v>1</v>
      </c>
      <c r="L1432" t="s">
        <v>34</v>
      </c>
    </row>
    <row r="1433" spans="1:12">
      <c r="A1433" t="s">
        <v>2961</v>
      </c>
      <c r="B1433" t="s">
        <v>2962</v>
      </c>
      <c r="C1433" s="25">
        <v>44976</v>
      </c>
      <c r="D1433" s="23">
        <v>44986</v>
      </c>
      <c r="E1433" t="s">
        <v>41</v>
      </c>
      <c r="F1433">
        <v>22172</v>
      </c>
      <c r="G1433">
        <v>833</v>
      </c>
      <c r="H1433">
        <v>1426.18</v>
      </c>
      <c r="J1433" t="s">
        <v>30</v>
      </c>
      <c r="L1433" t="s">
        <v>42</v>
      </c>
    </row>
    <row r="1434" spans="1:12">
      <c r="A1434" t="s">
        <v>2963</v>
      </c>
      <c r="B1434" t="s">
        <v>2964</v>
      </c>
      <c r="C1434" s="25">
        <v>45202</v>
      </c>
      <c r="D1434" s="23">
        <v>45216</v>
      </c>
      <c r="E1434" t="s">
        <v>138</v>
      </c>
      <c r="F1434">
        <v>12555</v>
      </c>
      <c r="G1434">
        <v>592</v>
      </c>
      <c r="H1434">
        <v>580.8</v>
      </c>
      <c r="I1434">
        <v>82</v>
      </c>
      <c r="J1434" t="b">
        <v>0</v>
      </c>
      <c r="L1434" t="s">
        <v>139</v>
      </c>
    </row>
    <row r="1435" spans="1:12">
      <c r="A1435" t="s">
        <v>2965</v>
      </c>
      <c r="B1435" t="s">
        <v>2966</v>
      </c>
      <c r="C1435" s="25">
        <v>45034</v>
      </c>
      <c r="D1435" s="23">
        <v>45053</v>
      </c>
      <c r="E1435" t="s">
        <v>19</v>
      </c>
      <c r="F1435">
        <v>88410</v>
      </c>
      <c r="G1435">
        <v>2642</v>
      </c>
      <c r="H1435">
        <v>3549.91</v>
      </c>
      <c r="I1435">
        <v>370</v>
      </c>
      <c r="J1435">
        <v>0</v>
      </c>
      <c r="L1435" t="s">
        <v>20</v>
      </c>
    </row>
    <row r="1436" spans="1:12">
      <c r="A1436" t="s">
        <v>2967</v>
      </c>
      <c r="B1436" t="s">
        <v>2968</v>
      </c>
      <c r="C1436" s="25">
        <v>45277</v>
      </c>
      <c r="D1436" s="23">
        <v>45305</v>
      </c>
      <c r="E1436" t="s">
        <v>23</v>
      </c>
      <c r="F1436">
        <v>79617</v>
      </c>
      <c r="G1436">
        <v>1529</v>
      </c>
      <c r="H1436" s="24">
        <v>1405.41</v>
      </c>
      <c r="I1436">
        <v>91</v>
      </c>
      <c r="J1436">
        <v>0</v>
      </c>
      <c r="L1436" t="s">
        <v>25</v>
      </c>
    </row>
    <row r="1437" spans="1:12">
      <c r="A1437" t="s">
        <v>2969</v>
      </c>
      <c r="B1437" t="s">
        <v>2970</v>
      </c>
      <c r="C1437" s="25">
        <v>45202</v>
      </c>
      <c r="D1437" s="23">
        <v>45222</v>
      </c>
      <c r="E1437" t="s">
        <v>23</v>
      </c>
      <c r="F1437">
        <v>54276</v>
      </c>
      <c r="G1437">
        <v>639</v>
      </c>
      <c r="H1437">
        <v>1069.53</v>
      </c>
      <c r="I1437">
        <v>125</v>
      </c>
      <c r="J1437" t="b">
        <v>1</v>
      </c>
      <c r="L1437" t="s">
        <v>25</v>
      </c>
    </row>
    <row r="1438" spans="1:12">
      <c r="A1438" t="s">
        <v>2971</v>
      </c>
      <c r="B1438" t="s">
        <v>2972</v>
      </c>
      <c r="C1438" s="25">
        <v>45149</v>
      </c>
      <c r="D1438" s="23">
        <v>45177</v>
      </c>
      <c r="E1438" t="s">
        <v>33</v>
      </c>
      <c r="F1438">
        <v>58492</v>
      </c>
      <c r="G1438">
        <v>1557</v>
      </c>
      <c r="H1438">
        <v>2848.93</v>
      </c>
      <c r="I1438">
        <v>204</v>
      </c>
      <c r="J1438">
        <v>1</v>
      </c>
      <c r="L1438" t="s">
        <v>34</v>
      </c>
    </row>
    <row r="1439" spans="1:12">
      <c r="A1439" t="s">
        <v>2973</v>
      </c>
      <c r="B1439" t="s">
        <v>2974</v>
      </c>
      <c r="C1439" s="25">
        <v>45278</v>
      </c>
      <c r="D1439" s="23">
        <v>45291</v>
      </c>
      <c r="E1439" t="s">
        <v>19</v>
      </c>
      <c r="F1439">
        <v>54002</v>
      </c>
      <c r="G1439">
        <v>1192</v>
      </c>
      <c r="H1439">
        <v>1308.77</v>
      </c>
      <c r="I1439">
        <v>159</v>
      </c>
      <c r="J1439" t="b">
        <v>0</v>
      </c>
      <c r="L1439" t="s">
        <v>20</v>
      </c>
    </row>
    <row r="1440" spans="1:12">
      <c r="A1440" t="s">
        <v>2975</v>
      </c>
      <c r="B1440" t="s">
        <v>2976</v>
      </c>
      <c r="C1440" t="s">
        <v>2977</v>
      </c>
      <c r="D1440" s="23">
        <v>45111</v>
      </c>
      <c r="E1440" t="s">
        <v>23</v>
      </c>
      <c r="F1440">
        <v>90599</v>
      </c>
      <c r="G1440">
        <v>3664</v>
      </c>
      <c r="H1440">
        <v>6574.62</v>
      </c>
      <c r="I1440">
        <v>469</v>
      </c>
      <c r="J1440">
        <v>0</v>
      </c>
      <c r="L1440" t="s">
        <v>25</v>
      </c>
    </row>
    <row r="1441" spans="1:12">
      <c r="A1441" t="s">
        <v>2978</v>
      </c>
      <c r="B1441" t="s">
        <v>2979</v>
      </c>
      <c r="C1441" s="23">
        <v>45109</v>
      </c>
      <c r="D1441" s="23">
        <v>44971</v>
      </c>
      <c r="E1441" t="s">
        <v>19</v>
      </c>
      <c r="F1441">
        <v>73355</v>
      </c>
      <c r="G1441">
        <v>1773</v>
      </c>
      <c r="H1441" s="24">
        <v>1596.79</v>
      </c>
      <c r="I1441">
        <v>251</v>
      </c>
      <c r="J1441" t="s">
        <v>24</v>
      </c>
      <c r="L1441" t="s">
        <v>20</v>
      </c>
    </row>
    <row r="1442" spans="1:12">
      <c r="A1442" t="s">
        <v>2980</v>
      </c>
      <c r="B1442" t="s">
        <v>2981</v>
      </c>
      <c r="C1442" s="25">
        <v>45055</v>
      </c>
      <c r="D1442" s="23">
        <v>45063</v>
      </c>
      <c r="E1442" t="s">
        <v>14</v>
      </c>
      <c r="F1442">
        <v>92248</v>
      </c>
      <c r="G1442">
        <v>4424</v>
      </c>
      <c r="H1442">
        <v>5760.01</v>
      </c>
      <c r="I1442">
        <v>396</v>
      </c>
      <c r="J1442" t="s">
        <v>30</v>
      </c>
      <c r="L1442" t="s">
        <v>16</v>
      </c>
    </row>
    <row r="1443" spans="1:12">
      <c r="A1443" t="s">
        <v>2982</v>
      </c>
      <c r="B1443" t="s">
        <v>2983</v>
      </c>
      <c r="C1443" s="25">
        <v>45043</v>
      </c>
      <c r="D1443" s="23">
        <v>45047</v>
      </c>
      <c r="E1443" t="s">
        <v>23</v>
      </c>
      <c r="F1443">
        <v>25762</v>
      </c>
      <c r="G1443">
        <v>1249</v>
      </c>
      <c r="H1443">
        <v>2233.39</v>
      </c>
      <c r="I1443">
        <v>116</v>
      </c>
      <c r="J1443" t="s">
        <v>30</v>
      </c>
      <c r="L1443" t="s">
        <v>25</v>
      </c>
    </row>
    <row r="1444" spans="1:12">
      <c r="A1444" t="s">
        <v>2984</v>
      </c>
      <c r="B1444" t="s">
        <v>2985</v>
      </c>
      <c r="C1444" s="25">
        <v>45157</v>
      </c>
      <c r="D1444" s="23">
        <v>45185</v>
      </c>
      <c r="E1444" t="s">
        <v>33</v>
      </c>
      <c r="F1444">
        <v>12046</v>
      </c>
      <c r="G1444">
        <v>419</v>
      </c>
      <c r="H1444">
        <v>414.32</v>
      </c>
      <c r="I1444">
        <v>53</v>
      </c>
      <c r="J1444" t="s">
        <v>24</v>
      </c>
      <c r="L1444" t="s">
        <v>34</v>
      </c>
    </row>
    <row r="1445" spans="1:12">
      <c r="A1445" t="s">
        <v>2986</v>
      </c>
      <c r="B1445" t="s">
        <v>2987</v>
      </c>
      <c r="C1445" s="25">
        <v>44935</v>
      </c>
      <c r="D1445" s="23">
        <v>44938</v>
      </c>
      <c r="E1445" t="s">
        <v>41</v>
      </c>
      <c r="F1445">
        <v>97999</v>
      </c>
      <c r="G1445">
        <v>4620</v>
      </c>
      <c r="H1445">
        <v>8921.51</v>
      </c>
      <c r="I1445">
        <v>790</v>
      </c>
      <c r="J1445" t="s">
        <v>24</v>
      </c>
      <c r="L1445" t="s">
        <v>42</v>
      </c>
    </row>
    <row r="1446" spans="1:12">
      <c r="A1446" t="s">
        <v>2988</v>
      </c>
      <c r="B1446" t="s">
        <v>2989</v>
      </c>
      <c r="C1446" s="25">
        <v>44930</v>
      </c>
      <c r="D1446" s="23">
        <v>44944</v>
      </c>
      <c r="E1446" t="s">
        <v>14</v>
      </c>
      <c r="F1446">
        <v>29769</v>
      </c>
      <c r="G1446">
        <v>1203</v>
      </c>
      <c r="H1446">
        <v>821.43</v>
      </c>
      <c r="I1446">
        <v>69</v>
      </c>
      <c r="J1446" t="b">
        <v>1</v>
      </c>
      <c r="L1446" t="s">
        <v>16</v>
      </c>
    </row>
    <row r="1447" spans="1:12">
      <c r="A1447" t="s">
        <v>2990</v>
      </c>
      <c r="B1447" t="s">
        <v>2991</v>
      </c>
      <c r="C1447" t="s">
        <v>2992</v>
      </c>
      <c r="D1447" s="23">
        <v>45249</v>
      </c>
      <c r="E1447" t="s">
        <v>19</v>
      </c>
      <c r="F1447">
        <v>54302</v>
      </c>
      <c r="G1447">
        <v>1730</v>
      </c>
      <c r="H1447" s="24">
        <v>912.42</v>
      </c>
      <c r="I1447">
        <v>243</v>
      </c>
      <c r="J1447" t="s">
        <v>30</v>
      </c>
      <c r="L1447" t="s">
        <v>20</v>
      </c>
    </row>
    <row r="1448" spans="1:12">
      <c r="A1448" t="s">
        <v>2993</v>
      </c>
      <c r="B1448" t="s">
        <v>2994</v>
      </c>
      <c r="C1448" s="25">
        <v>44964</v>
      </c>
      <c r="D1448" s="23">
        <v>44979</v>
      </c>
      <c r="E1448" t="s">
        <v>23</v>
      </c>
      <c r="F1448">
        <v>24150</v>
      </c>
      <c r="G1448">
        <v>415</v>
      </c>
      <c r="H1448">
        <v>770.32</v>
      </c>
      <c r="I1448">
        <v>70</v>
      </c>
      <c r="J1448" t="s">
        <v>30</v>
      </c>
      <c r="L1448" t="s">
        <v>25</v>
      </c>
    </row>
    <row r="1449" spans="1:12">
      <c r="A1449" t="s">
        <v>2995</v>
      </c>
      <c r="B1449" t="s">
        <v>2996</v>
      </c>
      <c r="C1449" s="25">
        <v>45075</v>
      </c>
      <c r="D1449" s="23">
        <v>45090</v>
      </c>
      <c r="E1449" t="s">
        <v>14</v>
      </c>
      <c r="F1449">
        <v>69247</v>
      </c>
      <c r="G1449">
        <v>1962</v>
      </c>
      <c r="H1449">
        <v>1183.03</v>
      </c>
      <c r="I1449">
        <v>144</v>
      </c>
      <c r="J1449" t="b">
        <v>0</v>
      </c>
      <c r="L1449" t="s">
        <v>16</v>
      </c>
    </row>
    <row r="1450" spans="1:12">
      <c r="A1450" t="s">
        <v>2997</v>
      </c>
      <c r="B1450" t="s">
        <v>2998</v>
      </c>
      <c r="C1450" s="25">
        <v>44971</v>
      </c>
      <c r="D1450" s="23">
        <v>44976</v>
      </c>
      <c r="E1450" t="s">
        <v>41</v>
      </c>
      <c r="F1450">
        <v>5853</v>
      </c>
      <c r="G1450">
        <v>189</v>
      </c>
      <c r="H1450">
        <v>375.7</v>
      </c>
      <c r="I1450">
        <v>9</v>
      </c>
      <c r="J1450">
        <v>1</v>
      </c>
      <c r="L1450" t="s">
        <v>42</v>
      </c>
    </row>
    <row r="1451" spans="1:12">
      <c r="A1451" t="s">
        <v>2999</v>
      </c>
      <c r="B1451" t="s">
        <v>3000</v>
      </c>
      <c r="C1451" s="25">
        <v>45122</v>
      </c>
      <c r="D1451" s="23">
        <v>45146</v>
      </c>
      <c r="E1451" t="s">
        <v>41</v>
      </c>
      <c r="F1451">
        <v>95613</v>
      </c>
      <c r="G1451">
        <v>4260</v>
      </c>
      <c r="H1451">
        <v>8209.43</v>
      </c>
      <c r="I1451">
        <v>412</v>
      </c>
      <c r="J1451" t="s">
        <v>15</v>
      </c>
      <c r="L1451" t="s">
        <v>42</v>
      </c>
    </row>
    <row r="1452" spans="1:12">
      <c r="A1452" t="s">
        <v>3001</v>
      </c>
      <c r="B1452" t="s">
        <v>3002</v>
      </c>
      <c r="C1452" s="25">
        <v>45169</v>
      </c>
      <c r="D1452" s="23">
        <v>45198</v>
      </c>
      <c r="E1452" t="s">
        <v>19</v>
      </c>
      <c r="F1452">
        <v>90399</v>
      </c>
      <c r="G1452">
        <v>2644</v>
      </c>
      <c r="H1452">
        <v>1865.42</v>
      </c>
      <c r="I1452">
        <v>365</v>
      </c>
      <c r="J1452" t="s">
        <v>30</v>
      </c>
      <c r="L1452" t="s">
        <v>20</v>
      </c>
    </row>
    <row r="1453" spans="1:12">
      <c r="A1453" t="s">
        <v>3003</v>
      </c>
      <c r="B1453" t="s">
        <v>3004</v>
      </c>
      <c r="C1453" s="25">
        <v>45127</v>
      </c>
      <c r="D1453" s="23">
        <v>45140</v>
      </c>
      <c r="E1453" t="s">
        <v>14</v>
      </c>
      <c r="F1453">
        <v>22792</v>
      </c>
      <c r="G1453">
        <v>1046</v>
      </c>
      <c r="H1453">
        <v>1366.47</v>
      </c>
      <c r="I1453">
        <v>73</v>
      </c>
      <c r="J1453" t="s">
        <v>30</v>
      </c>
      <c r="L1453" t="s">
        <v>16</v>
      </c>
    </row>
    <row r="1454" spans="1:12">
      <c r="A1454" t="s">
        <v>3005</v>
      </c>
      <c r="B1454" t="s">
        <v>3006</v>
      </c>
      <c r="C1454" s="25">
        <v>45078</v>
      </c>
      <c r="D1454" s="23">
        <v>45106</v>
      </c>
      <c r="E1454" t="s">
        <v>41</v>
      </c>
      <c r="F1454">
        <v>60129</v>
      </c>
      <c r="G1454">
        <v>2223</v>
      </c>
      <c r="H1454">
        <v>1728.12</v>
      </c>
      <c r="I1454">
        <v>253</v>
      </c>
      <c r="J1454" t="s">
        <v>15</v>
      </c>
      <c r="L1454" t="s">
        <v>42</v>
      </c>
    </row>
    <row r="1455" spans="1:12">
      <c r="A1455" t="s">
        <v>3007</v>
      </c>
      <c r="B1455" t="s">
        <v>3008</v>
      </c>
      <c r="C1455" s="25">
        <v>45273</v>
      </c>
      <c r="D1455" s="23">
        <v>45293</v>
      </c>
      <c r="E1455" t="s">
        <v>33</v>
      </c>
      <c r="F1455">
        <v>75478</v>
      </c>
      <c r="G1455">
        <v>1168</v>
      </c>
      <c r="H1455" s="24">
        <v>1334.13</v>
      </c>
      <c r="I1455">
        <v>155</v>
      </c>
      <c r="J1455" t="s">
        <v>30</v>
      </c>
      <c r="L1455" t="s">
        <v>34</v>
      </c>
    </row>
    <row r="1456" spans="1:12">
      <c r="A1456" t="s">
        <v>3009</v>
      </c>
      <c r="B1456" t="s">
        <v>3010</v>
      </c>
      <c r="C1456" s="25">
        <v>45258</v>
      </c>
      <c r="D1456" s="23">
        <v>45283</v>
      </c>
      <c r="E1456" t="s">
        <v>41</v>
      </c>
      <c r="F1456">
        <v>68298</v>
      </c>
      <c r="G1456">
        <v>3401</v>
      </c>
      <c r="H1456" s="24">
        <v>2013.86</v>
      </c>
      <c r="I1456">
        <v>475</v>
      </c>
      <c r="J1456" t="b">
        <v>0</v>
      </c>
      <c r="L1456" t="s">
        <v>68</v>
      </c>
    </row>
    <row r="1457" spans="1:12">
      <c r="A1457" t="s">
        <v>3011</v>
      </c>
      <c r="B1457" t="s">
        <v>3012</v>
      </c>
      <c r="C1457" s="25">
        <v>45210</v>
      </c>
      <c r="D1457" s="23">
        <v>45223</v>
      </c>
      <c r="E1457" t="s">
        <v>33</v>
      </c>
      <c r="F1457">
        <v>32987</v>
      </c>
      <c r="G1457">
        <v>1025</v>
      </c>
      <c r="H1457">
        <v>856.78</v>
      </c>
      <c r="I1457">
        <v>93</v>
      </c>
      <c r="J1457" t="b">
        <v>0</v>
      </c>
      <c r="L1457" t="s">
        <v>34</v>
      </c>
    </row>
    <row r="1458" spans="1:12">
      <c r="A1458" t="s">
        <v>3013</v>
      </c>
      <c r="B1458" t="s">
        <v>3014</v>
      </c>
      <c r="C1458" t="s">
        <v>3015</v>
      </c>
      <c r="D1458" s="23">
        <v>44949</v>
      </c>
      <c r="E1458" t="s">
        <v>33</v>
      </c>
      <c r="F1458">
        <v>16850</v>
      </c>
      <c r="G1458">
        <v>432</v>
      </c>
      <c r="H1458">
        <v>451.4</v>
      </c>
      <c r="J1458" t="s">
        <v>15</v>
      </c>
      <c r="L1458" t="s">
        <v>34</v>
      </c>
    </row>
    <row r="1459" spans="1:12">
      <c r="A1459" t="s">
        <v>3016</v>
      </c>
      <c r="B1459" t="s">
        <v>3017</v>
      </c>
      <c r="C1459" s="25">
        <v>45232</v>
      </c>
      <c r="D1459" s="23">
        <v>45250</v>
      </c>
      <c r="E1459" t="s">
        <v>33</v>
      </c>
      <c r="F1459">
        <v>13112</v>
      </c>
      <c r="G1459">
        <v>476</v>
      </c>
      <c r="H1459">
        <v>-551.19</v>
      </c>
      <c r="I1459">
        <v>79</v>
      </c>
      <c r="J1459">
        <v>0</v>
      </c>
      <c r="L1459" t="s">
        <v>34</v>
      </c>
    </row>
    <row r="1460" spans="1:12">
      <c r="A1460" t="s">
        <v>3018</v>
      </c>
      <c r="B1460" t="s">
        <v>3019</v>
      </c>
      <c r="C1460" s="25">
        <v>44970</v>
      </c>
      <c r="D1460" s="23">
        <v>44995</v>
      </c>
      <c r="E1460" t="s">
        <v>14</v>
      </c>
      <c r="F1460">
        <v>25058</v>
      </c>
      <c r="G1460">
        <v>359</v>
      </c>
      <c r="H1460" s="24">
        <v>705.88</v>
      </c>
      <c r="I1460">
        <v>68</v>
      </c>
      <c r="J1460" t="s">
        <v>30</v>
      </c>
      <c r="L1460" t="s">
        <v>16</v>
      </c>
    </row>
    <row r="1461" spans="1:12">
      <c r="A1461" t="s">
        <v>3020</v>
      </c>
      <c r="B1461" t="s">
        <v>3021</v>
      </c>
      <c r="C1461" s="25">
        <v>45103</v>
      </c>
      <c r="D1461" s="23">
        <v>45112</v>
      </c>
      <c r="E1461" t="s">
        <v>33</v>
      </c>
      <c r="F1461">
        <v>46420</v>
      </c>
      <c r="G1461">
        <v>1646</v>
      </c>
      <c r="H1461">
        <v>2817.62</v>
      </c>
      <c r="J1461">
        <v>0</v>
      </c>
      <c r="K1461">
        <v>46444</v>
      </c>
      <c r="L1461" t="s">
        <v>34</v>
      </c>
    </row>
    <row r="1462" spans="1:12">
      <c r="A1462" t="s">
        <v>3022</v>
      </c>
      <c r="B1462" t="s">
        <v>3023</v>
      </c>
      <c r="C1462" s="25">
        <v>45189</v>
      </c>
      <c r="D1462" s="23">
        <v>45196</v>
      </c>
      <c r="E1462" t="s">
        <v>19</v>
      </c>
      <c r="F1462">
        <v>39890</v>
      </c>
      <c r="G1462">
        <v>1193</v>
      </c>
      <c r="H1462">
        <v>500000</v>
      </c>
      <c r="I1462">
        <v>160</v>
      </c>
      <c r="J1462" t="s">
        <v>30</v>
      </c>
      <c r="L1462" t="s">
        <v>20</v>
      </c>
    </row>
    <row r="1463" spans="1:12">
      <c r="A1463" t="s">
        <v>3024</v>
      </c>
      <c r="B1463" t="s">
        <v>3025</v>
      </c>
      <c r="C1463" s="25">
        <v>45242</v>
      </c>
      <c r="D1463" s="23">
        <v>45271</v>
      </c>
      <c r="E1463" t="s">
        <v>14</v>
      </c>
      <c r="F1463">
        <v>67017</v>
      </c>
      <c r="G1463">
        <v>1760</v>
      </c>
      <c r="H1463">
        <v>2297.79</v>
      </c>
      <c r="J1463">
        <v>1</v>
      </c>
      <c r="L1463" t="s">
        <v>16</v>
      </c>
    </row>
    <row r="1464" spans="1:12">
      <c r="A1464" t="s">
        <v>3026</v>
      </c>
      <c r="B1464" t="s">
        <v>3027</v>
      </c>
      <c r="C1464" s="25">
        <v>45019</v>
      </c>
      <c r="D1464" s="23">
        <v>45014</v>
      </c>
      <c r="E1464" t="s">
        <v>33</v>
      </c>
      <c r="F1464">
        <v>48304</v>
      </c>
      <c r="G1464">
        <v>2324</v>
      </c>
      <c r="H1464">
        <v>4090.23</v>
      </c>
      <c r="J1464" t="s">
        <v>30</v>
      </c>
      <c r="L1464" t="s">
        <v>34</v>
      </c>
    </row>
    <row r="1465" spans="1:12">
      <c r="A1465" t="s">
        <v>3028</v>
      </c>
      <c r="B1465" t="s">
        <v>3029</v>
      </c>
      <c r="C1465" s="25">
        <v>44954</v>
      </c>
      <c r="D1465" s="23">
        <v>44970</v>
      </c>
      <c r="E1465" t="s">
        <v>33</v>
      </c>
      <c r="F1465">
        <v>33921</v>
      </c>
      <c r="G1465">
        <v>1048</v>
      </c>
      <c r="H1465">
        <v>1057.42</v>
      </c>
      <c r="I1465">
        <v>72</v>
      </c>
      <c r="J1465" t="b">
        <v>0</v>
      </c>
      <c r="L1465" t="s">
        <v>34</v>
      </c>
    </row>
    <row r="1466" spans="1:12">
      <c r="A1466" t="s">
        <v>3030</v>
      </c>
      <c r="B1466" t="s">
        <v>3031</v>
      </c>
      <c r="C1466" s="25">
        <v>45208</v>
      </c>
      <c r="D1466" s="23">
        <v>45222</v>
      </c>
      <c r="E1466" t="s">
        <v>33</v>
      </c>
      <c r="F1466">
        <v>2524</v>
      </c>
      <c r="G1466">
        <v>47</v>
      </c>
      <c r="H1466">
        <v>73.48</v>
      </c>
      <c r="I1466">
        <v>3</v>
      </c>
      <c r="J1466" t="b">
        <v>1</v>
      </c>
      <c r="L1466" t="s">
        <v>34</v>
      </c>
    </row>
    <row r="1467" spans="1:12">
      <c r="A1467" t="s">
        <v>3032</v>
      </c>
      <c r="B1467" t="s">
        <v>3033</v>
      </c>
      <c r="C1467" s="25">
        <v>45075</v>
      </c>
      <c r="D1467" s="23">
        <v>45101</v>
      </c>
      <c r="E1467" t="s">
        <v>23</v>
      </c>
      <c r="F1467">
        <v>16048</v>
      </c>
      <c r="G1467">
        <v>455</v>
      </c>
      <c r="H1467">
        <v>905.76</v>
      </c>
      <c r="I1467">
        <v>69</v>
      </c>
      <c r="J1467" t="s">
        <v>24</v>
      </c>
      <c r="L1467" t="s">
        <v>25</v>
      </c>
    </row>
    <row r="1468" spans="1:12">
      <c r="A1468" t="s">
        <v>3034</v>
      </c>
      <c r="B1468" t="s">
        <v>3035</v>
      </c>
      <c r="C1468" s="25">
        <v>45028</v>
      </c>
      <c r="D1468" s="23">
        <v>45057</v>
      </c>
      <c r="E1468" t="s">
        <v>33</v>
      </c>
      <c r="F1468">
        <v>36111</v>
      </c>
      <c r="G1468">
        <v>1689</v>
      </c>
      <c r="H1468">
        <v>1641.61</v>
      </c>
      <c r="I1468">
        <v>150</v>
      </c>
      <c r="J1468" t="b">
        <v>1</v>
      </c>
      <c r="L1468" t="s">
        <v>34</v>
      </c>
    </row>
    <row r="1469" spans="1:12">
      <c r="A1469" t="s">
        <v>3036</v>
      </c>
      <c r="B1469" t="s">
        <v>3037</v>
      </c>
      <c r="C1469" s="25">
        <v>45096</v>
      </c>
      <c r="D1469" s="23">
        <v>45113</v>
      </c>
      <c r="E1469" t="s">
        <v>19</v>
      </c>
      <c r="F1469">
        <v>38904</v>
      </c>
      <c r="G1469">
        <v>663</v>
      </c>
      <c r="H1469" s="24">
        <v>1001.81</v>
      </c>
      <c r="I1469">
        <v>58</v>
      </c>
      <c r="J1469" t="b">
        <v>1</v>
      </c>
      <c r="L1469" t="s">
        <v>20</v>
      </c>
    </row>
    <row r="1470" spans="1:12">
      <c r="A1470" t="s">
        <v>3038</v>
      </c>
      <c r="B1470" t="s">
        <v>3039</v>
      </c>
      <c r="C1470" s="25">
        <v>45047</v>
      </c>
      <c r="D1470" s="23">
        <v>45058</v>
      </c>
      <c r="E1470" t="s">
        <v>138</v>
      </c>
      <c r="F1470">
        <v>55912</v>
      </c>
      <c r="G1470">
        <v>1037</v>
      </c>
      <c r="H1470">
        <v>1831.83</v>
      </c>
      <c r="I1470">
        <v>207</v>
      </c>
      <c r="J1470" t="b">
        <v>1</v>
      </c>
      <c r="L1470" t="s">
        <v>139</v>
      </c>
    </row>
    <row r="1471" spans="1:12">
      <c r="A1471" t="s">
        <v>3040</v>
      </c>
      <c r="B1471" t="s">
        <v>3041</v>
      </c>
      <c r="C1471" s="25">
        <v>45026</v>
      </c>
      <c r="D1471" s="23">
        <v>45037</v>
      </c>
      <c r="E1471" t="s">
        <v>33</v>
      </c>
      <c r="F1471">
        <v>35008</v>
      </c>
      <c r="G1471">
        <v>368</v>
      </c>
      <c r="H1471" s="24">
        <v>689.53</v>
      </c>
      <c r="I1471">
        <v>28</v>
      </c>
      <c r="J1471" t="s">
        <v>24</v>
      </c>
      <c r="L1471" t="s">
        <v>34</v>
      </c>
    </row>
    <row r="1472" spans="1:12">
      <c r="A1472" t="s">
        <v>3042</v>
      </c>
      <c r="B1472" t="s">
        <v>3043</v>
      </c>
      <c r="C1472" s="25">
        <v>45242</v>
      </c>
      <c r="D1472" s="23">
        <v>45243</v>
      </c>
      <c r="E1472" t="s">
        <v>138</v>
      </c>
      <c r="F1472">
        <v>1060</v>
      </c>
      <c r="G1472">
        <v>11</v>
      </c>
      <c r="H1472">
        <v>17.35</v>
      </c>
      <c r="I1472">
        <v>0</v>
      </c>
      <c r="J1472">
        <v>0</v>
      </c>
      <c r="L1472" t="s">
        <v>139</v>
      </c>
    </row>
    <row r="1473" spans="1:12">
      <c r="A1473" t="s">
        <v>3044</v>
      </c>
      <c r="B1473" t="s">
        <v>3045</v>
      </c>
      <c r="C1473" s="25">
        <v>45005</v>
      </c>
      <c r="D1473" s="23">
        <v>45021</v>
      </c>
      <c r="E1473" t="s">
        <v>41</v>
      </c>
      <c r="F1473">
        <v>75666</v>
      </c>
      <c r="G1473">
        <v>3266</v>
      </c>
      <c r="H1473">
        <v>3022.4</v>
      </c>
      <c r="I1473">
        <v>211</v>
      </c>
      <c r="J1473" t="s">
        <v>24</v>
      </c>
      <c r="L1473" t="s">
        <v>42</v>
      </c>
    </row>
    <row r="1474" spans="1:12">
      <c r="A1474" t="s">
        <v>3046</v>
      </c>
      <c r="B1474" t="s">
        <v>3047</v>
      </c>
      <c r="C1474" s="25">
        <v>45088</v>
      </c>
      <c r="D1474" s="23">
        <v>45105</v>
      </c>
      <c r="E1474" t="s">
        <v>14</v>
      </c>
      <c r="F1474">
        <v>84559</v>
      </c>
      <c r="G1474">
        <v>3321</v>
      </c>
      <c r="H1474">
        <v>3285.87</v>
      </c>
      <c r="I1474">
        <v>454</v>
      </c>
      <c r="J1474">
        <v>0</v>
      </c>
      <c r="L1474" t="s">
        <v>16</v>
      </c>
    </row>
    <row r="1475" spans="1:12">
      <c r="A1475" t="s">
        <v>3048</v>
      </c>
      <c r="B1475" t="s">
        <v>3049</v>
      </c>
      <c r="C1475" s="25">
        <v>45087</v>
      </c>
      <c r="D1475" s="23">
        <v>45107</v>
      </c>
      <c r="E1475" t="s">
        <v>33</v>
      </c>
      <c r="F1475">
        <v>56337</v>
      </c>
      <c r="G1475">
        <v>1363</v>
      </c>
      <c r="H1475">
        <v>723.94</v>
      </c>
      <c r="I1475">
        <v>196</v>
      </c>
      <c r="J1475" t="s">
        <v>24</v>
      </c>
      <c r="L1475" t="s">
        <v>34</v>
      </c>
    </row>
    <row r="1476" spans="1:12">
      <c r="A1476" t="s">
        <v>3050</v>
      </c>
      <c r="B1476" t="s">
        <v>3051</v>
      </c>
      <c r="C1476" s="25">
        <v>45255</v>
      </c>
      <c r="D1476" s="23">
        <v>45268</v>
      </c>
      <c r="E1476" t="s">
        <v>138</v>
      </c>
      <c r="F1476">
        <v>14350</v>
      </c>
      <c r="G1476">
        <v>544</v>
      </c>
      <c r="H1476" s="24">
        <v>892.88</v>
      </c>
      <c r="I1476">
        <v>57</v>
      </c>
      <c r="J1476" t="s">
        <v>24</v>
      </c>
      <c r="L1476" t="s">
        <v>139</v>
      </c>
    </row>
    <row r="1477" spans="1:12">
      <c r="A1477" t="s">
        <v>3052</v>
      </c>
      <c r="B1477" t="s">
        <v>3053</v>
      </c>
      <c r="C1477" s="25">
        <v>44995</v>
      </c>
      <c r="D1477" s="23">
        <v>45022</v>
      </c>
      <c r="E1477" t="s">
        <v>41</v>
      </c>
      <c r="F1477">
        <v>25354</v>
      </c>
      <c r="G1477">
        <v>654</v>
      </c>
      <c r="H1477">
        <v>368.93</v>
      </c>
      <c r="I1477">
        <v>85</v>
      </c>
      <c r="J1477" t="s">
        <v>30</v>
      </c>
      <c r="L1477" t="s">
        <v>42</v>
      </c>
    </row>
    <row r="1478" spans="1:12">
      <c r="A1478" t="s">
        <v>3054</v>
      </c>
      <c r="B1478" t="s">
        <v>3055</v>
      </c>
      <c r="C1478" s="25">
        <v>45172</v>
      </c>
      <c r="D1478" s="23">
        <v>45187</v>
      </c>
      <c r="E1478" t="s">
        <v>33</v>
      </c>
      <c r="F1478">
        <v>46186</v>
      </c>
      <c r="G1478">
        <v>2222</v>
      </c>
      <c r="H1478">
        <v>3992.89</v>
      </c>
      <c r="I1478">
        <v>373</v>
      </c>
      <c r="J1478">
        <v>0</v>
      </c>
      <c r="L1478" t="s">
        <v>34</v>
      </c>
    </row>
    <row r="1479" spans="1:12">
      <c r="A1479" t="s">
        <v>3056</v>
      </c>
      <c r="B1479" t="s">
        <v>3057</v>
      </c>
      <c r="C1479" s="25">
        <v>45083</v>
      </c>
      <c r="D1479" s="23">
        <v>45103</v>
      </c>
      <c r="E1479" t="s">
        <v>14</v>
      </c>
      <c r="F1479">
        <v>29145</v>
      </c>
      <c r="G1479">
        <v>1418</v>
      </c>
      <c r="H1479">
        <v>961.39</v>
      </c>
      <c r="J1479" t="s">
        <v>30</v>
      </c>
      <c r="L1479" t="s">
        <v>16</v>
      </c>
    </row>
    <row r="1480" spans="1:12">
      <c r="A1480" t="s">
        <v>3058</v>
      </c>
      <c r="B1480" t="s">
        <v>3059</v>
      </c>
      <c r="C1480" s="25">
        <v>45257</v>
      </c>
      <c r="D1480" s="23">
        <v>45264</v>
      </c>
      <c r="E1480" t="s">
        <v>14</v>
      </c>
      <c r="F1480">
        <v>35020</v>
      </c>
      <c r="G1480">
        <v>900</v>
      </c>
      <c r="H1480">
        <v>682.03</v>
      </c>
      <c r="J1480">
        <v>1</v>
      </c>
      <c r="L1480" t="s">
        <v>16</v>
      </c>
    </row>
    <row r="1481" spans="1:12">
      <c r="A1481" t="s">
        <v>3060</v>
      </c>
      <c r="B1481" t="s">
        <v>3061</v>
      </c>
      <c r="C1481" s="25">
        <v>44998</v>
      </c>
      <c r="D1481" s="23">
        <v>45010</v>
      </c>
      <c r="E1481" t="s">
        <v>234</v>
      </c>
      <c r="F1481">
        <v>87123</v>
      </c>
      <c r="G1481">
        <v>3848</v>
      </c>
      <c r="H1481">
        <v>4674.51</v>
      </c>
      <c r="I1481">
        <v>668</v>
      </c>
      <c r="J1481" t="s">
        <v>30</v>
      </c>
      <c r="L1481" t="s">
        <v>16</v>
      </c>
    </row>
    <row r="1482" spans="1:12">
      <c r="A1482" t="s">
        <v>3062</v>
      </c>
      <c r="B1482" t="s">
        <v>3063</v>
      </c>
      <c r="C1482" t="s">
        <v>3064</v>
      </c>
      <c r="D1482" s="23">
        <v>45252</v>
      </c>
      <c r="E1482" t="s">
        <v>14</v>
      </c>
      <c r="F1482">
        <v>76186</v>
      </c>
      <c r="G1482">
        <v>3117</v>
      </c>
      <c r="H1482" s="24">
        <v>5008.46</v>
      </c>
      <c r="I1482">
        <v>419</v>
      </c>
      <c r="J1482" t="b">
        <v>1</v>
      </c>
      <c r="L1482" t="s">
        <v>68</v>
      </c>
    </row>
    <row r="1483" spans="1:12">
      <c r="A1483" t="s">
        <v>3065</v>
      </c>
      <c r="B1483" t="s">
        <v>3066</v>
      </c>
      <c r="C1483" s="25">
        <v>44965</v>
      </c>
      <c r="D1483" s="23">
        <v>44988</v>
      </c>
      <c r="E1483" t="s">
        <v>19</v>
      </c>
      <c r="F1483">
        <v>86469</v>
      </c>
      <c r="G1483">
        <v>1936</v>
      </c>
      <c r="H1483">
        <v>1371.66</v>
      </c>
      <c r="I1483">
        <v>148</v>
      </c>
      <c r="J1483" t="s">
        <v>15</v>
      </c>
      <c r="L1483" t="s">
        <v>20</v>
      </c>
    </row>
    <row r="1484" spans="1:12">
      <c r="A1484" t="s">
        <v>3067</v>
      </c>
      <c r="B1484" t="s">
        <v>3068</v>
      </c>
      <c r="C1484" t="s">
        <v>3069</v>
      </c>
      <c r="D1484" s="23">
        <v>45253</v>
      </c>
      <c r="E1484" t="s">
        <v>41</v>
      </c>
      <c r="F1484">
        <v>21581</v>
      </c>
      <c r="G1484">
        <v>416</v>
      </c>
      <c r="H1484" s="24">
        <v>482.6</v>
      </c>
      <c r="I1484">
        <v>27</v>
      </c>
      <c r="J1484" t="s">
        <v>15</v>
      </c>
      <c r="L1484" t="s">
        <v>42</v>
      </c>
    </row>
    <row r="1485" spans="1:12">
      <c r="A1485" t="s">
        <v>3070</v>
      </c>
      <c r="B1485" t="s">
        <v>3071</v>
      </c>
      <c r="C1485" s="25">
        <v>45224</v>
      </c>
      <c r="D1485" s="23">
        <v>45244</v>
      </c>
      <c r="E1485" t="s">
        <v>33</v>
      </c>
      <c r="F1485">
        <v>89929</v>
      </c>
      <c r="G1485">
        <v>2547</v>
      </c>
      <c r="H1485">
        <v>3118.23</v>
      </c>
      <c r="I1485">
        <v>148</v>
      </c>
      <c r="J1485" t="b">
        <v>0</v>
      </c>
      <c r="L1485" t="s">
        <v>34</v>
      </c>
    </row>
    <row r="1486" spans="1:12">
      <c r="A1486" t="s">
        <v>3072</v>
      </c>
      <c r="B1486" t="s">
        <v>3073</v>
      </c>
      <c r="C1486" s="25">
        <v>45035</v>
      </c>
      <c r="D1486" s="23">
        <v>45062</v>
      </c>
      <c r="E1486" t="s">
        <v>33</v>
      </c>
      <c r="F1486">
        <v>24051</v>
      </c>
      <c r="G1486">
        <v>992</v>
      </c>
      <c r="H1486">
        <v>811.88</v>
      </c>
      <c r="I1486">
        <v>148</v>
      </c>
      <c r="J1486" t="b">
        <v>0</v>
      </c>
      <c r="L1486" t="s">
        <v>34</v>
      </c>
    </row>
    <row r="1487" spans="1:12">
      <c r="A1487" t="s">
        <v>3074</v>
      </c>
      <c r="B1487" t="s">
        <v>3075</v>
      </c>
      <c r="C1487" s="25">
        <v>45205</v>
      </c>
      <c r="D1487" s="23">
        <v>45228</v>
      </c>
      <c r="E1487" t="s">
        <v>14</v>
      </c>
      <c r="F1487">
        <v>52474</v>
      </c>
      <c r="G1487">
        <v>2540</v>
      </c>
      <c r="H1487">
        <v>1710.28</v>
      </c>
      <c r="I1487">
        <v>434</v>
      </c>
      <c r="J1487" t="s">
        <v>30</v>
      </c>
      <c r="L1487" t="s">
        <v>16</v>
      </c>
    </row>
    <row r="1488" spans="1:12">
      <c r="A1488" t="s">
        <v>3076</v>
      </c>
      <c r="B1488" t="s">
        <v>3077</v>
      </c>
      <c r="C1488" s="25">
        <v>45261</v>
      </c>
      <c r="D1488" s="23">
        <v>45283</v>
      </c>
      <c r="E1488" t="s">
        <v>41</v>
      </c>
      <c r="F1488">
        <v>92748</v>
      </c>
      <c r="G1488">
        <v>3760</v>
      </c>
      <c r="H1488">
        <v>6597.41</v>
      </c>
      <c r="I1488">
        <v>474</v>
      </c>
      <c r="J1488" t="s">
        <v>24</v>
      </c>
      <c r="L1488" t="s">
        <v>42</v>
      </c>
    </row>
    <row r="1489" spans="1:12">
      <c r="A1489" t="s">
        <v>3078</v>
      </c>
      <c r="B1489" t="s">
        <v>3079</v>
      </c>
      <c r="C1489" s="25">
        <v>45041</v>
      </c>
      <c r="D1489" s="23">
        <v>45054</v>
      </c>
      <c r="E1489" t="s">
        <v>23</v>
      </c>
      <c r="F1489">
        <v>70626</v>
      </c>
      <c r="G1489">
        <v>3122</v>
      </c>
      <c r="H1489">
        <v>3914.05</v>
      </c>
      <c r="I1489">
        <v>181</v>
      </c>
      <c r="J1489" t="s">
        <v>24</v>
      </c>
      <c r="L1489" t="s">
        <v>25</v>
      </c>
    </row>
    <row r="1490" spans="1:12">
      <c r="A1490" t="s">
        <v>3080</v>
      </c>
      <c r="B1490" t="s">
        <v>3081</v>
      </c>
      <c r="C1490" s="25">
        <v>45075</v>
      </c>
      <c r="D1490" s="23">
        <v>45081</v>
      </c>
      <c r="E1490" t="s">
        <v>138</v>
      </c>
      <c r="F1490">
        <v>7960</v>
      </c>
      <c r="G1490">
        <v>271</v>
      </c>
      <c r="H1490">
        <v>141.35</v>
      </c>
      <c r="I1490">
        <v>35</v>
      </c>
      <c r="J1490" t="s">
        <v>15</v>
      </c>
      <c r="L1490" t="s">
        <v>139</v>
      </c>
    </row>
    <row r="1491" spans="1:12">
      <c r="A1491" t="s">
        <v>3082</v>
      </c>
      <c r="B1491" t="s">
        <v>3083</v>
      </c>
      <c r="C1491" s="25">
        <v>44973</v>
      </c>
      <c r="D1491" s="23">
        <v>44999</v>
      </c>
      <c r="E1491" t="s">
        <v>14</v>
      </c>
      <c r="F1491">
        <v>36772</v>
      </c>
      <c r="G1491">
        <v>1596</v>
      </c>
      <c r="H1491">
        <v>2720.34</v>
      </c>
      <c r="J1491" t="b">
        <v>1</v>
      </c>
      <c r="L1491" t="s">
        <v>16</v>
      </c>
    </row>
    <row r="1492" spans="1:12">
      <c r="A1492" t="s">
        <v>3084</v>
      </c>
      <c r="B1492" t="s">
        <v>3085</v>
      </c>
      <c r="C1492" s="25">
        <v>45266</v>
      </c>
      <c r="D1492" s="23">
        <v>45279</v>
      </c>
      <c r="E1492" t="s">
        <v>415</v>
      </c>
      <c r="F1492">
        <v>22520</v>
      </c>
      <c r="G1492">
        <v>931</v>
      </c>
      <c r="H1492">
        <v>1835.18</v>
      </c>
      <c r="I1492">
        <v>130</v>
      </c>
      <c r="J1492">
        <v>0</v>
      </c>
      <c r="L1492" t="s">
        <v>34</v>
      </c>
    </row>
    <row r="1493" spans="1:12">
      <c r="A1493" t="s">
        <v>3086</v>
      </c>
      <c r="B1493" t="s">
        <v>3087</v>
      </c>
      <c r="C1493" s="25">
        <v>45241</v>
      </c>
      <c r="D1493" s="23">
        <v>45248</v>
      </c>
      <c r="E1493" t="s">
        <v>23</v>
      </c>
      <c r="F1493">
        <v>50481</v>
      </c>
      <c r="G1493">
        <v>1266</v>
      </c>
      <c r="H1493" s="24">
        <v>1783.65</v>
      </c>
      <c r="I1493">
        <v>217</v>
      </c>
      <c r="J1493" t="b">
        <v>1</v>
      </c>
      <c r="L1493" t="s">
        <v>25</v>
      </c>
    </row>
    <row r="1494" spans="1:12">
      <c r="A1494" t="s">
        <v>3088</v>
      </c>
      <c r="B1494" t="s">
        <v>3089</v>
      </c>
      <c r="C1494" s="25">
        <v>44998</v>
      </c>
      <c r="D1494" s="23">
        <v>45005</v>
      </c>
      <c r="E1494" t="s">
        <v>41</v>
      </c>
      <c r="F1494">
        <v>37408</v>
      </c>
      <c r="G1494">
        <v>1200</v>
      </c>
      <c r="H1494">
        <v>1506.68</v>
      </c>
      <c r="I1494">
        <v>204</v>
      </c>
      <c r="J1494" t="b">
        <v>1</v>
      </c>
      <c r="L1494" t="s">
        <v>42</v>
      </c>
    </row>
    <row r="1495" spans="1:12">
      <c r="A1495" t="s">
        <v>3090</v>
      </c>
      <c r="B1495" t="s">
        <v>3091</v>
      </c>
      <c r="C1495" s="25">
        <v>45216</v>
      </c>
      <c r="D1495" s="23">
        <v>45227</v>
      </c>
      <c r="E1495" t="s">
        <v>14</v>
      </c>
      <c r="F1495">
        <v>95006</v>
      </c>
      <c r="G1495">
        <v>4008</v>
      </c>
      <c r="H1495">
        <v>7285.04</v>
      </c>
      <c r="I1495">
        <v>760</v>
      </c>
      <c r="J1495" t="s">
        <v>30</v>
      </c>
      <c r="L1495" t="s">
        <v>16</v>
      </c>
    </row>
    <row r="1496" spans="1:12">
      <c r="A1496" t="s">
        <v>3092</v>
      </c>
      <c r="B1496" t="s">
        <v>3093</v>
      </c>
      <c r="C1496" s="23">
        <v>45174</v>
      </c>
      <c r="D1496" s="23">
        <v>45067</v>
      </c>
      <c r="E1496" t="s">
        <v>41</v>
      </c>
      <c r="F1496">
        <v>58134</v>
      </c>
      <c r="G1496">
        <v>688</v>
      </c>
      <c r="H1496">
        <v>1327</v>
      </c>
      <c r="I1496">
        <v>113</v>
      </c>
      <c r="J1496" t="s">
        <v>30</v>
      </c>
      <c r="L1496" t="s">
        <v>42</v>
      </c>
    </row>
    <row r="1497" spans="1:12">
      <c r="A1497" t="s">
        <v>3094</v>
      </c>
      <c r="B1497" t="s">
        <v>3095</v>
      </c>
      <c r="C1497" s="25">
        <v>45176</v>
      </c>
      <c r="D1497" s="23">
        <v>45189</v>
      </c>
      <c r="E1497" t="s">
        <v>41</v>
      </c>
      <c r="F1497">
        <v>21491</v>
      </c>
      <c r="G1497">
        <v>909</v>
      </c>
      <c r="H1497">
        <v>1483.31</v>
      </c>
      <c r="J1497">
        <v>1</v>
      </c>
      <c r="L1497" t="s">
        <v>68</v>
      </c>
    </row>
    <row r="1498" spans="1:12">
      <c r="A1498" t="s">
        <v>3096</v>
      </c>
      <c r="B1498" t="s">
        <v>3097</v>
      </c>
      <c r="C1498" t="s">
        <v>3098</v>
      </c>
      <c r="D1498" s="23">
        <v>45055</v>
      </c>
      <c r="E1498" t="s">
        <v>23</v>
      </c>
      <c r="F1498">
        <v>2341</v>
      </c>
      <c r="G1498">
        <v>40</v>
      </c>
      <c r="H1498" s="24">
        <v>46.73</v>
      </c>
      <c r="I1498">
        <v>3</v>
      </c>
      <c r="J1498" t="b">
        <v>1</v>
      </c>
      <c r="L1498" t="s">
        <v>25</v>
      </c>
    </row>
    <row r="1499" spans="1:12">
      <c r="A1499" t="s">
        <v>3099</v>
      </c>
      <c r="B1499" t="s">
        <v>3100</v>
      </c>
      <c r="C1499" s="25">
        <v>45032</v>
      </c>
      <c r="D1499" s="23">
        <v>45027</v>
      </c>
      <c r="E1499" t="s">
        <v>19</v>
      </c>
      <c r="F1499">
        <v>45623</v>
      </c>
      <c r="G1499">
        <v>1395</v>
      </c>
      <c r="H1499">
        <v>1936.72</v>
      </c>
      <c r="I1499">
        <v>82</v>
      </c>
      <c r="J1499" t="s">
        <v>24</v>
      </c>
      <c r="L1499" t="s">
        <v>20</v>
      </c>
    </row>
    <row r="1500" spans="1:12">
      <c r="A1500" t="s">
        <v>3101</v>
      </c>
      <c r="B1500" t="s">
        <v>3102</v>
      </c>
      <c r="C1500" s="25">
        <v>45125</v>
      </c>
      <c r="D1500" s="23">
        <v>45148</v>
      </c>
      <c r="E1500" t="s">
        <v>19</v>
      </c>
      <c r="F1500">
        <v>91327</v>
      </c>
      <c r="G1500">
        <v>3865</v>
      </c>
      <c r="H1500">
        <v>5996.17</v>
      </c>
      <c r="I1500">
        <v>493</v>
      </c>
      <c r="J1500" t="s">
        <v>24</v>
      </c>
      <c r="L1500" t="s">
        <v>20</v>
      </c>
    </row>
    <row r="1501" spans="1:12">
      <c r="A1501" t="s">
        <v>3103</v>
      </c>
      <c r="B1501" t="s">
        <v>3104</v>
      </c>
      <c r="C1501" t="s">
        <v>2733</v>
      </c>
      <c r="D1501" s="23">
        <v>44960</v>
      </c>
      <c r="E1501" t="s">
        <v>23</v>
      </c>
      <c r="F1501">
        <v>1338</v>
      </c>
      <c r="G1501">
        <v>26</v>
      </c>
      <c r="H1501">
        <v>20.58</v>
      </c>
      <c r="J1501" t="b">
        <v>1</v>
      </c>
      <c r="L1501" t="s">
        <v>25</v>
      </c>
    </row>
    <row r="1502" spans="1:12">
      <c r="A1502" t="s">
        <v>3105</v>
      </c>
      <c r="B1502" t="s">
        <v>3106</v>
      </c>
      <c r="C1502" s="25">
        <v>45259</v>
      </c>
      <c r="D1502" s="23">
        <v>45288</v>
      </c>
      <c r="E1502" t="s">
        <v>14</v>
      </c>
      <c r="F1502">
        <v>72431</v>
      </c>
      <c r="G1502">
        <v>1436</v>
      </c>
      <c r="H1502">
        <v>1681.27</v>
      </c>
      <c r="I1502">
        <v>279</v>
      </c>
      <c r="J1502" t="s">
        <v>30</v>
      </c>
      <c r="L1502" t="s">
        <v>16</v>
      </c>
    </row>
    <row r="1503" spans="1:12">
      <c r="A1503" t="s">
        <v>3107</v>
      </c>
      <c r="B1503" t="s">
        <v>3108</v>
      </c>
      <c r="C1503" s="25">
        <v>45193</v>
      </c>
      <c r="D1503" s="23">
        <v>45201</v>
      </c>
      <c r="E1503" t="s">
        <v>138</v>
      </c>
      <c r="F1503">
        <v>13254</v>
      </c>
      <c r="G1503">
        <v>346</v>
      </c>
      <c r="H1503">
        <v>603.68</v>
      </c>
      <c r="I1503">
        <v>32</v>
      </c>
      <c r="J1503" t="s">
        <v>30</v>
      </c>
      <c r="L1503" t="s">
        <v>139</v>
      </c>
    </row>
    <row r="1504" spans="1:12">
      <c r="A1504" t="s">
        <v>3109</v>
      </c>
      <c r="B1504" t="s">
        <v>3110</v>
      </c>
      <c r="C1504" s="25">
        <v>45061</v>
      </c>
      <c r="D1504" s="23">
        <v>45074</v>
      </c>
      <c r="E1504" t="s">
        <v>14</v>
      </c>
      <c r="F1504">
        <v>52860</v>
      </c>
      <c r="G1504">
        <v>2420</v>
      </c>
      <c r="H1504">
        <v>3586.65</v>
      </c>
      <c r="I1504">
        <v>430</v>
      </c>
      <c r="J1504">
        <v>1</v>
      </c>
      <c r="L1504" t="s">
        <v>16</v>
      </c>
    </row>
    <row r="1505" spans="1:12">
      <c r="A1505" t="s">
        <v>3111</v>
      </c>
      <c r="B1505" t="s">
        <v>3112</v>
      </c>
      <c r="C1505" s="25">
        <v>45119</v>
      </c>
      <c r="D1505" s="23">
        <v>45139</v>
      </c>
      <c r="E1505" t="s">
        <v>41</v>
      </c>
      <c r="F1505">
        <v>12344</v>
      </c>
      <c r="G1505">
        <v>123</v>
      </c>
      <c r="H1505">
        <v>137.37</v>
      </c>
      <c r="I1505">
        <v>13</v>
      </c>
      <c r="J1505">
        <v>1</v>
      </c>
      <c r="L1505" t="s">
        <v>42</v>
      </c>
    </row>
    <row r="1506" spans="1:12">
      <c r="A1506" t="s">
        <v>3113</v>
      </c>
      <c r="B1506" t="s">
        <v>3114</v>
      </c>
      <c r="C1506" s="23">
        <v>45261</v>
      </c>
      <c r="D1506" s="23">
        <v>44967</v>
      </c>
      <c r="E1506" t="s">
        <v>14</v>
      </c>
      <c r="F1506">
        <v>2750</v>
      </c>
      <c r="G1506">
        <v>126</v>
      </c>
      <c r="H1506">
        <v>188.38</v>
      </c>
      <c r="I1506">
        <v>12</v>
      </c>
      <c r="J1506" t="b">
        <v>0</v>
      </c>
      <c r="L1506" t="s">
        <v>16</v>
      </c>
    </row>
    <row r="1507" spans="1:12">
      <c r="A1507" t="s">
        <v>3115</v>
      </c>
      <c r="B1507" t="s">
        <v>3116</v>
      </c>
      <c r="C1507" s="25">
        <v>45055</v>
      </c>
      <c r="D1507" s="23">
        <v>45071</v>
      </c>
      <c r="E1507" t="s">
        <v>33</v>
      </c>
      <c r="F1507">
        <v>55756</v>
      </c>
      <c r="G1507">
        <v>900</v>
      </c>
      <c r="H1507">
        <v>609.6</v>
      </c>
      <c r="I1507">
        <v>171</v>
      </c>
      <c r="J1507" t="s">
        <v>15</v>
      </c>
      <c r="L1507" t="s">
        <v>68</v>
      </c>
    </row>
    <row r="1508" spans="1:12">
      <c r="A1508" t="s">
        <v>3117</v>
      </c>
      <c r="B1508" t="s">
        <v>3118</v>
      </c>
      <c r="C1508" s="25">
        <v>45191</v>
      </c>
      <c r="D1508" s="23">
        <v>45192</v>
      </c>
      <c r="E1508" t="s">
        <v>19</v>
      </c>
      <c r="F1508">
        <v>68957</v>
      </c>
      <c r="G1508">
        <v>3420</v>
      </c>
      <c r="H1508" s="24">
        <v>3769.68</v>
      </c>
      <c r="I1508">
        <v>357</v>
      </c>
      <c r="J1508" t="b">
        <v>1</v>
      </c>
      <c r="L1508" t="s">
        <v>20</v>
      </c>
    </row>
    <row r="1509" spans="1:12">
      <c r="A1509" t="s">
        <v>3119</v>
      </c>
      <c r="B1509" t="s">
        <v>3120</v>
      </c>
      <c r="C1509" s="25">
        <v>45103</v>
      </c>
      <c r="D1509" s="23">
        <v>45125</v>
      </c>
      <c r="E1509" t="s">
        <v>41</v>
      </c>
      <c r="F1509">
        <v>59053</v>
      </c>
      <c r="G1509">
        <v>2845</v>
      </c>
      <c r="H1509">
        <v>4807.18</v>
      </c>
      <c r="I1509">
        <v>308</v>
      </c>
      <c r="J1509" t="s">
        <v>24</v>
      </c>
      <c r="L1509" t="s">
        <v>42</v>
      </c>
    </row>
    <row r="1510" spans="1:12">
      <c r="A1510" t="s">
        <v>3121</v>
      </c>
      <c r="B1510" t="s">
        <v>3122</v>
      </c>
      <c r="C1510" s="23">
        <v>45088</v>
      </c>
      <c r="D1510" s="23">
        <v>45266</v>
      </c>
      <c r="E1510" t="s">
        <v>19</v>
      </c>
      <c r="F1510">
        <v>71855</v>
      </c>
      <c r="G1510">
        <v>2140</v>
      </c>
      <c r="H1510">
        <v>1777.83</v>
      </c>
      <c r="I1510">
        <v>141</v>
      </c>
      <c r="J1510" t="b">
        <v>1</v>
      </c>
      <c r="L1510" t="s">
        <v>20</v>
      </c>
    </row>
    <row r="1511" spans="1:12">
      <c r="A1511" t="s">
        <v>3123</v>
      </c>
      <c r="B1511" t="s">
        <v>3124</v>
      </c>
      <c r="C1511" s="25">
        <v>44998</v>
      </c>
      <c r="D1511" s="23">
        <v>45017</v>
      </c>
      <c r="E1511" t="s">
        <v>138</v>
      </c>
      <c r="F1511">
        <v>16896</v>
      </c>
      <c r="G1511">
        <v>515</v>
      </c>
      <c r="H1511">
        <v>401.16</v>
      </c>
      <c r="I1511">
        <v>77</v>
      </c>
      <c r="J1511">
        <v>1</v>
      </c>
      <c r="L1511" t="s">
        <v>139</v>
      </c>
    </row>
    <row r="1512" spans="1:12">
      <c r="A1512" t="s">
        <v>3125</v>
      </c>
      <c r="B1512" t="s">
        <v>3126</v>
      </c>
      <c r="C1512" s="25">
        <v>45190</v>
      </c>
      <c r="D1512" s="23">
        <v>45198</v>
      </c>
      <c r="E1512" t="s">
        <v>138</v>
      </c>
      <c r="F1512">
        <v>56761</v>
      </c>
      <c r="G1512">
        <v>1660</v>
      </c>
      <c r="H1512" s="24">
        <v>3197.54</v>
      </c>
      <c r="I1512">
        <v>154</v>
      </c>
      <c r="J1512">
        <v>1</v>
      </c>
      <c r="L1512" t="s">
        <v>139</v>
      </c>
    </row>
    <row r="1513" spans="1:12">
      <c r="A1513" t="s">
        <v>3127</v>
      </c>
      <c r="B1513" t="s">
        <v>3128</v>
      </c>
      <c r="C1513" s="25">
        <v>45022</v>
      </c>
      <c r="D1513" s="23">
        <v>45043</v>
      </c>
      <c r="E1513" t="s">
        <v>33</v>
      </c>
      <c r="F1513">
        <v>63552</v>
      </c>
      <c r="G1513">
        <v>2250</v>
      </c>
      <c r="H1513">
        <v>1833.4</v>
      </c>
      <c r="I1513">
        <v>310</v>
      </c>
      <c r="J1513" t="b">
        <v>0</v>
      </c>
      <c r="L1513" t="s">
        <v>34</v>
      </c>
    </row>
    <row r="1514" spans="1:12">
      <c r="A1514" t="s">
        <v>3129</v>
      </c>
      <c r="B1514" t="s">
        <v>3130</v>
      </c>
      <c r="C1514" s="25">
        <v>44987</v>
      </c>
      <c r="D1514" s="23">
        <v>45010</v>
      </c>
      <c r="E1514" t="s">
        <v>23</v>
      </c>
      <c r="F1514">
        <v>78454</v>
      </c>
      <c r="G1514">
        <v>1069</v>
      </c>
      <c r="H1514">
        <v>952.88</v>
      </c>
      <c r="I1514">
        <v>148</v>
      </c>
      <c r="J1514" t="s">
        <v>15</v>
      </c>
      <c r="L1514" t="s">
        <v>25</v>
      </c>
    </row>
    <row r="1515" spans="1:12">
      <c r="A1515" t="s">
        <v>3131</v>
      </c>
      <c r="B1515" t="s">
        <v>3132</v>
      </c>
      <c r="C1515" s="25">
        <v>45096</v>
      </c>
      <c r="D1515" s="23">
        <v>45099</v>
      </c>
      <c r="E1515" t="s">
        <v>415</v>
      </c>
      <c r="F1515">
        <v>91600</v>
      </c>
      <c r="G1515">
        <v>1035</v>
      </c>
      <c r="H1515">
        <v>2022.83</v>
      </c>
      <c r="I1515">
        <v>163</v>
      </c>
      <c r="J1515" t="b">
        <v>0</v>
      </c>
      <c r="L1515" t="s">
        <v>34</v>
      </c>
    </row>
    <row r="1516" spans="1:12">
      <c r="A1516" t="s">
        <v>3133</v>
      </c>
      <c r="B1516" t="s">
        <v>3134</v>
      </c>
      <c r="C1516" s="25">
        <v>45172</v>
      </c>
      <c r="D1516" s="23">
        <v>45187</v>
      </c>
      <c r="E1516" t="s">
        <v>19</v>
      </c>
      <c r="F1516">
        <v>28935</v>
      </c>
      <c r="G1516">
        <v>356</v>
      </c>
      <c r="H1516">
        <v>570.33</v>
      </c>
      <c r="I1516">
        <v>57</v>
      </c>
      <c r="J1516" t="s">
        <v>24</v>
      </c>
      <c r="L1516" t="s">
        <v>20</v>
      </c>
    </row>
    <row r="1517" spans="1:12">
      <c r="A1517" t="s">
        <v>3135</v>
      </c>
      <c r="B1517" t="s">
        <v>3136</v>
      </c>
      <c r="C1517" s="23">
        <v>45258</v>
      </c>
      <c r="D1517" s="23">
        <v>45281</v>
      </c>
      <c r="E1517" t="s">
        <v>14</v>
      </c>
      <c r="F1517">
        <v>38641</v>
      </c>
      <c r="G1517">
        <v>1073</v>
      </c>
      <c r="H1517">
        <v>1662.5</v>
      </c>
      <c r="I1517">
        <v>136</v>
      </c>
      <c r="J1517" t="s">
        <v>15</v>
      </c>
      <c r="L1517" t="s">
        <v>16</v>
      </c>
    </row>
    <row r="1518" spans="1:12">
      <c r="A1518" t="s">
        <v>3137</v>
      </c>
      <c r="B1518" t="s">
        <v>3138</v>
      </c>
      <c r="C1518" s="25">
        <v>44949</v>
      </c>
      <c r="D1518" s="23">
        <v>44975</v>
      </c>
      <c r="E1518" t="s">
        <v>23</v>
      </c>
      <c r="F1518">
        <v>30711</v>
      </c>
      <c r="G1518">
        <v>645</v>
      </c>
      <c r="H1518">
        <v>1147.71</v>
      </c>
      <c r="I1518">
        <v>64</v>
      </c>
      <c r="J1518">
        <v>0</v>
      </c>
      <c r="L1518" t="s">
        <v>25</v>
      </c>
    </row>
    <row r="1519" spans="1:12">
      <c r="A1519" t="s">
        <v>3139</v>
      </c>
      <c r="B1519" t="s">
        <v>3140</v>
      </c>
      <c r="C1519" s="23">
        <v>44995</v>
      </c>
      <c r="D1519" s="23">
        <v>45203</v>
      </c>
      <c r="E1519" t="s">
        <v>19</v>
      </c>
      <c r="F1519">
        <v>71342</v>
      </c>
      <c r="G1519">
        <v>2488</v>
      </c>
      <c r="H1519">
        <v>1676.25</v>
      </c>
      <c r="I1519">
        <v>436</v>
      </c>
      <c r="J1519" t="b">
        <v>1</v>
      </c>
      <c r="L1519" t="s">
        <v>20</v>
      </c>
    </row>
    <row r="1520" spans="1:12">
      <c r="A1520" t="s">
        <v>3141</v>
      </c>
      <c r="B1520" t="s">
        <v>3142</v>
      </c>
      <c r="C1520" s="25">
        <v>45220</v>
      </c>
      <c r="D1520" s="23">
        <v>45233</v>
      </c>
      <c r="E1520" t="s">
        <v>138</v>
      </c>
      <c r="F1520">
        <v>13182</v>
      </c>
      <c r="G1520">
        <v>655</v>
      </c>
      <c r="H1520">
        <v>1021.1</v>
      </c>
      <c r="I1520">
        <v>63</v>
      </c>
      <c r="J1520" t="b">
        <v>0</v>
      </c>
      <c r="L1520" t="s">
        <v>139</v>
      </c>
    </row>
    <row r="1521" spans="1:12">
      <c r="A1521" t="s">
        <v>3143</v>
      </c>
      <c r="B1521" t="s">
        <v>3144</v>
      </c>
      <c r="C1521" s="25">
        <v>45019</v>
      </c>
      <c r="D1521" s="23">
        <v>45038</v>
      </c>
      <c r="E1521" t="s">
        <v>33</v>
      </c>
      <c r="F1521">
        <v>88833</v>
      </c>
      <c r="G1521">
        <v>2261</v>
      </c>
      <c r="H1521">
        <v>2838.76</v>
      </c>
      <c r="I1521">
        <v>285</v>
      </c>
      <c r="J1521">
        <v>1</v>
      </c>
      <c r="L1521" t="s">
        <v>34</v>
      </c>
    </row>
    <row r="1522" spans="1:12">
      <c r="A1522" t="s">
        <v>3145</v>
      </c>
      <c r="B1522" t="s">
        <v>3146</v>
      </c>
      <c r="C1522" s="25">
        <v>45215</v>
      </c>
      <c r="D1522" s="23">
        <v>45227</v>
      </c>
      <c r="E1522" t="s">
        <v>41</v>
      </c>
      <c r="F1522">
        <v>57276</v>
      </c>
      <c r="G1522">
        <v>1887</v>
      </c>
      <c r="H1522">
        <v>3290.41</v>
      </c>
      <c r="I1522">
        <v>207</v>
      </c>
      <c r="J1522" t="b">
        <v>0</v>
      </c>
      <c r="L1522" t="s">
        <v>42</v>
      </c>
    </row>
    <row r="1523" spans="1:12">
      <c r="A1523" t="s">
        <v>3147</v>
      </c>
      <c r="B1523" t="s">
        <v>3148</v>
      </c>
      <c r="C1523" s="25">
        <v>45265</v>
      </c>
      <c r="D1523" s="23">
        <v>45277</v>
      </c>
      <c r="E1523" t="s">
        <v>23</v>
      </c>
      <c r="F1523">
        <v>20541</v>
      </c>
      <c r="G1523">
        <v>546</v>
      </c>
      <c r="H1523">
        <v>689.17</v>
      </c>
      <c r="I1523">
        <v>97</v>
      </c>
      <c r="J1523">
        <v>0</v>
      </c>
      <c r="L1523" t="s">
        <v>25</v>
      </c>
    </row>
    <row r="1524" spans="1:12">
      <c r="A1524" t="s">
        <v>3149</v>
      </c>
      <c r="B1524" t="s">
        <v>3150</v>
      </c>
      <c r="C1524" s="25">
        <v>45037</v>
      </c>
      <c r="D1524" s="23">
        <v>45050</v>
      </c>
      <c r="E1524" t="s">
        <v>14</v>
      </c>
      <c r="F1524">
        <v>95457</v>
      </c>
      <c r="G1524">
        <v>4189</v>
      </c>
      <c r="H1524">
        <v>5991.79</v>
      </c>
      <c r="I1524">
        <v>480</v>
      </c>
      <c r="J1524" t="b">
        <v>0</v>
      </c>
      <c r="L1524" t="s">
        <v>16</v>
      </c>
    </row>
    <row r="1525" spans="1:12">
      <c r="A1525" t="s">
        <v>3151</v>
      </c>
      <c r="B1525" t="s">
        <v>3152</v>
      </c>
      <c r="C1525" s="25">
        <v>45173</v>
      </c>
      <c r="D1525" s="23">
        <v>45174</v>
      </c>
      <c r="E1525" t="s">
        <v>14</v>
      </c>
      <c r="F1525">
        <v>83310</v>
      </c>
      <c r="G1525">
        <v>3839</v>
      </c>
      <c r="H1525">
        <v>4670.58</v>
      </c>
      <c r="I1525">
        <v>414</v>
      </c>
      <c r="J1525" t="b">
        <v>1</v>
      </c>
      <c r="L1525" t="s">
        <v>16</v>
      </c>
    </row>
    <row r="1526" spans="1:12">
      <c r="A1526" t="s">
        <v>3153</v>
      </c>
      <c r="B1526" t="s">
        <v>3154</v>
      </c>
      <c r="C1526" s="25">
        <v>45234</v>
      </c>
      <c r="D1526" s="23">
        <v>45250</v>
      </c>
      <c r="E1526" t="s">
        <v>19</v>
      </c>
      <c r="F1526">
        <v>45813</v>
      </c>
      <c r="G1526">
        <v>2065</v>
      </c>
      <c r="H1526">
        <v>2513.6</v>
      </c>
      <c r="I1526">
        <v>316</v>
      </c>
      <c r="J1526">
        <v>0</v>
      </c>
      <c r="L1526" t="s">
        <v>20</v>
      </c>
    </row>
    <row r="1527" spans="1:12">
      <c r="A1527" t="s">
        <v>3155</v>
      </c>
      <c r="B1527" t="s">
        <v>3156</v>
      </c>
      <c r="C1527" s="25">
        <v>45020</v>
      </c>
      <c r="D1527" s="23">
        <v>45034</v>
      </c>
      <c r="E1527" t="s">
        <v>23</v>
      </c>
      <c r="F1527">
        <v>38198</v>
      </c>
      <c r="G1527">
        <v>1870</v>
      </c>
      <c r="H1527">
        <v>3089.16</v>
      </c>
      <c r="I1527">
        <v>262</v>
      </c>
      <c r="J1527">
        <v>1</v>
      </c>
      <c r="L1527" t="s">
        <v>25</v>
      </c>
    </row>
    <row r="1528" spans="1:12">
      <c r="A1528" t="s">
        <v>3157</v>
      </c>
      <c r="B1528" t="s">
        <v>3158</v>
      </c>
      <c r="C1528" s="25">
        <v>45012</v>
      </c>
      <c r="D1528" s="23">
        <v>45036</v>
      </c>
      <c r="E1528" t="s">
        <v>41</v>
      </c>
      <c r="F1528">
        <v>9820</v>
      </c>
      <c r="G1528">
        <v>109</v>
      </c>
      <c r="H1528">
        <v>157.27</v>
      </c>
      <c r="I1528">
        <v>7</v>
      </c>
      <c r="J1528">
        <v>1</v>
      </c>
      <c r="L1528" t="s">
        <v>42</v>
      </c>
    </row>
    <row r="1529" spans="1:12">
      <c r="A1529" t="s">
        <v>3159</v>
      </c>
      <c r="B1529" t="s">
        <v>3160</v>
      </c>
      <c r="C1529" s="23">
        <v>45159</v>
      </c>
      <c r="D1529" s="23">
        <v>45174</v>
      </c>
      <c r="E1529" t="s">
        <v>41</v>
      </c>
      <c r="F1529">
        <v>25070</v>
      </c>
      <c r="G1529">
        <v>1092</v>
      </c>
      <c r="H1529">
        <v>1583.29</v>
      </c>
      <c r="I1529">
        <v>137</v>
      </c>
      <c r="J1529" t="s">
        <v>30</v>
      </c>
      <c r="L1529" t="s">
        <v>42</v>
      </c>
    </row>
    <row r="1530" spans="1:12">
      <c r="A1530" t="s">
        <v>3161</v>
      </c>
      <c r="B1530" t="s">
        <v>3162</v>
      </c>
      <c r="C1530" s="25">
        <v>45120</v>
      </c>
      <c r="D1530" s="23">
        <v>45150</v>
      </c>
      <c r="E1530" t="s">
        <v>14</v>
      </c>
      <c r="F1530">
        <v>70768</v>
      </c>
      <c r="G1530">
        <v>2835</v>
      </c>
      <c r="H1530">
        <v>3332.33</v>
      </c>
      <c r="I1530">
        <v>454</v>
      </c>
      <c r="J1530">
        <v>0</v>
      </c>
      <c r="L1530" t="s">
        <v>16</v>
      </c>
    </row>
    <row r="1531" spans="1:12">
      <c r="A1531" t="s">
        <v>3163</v>
      </c>
      <c r="B1531" t="s">
        <v>3164</v>
      </c>
      <c r="C1531" s="25">
        <v>45030</v>
      </c>
      <c r="D1531" s="23">
        <v>45044</v>
      </c>
      <c r="E1531" t="s">
        <v>19</v>
      </c>
      <c r="F1531">
        <v>12122</v>
      </c>
      <c r="G1531">
        <v>232</v>
      </c>
      <c r="H1531">
        <v>300.83</v>
      </c>
      <c r="I1531">
        <v>46</v>
      </c>
      <c r="J1531" t="s">
        <v>30</v>
      </c>
      <c r="L1531" t="s">
        <v>20</v>
      </c>
    </row>
    <row r="1532" spans="1:12">
      <c r="A1532" t="s">
        <v>3165</v>
      </c>
      <c r="B1532" t="s">
        <v>3166</v>
      </c>
      <c r="C1532" s="25">
        <v>45277</v>
      </c>
      <c r="D1532" s="23">
        <v>45280</v>
      </c>
      <c r="E1532" t="s">
        <v>234</v>
      </c>
      <c r="F1532">
        <v>81559</v>
      </c>
      <c r="G1532">
        <v>3935</v>
      </c>
      <c r="H1532">
        <v>6369.1</v>
      </c>
      <c r="I1532">
        <v>568</v>
      </c>
      <c r="J1532" t="s">
        <v>30</v>
      </c>
      <c r="L1532" t="s">
        <v>16</v>
      </c>
    </row>
    <row r="1533" spans="1:12">
      <c r="A1533" t="s">
        <v>3167</v>
      </c>
      <c r="B1533" t="s">
        <v>3168</v>
      </c>
      <c r="C1533" s="25">
        <v>44976</v>
      </c>
      <c r="D1533" s="23">
        <v>44990</v>
      </c>
      <c r="E1533" t="s">
        <v>19</v>
      </c>
      <c r="F1533">
        <v>74543</v>
      </c>
      <c r="G1533">
        <v>1187</v>
      </c>
      <c r="H1533">
        <v>2064.09</v>
      </c>
      <c r="I1533">
        <v>125</v>
      </c>
      <c r="J1533" t="b">
        <v>1</v>
      </c>
      <c r="L1533" t="s">
        <v>20</v>
      </c>
    </row>
    <row r="1534" spans="1:12">
      <c r="A1534" t="s">
        <v>3169</v>
      </c>
      <c r="B1534" t="s">
        <v>3170</v>
      </c>
      <c r="C1534" s="23">
        <v>45027</v>
      </c>
      <c r="D1534" s="23">
        <v>45243</v>
      </c>
      <c r="E1534" t="s">
        <v>14</v>
      </c>
      <c r="F1534">
        <v>84441</v>
      </c>
      <c r="G1534">
        <v>3139</v>
      </c>
      <c r="H1534">
        <v>4849.26</v>
      </c>
      <c r="I1534">
        <v>263</v>
      </c>
      <c r="J1534" t="b">
        <v>0</v>
      </c>
      <c r="L1534" t="s">
        <v>16</v>
      </c>
    </row>
    <row r="1535" spans="1:12">
      <c r="A1535" t="s">
        <v>3171</v>
      </c>
      <c r="B1535" t="s">
        <v>3172</v>
      </c>
      <c r="C1535" s="25">
        <v>45199</v>
      </c>
      <c r="D1535" s="23">
        <v>45211</v>
      </c>
      <c r="E1535" t="s">
        <v>41</v>
      </c>
      <c r="F1535">
        <v>42786</v>
      </c>
      <c r="G1535">
        <v>812</v>
      </c>
      <c r="H1535">
        <v>1531.52</v>
      </c>
      <c r="I1535">
        <v>146</v>
      </c>
      <c r="J1535">
        <v>1</v>
      </c>
      <c r="K1535">
        <v>42843</v>
      </c>
      <c r="L1535" t="s">
        <v>42</v>
      </c>
    </row>
    <row r="1536" spans="1:12">
      <c r="A1536" t="s">
        <v>3173</v>
      </c>
      <c r="B1536" t="s">
        <v>3174</v>
      </c>
      <c r="C1536" s="25">
        <v>45173</v>
      </c>
      <c r="D1536" s="23">
        <v>45181</v>
      </c>
      <c r="E1536" t="s">
        <v>33</v>
      </c>
      <c r="F1536">
        <v>95934</v>
      </c>
      <c r="G1536">
        <v>2614</v>
      </c>
      <c r="H1536">
        <v>4523.49</v>
      </c>
      <c r="I1536">
        <v>450</v>
      </c>
      <c r="J1536">
        <v>1</v>
      </c>
      <c r="L1536" t="s">
        <v>34</v>
      </c>
    </row>
    <row r="1537" spans="1:12">
      <c r="A1537" t="s">
        <v>3175</v>
      </c>
      <c r="B1537" t="s">
        <v>3176</v>
      </c>
      <c r="C1537" s="25">
        <v>45203</v>
      </c>
      <c r="D1537" s="23">
        <v>45212</v>
      </c>
      <c r="E1537" t="s">
        <v>33</v>
      </c>
      <c r="F1537">
        <v>7737</v>
      </c>
      <c r="G1537">
        <v>299</v>
      </c>
      <c r="H1537">
        <v>401.5</v>
      </c>
      <c r="I1537">
        <v>25</v>
      </c>
      <c r="J1537" t="b">
        <v>0</v>
      </c>
      <c r="L1537" t="s">
        <v>34</v>
      </c>
    </row>
    <row r="1538" spans="1:12">
      <c r="A1538" t="s">
        <v>3177</v>
      </c>
      <c r="B1538" t="s">
        <v>3178</v>
      </c>
      <c r="C1538" s="25">
        <v>45274</v>
      </c>
      <c r="D1538" s="23">
        <v>45286</v>
      </c>
      <c r="E1538" t="s">
        <v>33</v>
      </c>
      <c r="F1538">
        <v>37062</v>
      </c>
      <c r="G1538">
        <v>1205</v>
      </c>
      <c r="H1538">
        <v>1816.07</v>
      </c>
      <c r="I1538">
        <v>96</v>
      </c>
      <c r="J1538">
        <v>1</v>
      </c>
      <c r="L1538" t="s">
        <v>34</v>
      </c>
    </row>
    <row r="1539" spans="1:12">
      <c r="A1539" t="s">
        <v>3179</v>
      </c>
      <c r="B1539" t="s">
        <v>3180</v>
      </c>
      <c r="C1539" s="25">
        <v>45116</v>
      </c>
      <c r="D1539" s="23">
        <v>45146</v>
      </c>
      <c r="E1539" t="s">
        <v>23</v>
      </c>
      <c r="F1539">
        <v>55237</v>
      </c>
      <c r="G1539">
        <v>1496</v>
      </c>
      <c r="H1539" s="24">
        <v>2826.64</v>
      </c>
      <c r="I1539">
        <v>235</v>
      </c>
      <c r="J1539" t="b">
        <v>0</v>
      </c>
      <c r="L1539" t="s">
        <v>25</v>
      </c>
    </row>
    <row r="1540" spans="1:12">
      <c r="A1540" t="s">
        <v>3181</v>
      </c>
      <c r="B1540" t="s">
        <v>3182</v>
      </c>
      <c r="C1540" s="25">
        <v>45146</v>
      </c>
      <c r="D1540" s="23">
        <v>45155</v>
      </c>
      <c r="E1540" t="s">
        <v>14</v>
      </c>
      <c r="F1540">
        <v>52571</v>
      </c>
      <c r="G1540">
        <v>1211</v>
      </c>
      <c r="H1540">
        <v>1730.22</v>
      </c>
      <c r="I1540">
        <v>117</v>
      </c>
      <c r="J1540">
        <v>0</v>
      </c>
      <c r="L1540" t="s">
        <v>16</v>
      </c>
    </row>
    <row r="1541" spans="1:12">
      <c r="A1541" t="s">
        <v>3183</v>
      </c>
      <c r="B1541" t="s">
        <v>3184</v>
      </c>
      <c r="C1541" s="25">
        <v>45122</v>
      </c>
      <c r="D1541" s="23">
        <v>45138</v>
      </c>
      <c r="E1541" t="s">
        <v>33</v>
      </c>
      <c r="F1541">
        <v>26510</v>
      </c>
      <c r="G1541">
        <v>1155</v>
      </c>
      <c r="H1541">
        <v>2006.48</v>
      </c>
      <c r="I1541">
        <v>110</v>
      </c>
      <c r="J1541" t="b">
        <v>1</v>
      </c>
      <c r="L1541" t="s">
        <v>34</v>
      </c>
    </row>
    <row r="1542" spans="1:12">
      <c r="A1542" t="s">
        <v>3185</v>
      </c>
      <c r="B1542" t="s">
        <v>3186</v>
      </c>
      <c r="C1542" s="25">
        <v>45283</v>
      </c>
      <c r="D1542" s="23">
        <v>45289</v>
      </c>
      <c r="E1542" t="s">
        <v>19</v>
      </c>
      <c r="F1542">
        <v>20426</v>
      </c>
      <c r="G1542">
        <v>321</v>
      </c>
      <c r="H1542">
        <v>492.16</v>
      </c>
      <c r="I1542">
        <v>23</v>
      </c>
      <c r="J1542" t="b">
        <v>1</v>
      </c>
      <c r="L1542" t="s">
        <v>20</v>
      </c>
    </row>
    <row r="1543" spans="1:12">
      <c r="A1543" t="s">
        <v>3187</v>
      </c>
      <c r="B1543" t="s">
        <v>3188</v>
      </c>
      <c r="C1543" s="25">
        <v>45057</v>
      </c>
      <c r="D1543" s="23">
        <v>45063</v>
      </c>
      <c r="E1543" t="s">
        <v>33</v>
      </c>
      <c r="F1543">
        <v>38265</v>
      </c>
      <c r="G1543">
        <v>1040</v>
      </c>
      <c r="H1543" s="24">
        <v>1381.02</v>
      </c>
      <c r="I1543">
        <v>93</v>
      </c>
      <c r="J1543" t="s">
        <v>24</v>
      </c>
      <c r="L1543" t="s">
        <v>34</v>
      </c>
    </row>
    <row r="1544" spans="1:12">
      <c r="A1544" t="s">
        <v>3189</v>
      </c>
      <c r="B1544" t="s">
        <v>3190</v>
      </c>
      <c r="C1544" s="25">
        <v>44969</v>
      </c>
      <c r="D1544" s="23">
        <v>44977</v>
      </c>
      <c r="E1544" t="s">
        <v>14</v>
      </c>
      <c r="F1544">
        <v>18850</v>
      </c>
      <c r="G1544">
        <v>869</v>
      </c>
      <c r="H1544" s="24">
        <v>749.74</v>
      </c>
      <c r="I1544">
        <v>99</v>
      </c>
      <c r="J1544" t="b">
        <v>1</v>
      </c>
      <c r="L1544" t="s">
        <v>16</v>
      </c>
    </row>
    <row r="1545" spans="1:12">
      <c r="A1545" t="s">
        <v>3191</v>
      </c>
      <c r="B1545" t="s">
        <v>3192</v>
      </c>
      <c r="C1545" s="23">
        <v>45136</v>
      </c>
      <c r="D1545" s="23">
        <v>45164</v>
      </c>
      <c r="E1545" t="s">
        <v>23</v>
      </c>
      <c r="F1545">
        <v>67150</v>
      </c>
      <c r="G1545">
        <v>2943</v>
      </c>
      <c r="H1545">
        <v>3352.07</v>
      </c>
      <c r="I1545">
        <v>470</v>
      </c>
      <c r="J1545" t="b">
        <v>0</v>
      </c>
      <c r="L1545" t="s">
        <v>25</v>
      </c>
    </row>
    <row r="1546" spans="1:12">
      <c r="A1546" t="s">
        <v>3193</v>
      </c>
      <c r="B1546" t="s">
        <v>3194</v>
      </c>
      <c r="C1546" s="25">
        <v>44930</v>
      </c>
      <c r="D1546" s="23">
        <v>44949</v>
      </c>
      <c r="E1546" t="s">
        <v>33</v>
      </c>
      <c r="F1546">
        <v>88312</v>
      </c>
      <c r="G1546">
        <v>2299</v>
      </c>
      <c r="H1546">
        <v>4486.76</v>
      </c>
      <c r="J1546" t="s">
        <v>24</v>
      </c>
      <c r="L1546" t="s">
        <v>34</v>
      </c>
    </row>
    <row r="1547" spans="1:12">
      <c r="A1547" t="s">
        <v>3195</v>
      </c>
      <c r="B1547" t="s">
        <v>3196</v>
      </c>
      <c r="C1547" s="25">
        <v>44930</v>
      </c>
      <c r="D1547" s="23">
        <v>44951</v>
      </c>
      <c r="E1547" t="s">
        <v>19</v>
      </c>
      <c r="F1547">
        <v>90613</v>
      </c>
      <c r="G1547">
        <v>3672</v>
      </c>
      <c r="H1547">
        <v>5458.97</v>
      </c>
      <c r="I1547">
        <v>364</v>
      </c>
      <c r="J1547" t="b">
        <v>0</v>
      </c>
      <c r="L1547" t="s">
        <v>20</v>
      </c>
    </row>
    <row r="1548" spans="1:12">
      <c r="A1548" t="s">
        <v>3197</v>
      </c>
      <c r="B1548" t="s">
        <v>3198</v>
      </c>
      <c r="C1548" s="25">
        <v>45088</v>
      </c>
      <c r="D1548" s="23">
        <v>45105</v>
      </c>
      <c r="E1548" t="s">
        <v>138</v>
      </c>
      <c r="F1548">
        <v>75910</v>
      </c>
      <c r="G1548">
        <v>3258</v>
      </c>
      <c r="H1548">
        <v>4387.2</v>
      </c>
      <c r="I1548">
        <v>302</v>
      </c>
      <c r="J1548" t="s">
        <v>15</v>
      </c>
      <c r="L1548" t="s">
        <v>139</v>
      </c>
    </row>
    <row r="1549" spans="1:12">
      <c r="A1549" t="s">
        <v>3199</v>
      </c>
      <c r="B1549" t="s">
        <v>3200</v>
      </c>
      <c r="C1549" s="25">
        <v>45145</v>
      </c>
      <c r="D1549" s="23">
        <v>45165</v>
      </c>
      <c r="E1549" t="s">
        <v>19</v>
      </c>
      <c r="F1549">
        <v>53375</v>
      </c>
      <c r="G1549">
        <v>2431</v>
      </c>
      <c r="H1549">
        <v>4617.53</v>
      </c>
      <c r="I1549">
        <v>295</v>
      </c>
      <c r="J1549" t="s">
        <v>24</v>
      </c>
      <c r="L1549" t="s">
        <v>20</v>
      </c>
    </row>
    <row r="1550" spans="1:12">
      <c r="A1550" t="s">
        <v>3201</v>
      </c>
      <c r="B1550" t="s">
        <v>3202</v>
      </c>
      <c r="C1550" s="25">
        <v>45201</v>
      </c>
      <c r="D1550" s="23">
        <v>45218</v>
      </c>
      <c r="E1550" t="s">
        <v>14</v>
      </c>
      <c r="F1550">
        <v>36435</v>
      </c>
      <c r="G1550">
        <v>1157</v>
      </c>
      <c r="H1550">
        <v>1596.39</v>
      </c>
      <c r="I1550">
        <v>89</v>
      </c>
      <c r="J1550">
        <v>1</v>
      </c>
      <c r="L1550" t="s">
        <v>16</v>
      </c>
    </row>
    <row r="1551" spans="1:12">
      <c r="A1551" t="s">
        <v>3203</v>
      </c>
      <c r="B1551" t="s">
        <v>3204</v>
      </c>
      <c r="C1551" s="25">
        <v>45068</v>
      </c>
      <c r="D1551" s="23">
        <v>45094</v>
      </c>
      <c r="E1551" t="s">
        <v>266</v>
      </c>
      <c r="F1551">
        <v>97443</v>
      </c>
      <c r="G1551">
        <v>1771</v>
      </c>
      <c r="H1551">
        <v>2283.04</v>
      </c>
      <c r="I1551">
        <v>217</v>
      </c>
      <c r="J1551">
        <v>1</v>
      </c>
      <c r="L1551" t="s">
        <v>20</v>
      </c>
    </row>
    <row r="1552" spans="1:12">
      <c r="A1552" t="s">
        <v>3205</v>
      </c>
      <c r="B1552" t="s">
        <v>3206</v>
      </c>
      <c r="C1552" s="25">
        <v>45031</v>
      </c>
      <c r="D1552" s="23">
        <v>45038</v>
      </c>
      <c r="E1552" t="s">
        <v>41</v>
      </c>
      <c r="F1552">
        <v>58132</v>
      </c>
      <c r="G1552">
        <v>1174</v>
      </c>
      <c r="H1552">
        <v>1924.15</v>
      </c>
      <c r="I1552">
        <v>182</v>
      </c>
      <c r="J1552" t="s">
        <v>15</v>
      </c>
      <c r="L1552" t="s">
        <v>68</v>
      </c>
    </row>
    <row r="1553" spans="1:12">
      <c r="A1553" t="s">
        <v>3207</v>
      </c>
      <c r="B1553" t="s">
        <v>3208</v>
      </c>
      <c r="C1553" s="25">
        <v>45174</v>
      </c>
      <c r="D1553" s="23">
        <v>45202</v>
      </c>
      <c r="E1553" t="s">
        <v>19</v>
      </c>
      <c r="F1553">
        <v>79945</v>
      </c>
      <c r="G1553">
        <v>1745</v>
      </c>
      <c r="H1553">
        <v>2737.9</v>
      </c>
      <c r="I1553">
        <v>95</v>
      </c>
      <c r="J1553" t="s">
        <v>15</v>
      </c>
      <c r="L1553" t="s">
        <v>20</v>
      </c>
    </row>
    <row r="1554" spans="1:12">
      <c r="A1554" t="s">
        <v>3209</v>
      </c>
      <c r="B1554" t="s">
        <v>3210</v>
      </c>
      <c r="C1554" s="25">
        <v>45174</v>
      </c>
      <c r="D1554" s="23">
        <v>45176</v>
      </c>
      <c r="E1554" t="s">
        <v>19</v>
      </c>
      <c r="F1554">
        <v>83050</v>
      </c>
      <c r="G1554">
        <v>2803</v>
      </c>
      <c r="H1554" s="24">
        <v>2213.64</v>
      </c>
      <c r="I1554">
        <v>144</v>
      </c>
      <c r="J1554" t="b">
        <v>1</v>
      </c>
      <c r="L1554" t="s">
        <v>20</v>
      </c>
    </row>
    <row r="1555" spans="1:12">
      <c r="A1555" t="s">
        <v>3211</v>
      </c>
      <c r="B1555" t="s">
        <v>3212</v>
      </c>
      <c r="C1555" s="25">
        <v>45103</v>
      </c>
      <c r="D1555" s="23">
        <v>45116</v>
      </c>
      <c r="E1555" t="s">
        <v>23</v>
      </c>
      <c r="F1555">
        <v>96402</v>
      </c>
      <c r="G1555">
        <v>1090</v>
      </c>
      <c r="H1555">
        <v>1315.59</v>
      </c>
      <c r="I1555">
        <v>66</v>
      </c>
      <c r="J1555" t="s">
        <v>15</v>
      </c>
      <c r="L1555" t="s">
        <v>25</v>
      </c>
    </row>
    <row r="1556" spans="1:12">
      <c r="A1556" t="s">
        <v>3213</v>
      </c>
      <c r="B1556" t="s">
        <v>3214</v>
      </c>
      <c r="C1556" s="25">
        <v>44997</v>
      </c>
      <c r="D1556" s="23">
        <v>45009</v>
      </c>
      <c r="E1556" t="s">
        <v>14</v>
      </c>
      <c r="F1556">
        <v>3983</v>
      </c>
      <c r="G1556">
        <v>141</v>
      </c>
      <c r="H1556">
        <v>170.44</v>
      </c>
      <c r="I1556">
        <v>18</v>
      </c>
      <c r="J1556" t="b">
        <v>0</v>
      </c>
      <c r="L1556" t="s">
        <v>16</v>
      </c>
    </row>
    <row r="1557" spans="1:12">
      <c r="A1557" t="s">
        <v>3215</v>
      </c>
      <c r="B1557" t="s">
        <v>3216</v>
      </c>
      <c r="C1557" s="25">
        <v>45044</v>
      </c>
      <c r="D1557" s="23">
        <v>45046</v>
      </c>
      <c r="E1557" t="s">
        <v>41</v>
      </c>
      <c r="F1557">
        <v>98241</v>
      </c>
      <c r="G1557">
        <v>2414</v>
      </c>
      <c r="H1557">
        <v>2576.55</v>
      </c>
      <c r="I1557">
        <v>430</v>
      </c>
      <c r="J1557" t="s">
        <v>30</v>
      </c>
      <c r="L1557" t="s">
        <v>42</v>
      </c>
    </row>
    <row r="1558" spans="1:12">
      <c r="A1558" t="s">
        <v>3217</v>
      </c>
      <c r="B1558" t="s">
        <v>3218</v>
      </c>
      <c r="C1558" s="25">
        <v>45009</v>
      </c>
      <c r="D1558" s="23">
        <v>45034</v>
      </c>
      <c r="E1558" t="s">
        <v>14</v>
      </c>
      <c r="F1558">
        <v>21662</v>
      </c>
      <c r="G1558">
        <v>472</v>
      </c>
      <c r="H1558" s="24">
        <v>602.24</v>
      </c>
      <c r="I1558">
        <v>23</v>
      </c>
      <c r="J1558" t="b">
        <v>0</v>
      </c>
      <c r="L1558" t="s">
        <v>16</v>
      </c>
    </row>
    <row r="1559" spans="1:12">
      <c r="A1559" t="s">
        <v>3219</v>
      </c>
      <c r="B1559" t="s">
        <v>3220</v>
      </c>
      <c r="C1559" s="25">
        <v>45100</v>
      </c>
      <c r="D1559" s="23">
        <v>45108</v>
      </c>
      <c r="E1559" t="s">
        <v>23</v>
      </c>
      <c r="F1559">
        <v>24510</v>
      </c>
      <c r="G1559">
        <v>1107</v>
      </c>
      <c r="H1559">
        <v>1239.46</v>
      </c>
      <c r="J1559" t="s">
        <v>24</v>
      </c>
      <c r="L1559" t="s">
        <v>25</v>
      </c>
    </row>
    <row r="1560" spans="1:12">
      <c r="A1560" t="s">
        <v>3221</v>
      </c>
      <c r="B1560" t="s">
        <v>3222</v>
      </c>
      <c r="C1560" s="25">
        <v>45277</v>
      </c>
      <c r="D1560" s="23">
        <v>45280</v>
      </c>
      <c r="E1560" t="s">
        <v>41</v>
      </c>
      <c r="F1560">
        <v>79187</v>
      </c>
      <c r="G1560">
        <v>2248</v>
      </c>
      <c r="H1560">
        <v>1796.19</v>
      </c>
      <c r="I1560">
        <v>148</v>
      </c>
      <c r="J1560" t="s">
        <v>15</v>
      </c>
      <c r="L1560" t="s">
        <v>42</v>
      </c>
    </row>
    <row r="1561" spans="1:12">
      <c r="A1561" t="s">
        <v>3223</v>
      </c>
      <c r="B1561" t="s">
        <v>3224</v>
      </c>
      <c r="C1561" t="s">
        <v>3225</v>
      </c>
      <c r="D1561" s="23">
        <v>45275</v>
      </c>
      <c r="E1561" t="s">
        <v>41</v>
      </c>
      <c r="F1561">
        <v>41998</v>
      </c>
      <c r="G1561">
        <v>579</v>
      </c>
      <c r="H1561">
        <v>-647.64</v>
      </c>
      <c r="I1561">
        <v>102</v>
      </c>
      <c r="J1561">
        <v>1</v>
      </c>
      <c r="L1561" t="s">
        <v>42</v>
      </c>
    </row>
    <row r="1562" spans="1:12">
      <c r="A1562" t="s">
        <v>3226</v>
      </c>
      <c r="B1562" t="s">
        <v>3227</v>
      </c>
      <c r="C1562" s="25">
        <v>44973</v>
      </c>
      <c r="D1562" s="23">
        <v>45003</v>
      </c>
      <c r="E1562" t="s">
        <v>33</v>
      </c>
      <c r="F1562">
        <v>57846</v>
      </c>
      <c r="G1562">
        <v>2491</v>
      </c>
      <c r="H1562">
        <v>1515.56</v>
      </c>
      <c r="I1562">
        <v>304</v>
      </c>
      <c r="J1562" t="b">
        <v>0</v>
      </c>
      <c r="L1562" t="s">
        <v>34</v>
      </c>
    </row>
    <row r="1563" spans="1:12">
      <c r="A1563" t="s">
        <v>3228</v>
      </c>
      <c r="B1563" t="s">
        <v>3229</v>
      </c>
      <c r="C1563" s="23">
        <v>45234</v>
      </c>
      <c r="D1563" s="23">
        <v>45033</v>
      </c>
      <c r="E1563" t="s">
        <v>14</v>
      </c>
      <c r="F1563">
        <v>95071</v>
      </c>
      <c r="G1563">
        <v>1131</v>
      </c>
      <c r="H1563">
        <v>1542.32</v>
      </c>
      <c r="I1563">
        <v>168</v>
      </c>
      <c r="J1563">
        <v>1</v>
      </c>
      <c r="L1563" t="s">
        <v>16</v>
      </c>
    </row>
    <row r="1564" spans="1:12">
      <c r="A1564" t="s">
        <v>3230</v>
      </c>
      <c r="B1564" t="s">
        <v>3231</v>
      </c>
      <c r="C1564" s="25">
        <v>45040</v>
      </c>
      <c r="D1564" s="23">
        <v>45043</v>
      </c>
      <c r="E1564" t="s">
        <v>19</v>
      </c>
      <c r="F1564">
        <v>7640</v>
      </c>
      <c r="G1564">
        <v>298</v>
      </c>
      <c r="H1564" s="24">
        <v>530.58</v>
      </c>
      <c r="I1564">
        <v>37</v>
      </c>
      <c r="J1564" t="b">
        <v>0</v>
      </c>
      <c r="L1564" t="s">
        <v>20</v>
      </c>
    </row>
    <row r="1565" spans="1:12">
      <c r="A1565" t="s">
        <v>3232</v>
      </c>
      <c r="B1565" t="s">
        <v>3233</v>
      </c>
      <c r="C1565" s="25">
        <v>45123</v>
      </c>
      <c r="D1565" s="23">
        <v>45143</v>
      </c>
      <c r="E1565" t="s">
        <v>41</v>
      </c>
      <c r="F1565">
        <v>45547</v>
      </c>
      <c r="G1565">
        <v>1865</v>
      </c>
      <c r="H1565">
        <v>2961.49</v>
      </c>
      <c r="I1565">
        <v>226</v>
      </c>
      <c r="J1565">
        <v>1</v>
      </c>
      <c r="L1565" t="s">
        <v>42</v>
      </c>
    </row>
    <row r="1566" spans="1:12">
      <c r="A1566" t="s">
        <v>3234</v>
      </c>
      <c r="B1566" t="s">
        <v>3235</v>
      </c>
      <c r="C1566" s="25">
        <v>45262</v>
      </c>
      <c r="D1566" s="23">
        <v>45285</v>
      </c>
      <c r="E1566" t="s">
        <v>19</v>
      </c>
      <c r="F1566">
        <v>55620</v>
      </c>
      <c r="G1566">
        <v>1340</v>
      </c>
      <c r="H1566">
        <v>1394.39</v>
      </c>
      <c r="I1566">
        <v>234</v>
      </c>
      <c r="J1566">
        <v>0</v>
      </c>
      <c r="L1566" t="s">
        <v>20</v>
      </c>
    </row>
    <row r="1567" spans="1:12">
      <c r="A1567" t="s">
        <v>3236</v>
      </c>
      <c r="B1567" t="s">
        <v>3237</v>
      </c>
      <c r="C1567" s="23">
        <v>44968</v>
      </c>
      <c r="D1567" s="23">
        <v>45250</v>
      </c>
      <c r="E1567" t="s">
        <v>14</v>
      </c>
      <c r="F1567">
        <v>16317</v>
      </c>
      <c r="G1567">
        <v>701</v>
      </c>
      <c r="H1567">
        <v>442.06</v>
      </c>
      <c r="I1567">
        <v>114</v>
      </c>
      <c r="J1567" t="b">
        <v>0</v>
      </c>
      <c r="L1567" t="s">
        <v>16</v>
      </c>
    </row>
    <row r="1568" spans="1:12">
      <c r="A1568" t="s">
        <v>3238</v>
      </c>
      <c r="B1568" t="s">
        <v>3239</v>
      </c>
      <c r="C1568" s="25">
        <v>45016</v>
      </c>
      <c r="D1568" s="23">
        <v>45018</v>
      </c>
      <c r="E1568" t="s">
        <v>415</v>
      </c>
      <c r="F1568">
        <v>8564</v>
      </c>
      <c r="G1568">
        <v>262</v>
      </c>
      <c r="H1568">
        <v>210.44</v>
      </c>
      <c r="I1568">
        <v>32</v>
      </c>
      <c r="J1568" t="s">
        <v>24</v>
      </c>
      <c r="L1568" t="s">
        <v>34</v>
      </c>
    </row>
    <row r="1569" spans="1:12">
      <c r="A1569" t="s">
        <v>3240</v>
      </c>
      <c r="B1569" t="s">
        <v>3241</v>
      </c>
      <c r="C1569" s="25">
        <v>45030</v>
      </c>
      <c r="D1569" s="23">
        <v>45039</v>
      </c>
      <c r="E1569" t="s">
        <v>19</v>
      </c>
      <c r="F1569">
        <v>28345</v>
      </c>
      <c r="G1569">
        <v>808</v>
      </c>
      <c r="H1569">
        <v>1065.13</v>
      </c>
      <c r="I1569">
        <v>53</v>
      </c>
      <c r="J1569">
        <v>1</v>
      </c>
      <c r="L1569" t="s">
        <v>20</v>
      </c>
    </row>
    <row r="1570" spans="1:12">
      <c r="A1570" t="s">
        <v>3242</v>
      </c>
      <c r="B1570" t="s">
        <v>3243</v>
      </c>
      <c r="C1570" s="23">
        <v>45192</v>
      </c>
      <c r="D1570" s="23">
        <v>45195</v>
      </c>
      <c r="E1570" t="s">
        <v>41</v>
      </c>
      <c r="F1570">
        <v>95223</v>
      </c>
      <c r="G1570">
        <v>1125</v>
      </c>
      <c r="H1570">
        <v>911.91</v>
      </c>
      <c r="I1570">
        <v>75</v>
      </c>
      <c r="J1570" t="s">
        <v>30</v>
      </c>
      <c r="L1570" t="s">
        <v>42</v>
      </c>
    </row>
    <row r="1571" spans="1:12">
      <c r="A1571" t="s">
        <v>3244</v>
      </c>
      <c r="B1571" t="s">
        <v>3245</v>
      </c>
      <c r="C1571" s="25">
        <v>45233</v>
      </c>
      <c r="D1571" s="23">
        <v>45250</v>
      </c>
      <c r="E1571" t="s">
        <v>33</v>
      </c>
      <c r="F1571">
        <v>80273</v>
      </c>
      <c r="G1571">
        <v>1733</v>
      </c>
      <c r="H1571">
        <v>2280.56</v>
      </c>
      <c r="I1571">
        <v>295</v>
      </c>
      <c r="J1571" t="s">
        <v>24</v>
      </c>
      <c r="L1571" t="s">
        <v>34</v>
      </c>
    </row>
    <row r="1572" spans="1:12">
      <c r="A1572" t="s">
        <v>3246</v>
      </c>
      <c r="B1572" t="s">
        <v>3247</v>
      </c>
      <c r="C1572" s="23">
        <v>45241</v>
      </c>
      <c r="D1572" s="23">
        <v>45271</v>
      </c>
      <c r="E1572" t="s">
        <v>23</v>
      </c>
      <c r="F1572">
        <v>75859</v>
      </c>
      <c r="G1572">
        <v>3583</v>
      </c>
      <c r="H1572">
        <v>3036.23</v>
      </c>
      <c r="J1572" t="b">
        <v>1</v>
      </c>
      <c r="L1572" t="s">
        <v>25</v>
      </c>
    </row>
    <row r="1573" spans="1:12">
      <c r="A1573" t="s">
        <v>3248</v>
      </c>
      <c r="B1573" t="s">
        <v>3249</v>
      </c>
      <c r="C1573" s="25">
        <v>45049</v>
      </c>
      <c r="D1573" s="23">
        <v>45058</v>
      </c>
      <c r="E1573" t="s">
        <v>14</v>
      </c>
      <c r="F1573">
        <v>81765</v>
      </c>
      <c r="G1573">
        <v>2099</v>
      </c>
      <c r="H1573">
        <v>3722.34</v>
      </c>
      <c r="J1573" t="b">
        <v>0</v>
      </c>
      <c r="L1573" t="s">
        <v>16</v>
      </c>
    </row>
    <row r="1574" spans="1:12">
      <c r="A1574" t="s">
        <v>3250</v>
      </c>
      <c r="B1574" t="s">
        <v>3251</v>
      </c>
      <c r="C1574" s="25">
        <v>44971</v>
      </c>
      <c r="D1574" s="23">
        <v>44986</v>
      </c>
      <c r="E1574" t="s">
        <v>415</v>
      </c>
      <c r="F1574">
        <v>75038</v>
      </c>
      <c r="G1574">
        <v>2391</v>
      </c>
      <c r="H1574">
        <v>2620.31</v>
      </c>
      <c r="I1574">
        <v>363</v>
      </c>
      <c r="J1574" t="s">
        <v>30</v>
      </c>
      <c r="K1574">
        <v>75079</v>
      </c>
      <c r="L1574" t="s">
        <v>34</v>
      </c>
    </row>
    <row r="1575" spans="1:12">
      <c r="A1575" t="s">
        <v>3252</v>
      </c>
      <c r="B1575" t="s">
        <v>3253</v>
      </c>
      <c r="C1575" s="25">
        <v>45107</v>
      </c>
      <c r="D1575" s="23">
        <v>45112</v>
      </c>
      <c r="E1575" t="s">
        <v>191</v>
      </c>
      <c r="F1575">
        <v>53393</v>
      </c>
      <c r="G1575">
        <v>1670</v>
      </c>
      <c r="H1575" s="24">
        <v>1450.1</v>
      </c>
      <c r="J1575" t="b">
        <v>1</v>
      </c>
      <c r="L1575" t="s">
        <v>42</v>
      </c>
    </row>
    <row r="1576" spans="1:12">
      <c r="A1576" t="s">
        <v>3254</v>
      </c>
      <c r="B1576" t="s">
        <v>3255</v>
      </c>
      <c r="C1576" s="25">
        <v>45029</v>
      </c>
      <c r="D1576" s="23">
        <v>45039</v>
      </c>
      <c r="E1576" t="s">
        <v>41</v>
      </c>
      <c r="F1576">
        <v>67081</v>
      </c>
      <c r="G1576">
        <v>2255</v>
      </c>
      <c r="H1576">
        <v>3875.19</v>
      </c>
      <c r="I1576">
        <v>325</v>
      </c>
      <c r="J1576" t="b">
        <v>0</v>
      </c>
      <c r="L1576" t="s">
        <v>42</v>
      </c>
    </row>
    <row r="1577" spans="1:12">
      <c r="A1577" t="s">
        <v>3256</v>
      </c>
      <c r="B1577" t="s">
        <v>3257</v>
      </c>
      <c r="C1577" s="25">
        <v>44962</v>
      </c>
      <c r="D1577" s="23">
        <v>44967</v>
      </c>
      <c r="E1577" t="s">
        <v>41</v>
      </c>
      <c r="F1577">
        <v>30430</v>
      </c>
      <c r="G1577">
        <v>378</v>
      </c>
      <c r="H1577">
        <v>383.39</v>
      </c>
      <c r="I1577">
        <v>62</v>
      </c>
      <c r="J1577" t="s">
        <v>30</v>
      </c>
      <c r="L1577" t="s">
        <v>42</v>
      </c>
    </row>
    <row r="1578" spans="1:12">
      <c r="A1578" t="s">
        <v>3258</v>
      </c>
      <c r="B1578" t="s">
        <v>3259</v>
      </c>
      <c r="C1578" s="25">
        <v>45213</v>
      </c>
      <c r="D1578" s="23">
        <v>45241</v>
      </c>
      <c r="E1578" t="s">
        <v>33</v>
      </c>
      <c r="F1578">
        <v>76532</v>
      </c>
      <c r="G1578">
        <v>1874</v>
      </c>
      <c r="H1578">
        <v>1250.39</v>
      </c>
      <c r="I1578">
        <v>308</v>
      </c>
      <c r="J1578" t="s">
        <v>30</v>
      </c>
      <c r="L1578" t="s">
        <v>34</v>
      </c>
    </row>
    <row r="1579" spans="1:12">
      <c r="A1579" t="s">
        <v>3260</v>
      </c>
      <c r="B1579" t="s">
        <v>3261</v>
      </c>
      <c r="C1579" s="25">
        <v>45068</v>
      </c>
      <c r="D1579" s="23">
        <v>45082</v>
      </c>
      <c r="E1579" t="s">
        <v>14</v>
      </c>
      <c r="F1579">
        <v>28788</v>
      </c>
      <c r="G1579">
        <v>1120</v>
      </c>
      <c r="H1579">
        <v>1518.29</v>
      </c>
      <c r="I1579">
        <v>115</v>
      </c>
      <c r="J1579" t="s">
        <v>24</v>
      </c>
      <c r="L1579" t="s">
        <v>16</v>
      </c>
    </row>
    <row r="1580" spans="1:12">
      <c r="A1580" t="s">
        <v>3262</v>
      </c>
      <c r="B1580" t="s">
        <v>3263</v>
      </c>
      <c r="C1580" s="25">
        <v>45159</v>
      </c>
      <c r="D1580" s="23">
        <v>45168</v>
      </c>
      <c r="E1580" t="s">
        <v>19</v>
      </c>
      <c r="F1580">
        <v>96505</v>
      </c>
      <c r="G1580">
        <v>1739</v>
      </c>
      <c r="H1580">
        <v>2386.51</v>
      </c>
      <c r="I1580">
        <v>158</v>
      </c>
      <c r="J1580">
        <v>0</v>
      </c>
      <c r="L1580" t="s">
        <v>20</v>
      </c>
    </row>
    <row r="1581" spans="1:12">
      <c r="A1581" t="s">
        <v>3264</v>
      </c>
      <c r="B1581" t="s">
        <v>3265</v>
      </c>
      <c r="C1581" s="25">
        <v>45060</v>
      </c>
      <c r="D1581" s="23">
        <v>45088</v>
      </c>
      <c r="E1581" t="s">
        <v>14</v>
      </c>
      <c r="F1581">
        <v>49543</v>
      </c>
      <c r="G1581">
        <v>898</v>
      </c>
      <c r="H1581">
        <v>1411.7</v>
      </c>
      <c r="J1581" t="s">
        <v>30</v>
      </c>
      <c r="L1581" t="s">
        <v>16</v>
      </c>
    </row>
    <row r="1582" spans="1:12">
      <c r="A1582" t="s">
        <v>3266</v>
      </c>
      <c r="B1582" t="s">
        <v>3267</v>
      </c>
      <c r="C1582" t="s">
        <v>3268</v>
      </c>
      <c r="D1582" s="23">
        <v>45243</v>
      </c>
      <c r="E1582" t="s">
        <v>19</v>
      </c>
      <c r="F1582">
        <v>14919</v>
      </c>
      <c r="G1582">
        <v>155</v>
      </c>
      <c r="H1582">
        <v>133.35</v>
      </c>
      <c r="I1582">
        <v>16</v>
      </c>
      <c r="J1582">
        <v>0</v>
      </c>
      <c r="L1582" t="s">
        <v>20</v>
      </c>
    </row>
    <row r="1583" spans="1:12">
      <c r="A1583" t="s">
        <v>3269</v>
      </c>
      <c r="B1583" t="s">
        <v>3270</v>
      </c>
      <c r="C1583" s="25">
        <v>45077</v>
      </c>
      <c r="D1583" s="23">
        <v>45083</v>
      </c>
      <c r="E1583" t="s">
        <v>41</v>
      </c>
      <c r="F1583">
        <v>70346</v>
      </c>
      <c r="G1583">
        <v>1934</v>
      </c>
      <c r="H1583" s="24">
        <v>2254.38</v>
      </c>
      <c r="I1583">
        <v>358</v>
      </c>
      <c r="J1583" t="s">
        <v>15</v>
      </c>
      <c r="L1583" t="s">
        <v>42</v>
      </c>
    </row>
    <row r="1584" spans="1:12">
      <c r="A1584" t="s">
        <v>3271</v>
      </c>
      <c r="B1584" t="s">
        <v>3272</v>
      </c>
      <c r="C1584" s="25">
        <v>45189</v>
      </c>
      <c r="D1584" s="23">
        <v>45197</v>
      </c>
      <c r="E1584" t="s">
        <v>33</v>
      </c>
      <c r="F1584">
        <v>97122</v>
      </c>
      <c r="G1584">
        <v>4400</v>
      </c>
      <c r="H1584">
        <v>4063.63</v>
      </c>
      <c r="I1584">
        <v>265</v>
      </c>
      <c r="J1584" t="s">
        <v>24</v>
      </c>
      <c r="L1584" t="s">
        <v>34</v>
      </c>
    </row>
    <row r="1585" spans="1:12">
      <c r="A1585" t="s">
        <v>3273</v>
      </c>
      <c r="B1585" t="s">
        <v>3274</v>
      </c>
      <c r="C1585" s="25">
        <v>45221</v>
      </c>
      <c r="D1585" s="23">
        <v>45235</v>
      </c>
      <c r="E1585" t="s">
        <v>23</v>
      </c>
      <c r="F1585">
        <v>40974</v>
      </c>
      <c r="G1585">
        <v>494</v>
      </c>
      <c r="H1585">
        <v>306.99</v>
      </c>
      <c r="I1585">
        <v>29</v>
      </c>
      <c r="J1585">
        <v>1</v>
      </c>
      <c r="L1585" t="s">
        <v>25</v>
      </c>
    </row>
    <row r="1586" spans="1:12">
      <c r="A1586" t="s">
        <v>3275</v>
      </c>
      <c r="B1586" t="s">
        <v>3276</v>
      </c>
      <c r="C1586" s="25">
        <v>45120</v>
      </c>
      <c r="D1586" s="23">
        <v>45130</v>
      </c>
      <c r="E1586" t="s">
        <v>58</v>
      </c>
      <c r="F1586">
        <v>17371</v>
      </c>
      <c r="G1586">
        <v>306</v>
      </c>
      <c r="H1586">
        <v>555.37</v>
      </c>
      <c r="I1586">
        <v>57</v>
      </c>
      <c r="J1586" t="s">
        <v>24</v>
      </c>
      <c r="L1586" t="s">
        <v>59</v>
      </c>
    </row>
    <row r="1587" spans="1:12">
      <c r="A1587" t="s">
        <v>3277</v>
      </c>
      <c r="B1587" t="s">
        <v>3278</v>
      </c>
      <c r="C1587" s="25">
        <v>45100</v>
      </c>
      <c r="D1587" s="23">
        <v>45106</v>
      </c>
      <c r="E1587" t="s">
        <v>14</v>
      </c>
      <c r="F1587">
        <v>46084</v>
      </c>
      <c r="G1587">
        <v>1032</v>
      </c>
      <c r="H1587">
        <v>1644.29</v>
      </c>
      <c r="I1587">
        <v>151</v>
      </c>
      <c r="J1587" t="b">
        <v>1</v>
      </c>
      <c r="L1587" t="s">
        <v>16</v>
      </c>
    </row>
    <row r="1588" spans="1:12">
      <c r="A1588" t="s">
        <v>3279</v>
      </c>
      <c r="B1588" t="s">
        <v>3280</v>
      </c>
      <c r="C1588" s="25">
        <v>45162</v>
      </c>
      <c r="D1588" s="23">
        <v>45179</v>
      </c>
      <c r="E1588" t="s">
        <v>41</v>
      </c>
      <c r="F1588">
        <v>30629</v>
      </c>
      <c r="G1588">
        <v>1202</v>
      </c>
      <c r="H1588">
        <v>1144.54</v>
      </c>
      <c r="J1588">
        <v>1</v>
      </c>
      <c r="L1588" t="s">
        <v>42</v>
      </c>
    </row>
    <row r="1589" spans="1:12">
      <c r="A1589" t="s">
        <v>3281</v>
      </c>
      <c r="B1589" t="s">
        <v>3282</v>
      </c>
      <c r="C1589" s="23">
        <v>45173</v>
      </c>
      <c r="D1589" s="23">
        <v>45028</v>
      </c>
      <c r="E1589" t="s">
        <v>23</v>
      </c>
      <c r="F1589">
        <v>52184</v>
      </c>
      <c r="G1589">
        <v>1859</v>
      </c>
      <c r="H1589">
        <v>2600.85</v>
      </c>
      <c r="I1589">
        <v>303</v>
      </c>
      <c r="J1589">
        <v>1</v>
      </c>
      <c r="L1589" t="s">
        <v>25</v>
      </c>
    </row>
    <row r="1590" spans="1:12">
      <c r="A1590" t="s">
        <v>3283</v>
      </c>
      <c r="B1590" t="s">
        <v>3284</v>
      </c>
      <c r="C1590" s="25">
        <v>45251</v>
      </c>
      <c r="D1590" s="23">
        <v>45259</v>
      </c>
      <c r="E1590" t="s">
        <v>14</v>
      </c>
      <c r="F1590">
        <v>62916</v>
      </c>
      <c r="G1590">
        <v>1675</v>
      </c>
      <c r="H1590">
        <v>1343.18</v>
      </c>
      <c r="I1590">
        <v>252</v>
      </c>
      <c r="J1590">
        <v>0</v>
      </c>
      <c r="L1590" t="s">
        <v>16</v>
      </c>
    </row>
    <row r="1591" spans="1:12">
      <c r="A1591" t="s">
        <v>3285</v>
      </c>
      <c r="B1591" t="s">
        <v>3286</v>
      </c>
      <c r="C1591" s="25">
        <v>45286</v>
      </c>
      <c r="D1591" s="23">
        <v>45314</v>
      </c>
      <c r="E1591" t="s">
        <v>14</v>
      </c>
      <c r="F1591">
        <v>74972</v>
      </c>
      <c r="G1591">
        <v>3026</v>
      </c>
      <c r="H1591" s="24">
        <v>5553.78</v>
      </c>
      <c r="I1591">
        <v>392</v>
      </c>
      <c r="J1591">
        <v>1</v>
      </c>
      <c r="L1591" t="s">
        <v>16</v>
      </c>
    </row>
    <row r="1592" spans="1:12">
      <c r="A1592" t="s">
        <v>3287</v>
      </c>
      <c r="B1592" t="s">
        <v>3288</v>
      </c>
      <c r="C1592" s="23">
        <v>45107</v>
      </c>
      <c r="D1592" s="23">
        <v>45110</v>
      </c>
      <c r="E1592" t="s">
        <v>14</v>
      </c>
      <c r="F1592">
        <v>63187</v>
      </c>
      <c r="G1592">
        <v>2172</v>
      </c>
      <c r="H1592">
        <v>1460.36</v>
      </c>
      <c r="I1592">
        <v>140</v>
      </c>
      <c r="J1592" t="s">
        <v>30</v>
      </c>
      <c r="L1592" t="s">
        <v>16</v>
      </c>
    </row>
    <row r="1593" spans="1:12">
      <c r="A1593" t="s">
        <v>3289</v>
      </c>
      <c r="B1593" t="s">
        <v>3290</v>
      </c>
      <c r="C1593" s="23">
        <v>45061</v>
      </c>
      <c r="D1593" s="23">
        <v>45081</v>
      </c>
      <c r="E1593" t="s">
        <v>138</v>
      </c>
      <c r="F1593">
        <v>13984</v>
      </c>
      <c r="G1593">
        <v>641</v>
      </c>
      <c r="H1593">
        <v>324.19</v>
      </c>
      <c r="I1593">
        <v>110</v>
      </c>
      <c r="J1593">
        <v>0</v>
      </c>
      <c r="L1593" t="s">
        <v>139</v>
      </c>
    </row>
    <row r="1594" spans="1:12">
      <c r="A1594" t="s">
        <v>3291</v>
      </c>
      <c r="B1594" t="s">
        <v>3292</v>
      </c>
      <c r="C1594" s="25">
        <v>45271</v>
      </c>
      <c r="D1594" s="23">
        <v>45273</v>
      </c>
      <c r="E1594" t="s">
        <v>33</v>
      </c>
      <c r="F1594">
        <v>34039</v>
      </c>
      <c r="G1594">
        <v>1454</v>
      </c>
      <c r="H1594">
        <v>1821.88</v>
      </c>
      <c r="I1594">
        <v>261</v>
      </c>
      <c r="J1594">
        <v>1</v>
      </c>
      <c r="L1594" t="s">
        <v>34</v>
      </c>
    </row>
    <row r="1595" spans="1:12">
      <c r="A1595" t="s">
        <v>3293</v>
      </c>
      <c r="B1595" t="s">
        <v>3294</v>
      </c>
      <c r="C1595" s="25">
        <v>45210</v>
      </c>
      <c r="D1595" s="23">
        <v>45229</v>
      </c>
      <c r="E1595" t="s">
        <v>19</v>
      </c>
      <c r="F1595">
        <v>86431</v>
      </c>
      <c r="G1595">
        <v>1738</v>
      </c>
      <c r="H1595">
        <v>2389.21</v>
      </c>
      <c r="J1595">
        <v>0</v>
      </c>
      <c r="L1595" t="s">
        <v>20</v>
      </c>
    </row>
    <row r="1596" spans="1:12">
      <c r="A1596" t="s">
        <v>3295</v>
      </c>
      <c r="B1596" t="s">
        <v>3296</v>
      </c>
      <c r="C1596" s="25">
        <v>45108</v>
      </c>
      <c r="D1596" s="23">
        <v>45129</v>
      </c>
      <c r="E1596" t="s">
        <v>19</v>
      </c>
      <c r="F1596">
        <v>84691</v>
      </c>
      <c r="G1596">
        <v>1766</v>
      </c>
      <c r="H1596">
        <v>2416.68</v>
      </c>
      <c r="I1596">
        <v>313</v>
      </c>
      <c r="J1596" t="s">
        <v>15</v>
      </c>
      <c r="L1596" t="s">
        <v>20</v>
      </c>
    </row>
    <row r="1597" spans="1:12">
      <c r="A1597" t="s">
        <v>3297</v>
      </c>
      <c r="B1597" t="s">
        <v>3298</v>
      </c>
      <c r="C1597" s="25">
        <v>45020</v>
      </c>
      <c r="D1597" s="23">
        <v>45046</v>
      </c>
      <c r="E1597" t="s">
        <v>41</v>
      </c>
      <c r="F1597">
        <v>59606</v>
      </c>
      <c r="G1597">
        <v>894</v>
      </c>
      <c r="H1597">
        <v>520.1</v>
      </c>
      <c r="I1597">
        <v>162</v>
      </c>
      <c r="J1597">
        <v>0</v>
      </c>
      <c r="L1597" t="s">
        <v>42</v>
      </c>
    </row>
    <row r="1598" spans="1:12">
      <c r="A1598" t="s">
        <v>3299</v>
      </c>
      <c r="B1598" t="s">
        <v>3300</v>
      </c>
      <c r="C1598" s="25">
        <v>45024</v>
      </c>
      <c r="D1598" s="23">
        <v>45050</v>
      </c>
      <c r="E1598" t="s">
        <v>41</v>
      </c>
      <c r="F1598">
        <v>11616</v>
      </c>
      <c r="G1598">
        <v>272</v>
      </c>
      <c r="H1598">
        <v>264.13</v>
      </c>
      <c r="I1598">
        <v>36</v>
      </c>
      <c r="J1598" t="b">
        <v>0</v>
      </c>
      <c r="L1598" t="s">
        <v>42</v>
      </c>
    </row>
    <row r="1599" spans="1:12">
      <c r="A1599" t="s">
        <v>3301</v>
      </c>
      <c r="B1599" t="s">
        <v>3302</v>
      </c>
      <c r="C1599" s="25">
        <v>45050</v>
      </c>
      <c r="D1599" s="23">
        <v>45078</v>
      </c>
      <c r="E1599" t="s">
        <v>41</v>
      </c>
      <c r="F1599">
        <v>51072</v>
      </c>
      <c r="G1599">
        <v>2552</v>
      </c>
      <c r="H1599">
        <v>3186.93</v>
      </c>
      <c r="I1599">
        <v>378</v>
      </c>
      <c r="J1599" t="s">
        <v>30</v>
      </c>
      <c r="L1599" t="s">
        <v>42</v>
      </c>
    </row>
    <row r="1600" spans="1:12">
      <c r="A1600" t="s">
        <v>3303</v>
      </c>
      <c r="B1600" t="s">
        <v>3304</v>
      </c>
      <c r="C1600" s="25">
        <v>45030</v>
      </c>
      <c r="D1600" s="23">
        <v>45058</v>
      </c>
      <c r="E1600" t="s">
        <v>19</v>
      </c>
      <c r="F1600">
        <v>25574</v>
      </c>
      <c r="G1600">
        <v>670</v>
      </c>
      <c r="H1600" s="24">
        <v>552.66</v>
      </c>
      <c r="J1600" t="b">
        <v>1</v>
      </c>
      <c r="L1600" t="s">
        <v>20</v>
      </c>
    </row>
    <row r="1601" spans="1:12">
      <c r="A1601" t="s">
        <v>3305</v>
      </c>
      <c r="B1601" t="s">
        <v>3306</v>
      </c>
      <c r="C1601" s="25">
        <v>45109</v>
      </c>
      <c r="D1601" s="23">
        <v>45133</v>
      </c>
      <c r="E1601" t="s">
        <v>23</v>
      </c>
      <c r="F1601">
        <v>4430</v>
      </c>
      <c r="G1601">
        <v>83</v>
      </c>
      <c r="H1601">
        <v>150.14</v>
      </c>
      <c r="I1601">
        <v>7</v>
      </c>
      <c r="J1601" t="b">
        <v>0</v>
      </c>
      <c r="L1601" t="s">
        <v>25</v>
      </c>
    </row>
    <row r="1602" spans="1:12">
      <c r="A1602" t="s">
        <v>3307</v>
      </c>
      <c r="B1602" t="s">
        <v>3308</v>
      </c>
      <c r="C1602" s="25">
        <v>44967</v>
      </c>
      <c r="D1602" s="23">
        <v>44973</v>
      </c>
      <c r="E1602" t="s">
        <v>14</v>
      </c>
      <c r="F1602">
        <v>13676</v>
      </c>
      <c r="G1602">
        <v>553</v>
      </c>
      <c r="H1602" s="24">
        <v>348.76</v>
      </c>
      <c r="I1602">
        <v>87</v>
      </c>
      <c r="J1602" t="b">
        <v>0</v>
      </c>
      <c r="L1602" t="s">
        <v>16</v>
      </c>
    </row>
    <row r="1603" spans="1:12">
      <c r="A1603" t="s">
        <v>3309</v>
      </c>
      <c r="B1603" t="s">
        <v>3310</v>
      </c>
      <c r="C1603" s="23">
        <v>45241</v>
      </c>
      <c r="D1603" s="23">
        <v>45251</v>
      </c>
      <c r="E1603" t="s">
        <v>41</v>
      </c>
      <c r="F1603">
        <v>11816</v>
      </c>
      <c r="G1603">
        <v>374</v>
      </c>
      <c r="H1603">
        <v>460.42</v>
      </c>
      <c r="I1603">
        <v>67</v>
      </c>
      <c r="J1603" t="b">
        <v>0</v>
      </c>
      <c r="L1603" t="s">
        <v>42</v>
      </c>
    </row>
    <row r="1604" spans="1:12">
      <c r="A1604" t="s">
        <v>3311</v>
      </c>
      <c r="B1604" t="s">
        <v>3312</v>
      </c>
      <c r="C1604" s="25">
        <v>45204</v>
      </c>
      <c r="D1604" s="23">
        <v>45222</v>
      </c>
      <c r="E1604" t="s">
        <v>23</v>
      </c>
      <c r="F1604">
        <v>33733</v>
      </c>
      <c r="G1604">
        <v>539</v>
      </c>
      <c r="H1604">
        <v>828.51</v>
      </c>
      <c r="I1604">
        <v>79</v>
      </c>
      <c r="J1604">
        <v>1</v>
      </c>
      <c r="L1604" t="s">
        <v>25</v>
      </c>
    </row>
    <row r="1605" spans="1:12">
      <c r="A1605" t="s">
        <v>3313</v>
      </c>
      <c r="B1605" t="s">
        <v>3314</v>
      </c>
      <c r="C1605" s="25">
        <v>45117</v>
      </c>
      <c r="D1605" s="23">
        <v>45133</v>
      </c>
      <c r="E1605" t="s">
        <v>23</v>
      </c>
      <c r="F1605">
        <v>86680</v>
      </c>
      <c r="G1605">
        <v>2186</v>
      </c>
      <c r="H1605" s="24">
        <v>1951.28</v>
      </c>
      <c r="I1605">
        <v>277</v>
      </c>
      <c r="J1605">
        <v>0</v>
      </c>
      <c r="L1605" t="s">
        <v>25</v>
      </c>
    </row>
    <row r="1606" spans="1:12">
      <c r="A1606" t="s">
        <v>3315</v>
      </c>
      <c r="B1606" t="s">
        <v>3316</v>
      </c>
      <c r="C1606" s="25">
        <v>45221</v>
      </c>
      <c r="D1606" s="23">
        <v>45235</v>
      </c>
      <c r="E1606" t="s">
        <v>41</v>
      </c>
      <c r="F1606">
        <v>3050</v>
      </c>
      <c r="G1606">
        <v>81</v>
      </c>
      <c r="H1606">
        <v>116.35</v>
      </c>
      <c r="J1606">
        <v>0</v>
      </c>
      <c r="L1606" t="s">
        <v>42</v>
      </c>
    </row>
    <row r="1607" spans="1:12">
      <c r="A1607" t="s">
        <v>3317</v>
      </c>
      <c r="B1607" t="s">
        <v>3318</v>
      </c>
      <c r="C1607" s="25">
        <v>45188</v>
      </c>
      <c r="D1607" s="23">
        <v>45217</v>
      </c>
      <c r="E1607" t="s">
        <v>14</v>
      </c>
      <c r="F1607">
        <v>34933</v>
      </c>
      <c r="G1607">
        <v>1402</v>
      </c>
      <c r="H1607">
        <v>2445.2</v>
      </c>
      <c r="I1607">
        <v>81</v>
      </c>
      <c r="J1607" t="s">
        <v>24</v>
      </c>
      <c r="L1607" t="s">
        <v>16</v>
      </c>
    </row>
    <row r="1608" spans="1:12">
      <c r="A1608" t="s">
        <v>3319</v>
      </c>
      <c r="B1608" t="s">
        <v>3320</v>
      </c>
      <c r="C1608" s="25">
        <v>45222</v>
      </c>
      <c r="D1608" s="23">
        <v>45228</v>
      </c>
      <c r="E1608" t="s">
        <v>23</v>
      </c>
      <c r="F1608">
        <v>25951</v>
      </c>
      <c r="G1608">
        <v>280</v>
      </c>
      <c r="H1608">
        <v>219.94</v>
      </c>
      <c r="I1608">
        <v>32</v>
      </c>
      <c r="J1608">
        <v>1</v>
      </c>
      <c r="L1608" t="s">
        <v>25</v>
      </c>
    </row>
    <row r="1609" spans="1:12">
      <c r="A1609" t="s">
        <v>3321</v>
      </c>
      <c r="B1609" t="s">
        <v>3322</v>
      </c>
      <c r="C1609" s="25">
        <v>45143</v>
      </c>
      <c r="D1609" s="23">
        <v>45151</v>
      </c>
      <c r="E1609" t="s">
        <v>14</v>
      </c>
      <c r="F1609">
        <v>33413</v>
      </c>
      <c r="G1609">
        <v>693</v>
      </c>
      <c r="H1609">
        <v>1299.95</v>
      </c>
      <c r="I1609">
        <v>39</v>
      </c>
      <c r="J1609" t="s">
        <v>30</v>
      </c>
      <c r="L1609" t="s">
        <v>16</v>
      </c>
    </row>
    <row r="1610" spans="1:12">
      <c r="A1610" t="s">
        <v>3323</v>
      </c>
      <c r="B1610" t="s">
        <v>3324</v>
      </c>
      <c r="C1610" s="25">
        <v>45184</v>
      </c>
      <c r="D1610" s="23">
        <v>45185</v>
      </c>
      <c r="E1610" t="s">
        <v>33</v>
      </c>
      <c r="F1610">
        <v>35801</v>
      </c>
      <c r="G1610">
        <v>1099</v>
      </c>
      <c r="H1610">
        <v>1462.04</v>
      </c>
      <c r="I1610">
        <v>148</v>
      </c>
      <c r="J1610">
        <v>1</v>
      </c>
      <c r="L1610" t="s">
        <v>34</v>
      </c>
    </row>
    <row r="1611" spans="1:12">
      <c r="A1611" t="s">
        <v>3325</v>
      </c>
      <c r="B1611" t="s">
        <v>3326</v>
      </c>
      <c r="C1611" s="25">
        <v>45016</v>
      </c>
      <c r="D1611" s="23">
        <v>45042</v>
      </c>
      <c r="E1611" t="s">
        <v>41</v>
      </c>
      <c r="F1611">
        <v>56619</v>
      </c>
      <c r="G1611">
        <v>1175</v>
      </c>
      <c r="H1611">
        <v>1114.9</v>
      </c>
      <c r="I1611">
        <v>126</v>
      </c>
      <c r="J1611">
        <v>1</v>
      </c>
      <c r="L1611" t="s">
        <v>42</v>
      </c>
    </row>
    <row r="1612" spans="1:12">
      <c r="A1612" t="s">
        <v>3327</v>
      </c>
      <c r="B1612" t="s">
        <v>3328</v>
      </c>
      <c r="C1612" s="25">
        <v>45192</v>
      </c>
      <c r="D1612" s="23">
        <v>45199</v>
      </c>
      <c r="E1612" t="s">
        <v>19</v>
      </c>
      <c r="F1612">
        <v>33913</v>
      </c>
      <c r="G1612">
        <v>1191</v>
      </c>
      <c r="H1612" s="24">
        <v>1365.23</v>
      </c>
      <c r="I1612">
        <v>194</v>
      </c>
      <c r="J1612">
        <v>1</v>
      </c>
      <c r="L1612" t="s">
        <v>20</v>
      </c>
    </row>
    <row r="1613" spans="1:12">
      <c r="A1613" t="s">
        <v>3329</v>
      </c>
      <c r="B1613" t="s">
        <v>3330</v>
      </c>
      <c r="C1613" s="25">
        <v>44933</v>
      </c>
      <c r="D1613" s="23">
        <v>44953</v>
      </c>
      <c r="E1613" t="s">
        <v>23</v>
      </c>
      <c r="F1613">
        <v>41600</v>
      </c>
      <c r="G1613">
        <v>1217</v>
      </c>
      <c r="H1613">
        <v>1178.41</v>
      </c>
      <c r="I1613">
        <v>116</v>
      </c>
      <c r="J1613" t="s">
        <v>30</v>
      </c>
      <c r="L1613" t="s">
        <v>25</v>
      </c>
    </row>
    <row r="1614" spans="1:12">
      <c r="A1614" t="s">
        <v>3331</v>
      </c>
      <c r="B1614" t="s">
        <v>3332</v>
      </c>
      <c r="C1614" s="25">
        <v>44978</v>
      </c>
      <c r="D1614" s="23">
        <v>45001</v>
      </c>
      <c r="E1614" t="s">
        <v>19</v>
      </c>
      <c r="F1614">
        <v>58775</v>
      </c>
      <c r="G1614">
        <v>1438</v>
      </c>
      <c r="H1614" s="24">
        <v>2283.06</v>
      </c>
      <c r="I1614">
        <v>199</v>
      </c>
      <c r="J1614" t="s">
        <v>24</v>
      </c>
      <c r="L1614" t="s">
        <v>20</v>
      </c>
    </row>
    <row r="1615" spans="1:12">
      <c r="A1615" t="s">
        <v>3333</v>
      </c>
      <c r="B1615" t="s">
        <v>3334</v>
      </c>
      <c r="C1615" s="25">
        <v>45059</v>
      </c>
      <c r="D1615" s="23">
        <v>45062</v>
      </c>
      <c r="E1615" t="s">
        <v>33</v>
      </c>
      <c r="F1615">
        <v>91816</v>
      </c>
      <c r="G1615">
        <v>4404</v>
      </c>
      <c r="H1615">
        <v>7462.36</v>
      </c>
      <c r="I1615">
        <v>575</v>
      </c>
      <c r="J1615" t="s">
        <v>30</v>
      </c>
      <c r="L1615" t="s">
        <v>34</v>
      </c>
    </row>
    <row r="1616" spans="1:12">
      <c r="A1616" t="s">
        <v>3335</v>
      </c>
      <c r="B1616" t="s">
        <v>3336</v>
      </c>
      <c r="C1616" s="25">
        <v>45064</v>
      </c>
      <c r="D1616" s="23">
        <v>45067</v>
      </c>
      <c r="E1616" t="s">
        <v>14</v>
      </c>
      <c r="F1616">
        <v>91093</v>
      </c>
      <c r="G1616">
        <v>3214</v>
      </c>
      <c r="H1616">
        <v>5622.59</v>
      </c>
      <c r="I1616">
        <v>162</v>
      </c>
      <c r="J1616" t="s">
        <v>15</v>
      </c>
      <c r="L1616" t="s">
        <v>68</v>
      </c>
    </row>
    <row r="1617" spans="1:12">
      <c r="A1617" t="s">
        <v>3337</v>
      </c>
      <c r="B1617" t="s">
        <v>3338</v>
      </c>
      <c r="C1617" s="25">
        <v>45114</v>
      </c>
      <c r="D1617" s="23">
        <v>45139</v>
      </c>
      <c r="E1617" t="s">
        <v>138</v>
      </c>
      <c r="F1617">
        <v>36400</v>
      </c>
      <c r="G1617">
        <v>553</v>
      </c>
      <c r="H1617">
        <v>1094.19</v>
      </c>
      <c r="I1617">
        <v>33</v>
      </c>
      <c r="J1617" t="s">
        <v>24</v>
      </c>
      <c r="L1617" t="s">
        <v>139</v>
      </c>
    </row>
    <row r="1618" spans="1:12">
      <c r="A1618" t="s">
        <v>3339</v>
      </c>
      <c r="B1618" t="s">
        <v>3340</v>
      </c>
      <c r="C1618" s="25">
        <v>45141</v>
      </c>
      <c r="D1618" s="23">
        <v>45145</v>
      </c>
      <c r="E1618" t="s">
        <v>23</v>
      </c>
      <c r="F1618">
        <v>5494</v>
      </c>
      <c r="G1618">
        <v>178</v>
      </c>
      <c r="H1618">
        <v>300.27</v>
      </c>
      <c r="I1618">
        <v>16</v>
      </c>
      <c r="J1618" t="s">
        <v>15</v>
      </c>
      <c r="L1618" t="s">
        <v>68</v>
      </c>
    </row>
    <row r="1619" spans="1:12">
      <c r="A1619" t="s">
        <v>3341</v>
      </c>
      <c r="B1619" t="s">
        <v>3342</v>
      </c>
      <c r="C1619" s="25">
        <v>45132</v>
      </c>
      <c r="D1619" s="23">
        <v>45141</v>
      </c>
      <c r="E1619" t="s">
        <v>138</v>
      </c>
      <c r="F1619">
        <v>81688</v>
      </c>
      <c r="G1619">
        <v>3367</v>
      </c>
      <c r="H1619">
        <v>4720.79</v>
      </c>
      <c r="I1619">
        <v>613</v>
      </c>
      <c r="J1619" t="s">
        <v>15</v>
      </c>
      <c r="L1619" t="s">
        <v>139</v>
      </c>
    </row>
    <row r="1620" spans="1:12">
      <c r="A1620" t="s">
        <v>3343</v>
      </c>
      <c r="B1620" t="s">
        <v>3344</v>
      </c>
      <c r="C1620" s="25">
        <v>44994</v>
      </c>
      <c r="D1620" s="23">
        <v>45021</v>
      </c>
      <c r="E1620" t="s">
        <v>41</v>
      </c>
      <c r="F1620">
        <v>90431</v>
      </c>
      <c r="G1620">
        <v>3467</v>
      </c>
      <c r="H1620">
        <v>3497.62</v>
      </c>
      <c r="I1620">
        <v>249</v>
      </c>
      <c r="J1620" t="s">
        <v>15</v>
      </c>
      <c r="L1620" t="s">
        <v>42</v>
      </c>
    </row>
    <row r="1621" spans="1:12">
      <c r="A1621" t="s">
        <v>3345</v>
      </c>
      <c r="B1621" t="s">
        <v>3346</v>
      </c>
      <c r="C1621" s="25">
        <v>44978</v>
      </c>
      <c r="D1621" s="23">
        <v>45004</v>
      </c>
      <c r="E1621" t="s">
        <v>33</v>
      </c>
      <c r="F1621">
        <v>75691</v>
      </c>
      <c r="G1621">
        <v>1277</v>
      </c>
      <c r="H1621">
        <v>1681.67</v>
      </c>
      <c r="I1621">
        <v>200</v>
      </c>
      <c r="J1621">
        <v>0</v>
      </c>
      <c r="L1621" t="s">
        <v>34</v>
      </c>
    </row>
    <row r="1622" spans="1:12">
      <c r="A1622" t="s">
        <v>3347</v>
      </c>
      <c r="B1622" t="s">
        <v>3348</v>
      </c>
      <c r="C1622" s="25">
        <v>45211</v>
      </c>
      <c r="D1622" s="23">
        <v>45217</v>
      </c>
      <c r="E1622" t="s">
        <v>23</v>
      </c>
      <c r="F1622">
        <v>98419</v>
      </c>
      <c r="G1622">
        <v>4812</v>
      </c>
      <c r="H1622" s="24">
        <v>2702.43</v>
      </c>
      <c r="I1622">
        <v>943</v>
      </c>
      <c r="J1622" t="b">
        <v>0</v>
      </c>
      <c r="L1622" t="s">
        <v>25</v>
      </c>
    </row>
    <row r="1623" spans="1:12">
      <c r="A1623" t="s">
        <v>3349</v>
      </c>
      <c r="B1623" t="s">
        <v>3350</v>
      </c>
      <c r="C1623" s="25">
        <v>45001</v>
      </c>
      <c r="D1623" s="23">
        <v>45019</v>
      </c>
      <c r="E1623" t="s">
        <v>19</v>
      </c>
      <c r="F1623">
        <v>44001</v>
      </c>
      <c r="G1623">
        <v>1229</v>
      </c>
      <c r="H1623">
        <v>1987.59</v>
      </c>
      <c r="I1623">
        <v>207</v>
      </c>
      <c r="J1623" t="b">
        <v>0</v>
      </c>
      <c r="L1623" t="s">
        <v>20</v>
      </c>
    </row>
    <row r="1624" spans="1:12">
      <c r="A1624" t="s">
        <v>3351</v>
      </c>
      <c r="B1624" t="s">
        <v>3352</v>
      </c>
      <c r="C1624" s="25">
        <v>45169</v>
      </c>
      <c r="D1624" s="23">
        <v>45173</v>
      </c>
      <c r="E1624" t="s">
        <v>23</v>
      </c>
      <c r="F1624">
        <v>68364</v>
      </c>
      <c r="G1624">
        <v>1118</v>
      </c>
      <c r="H1624">
        <v>1306.87</v>
      </c>
      <c r="I1624">
        <v>96</v>
      </c>
      <c r="J1624" t="s">
        <v>15</v>
      </c>
      <c r="L1624" t="s">
        <v>25</v>
      </c>
    </row>
    <row r="1625" spans="1:12">
      <c r="A1625" t="s">
        <v>3353</v>
      </c>
      <c r="B1625" t="s">
        <v>3354</v>
      </c>
      <c r="C1625" s="25">
        <v>45182</v>
      </c>
      <c r="D1625" s="23">
        <v>45207</v>
      </c>
      <c r="E1625" t="s">
        <v>41</v>
      </c>
      <c r="F1625">
        <v>46028</v>
      </c>
      <c r="G1625">
        <v>792</v>
      </c>
      <c r="H1625" s="24">
        <v>419.79</v>
      </c>
      <c r="I1625">
        <v>147</v>
      </c>
      <c r="J1625" t="s">
        <v>15</v>
      </c>
      <c r="L1625" t="s">
        <v>42</v>
      </c>
    </row>
    <row r="1626" spans="1:12">
      <c r="A1626" t="s">
        <v>3355</v>
      </c>
      <c r="B1626" t="s">
        <v>3356</v>
      </c>
      <c r="C1626" s="25">
        <v>45249</v>
      </c>
      <c r="D1626" s="23">
        <v>45264</v>
      </c>
      <c r="E1626" t="s">
        <v>41</v>
      </c>
      <c r="F1626">
        <v>98659</v>
      </c>
      <c r="G1626">
        <v>1374</v>
      </c>
      <c r="H1626">
        <v>815.83</v>
      </c>
      <c r="I1626">
        <v>87</v>
      </c>
      <c r="J1626" t="b">
        <v>1</v>
      </c>
      <c r="L1626" t="s">
        <v>42</v>
      </c>
    </row>
    <row r="1627" spans="1:12">
      <c r="A1627" t="s">
        <v>3357</v>
      </c>
      <c r="B1627" t="s">
        <v>3358</v>
      </c>
      <c r="C1627" s="25">
        <v>45176</v>
      </c>
      <c r="D1627" s="23">
        <v>45194</v>
      </c>
      <c r="E1627" t="s">
        <v>14</v>
      </c>
      <c r="F1627">
        <v>38573</v>
      </c>
      <c r="G1627">
        <v>1625</v>
      </c>
      <c r="H1627" s="24">
        <v>1756.95</v>
      </c>
      <c r="J1627" t="b">
        <v>0</v>
      </c>
      <c r="L1627" t="s">
        <v>16</v>
      </c>
    </row>
    <row r="1628" spans="1:12">
      <c r="A1628" t="s">
        <v>3359</v>
      </c>
      <c r="B1628" t="s">
        <v>3360</v>
      </c>
      <c r="C1628" t="s">
        <v>2225</v>
      </c>
      <c r="D1628" s="23">
        <v>45242</v>
      </c>
      <c r="E1628" t="s">
        <v>33</v>
      </c>
      <c r="F1628">
        <v>1806</v>
      </c>
      <c r="G1628">
        <v>26</v>
      </c>
      <c r="H1628">
        <v>35.75</v>
      </c>
      <c r="I1628">
        <v>4</v>
      </c>
      <c r="J1628" t="b">
        <v>1</v>
      </c>
      <c r="L1628" t="s">
        <v>34</v>
      </c>
    </row>
    <row r="1629" spans="1:12">
      <c r="A1629" t="s">
        <v>3361</v>
      </c>
      <c r="B1629" t="s">
        <v>3362</v>
      </c>
      <c r="C1629" s="23">
        <v>44977</v>
      </c>
      <c r="D1629" s="23">
        <v>44989</v>
      </c>
      <c r="E1629" t="s">
        <v>33</v>
      </c>
      <c r="F1629">
        <v>57638</v>
      </c>
      <c r="G1629">
        <v>864</v>
      </c>
      <c r="H1629">
        <v>1033.61</v>
      </c>
      <c r="I1629">
        <v>126</v>
      </c>
      <c r="J1629" t="s">
        <v>24</v>
      </c>
      <c r="L1629" t="s">
        <v>34</v>
      </c>
    </row>
    <row r="1630" spans="1:12">
      <c r="A1630" t="s">
        <v>3363</v>
      </c>
      <c r="B1630" t="s">
        <v>3364</v>
      </c>
      <c r="C1630" s="25">
        <v>45057</v>
      </c>
      <c r="D1630" s="23">
        <v>45081</v>
      </c>
      <c r="E1630" t="s">
        <v>19</v>
      </c>
      <c r="F1630">
        <v>30757</v>
      </c>
      <c r="G1630">
        <v>1353</v>
      </c>
      <c r="H1630">
        <v>1933.18</v>
      </c>
      <c r="I1630">
        <v>151</v>
      </c>
      <c r="J1630" t="b">
        <v>1</v>
      </c>
      <c r="K1630">
        <v>30769</v>
      </c>
      <c r="L1630" t="s">
        <v>20</v>
      </c>
    </row>
    <row r="1631" spans="1:12">
      <c r="A1631" t="s">
        <v>3365</v>
      </c>
      <c r="B1631" t="s">
        <v>3366</v>
      </c>
      <c r="C1631" s="25">
        <v>45157</v>
      </c>
      <c r="D1631" s="23">
        <v>45163</v>
      </c>
      <c r="E1631" t="s">
        <v>41</v>
      </c>
      <c r="F1631">
        <v>35636</v>
      </c>
      <c r="G1631">
        <v>847</v>
      </c>
      <c r="H1631">
        <v>1033.71</v>
      </c>
      <c r="I1631">
        <v>79</v>
      </c>
      <c r="J1631">
        <v>1</v>
      </c>
      <c r="L1631" t="s">
        <v>42</v>
      </c>
    </row>
    <row r="1632" spans="1:12">
      <c r="A1632" t="s">
        <v>3367</v>
      </c>
      <c r="B1632" t="s">
        <v>3368</v>
      </c>
      <c r="C1632" s="25">
        <v>45111</v>
      </c>
      <c r="D1632" s="23">
        <v>45116</v>
      </c>
      <c r="E1632" t="s">
        <v>19</v>
      </c>
      <c r="F1632">
        <v>81097</v>
      </c>
      <c r="G1632">
        <v>911</v>
      </c>
      <c r="H1632">
        <v>1359.72</v>
      </c>
      <c r="I1632">
        <v>96</v>
      </c>
      <c r="J1632">
        <v>0</v>
      </c>
      <c r="L1632" t="s">
        <v>68</v>
      </c>
    </row>
    <row r="1633" spans="1:12">
      <c r="A1633" t="s">
        <v>3369</v>
      </c>
      <c r="B1633" t="s">
        <v>3370</v>
      </c>
      <c r="C1633" s="25">
        <v>45058</v>
      </c>
      <c r="D1633" s="23">
        <v>45076</v>
      </c>
      <c r="E1633" t="s">
        <v>23</v>
      </c>
      <c r="F1633">
        <v>49280</v>
      </c>
      <c r="G1633">
        <v>595</v>
      </c>
      <c r="H1633">
        <v>493.07</v>
      </c>
      <c r="I1633">
        <v>75</v>
      </c>
      <c r="J1633" t="s">
        <v>24</v>
      </c>
      <c r="L1633" t="s">
        <v>25</v>
      </c>
    </row>
    <row r="1634" spans="1:12">
      <c r="A1634" t="s">
        <v>3371</v>
      </c>
      <c r="B1634" t="s">
        <v>3372</v>
      </c>
      <c r="C1634" s="25">
        <v>45106</v>
      </c>
      <c r="D1634" s="23">
        <v>45136</v>
      </c>
      <c r="E1634" t="s">
        <v>33</v>
      </c>
      <c r="F1634">
        <v>25262</v>
      </c>
      <c r="G1634">
        <v>396</v>
      </c>
      <c r="H1634" s="24">
        <v>265.03</v>
      </c>
      <c r="I1634">
        <v>38</v>
      </c>
      <c r="J1634" t="s">
        <v>30</v>
      </c>
      <c r="L1634" t="s">
        <v>34</v>
      </c>
    </row>
    <row r="1635" spans="1:12">
      <c r="A1635" t="s">
        <v>3373</v>
      </c>
      <c r="B1635" t="s">
        <v>3374</v>
      </c>
      <c r="C1635" s="25">
        <v>45028</v>
      </c>
      <c r="D1635" s="23">
        <v>45023</v>
      </c>
      <c r="E1635" t="s">
        <v>138</v>
      </c>
      <c r="F1635">
        <v>81435</v>
      </c>
      <c r="G1635">
        <v>1509</v>
      </c>
      <c r="H1635">
        <v>2104.53</v>
      </c>
      <c r="I1635">
        <v>294</v>
      </c>
      <c r="J1635" t="b">
        <v>0</v>
      </c>
      <c r="L1635" t="s">
        <v>139</v>
      </c>
    </row>
    <row r="1636" spans="1:12">
      <c r="A1636" t="s">
        <v>3375</v>
      </c>
      <c r="B1636" t="s">
        <v>3376</v>
      </c>
      <c r="C1636" s="25">
        <v>45202</v>
      </c>
      <c r="D1636" s="23">
        <v>45210</v>
      </c>
      <c r="E1636" t="s">
        <v>41</v>
      </c>
      <c r="F1636">
        <v>63211</v>
      </c>
      <c r="G1636">
        <v>2313</v>
      </c>
      <c r="H1636" s="24">
        <v>2838.13</v>
      </c>
      <c r="I1636">
        <v>439</v>
      </c>
      <c r="J1636" t="s">
        <v>15</v>
      </c>
      <c r="L1636" t="s">
        <v>42</v>
      </c>
    </row>
    <row r="1637" spans="1:12">
      <c r="A1637" t="s">
        <v>3377</v>
      </c>
      <c r="B1637" t="s">
        <v>3378</v>
      </c>
      <c r="C1637" s="25">
        <v>45108</v>
      </c>
      <c r="D1637" s="23">
        <v>45134</v>
      </c>
      <c r="E1637" t="s">
        <v>33</v>
      </c>
      <c r="F1637">
        <v>55842</v>
      </c>
      <c r="G1637">
        <v>909</v>
      </c>
      <c r="H1637">
        <v>491.13</v>
      </c>
      <c r="I1637">
        <v>164</v>
      </c>
      <c r="J1637" t="s">
        <v>24</v>
      </c>
      <c r="L1637" t="s">
        <v>68</v>
      </c>
    </row>
    <row r="1638" spans="1:12">
      <c r="A1638" t="s">
        <v>3379</v>
      </c>
      <c r="B1638" t="s">
        <v>3380</v>
      </c>
      <c r="C1638" s="25">
        <v>45155</v>
      </c>
      <c r="D1638" s="23">
        <v>45156</v>
      </c>
      <c r="E1638" t="s">
        <v>33</v>
      </c>
      <c r="F1638">
        <v>57979</v>
      </c>
      <c r="G1638">
        <v>855</v>
      </c>
      <c r="H1638">
        <v>915.47</v>
      </c>
      <c r="I1638">
        <v>96</v>
      </c>
      <c r="J1638" t="s">
        <v>15</v>
      </c>
      <c r="L1638" t="s">
        <v>34</v>
      </c>
    </row>
    <row r="1639" spans="1:12">
      <c r="A1639" t="s">
        <v>3381</v>
      </c>
      <c r="B1639" t="s">
        <v>3382</v>
      </c>
      <c r="C1639" s="25">
        <v>45073</v>
      </c>
      <c r="D1639" s="23">
        <v>45084</v>
      </c>
      <c r="E1639" t="s">
        <v>138</v>
      </c>
      <c r="F1639">
        <v>82470</v>
      </c>
      <c r="G1639">
        <v>3347</v>
      </c>
      <c r="H1639">
        <v>2206.3</v>
      </c>
      <c r="I1639">
        <v>514</v>
      </c>
      <c r="J1639" t="s">
        <v>30</v>
      </c>
      <c r="L1639" t="s">
        <v>139</v>
      </c>
    </row>
    <row r="1640" spans="1:12">
      <c r="A1640" t="s">
        <v>3383</v>
      </c>
      <c r="B1640" t="s">
        <v>3384</v>
      </c>
      <c r="C1640" s="25">
        <v>45012</v>
      </c>
      <c r="D1640" s="23">
        <v>45040</v>
      </c>
      <c r="E1640" t="s">
        <v>33</v>
      </c>
      <c r="F1640">
        <v>39197</v>
      </c>
      <c r="G1640">
        <v>1444</v>
      </c>
      <c r="H1640">
        <v>1872.92</v>
      </c>
      <c r="I1640">
        <v>267</v>
      </c>
      <c r="J1640" t="s">
        <v>24</v>
      </c>
      <c r="L1640" t="s">
        <v>68</v>
      </c>
    </row>
    <row r="1641" spans="1:12">
      <c r="A1641" t="s">
        <v>3385</v>
      </c>
      <c r="B1641" t="s">
        <v>3386</v>
      </c>
      <c r="C1641" s="25">
        <v>45142</v>
      </c>
      <c r="D1641" s="23">
        <v>45148</v>
      </c>
      <c r="E1641" t="s">
        <v>14</v>
      </c>
      <c r="F1641">
        <v>42844</v>
      </c>
      <c r="G1641">
        <v>1174</v>
      </c>
      <c r="H1641">
        <v>1283.96</v>
      </c>
      <c r="I1641">
        <v>208</v>
      </c>
      <c r="J1641" t="b">
        <v>0</v>
      </c>
      <c r="L1641" t="s">
        <v>16</v>
      </c>
    </row>
    <row r="1642" spans="1:12">
      <c r="A1642" t="s">
        <v>3387</v>
      </c>
      <c r="B1642" t="s">
        <v>3388</v>
      </c>
      <c r="C1642" s="23">
        <v>45079</v>
      </c>
      <c r="D1642" s="23">
        <v>44988</v>
      </c>
      <c r="E1642" t="s">
        <v>33</v>
      </c>
      <c r="F1642">
        <v>65754</v>
      </c>
      <c r="G1642">
        <v>2102</v>
      </c>
      <c r="H1642">
        <v>2984.27</v>
      </c>
      <c r="I1642">
        <v>235</v>
      </c>
      <c r="J1642" t="s">
        <v>24</v>
      </c>
      <c r="L1642" t="s">
        <v>34</v>
      </c>
    </row>
    <row r="1643" spans="1:12">
      <c r="A1643" t="s">
        <v>3389</v>
      </c>
      <c r="B1643" t="s">
        <v>3390</v>
      </c>
      <c r="C1643" s="25">
        <v>45102</v>
      </c>
      <c r="D1643" s="23">
        <v>45111</v>
      </c>
      <c r="E1643" t="s">
        <v>23</v>
      </c>
      <c r="F1643">
        <v>35157</v>
      </c>
      <c r="G1643">
        <v>790</v>
      </c>
      <c r="H1643">
        <v>1349.64</v>
      </c>
      <c r="J1643" t="s">
        <v>15</v>
      </c>
      <c r="L1643" t="s">
        <v>68</v>
      </c>
    </row>
    <row r="1644" spans="1:12">
      <c r="A1644" t="s">
        <v>3391</v>
      </c>
      <c r="B1644" t="s">
        <v>3392</v>
      </c>
      <c r="C1644" s="25">
        <v>45076</v>
      </c>
      <c r="D1644" s="23">
        <v>45093</v>
      </c>
      <c r="E1644" t="s">
        <v>14</v>
      </c>
      <c r="F1644">
        <v>78129</v>
      </c>
      <c r="G1644">
        <v>2289</v>
      </c>
      <c r="H1644">
        <v>2173.41</v>
      </c>
      <c r="I1644">
        <v>140</v>
      </c>
      <c r="J1644" t="s">
        <v>15</v>
      </c>
      <c r="L1644" t="s">
        <v>16</v>
      </c>
    </row>
    <row r="1645" spans="1:12">
      <c r="A1645" t="s">
        <v>3393</v>
      </c>
      <c r="B1645" t="s">
        <v>3394</v>
      </c>
      <c r="C1645" s="25">
        <v>45129</v>
      </c>
      <c r="D1645" s="23">
        <v>45156</v>
      </c>
      <c r="E1645" t="s">
        <v>41</v>
      </c>
      <c r="F1645">
        <v>41042</v>
      </c>
      <c r="G1645">
        <v>1242</v>
      </c>
      <c r="H1645">
        <v>2413.4</v>
      </c>
      <c r="I1645">
        <v>169</v>
      </c>
      <c r="J1645">
        <v>1</v>
      </c>
      <c r="L1645" t="s">
        <v>42</v>
      </c>
    </row>
    <row r="1646" spans="1:12">
      <c r="A1646" t="s">
        <v>3395</v>
      </c>
      <c r="B1646" t="s">
        <v>3396</v>
      </c>
      <c r="C1646" s="25">
        <v>45112</v>
      </c>
      <c r="D1646" s="23">
        <v>45113</v>
      </c>
      <c r="E1646" t="s">
        <v>14</v>
      </c>
      <c r="F1646">
        <v>62665</v>
      </c>
      <c r="G1646">
        <v>1597</v>
      </c>
      <c r="H1646">
        <v>2081.61</v>
      </c>
      <c r="I1646">
        <v>233</v>
      </c>
      <c r="J1646" t="b">
        <v>1</v>
      </c>
      <c r="L1646" t="s">
        <v>16</v>
      </c>
    </row>
    <row r="1647" spans="1:12">
      <c r="A1647" t="s">
        <v>3397</v>
      </c>
      <c r="B1647" t="s">
        <v>3398</v>
      </c>
      <c r="C1647" s="25">
        <v>45157</v>
      </c>
      <c r="D1647" s="23">
        <v>45174</v>
      </c>
      <c r="E1647" t="s">
        <v>41</v>
      </c>
      <c r="F1647">
        <v>83856</v>
      </c>
      <c r="G1647">
        <v>3879</v>
      </c>
      <c r="H1647" s="24">
        <v>5537.03</v>
      </c>
      <c r="I1647">
        <v>688</v>
      </c>
      <c r="J1647" t="s">
        <v>24</v>
      </c>
      <c r="L1647" t="s">
        <v>68</v>
      </c>
    </row>
    <row r="1648" spans="1:12">
      <c r="A1648" t="s">
        <v>3399</v>
      </c>
      <c r="B1648" t="s">
        <v>3400</v>
      </c>
      <c r="C1648" s="25">
        <v>44938</v>
      </c>
      <c r="D1648" s="23">
        <v>44955</v>
      </c>
      <c r="E1648" t="s">
        <v>33</v>
      </c>
      <c r="F1648">
        <v>28376</v>
      </c>
      <c r="G1648">
        <v>301</v>
      </c>
      <c r="H1648">
        <v>457.82</v>
      </c>
      <c r="I1648">
        <v>28</v>
      </c>
      <c r="J1648" t="s">
        <v>15</v>
      </c>
      <c r="L1648" t="s">
        <v>34</v>
      </c>
    </row>
    <row r="1649" spans="1:12">
      <c r="A1649" t="s">
        <v>3401</v>
      </c>
      <c r="B1649" t="s">
        <v>3402</v>
      </c>
      <c r="C1649" s="25">
        <v>45055</v>
      </c>
      <c r="D1649" s="23">
        <v>45084</v>
      </c>
      <c r="E1649" t="s">
        <v>23</v>
      </c>
      <c r="F1649">
        <v>56554</v>
      </c>
      <c r="G1649">
        <v>2334</v>
      </c>
      <c r="H1649">
        <v>3501.23</v>
      </c>
      <c r="I1649">
        <v>175</v>
      </c>
      <c r="J1649">
        <v>0</v>
      </c>
      <c r="L1649" t="s">
        <v>25</v>
      </c>
    </row>
    <row r="1650" spans="1:12">
      <c r="A1650" t="s">
        <v>3403</v>
      </c>
      <c r="B1650" t="s">
        <v>3404</v>
      </c>
      <c r="C1650" s="25">
        <v>44967</v>
      </c>
      <c r="D1650" s="23">
        <v>44969</v>
      </c>
      <c r="E1650" t="s">
        <v>33</v>
      </c>
      <c r="F1650">
        <v>15199</v>
      </c>
      <c r="G1650">
        <v>227</v>
      </c>
      <c r="H1650">
        <v>287.49</v>
      </c>
      <c r="I1650">
        <v>24</v>
      </c>
      <c r="J1650" t="b">
        <v>0</v>
      </c>
      <c r="L1650" t="s">
        <v>34</v>
      </c>
    </row>
    <row r="1651" spans="1:12">
      <c r="A1651" t="s">
        <v>3405</v>
      </c>
      <c r="B1651" t="s">
        <v>3406</v>
      </c>
      <c r="C1651" t="s">
        <v>3407</v>
      </c>
      <c r="D1651" s="23">
        <v>44988</v>
      </c>
      <c r="E1651" t="s">
        <v>23</v>
      </c>
      <c r="F1651">
        <v>82412</v>
      </c>
      <c r="G1651">
        <v>3453</v>
      </c>
      <c r="H1651">
        <v>3947.28</v>
      </c>
      <c r="I1651">
        <v>355</v>
      </c>
      <c r="J1651">
        <v>0</v>
      </c>
      <c r="L1651" t="s">
        <v>25</v>
      </c>
    </row>
    <row r="1652" spans="1:12">
      <c r="A1652" t="s">
        <v>3408</v>
      </c>
      <c r="B1652" t="s">
        <v>3409</v>
      </c>
      <c r="C1652" s="23">
        <v>45169</v>
      </c>
      <c r="D1652" s="23">
        <v>45174</v>
      </c>
      <c r="E1652" t="s">
        <v>19</v>
      </c>
      <c r="F1652">
        <v>51948</v>
      </c>
      <c r="G1652">
        <v>1799</v>
      </c>
      <c r="H1652">
        <v>1044.63</v>
      </c>
      <c r="I1652">
        <v>125</v>
      </c>
      <c r="J1652" t="s">
        <v>30</v>
      </c>
      <c r="L1652" t="s">
        <v>20</v>
      </c>
    </row>
    <row r="1653" spans="1:12">
      <c r="A1653" t="s">
        <v>3410</v>
      </c>
      <c r="B1653" t="s">
        <v>3411</v>
      </c>
      <c r="C1653" s="25">
        <v>45130</v>
      </c>
      <c r="D1653" s="23">
        <v>45136</v>
      </c>
      <c r="E1653" t="s">
        <v>41</v>
      </c>
      <c r="F1653">
        <v>74781</v>
      </c>
      <c r="G1653">
        <v>3270</v>
      </c>
      <c r="H1653">
        <v>1743.33</v>
      </c>
      <c r="I1653">
        <v>493</v>
      </c>
      <c r="J1653" t="s">
        <v>24</v>
      </c>
      <c r="L1653" t="s">
        <v>42</v>
      </c>
    </row>
    <row r="1654" spans="1:12">
      <c r="A1654" t="s">
        <v>3412</v>
      </c>
      <c r="B1654" t="s">
        <v>3413</v>
      </c>
      <c r="C1654" s="25">
        <v>44980</v>
      </c>
      <c r="D1654" s="23">
        <v>44982</v>
      </c>
      <c r="E1654" t="s">
        <v>33</v>
      </c>
      <c r="F1654">
        <v>73750</v>
      </c>
      <c r="G1654">
        <v>1025</v>
      </c>
      <c r="H1654">
        <v>1062.87</v>
      </c>
      <c r="I1654">
        <v>129</v>
      </c>
      <c r="J1654">
        <v>1</v>
      </c>
      <c r="L1654" t="s">
        <v>34</v>
      </c>
    </row>
    <row r="1655" spans="1:12">
      <c r="A1655" t="s">
        <v>3414</v>
      </c>
      <c r="B1655" t="s">
        <v>3415</v>
      </c>
      <c r="C1655" s="25">
        <v>45262</v>
      </c>
      <c r="D1655" s="23">
        <v>45278</v>
      </c>
      <c r="E1655" t="s">
        <v>14</v>
      </c>
      <c r="F1655">
        <v>67262</v>
      </c>
      <c r="G1655">
        <v>2176</v>
      </c>
      <c r="H1655">
        <v>2177.07</v>
      </c>
      <c r="I1655">
        <v>344</v>
      </c>
      <c r="J1655" t="b">
        <v>0</v>
      </c>
      <c r="L1655" t="s">
        <v>16</v>
      </c>
    </row>
    <row r="1656" spans="1:12">
      <c r="A1656" t="s">
        <v>3416</v>
      </c>
      <c r="B1656" t="s">
        <v>3417</v>
      </c>
      <c r="C1656" s="25">
        <v>45044</v>
      </c>
      <c r="D1656" s="23">
        <v>45049</v>
      </c>
      <c r="E1656" t="s">
        <v>41</v>
      </c>
      <c r="F1656">
        <v>47600</v>
      </c>
      <c r="G1656">
        <v>1430</v>
      </c>
      <c r="H1656">
        <v>1546.61</v>
      </c>
      <c r="I1656">
        <v>147</v>
      </c>
      <c r="J1656">
        <v>1</v>
      </c>
      <c r="L1656" t="s">
        <v>68</v>
      </c>
    </row>
    <row r="1657" spans="1:12">
      <c r="A1657" t="s">
        <v>3418</v>
      </c>
      <c r="B1657" t="s">
        <v>3419</v>
      </c>
      <c r="C1657" s="25">
        <v>45247</v>
      </c>
      <c r="D1657" s="23">
        <v>45275</v>
      </c>
      <c r="E1657" t="s">
        <v>33</v>
      </c>
      <c r="F1657">
        <v>77898</v>
      </c>
      <c r="G1657">
        <v>2979</v>
      </c>
      <c r="H1657">
        <v>2107.8</v>
      </c>
      <c r="I1657">
        <v>294</v>
      </c>
      <c r="J1657" t="b">
        <v>1</v>
      </c>
      <c r="L1657" t="s">
        <v>34</v>
      </c>
    </row>
    <row r="1658" spans="1:12">
      <c r="A1658" t="s">
        <v>3420</v>
      </c>
      <c r="B1658" t="s">
        <v>3421</v>
      </c>
      <c r="C1658" t="s">
        <v>1741</v>
      </c>
      <c r="D1658" s="23">
        <v>45019</v>
      </c>
      <c r="E1658" t="s">
        <v>33</v>
      </c>
      <c r="F1658">
        <v>63483</v>
      </c>
      <c r="G1658">
        <v>1991</v>
      </c>
      <c r="H1658" s="24">
        <v>3200.04</v>
      </c>
      <c r="J1658" t="s">
        <v>15</v>
      </c>
      <c r="L1658" t="s">
        <v>34</v>
      </c>
    </row>
    <row r="1659" spans="1:12">
      <c r="A1659" t="s">
        <v>3422</v>
      </c>
      <c r="B1659" t="s">
        <v>3423</v>
      </c>
      <c r="C1659" s="25">
        <v>45266</v>
      </c>
      <c r="D1659" s="23">
        <v>45274</v>
      </c>
      <c r="E1659" t="s">
        <v>19</v>
      </c>
      <c r="F1659">
        <v>19297</v>
      </c>
      <c r="G1659">
        <v>610</v>
      </c>
      <c r="H1659">
        <v>1089.12</v>
      </c>
      <c r="J1659" t="b">
        <v>0</v>
      </c>
      <c r="L1659" t="s">
        <v>20</v>
      </c>
    </row>
    <row r="1660" spans="1:12">
      <c r="A1660" t="s">
        <v>3424</v>
      </c>
      <c r="B1660" t="s">
        <v>3425</v>
      </c>
      <c r="C1660" s="25">
        <v>45170</v>
      </c>
      <c r="D1660" s="23">
        <v>45198</v>
      </c>
      <c r="E1660" t="s">
        <v>23</v>
      </c>
      <c r="F1660">
        <v>31448</v>
      </c>
      <c r="G1660">
        <v>854</v>
      </c>
      <c r="H1660">
        <v>1629.49</v>
      </c>
      <c r="I1660">
        <v>47</v>
      </c>
      <c r="J1660" t="s">
        <v>30</v>
      </c>
      <c r="L1660" t="s">
        <v>25</v>
      </c>
    </row>
    <row r="1661" spans="1:12">
      <c r="A1661" t="s">
        <v>3426</v>
      </c>
      <c r="B1661" t="s">
        <v>3427</v>
      </c>
      <c r="C1661" s="25">
        <v>45066</v>
      </c>
      <c r="D1661" s="23">
        <v>45086</v>
      </c>
      <c r="E1661" t="s">
        <v>138</v>
      </c>
      <c r="F1661">
        <v>27172</v>
      </c>
      <c r="G1661">
        <v>607</v>
      </c>
      <c r="H1661">
        <v>751.8</v>
      </c>
      <c r="I1661">
        <v>103</v>
      </c>
      <c r="J1661" t="s">
        <v>24</v>
      </c>
      <c r="L1661" t="s">
        <v>139</v>
      </c>
    </row>
    <row r="1662" spans="1:12">
      <c r="A1662" t="s">
        <v>3428</v>
      </c>
      <c r="B1662" t="s">
        <v>3429</v>
      </c>
      <c r="C1662" s="25">
        <v>45284</v>
      </c>
      <c r="D1662" s="23">
        <v>45311</v>
      </c>
      <c r="E1662" t="s">
        <v>14</v>
      </c>
      <c r="F1662">
        <v>43874</v>
      </c>
      <c r="G1662">
        <v>1285</v>
      </c>
      <c r="H1662">
        <v>1993.42</v>
      </c>
      <c r="I1662">
        <v>135</v>
      </c>
      <c r="J1662" t="b">
        <v>1</v>
      </c>
      <c r="L1662" t="s">
        <v>16</v>
      </c>
    </row>
    <row r="1663" spans="1:12">
      <c r="A1663" t="s">
        <v>3430</v>
      </c>
      <c r="B1663" t="s">
        <v>3431</v>
      </c>
      <c r="C1663" s="25">
        <v>45160</v>
      </c>
      <c r="D1663" s="23">
        <v>45172</v>
      </c>
      <c r="E1663" t="s">
        <v>33</v>
      </c>
      <c r="F1663">
        <v>8657</v>
      </c>
      <c r="G1663">
        <v>127</v>
      </c>
      <c r="H1663">
        <v>226.48</v>
      </c>
      <c r="I1663">
        <v>22</v>
      </c>
      <c r="J1663" t="b">
        <v>1</v>
      </c>
      <c r="L1663" t="s">
        <v>34</v>
      </c>
    </row>
    <row r="1664" spans="1:12">
      <c r="A1664" t="s">
        <v>3432</v>
      </c>
      <c r="B1664" t="s">
        <v>3433</v>
      </c>
      <c r="C1664" s="25">
        <v>45215</v>
      </c>
      <c r="D1664" s="23">
        <v>45234</v>
      </c>
      <c r="E1664" t="s">
        <v>19</v>
      </c>
      <c r="F1664">
        <v>85386</v>
      </c>
      <c r="G1664">
        <v>4137</v>
      </c>
      <c r="H1664">
        <v>4664.21</v>
      </c>
      <c r="I1664">
        <v>704</v>
      </c>
      <c r="J1664">
        <v>1</v>
      </c>
      <c r="L1664" t="s">
        <v>20</v>
      </c>
    </row>
    <row r="1665" spans="1:12">
      <c r="A1665" t="s">
        <v>3434</v>
      </c>
      <c r="B1665" t="s">
        <v>3435</v>
      </c>
      <c r="C1665" s="25">
        <v>45200</v>
      </c>
      <c r="D1665" s="23">
        <v>45226</v>
      </c>
      <c r="E1665" t="s">
        <v>14</v>
      </c>
      <c r="F1665">
        <v>26425</v>
      </c>
      <c r="G1665">
        <v>1019</v>
      </c>
      <c r="H1665">
        <v>982.44</v>
      </c>
      <c r="I1665">
        <v>104</v>
      </c>
      <c r="J1665" t="b">
        <v>1</v>
      </c>
      <c r="L1665" t="s">
        <v>16</v>
      </c>
    </row>
    <row r="1666" spans="1:12">
      <c r="A1666" t="s">
        <v>3436</v>
      </c>
      <c r="B1666" t="s">
        <v>3437</v>
      </c>
      <c r="C1666" s="23">
        <v>45203</v>
      </c>
      <c r="D1666" s="23">
        <v>45035</v>
      </c>
      <c r="E1666" t="s">
        <v>19</v>
      </c>
      <c r="F1666">
        <v>27685</v>
      </c>
      <c r="G1666">
        <v>1331</v>
      </c>
      <c r="H1666">
        <v>2535.67</v>
      </c>
      <c r="I1666">
        <v>205</v>
      </c>
      <c r="J1666" t="b">
        <v>0</v>
      </c>
      <c r="L1666" t="s">
        <v>20</v>
      </c>
    </row>
    <row r="1667" spans="1:12">
      <c r="A1667" t="s">
        <v>3438</v>
      </c>
      <c r="B1667" t="s">
        <v>3439</v>
      </c>
      <c r="C1667" s="25">
        <v>45084</v>
      </c>
      <c r="D1667" s="23">
        <v>45099</v>
      </c>
      <c r="E1667" t="s">
        <v>23</v>
      </c>
      <c r="F1667">
        <v>25578</v>
      </c>
      <c r="G1667">
        <v>487</v>
      </c>
      <c r="H1667">
        <v>620.2</v>
      </c>
      <c r="I1667">
        <v>36</v>
      </c>
      <c r="J1667">
        <v>1</v>
      </c>
      <c r="L1667" t="s">
        <v>25</v>
      </c>
    </row>
    <row r="1668" spans="1:12">
      <c r="A1668" t="s">
        <v>3440</v>
      </c>
      <c r="B1668" t="s">
        <v>3441</v>
      </c>
      <c r="C1668" s="23">
        <v>45052</v>
      </c>
      <c r="D1668" s="23">
        <v>45047</v>
      </c>
      <c r="E1668" t="s">
        <v>23</v>
      </c>
      <c r="F1668">
        <v>29831</v>
      </c>
      <c r="G1668">
        <v>1347</v>
      </c>
      <c r="H1668">
        <v>1678.2</v>
      </c>
      <c r="I1668">
        <v>248</v>
      </c>
      <c r="J1668" t="b">
        <v>1</v>
      </c>
      <c r="L1668" t="s">
        <v>25</v>
      </c>
    </row>
    <row r="1669" spans="1:12">
      <c r="A1669" t="s">
        <v>3442</v>
      </c>
      <c r="B1669" t="s">
        <v>3443</v>
      </c>
      <c r="C1669" s="25">
        <v>45194</v>
      </c>
      <c r="D1669" s="23">
        <v>45209</v>
      </c>
      <c r="E1669" t="s">
        <v>33</v>
      </c>
      <c r="F1669">
        <v>8906</v>
      </c>
      <c r="G1669">
        <v>377</v>
      </c>
      <c r="H1669" s="24">
        <v>289.39</v>
      </c>
      <c r="I1669">
        <v>41</v>
      </c>
      <c r="J1669" t="s">
        <v>24</v>
      </c>
      <c r="L1669" t="s">
        <v>34</v>
      </c>
    </row>
    <row r="1670" spans="1:12">
      <c r="A1670" t="s">
        <v>3444</v>
      </c>
      <c r="B1670" t="s">
        <v>3445</v>
      </c>
      <c r="C1670" s="25">
        <v>45103</v>
      </c>
      <c r="D1670" s="23">
        <v>45109</v>
      </c>
      <c r="E1670" t="s">
        <v>14</v>
      </c>
      <c r="F1670">
        <v>62413</v>
      </c>
      <c r="G1670">
        <v>2314</v>
      </c>
      <c r="H1670">
        <v>1532.41</v>
      </c>
      <c r="I1670">
        <v>273</v>
      </c>
      <c r="J1670" t="s">
        <v>30</v>
      </c>
      <c r="L1670" t="s">
        <v>16</v>
      </c>
    </row>
    <row r="1671" spans="1:12">
      <c r="A1671" t="s">
        <v>3446</v>
      </c>
      <c r="B1671" t="s">
        <v>3447</v>
      </c>
      <c r="C1671" s="25">
        <v>45279</v>
      </c>
      <c r="D1671" s="23">
        <v>45302</v>
      </c>
      <c r="E1671" t="s">
        <v>19</v>
      </c>
      <c r="F1671">
        <v>55028</v>
      </c>
      <c r="G1671">
        <v>1926</v>
      </c>
      <c r="H1671">
        <v>3395.85</v>
      </c>
      <c r="I1671">
        <v>300</v>
      </c>
      <c r="J1671" t="s">
        <v>24</v>
      </c>
      <c r="L1671" t="s">
        <v>20</v>
      </c>
    </row>
    <row r="1672" spans="1:12">
      <c r="A1672" t="s">
        <v>3448</v>
      </c>
      <c r="B1672" t="s">
        <v>3449</v>
      </c>
      <c r="C1672" s="25">
        <v>45171</v>
      </c>
      <c r="D1672" s="23">
        <v>45175</v>
      </c>
      <c r="E1672" t="s">
        <v>14</v>
      </c>
      <c r="F1672">
        <v>8287</v>
      </c>
      <c r="G1672">
        <v>187</v>
      </c>
      <c r="H1672">
        <v>265.76</v>
      </c>
      <c r="I1672">
        <v>32</v>
      </c>
      <c r="J1672">
        <v>0</v>
      </c>
      <c r="L1672" t="s">
        <v>16</v>
      </c>
    </row>
    <row r="1673" spans="1:12">
      <c r="A1673" t="s">
        <v>3450</v>
      </c>
      <c r="B1673" t="s">
        <v>3451</v>
      </c>
      <c r="C1673" s="25">
        <v>45076</v>
      </c>
      <c r="D1673" s="23">
        <v>45099</v>
      </c>
      <c r="E1673" t="s">
        <v>23</v>
      </c>
      <c r="F1673">
        <v>34660</v>
      </c>
      <c r="G1673">
        <v>1478</v>
      </c>
      <c r="H1673" s="24">
        <v>1461.35</v>
      </c>
      <c r="I1673">
        <v>126</v>
      </c>
      <c r="J1673" t="b">
        <v>0</v>
      </c>
      <c r="L1673" t="s">
        <v>25</v>
      </c>
    </row>
    <row r="1674" spans="1:12">
      <c r="A1674" t="s">
        <v>3452</v>
      </c>
      <c r="B1674" t="s">
        <v>3453</v>
      </c>
      <c r="C1674" s="25">
        <v>45207</v>
      </c>
      <c r="D1674" s="23">
        <v>45215</v>
      </c>
      <c r="E1674" t="s">
        <v>14</v>
      </c>
      <c r="F1674">
        <v>76758</v>
      </c>
      <c r="G1674">
        <v>2307</v>
      </c>
      <c r="H1674">
        <v>1817</v>
      </c>
      <c r="I1674">
        <v>344</v>
      </c>
      <c r="J1674" t="s">
        <v>30</v>
      </c>
      <c r="L1674" t="s">
        <v>16</v>
      </c>
    </row>
    <row r="1675" spans="1:12">
      <c r="A1675" t="s">
        <v>3454</v>
      </c>
      <c r="B1675" t="s">
        <v>3455</v>
      </c>
      <c r="C1675" s="25">
        <v>45214</v>
      </c>
      <c r="D1675" s="23">
        <v>45220</v>
      </c>
      <c r="E1675" t="s">
        <v>19</v>
      </c>
      <c r="F1675">
        <v>61504</v>
      </c>
      <c r="G1675">
        <v>789</v>
      </c>
      <c r="H1675">
        <v>1051.93</v>
      </c>
      <c r="I1675">
        <v>85</v>
      </c>
      <c r="J1675" t="s">
        <v>30</v>
      </c>
      <c r="L1675" t="s">
        <v>68</v>
      </c>
    </row>
    <row r="1676" spans="1:12">
      <c r="A1676" t="s">
        <v>3456</v>
      </c>
      <c r="B1676" t="s">
        <v>3457</v>
      </c>
      <c r="C1676" s="25">
        <v>45257</v>
      </c>
      <c r="D1676" s="23">
        <v>45278</v>
      </c>
      <c r="E1676" t="s">
        <v>14</v>
      </c>
      <c r="F1676">
        <v>60720</v>
      </c>
      <c r="G1676">
        <v>1367</v>
      </c>
      <c r="H1676">
        <v>1880.83</v>
      </c>
      <c r="I1676">
        <v>143</v>
      </c>
      <c r="J1676">
        <v>1</v>
      </c>
      <c r="L1676" t="s">
        <v>16</v>
      </c>
    </row>
    <row r="1677" spans="1:12">
      <c r="A1677" t="s">
        <v>3458</v>
      </c>
      <c r="B1677" t="s">
        <v>3459</v>
      </c>
      <c r="C1677" t="s">
        <v>3460</v>
      </c>
      <c r="D1677" s="23">
        <v>45081</v>
      </c>
      <c r="E1677" t="s">
        <v>14</v>
      </c>
      <c r="F1677">
        <v>35701</v>
      </c>
      <c r="G1677">
        <v>1692</v>
      </c>
      <c r="H1677">
        <v>1371.35</v>
      </c>
      <c r="I1677">
        <v>259</v>
      </c>
      <c r="J1677" t="s">
        <v>15</v>
      </c>
      <c r="L1677" t="s">
        <v>16</v>
      </c>
    </row>
    <row r="1678" spans="1:12">
      <c r="A1678" t="s">
        <v>3461</v>
      </c>
      <c r="B1678" t="s">
        <v>3462</v>
      </c>
      <c r="C1678" s="25">
        <v>45247</v>
      </c>
      <c r="D1678" s="23">
        <v>45272</v>
      </c>
      <c r="E1678" t="s">
        <v>19</v>
      </c>
      <c r="F1678">
        <v>84300</v>
      </c>
      <c r="G1678">
        <v>3711</v>
      </c>
      <c r="H1678">
        <v>6594.85</v>
      </c>
      <c r="I1678">
        <v>401</v>
      </c>
      <c r="J1678">
        <v>1</v>
      </c>
      <c r="L1678" t="s">
        <v>20</v>
      </c>
    </row>
    <row r="1679" spans="1:12">
      <c r="A1679" t="s">
        <v>3463</v>
      </c>
      <c r="B1679" t="s">
        <v>3464</v>
      </c>
      <c r="C1679" s="25">
        <v>45240</v>
      </c>
      <c r="D1679" s="23">
        <v>45242</v>
      </c>
      <c r="E1679" t="s">
        <v>19</v>
      </c>
      <c r="F1679">
        <v>18674</v>
      </c>
      <c r="G1679">
        <v>920</v>
      </c>
      <c r="H1679">
        <v>576.28</v>
      </c>
      <c r="I1679">
        <v>93</v>
      </c>
      <c r="J1679" t="b">
        <v>0</v>
      </c>
      <c r="L1679" t="s">
        <v>20</v>
      </c>
    </row>
    <row r="1680" spans="1:12">
      <c r="A1680" t="s">
        <v>3465</v>
      </c>
      <c r="B1680" t="s">
        <v>3466</v>
      </c>
      <c r="C1680" s="25">
        <v>45072</v>
      </c>
      <c r="D1680" s="23">
        <v>45075</v>
      </c>
      <c r="E1680" t="s">
        <v>23</v>
      </c>
      <c r="F1680">
        <v>84560</v>
      </c>
      <c r="G1680">
        <v>2969</v>
      </c>
      <c r="H1680">
        <v>3070.36</v>
      </c>
      <c r="I1680">
        <v>520</v>
      </c>
      <c r="J1680" t="b">
        <v>0</v>
      </c>
      <c r="L1680" t="s">
        <v>25</v>
      </c>
    </row>
    <row r="1681" spans="1:12">
      <c r="A1681" t="s">
        <v>3467</v>
      </c>
      <c r="B1681" t="s">
        <v>3468</v>
      </c>
      <c r="C1681" s="25">
        <v>45064</v>
      </c>
      <c r="D1681" s="23">
        <v>45077</v>
      </c>
      <c r="E1681" t="s">
        <v>23</v>
      </c>
      <c r="F1681">
        <v>24874</v>
      </c>
      <c r="G1681">
        <v>495</v>
      </c>
      <c r="H1681">
        <v>752.69</v>
      </c>
      <c r="I1681">
        <v>32</v>
      </c>
      <c r="J1681">
        <v>1</v>
      </c>
      <c r="L1681" t="s">
        <v>25</v>
      </c>
    </row>
    <row r="1682" spans="1:12">
      <c r="A1682" t="s">
        <v>3469</v>
      </c>
      <c r="B1682" t="s">
        <v>3470</v>
      </c>
      <c r="C1682" s="25">
        <v>45020</v>
      </c>
      <c r="D1682" s="23">
        <v>45025</v>
      </c>
      <c r="E1682" t="s">
        <v>23</v>
      </c>
      <c r="F1682">
        <v>44642</v>
      </c>
      <c r="G1682">
        <v>737</v>
      </c>
      <c r="H1682">
        <v>671.54</v>
      </c>
      <c r="I1682">
        <v>111</v>
      </c>
      <c r="J1682" t="s">
        <v>15</v>
      </c>
      <c r="L1682" t="s">
        <v>25</v>
      </c>
    </row>
    <row r="1683" spans="1:12">
      <c r="A1683" t="s">
        <v>3471</v>
      </c>
      <c r="B1683" t="s">
        <v>3472</v>
      </c>
      <c r="C1683" s="25">
        <v>45160</v>
      </c>
      <c r="D1683" s="23">
        <v>45161</v>
      </c>
      <c r="E1683" t="s">
        <v>19</v>
      </c>
      <c r="F1683">
        <v>98820</v>
      </c>
      <c r="G1683">
        <v>1727</v>
      </c>
      <c r="H1683">
        <v>3007.59</v>
      </c>
      <c r="I1683">
        <v>150</v>
      </c>
      <c r="J1683" t="s">
        <v>24</v>
      </c>
      <c r="L1683" t="s">
        <v>20</v>
      </c>
    </row>
    <row r="1684" spans="1:12">
      <c r="A1684" t="s">
        <v>3473</v>
      </c>
      <c r="B1684" t="s">
        <v>3474</v>
      </c>
      <c r="C1684" s="25">
        <v>45245</v>
      </c>
      <c r="D1684" s="23">
        <v>45255</v>
      </c>
      <c r="E1684" t="s">
        <v>33</v>
      </c>
      <c r="F1684">
        <v>66160</v>
      </c>
      <c r="G1684">
        <v>713</v>
      </c>
      <c r="H1684">
        <v>1147.79</v>
      </c>
      <c r="I1684">
        <v>37</v>
      </c>
      <c r="J1684">
        <v>1</v>
      </c>
      <c r="L1684" t="s">
        <v>34</v>
      </c>
    </row>
    <row r="1685" spans="1:12">
      <c r="A1685" t="s">
        <v>3475</v>
      </c>
      <c r="B1685" t="s">
        <v>3476</v>
      </c>
      <c r="C1685" t="s">
        <v>1700</v>
      </c>
      <c r="D1685" s="23">
        <v>45019</v>
      </c>
      <c r="E1685" t="s">
        <v>14</v>
      </c>
      <c r="F1685">
        <v>18602</v>
      </c>
      <c r="G1685">
        <v>476</v>
      </c>
      <c r="H1685">
        <v>801.36</v>
      </c>
      <c r="I1685">
        <v>35</v>
      </c>
      <c r="J1685" t="b">
        <v>0</v>
      </c>
      <c r="L1685" t="s">
        <v>16</v>
      </c>
    </row>
    <row r="1686" spans="1:12">
      <c r="A1686" t="s">
        <v>3477</v>
      </c>
      <c r="B1686" t="s">
        <v>3478</v>
      </c>
      <c r="C1686" s="23">
        <v>44936</v>
      </c>
      <c r="D1686" s="23">
        <v>45217</v>
      </c>
      <c r="E1686" t="s">
        <v>33</v>
      </c>
      <c r="F1686">
        <v>89801</v>
      </c>
      <c r="G1686">
        <v>1585</v>
      </c>
      <c r="H1686">
        <v>1075.68</v>
      </c>
      <c r="I1686">
        <v>223</v>
      </c>
      <c r="J1686" t="s">
        <v>15</v>
      </c>
      <c r="L1686" t="s">
        <v>34</v>
      </c>
    </row>
    <row r="1687" spans="1:12">
      <c r="A1687" t="s">
        <v>3479</v>
      </c>
      <c r="B1687" t="s">
        <v>3480</v>
      </c>
      <c r="C1687" s="25">
        <v>44979</v>
      </c>
      <c r="D1687" s="23">
        <v>45005</v>
      </c>
      <c r="E1687" t="s">
        <v>19</v>
      </c>
      <c r="F1687">
        <v>26931</v>
      </c>
      <c r="G1687">
        <v>712</v>
      </c>
      <c r="H1687">
        <v>506.1</v>
      </c>
      <c r="J1687" t="b">
        <v>0</v>
      </c>
      <c r="L1687" t="s">
        <v>20</v>
      </c>
    </row>
    <row r="1688" spans="1:12">
      <c r="A1688" t="s">
        <v>3481</v>
      </c>
      <c r="B1688" t="s">
        <v>3482</v>
      </c>
      <c r="C1688" s="25">
        <v>45151</v>
      </c>
      <c r="D1688" s="23">
        <v>45167</v>
      </c>
      <c r="E1688" t="s">
        <v>23</v>
      </c>
      <c r="F1688">
        <v>95377</v>
      </c>
      <c r="G1688">
        <v>4520</v>
      </c>
      <c r="H1688">
        <v>4202.29</v>
      </c>
      <c r="I1688">
        <v>240</v>
      </c>
      <c r="J1688" t="s">
        <v>15</v>
      </c>
      <c r="L1688" t="s">
        <v>68</v>
      </c>
    </row>
    <row r="1689" spans="1:12">
      <c r="A1689" t="s">
        <v>3483</v>
      </c>
      <c r="B1689" t="s">
        <v>3484</v>
      </c>
      <c r="C1689" t="s">
        <v>1700</v>
      </c>
      <c r="D1689" s="23">
        <v>45026</v>
      </c>
      <c r="E1689" t="s">
        <v>19</v>
      </c>
      <c r="F1689">
        <v>30192</v>
      </c>
      <c r="G1689">
        <v>821</v>
      </c>
      <c r="H1689" s="24">
        <v>1048.51</v>
      </c>
      <c r="I1689">
        <v>45</v>
      </c>
      <c r="J1689" t="s">
        <v>15</v>
      </c>
      <c r="L1689" t="s">
        <v>20</v>
      </c>
    </row>
    <row r="1690" spans="1:12">
      <c r="A1690" t="s">
        <v>3485</v>
      </c>
      <c r="B1690" t="s">
        <v>3486</v>
      </c>
      <c r="C1690" s="25">
        <v>45038</v>
      </c>
      <c r="D1690" s="23">
        <v>45063</v>
      </c>
      <c r="E1690" t="s">
        <v>23</v>
      </c>
      <c r="F1690">
        <v>47542</v>
      </c>
      <c r="G1690">
        <v>2145</v>
      </c>
      <c r="H1690">
        <v>3479.24</v>
      </c>
      <c r="I1690">
        <v>397</v>
      </c>
      <c r="J1690">
        <v>1</v>
      </c>
      <c r="L1690" t="s">
        <v>25</v>
      </c>
    </row>
    <row r="1691" spans="1:12">
      <c r="A1691" t="s">
        <v>3487</v>
      </c>
      <c r="B1691" t="s">
        <v>3488</v>
      </c>
      <c r="C1691" s="25">
        <v>45182</v>
      </c>
      <c r="D1691" s="23">
        <v>45195</v>
      </c>
      <c r="E1691" t="s">
        <v>23</v>
      </c>
      <c r="F1691">
        <v>43520</v>
      </c>
      <c r="G1691">
        <v>1489</v>
      </c>
      <c r="H1691">
        <v>2612.89</v>
      </c>
      <c r="I1691">
        <v>90</v>
      </c>
      <c r="J1691">
        <v>1</v>
      </c>
      <c r="L1691" t="s">
        <v>25</v>
      </c>
    </row>
    <row r="1692" spans="1:12">
      <c r="A1692" t="s">
        <v>3489</v>
      </c>
      <c r="B1692" t="s">
        <v>3490</v>
      </c>
      <c r="C1692" s="25">
        <v>44943</v>
      </c>
      <c r="D1692" s="23">
        <v>44961</v>
      </c>
      <c r="E1692" t="s">
        <v>23</v>
      </c>
      <c r="F1692">
        <v>65772</v>
      </c>
      <c r="G1692">
        <v>1307</v>
      </c>
      <c r="H1692">
        <v>2034.35</v>
      </c>
      <c r="I1692">
        <v>240</v>
      </c>
      <c r="J1692">
        <v>1</v>
      </c>
      <c r="L1692" t="s">
        <v>25</v>
      </c>
    </row>
    <row r="1693" spans="1:12">
      <c r="A1693" t="s">
        <v>3491</v>
      </c>
      <c r="B1693" t="s">
        <v>3492</v>
      </c>
      <c r="C1693" t="s">
        <v>2879</v>
      </c>
      <c r="D1693" s="23">
        <v>45019</v>
      </c>
      <c r="E1693" t="s">
        <v>23</v>
      </c>
      <c r="F1693">
        <v>59762</v>
      </c>
      <c r="G1693">
        <v>1448</v>
      </c>
      <c r="H1693">
        <v>2740.91</v>
      </c>
      <c r="J1693" t="s">
        <v>15</v>
      </c>
      <c r="L1693" t="s">
        <v>25</v>
      </c>
    </row>
    <row r="1694" spans="1:12">
      <c r="A1694" t="s">
        <v>3493</v>
      </c>
      <c r="B1694" t="s">
        <v>3494</v>
      </c>
      <c r="C1694" t="s">
        <v>3495</v>
      </c>
      <c r="D1694" s="23">
        <v>45151</v>
      </c>
      <c r="E1694" t="s">
        <v>19</v>
      </c>
      <c r="F1694">
        <v>51106</v>
      </c>
      <c r="G1694">
        <v>682</v>
      </c>
      <c r="H1694">
        <v>1096.73</v>
      </c>
      <c r="I1694">
        <v>109</v>
      </c>
      <c r="J1694" t="s">
        <v>15</v>
      </c>
      <c r="L1694" t="s">
        <v>20</v>
      </c>
    </row>
    <row r="1695" spans="1:12">
      <c r="A1695" t="s">
        <v>3496</v>
      </c>
      <c r="B1695" t="s">
        <v>3497</v>
      </c>
      <c r="C1695" s="25">
        <v>45167</v>
      </c>
      <c r="D1695" s="23">
        <v>45180</v>
      </c>
      <c r="E1695" t="s">
        <v>33</v>
      </c>
      <c r="F1695">
        <v>82121</v>
      </c>
      <c r="G1695">
        <v>1916</v>
      </c>
      <c r="H1695">
        <v>1838.21</v>
      </c>
      <c r="I1695">
        <v>184</v>
      </c>
      <c r="J1695" t="b">
        <v>0</v>
      </c>
      <c r="L1695" t="s">
        <v>34</v>
      </c>
    </row>
    <row r="1696" spans="1:12">
      <c r="A1696" t="s">
        <v>3498</v>
      </c>
      <c r="B1696" t="s">
        <v>3499</v>
      </c>
      <c r="C1696" s="25">
        <v>45055</v>
      </c>
      <c r="D1696" s="23">
        <v>45084</v>
      </c>
      <c r="E1696" t="s">
        <v>19</v>
      </c>
      <c r="F1696">
        <v>26559</v>
      </c>
      <c r="G1696">
        <v>985</v>
      </c>
      <c r="H1696">
        <v>884.16</v>
      </c>
      <c r="I1696">
        <v>176</v>
      </c>
      <c r="J1696" t="s">
        <v>30</v>
      </c>
      <c r="L1696" t="s">
        <v>20</v>
      </c>
    </row>
    <row r="1697" spans="1:12">
      <c r="A1697" t="s">
        <v>3500</v>
      </c>
      <c r="B1697" t="s">
        <v>3501</v>
      </c>
      <c r="C1697" s="25">
        <v>44989</v>
      </c>
      <c r="D1697" s="23">
        <v>45006</v>
      </c>
      <c r="E1697" t="s">
        <v>23</v>
      </c>
      <c r="F1697">
        <v>34742</v>
      </c>
      <c r="G1697">
        <v>447</v>
      </c>
      <c r="H1697" s="24">
        <v>690.3</v>
      </c>
      <c r="I1697">
        <v>69</v>
      </c>
      <c r="J1697">
        <v>1</v>
      </c>
      <c r="L1697" t="s">
        <v>68</v>
      </c>
    </row>
    <row r="1698" spans="1:12">
      <c r="A1698" t="s">
        <v>3502</v>
      </c>
      <c r="B1698" t="s">
        <v>3503</v>
      </c>
      <c r="C1698" s="25">
        <v>45124</v>
      </c>
      <c r="D1698" s="23">
        <v>45139</v>
      </c>
      <c r="E1698" t="s">
        <v>19</v>
      </c>
      <c r="F1698">
        <v>70669</v>
      </c>
      <c r="G1698">
        <v>1287</v>
      </c>
      <c r="H1698">
        <v>1015.84</v>
      </c>
      <c r="I1698">
        <v>141</v>
      </c>
      <c r="J1698">
        <v>0</v>
      </c>
      <c r="L1698" t="s">
        <v>20</v>
      </c>
    </row>
    <row r="1699" spans="1:12">
      <c r="A1699" t="s">
        <v>3504</v>
      </c>
      <c r="B1699" t="s">
        <v>3505</v>
      </c>
      <c r="C1699" s="25">
        <v>44944</v>
      </c>
      <c r="D1699" s="23">
        <v>44965</v>
      </c>
      <c r="E1699" t="s">
        <v>41</v>
      </c>
      <c r="F1699">
        <v>81199</v>
      </c>
      <c r="G1699">
        <v>2050</v>
      </c>
      <c r="H1699">
        <v>1310.1</v>
      </c>
      <c r="I1699">
        <v>125</v>
      </c>
      <c r="J1699" t="b">
        <v>0</v>
      </c>
      <c r="L1699" t="s">
        <v>42</v>
      </c>
    </row>
    <row r="1700" spans="1:12">
      <c r="A1700" t="s">
        <v>3506</v>
      </c>
      <c r="B1700" t="s">
        <v>3507</v>
      </c>
      <c r="C1700" s="25">
        <v>44975</v>
      </c>
      <c r="D1700" s="23">
        <v>44992</v>
      </c>
      <c r="E1700" t="s">
        <v>33</v>
      </c>
      <c r="F1700">
        <v>22754</v>
      </c>
      <c r="G1700">
        <v>1121</v>
      </c>
      <c r="H1700" s="24">
        <v>1455.43</v>
      </c>
      <c r="I1700">
        <v>179</v>
      </c>
      <c r="J1700" t="b">
        <v>0</v>
      </c>
      <c r="L1700" t="s">
        <v>34</v>
      </c>
    </row>
    <row r="1701" spans="1:12">
      <c r="A1701" t="s">
        <v>3508</v>
      </c>
      <c r="B1701" t="s">
        <v>3509</v>
      </c>
      <c r="C1701" s="25">
        <v>45169</v>
      </c>
      <c r="D1701" s="23">
        <v>45181</v>
      </c>
      <c r="E1701" t="s">
        <v>33</v>
      </c>
      <c r="F1701">
        <v>4972</v>
      </c>
      <c r="G1701">
        <v>205</v>
      </c>
      <c r="H1701">
        <v>355.15</v>
      </c>
      <c r="I1701">
        <v>29</v>
      </c>
      <c r="J1701" t="b">
        <v>1</v>
      </c>
      <c r="L1701" t="s">
        <v>34</v>
      </c>
    </row>
    <row r="1702" spans="1:12">
      <c r="A1702" t="s">
        <v>3510</v>
      </c>
      <c r="B1702" t="s">
        <v>3511</v>
      </c>
      <c r="C1702" s="25">
        <v>45092</v>
      </c>
      <c r="D1702" s="23">
        <v>45118</v>
      </c>
      <c r="E1702" t="s">
        <v>41</v>
      </c>
      <c r="F1702">
        <v>71831</v>
      </c>
      <c r="G1702">
        <v>2825</v>
      </c>
      <c r="H1702" s="24">
        <v>1842.1</v>
      </c>
      <c r="I1702">
        <v>142</v>
      </c>
      <c r="J1702">
        <v>1</v>
      </c>
      <c r="L1702" t="s">
        <v>42</v>
      </c>
    </row>
    <row r="1703" spans="1:12">
      <c r="A1703" t="s">
        <v>3512</v>
      </c>
      <c r="B1703" t="s">
        <v>3513</v>
      </c>
      <c r="C1703" s="25">
        <v>45208</v>
      </c>
      <c r="D1703" s="23">
        <v>45228</v>
      </c>
      <c r="E1703" t="s">
        <v>19</v>
      </c>
      <c r="F1703">
        <v>42873</v>
      </c>
      <c r="G1703">
        <v>627</v>
      </c>
      <c r="H1703">
        <v>-1058.27</v>
      </c>
      <c r="I1703">
        <v>32</v>
      </c>
      <c r="J1703" t="s">
        <v>24</v>
      </c>
      <c r="L1703" t="s">
        <v>20</v>
      </c>
    </row>
    <row r="1704" spans="1:12">
      <c r="A1704" t="s">
        <v>3514</v>
      </c>
      <c r="B1704" t="s">
        <v>3515</v>
      </c>
      <c r="C1704" s="25">
        <v>45253</v>
      </c>
      <c r="D1704" s="23">
        <v>45272</v>
      </c>
      <c r="E1704" t="s">
        <v>19</v>
      </c>
      <c r="F1704">
        <v>95661</v>
      </c>
      <c r="G1704">
        <v>3945</v>
      </c>
      <c r="H1704">
        <v>6774.98</v>
      </c>
      <c r="I1704">
        <v>675</v>
      </c>
      <c r="J1704" t="b">
        <v>0</v>
      </c>
      <c r="L1704" t="s">
        <v>20</v>
      </c>
    </row>
    <row r="1705" spans="1:12">
      <c r="A1705" t="s">
        <v>3516</v>
      </c>
      <c r="B1705" t="s">
        <v>3517</v>
      </c>
      <c r="C1705" s="25">
        <v>44953</v>
      </c>
      <c r="D1705" s="23">
        <v>44976</v>
      </c>
      <c r="E1705" t="s">
        <v>41</v>
      </c>
      <c r="F1705">
        <v>10903</v>
      </c>
      <c r="G1705">
        <v>451</v>
      </c>
      <c r="H1705">
        <v>551.76</v>
      </c>
      <c r="I1705">
        <v>40</v>
      </c>
      <c r="J1705" t="b">
        <v>1</v>
      </c>
      <c r="L1705" t="s">
        <v>42</v>
      </c>
    </row>
    <row r="1706" spans="1:12">
      <c r="A1706" t="s">
        <v>3518</v>
      </c>
      <c r="B1706" t="s">
        <v>3519</v>
      </c>
      <c r="C1706" s="25">
        <v>44984</v>
      </c>
      <c r="D1706" s="23">
        <v>45011</v>
      </c>
      <c r="E1706" t="s">
        <v>33</v>
      </c>
      <c r="F1706">
        <v>4020</v>
      </c>
      <c r="G1706">
        <v>136</v>
      </c>
      <c r="H1706">
        <v>79.69</v>
      </c>
      <c r="I1706">
        <v>19</v>
      </c>
      <c r="J1706">
        <v>0</v>
      </c>
      <c r="L1706" t="s">
        <v>34</v>
      </c>
    </row>
    <row r="1707" spans="1:12">
      <c r="A1707" t="s">
        <v>3520</v>
      </c>
      <c r="B1707" t="s">
        <v>3521</v>
      </c>
      <c r="C1707" s="25">
        <v>44934</v>
      </c>
      <c r="D1707" s="23">
        <v>44958</v>
      </c>
      <c r="E1707" t="s">
        <v>19</v>
      </c>
      <c r="F1707">
        <v>42755</v>
      </c>
      <c r="G1707">
        <v>2121</v>
      </c>
      <c r="H1707">
        <v>1615.96</v>
      </c>
      <c r="I1707">
        <v>250</v>
      </c>
      <c r="J1707">
        <v>0</v>
      </c>
      <c r="L1707" t="s">
        <v>20</v>
      </c>
    </row>
    <row r="1708" spans="1:12">
      <c r="A1708" t="s">
        <v>3522</v>
      </c>
      <c r="B1708" t="s">
        <v>3523</v>
      </c>
      <c r="C1708" s="25">
        <v>44988</v>
      </c>
      <c r="D1708" s="23">
        <v>45001</v>
      </c>
      <c r="E1708" t="s">
        <v>19</v>
      </c>
      <c r="F1708">
        <v>86956</v>
      </c>
      <c r="G1708">
        <v>2000</v>
      </c>
      <c r="H1708">
        <v>3122.28</v>
      </c>
      <c r="I1708">
        <v>359</v>
      </c>
      <c r="J1708" t="s">
        <v>24</v>
      </c>
      <c r="L1708" t="s">
        <v>20</v>
      </c>
    </row>
    <row r="1709" spans="1:12">
      <c r="A1709" t="s">
        <v>3524</v>
      </c>
      <c r="B1709" t="s">
        <v>3525</v>
      </c>
      <c r="C1709" s="25">
        <v>44948</v>
      </c>
      <c r="D1709" s="23">
        <v>44973</v>
      </c>
      <c r="E1709" t="s">
        <v>23</v>
      </c>
      <c r="F1709">
        <v>87988</v>
      </c>
      <c r="G1709">
        <v>4192</v>
      </c>
      <c r="H1709">
        <v>6571.66</v>
      </c>
      <c r="I1709">
        <v>786</v>
      </c>
      <c r="J1709">
        <v>1</v>
      </c>
      <c r="L1709" t="s">
        <v>25</v>
      </c>
    </row>
    <row r="1710" spans="1:12">
      <c r="A1710" t="s">
        <v>3526</v>
      </c>
      <c r="B1710" t="s">
        <v>3527</v>
      </c>
      <c r="C1710" s="25">
        <v>45279</v>
      </c>
      <c r="D1710" s="23">
        <v>45288</v>
      </c>
      <c r="E1710" t="s">
        <v>41</v>
      </c>
      <c r="F1710">
        <v>46648</v>
      </c>
      <c r="G1710">
        <v>2173</v>
      </c>
      <c r="H1710">
        <v>4014.69</v>
      </c>
      <c r="I1710">
        <v>433</v>
      </c>
      <c r="J1710" t="s">
        <v>15</v>
      </c>
      <c r="L1710" t="s">
        <v>42</v>
      </c>
    </row>
    <row r="1711" spans="1:12">
      <c r="A1711" t="s">
        <v>3528</v>
      </c>
      <c r="B1711" t="s">
        <v>3529</v>
      </c>
      <c r="C1711" s="25">
        <v>44972</v>
      </c>
      <c r="D1711" s="23">
        <v>44989</v>
      </c>
      <c r="E1711" t="s">
        <v>14</v>
      </c>
      <c r="F1711">
        <v>10516</v>
      </c>
      <c r="G1711">
        <v>109</v>
      </c>
      <c r="H1711">
        <v>149.77</v>
      </c>
      <c r="I1711">
        <v>7</v>
      </c>
      <c r="J1711" t="b">
        <v>1</v>
      </c>
      <c r="L1711" t="s">
        <v>16</v>
      </c>
    </row>
    <row r="1712" spans="1:12">
      <c r="A1712" t="s">
        <v>3530</v>
      </c>
      <c r="B1712" t="s">
        <v>3531</v>
      </c>
      <c r="C1712" s="25">
        <v>45278</v>
      </c>
      <c r="D1712" s="23">
        <v>45308</v>
      </c>
      <c r="E1712" t="s">
        <v>14</v>
      </c>
      <c r="F1712">
        <v>3396</v>
      </c>
      <c r="G1712">
        <v>95</v>
      </c>
      <c r="H1712">
        <v>-65.19</v>
      </c>
      <c r="I1712">
        <v>17</v>
      </c>
      <c r="J1712" t="s">
        <v>15</v>
      </c>
      <c r="L1712" t="s">
        <v>68</v>
      </c>
    </row>
    <row r="1713" spans="1:12">
      <c r="A1713" t="s">
        <v>3532</v>
      </c>
      <c r="B1713" t="s">
        <v>3533</v>
      </c>
      <c r="C1713" t="s">
        <v>3064</v>
      </c>
      <c r="D1713" s="23">
        <v>45261</v>
      </c>
      <c r="E1713" t="s">
        <v>23</v>
      </c>
      <c r="F1713">
        <v>85082</v>
      </c>
      <c r="G1713">
        <v>4176</v>
      </c>
      <c r="H1713">
        <v>2848.54</v>
      </c>
      <c r="J1713">
        <v>0</v>
      </c>
      <c r="L1713" t="s">
        <v>25</v>
      </c>
    </row>
    <row r="1714" spans="1:12">
      <c r="A1714" t="s">
        <v>3534</v>
      </c>
      <c r="B1714" t="s">
        <v>3535</v>
      </c>
      <c r="C1714" s="25">
        <v>45109</v>
      </c>
      <c r="D1714" s="23">
        <v>45115</v>
      </c>
      <c r="E1714" t="s">
        <v>41</v>
      </c>
      <c r="F1714">
        <v>20129</v>
      </c>
      <c r="G1714">
        <v>284</v>
      </c>
      <c r="H1714">
        <v>449.2</v>
      </c>
      <c r="I1714">
        <v>39</v>
      </c>
      <c r="J1714">
        <v>0</v>
      </c>
      <c r="L1714" t="s">
        <v>42</v>
      </c>
    </row>
    <row r="1715" spans="1:12">
      <c r="A1715" t="s">
        <v>3536</v>
      </c>
      <c r="B1715" t="s">
        <v>3537</v>
      </c>
      <c r="C1715" s="25">
        <v>44981</v>
      </c>
      <c r="D1715" s="23">
        <v>44998</v>
      </c>
      <c r="E1715" t="s">
        <v>23</v>
      </c>
      <c r="F1715">
        <v>2591</v>
      </c>
      <c r="G1715">
        <v>82</v>
      </c>
      <c r="H1715">
        <v>63.61</v>
      </c>
      <c r="I1715">
        <v>10</v>
      </c>
      <c r="J1715" t="s">
        <v>30</v>
      </c>
      <c r="L1715" t="s">
        <v>25</v>
      </c>
    </row>
    <row r="1716" spans="1:12">
      <c r="A1716" t="s">
        <v>3538</v>
      </c>
      <c r="B1716" t="s">
        <v>3539</v>
      </c>
      <c r="C1716" s="25">
        <v>45212</v>
      </c>
      <c r="D1716" s="23">
        <v>45240</v>
      </c>
      <c r="E1716" t="s">
        <v>19</v>
      </c>
      <c r="F1716">
        <v>12303</v>
      </c>
      <c r="G1716">
        <v>604</v>
      </c>
      <c r="H1716">
        <v>599.52</v>
      </c>
      <c r="I1716">
        <v>31</v>
      </c>
      <c r="J1716" t="s">
        <v>30</v>
      </c>
      <c r="L1716" t="s">
        <v>20</v>
      </c>
    </row>
    <row r="1717" spans="1:12">
      <c r="A1717" t="s">
        <v>3540</v>
      </c>
      <c r="B1717" t="s">
        <v>3541</v>
      </c>
      <c r="C1717" s="23">
        <v>45151</v>
      </c>
      <c r="D1717" s="23">
        <v>45167</v>
      </c>
      <c r="E1717" t="s">
        <v>19</v>
      </c>
      <c r="F1717">
        <v>31561</v>
      </c>
      <c r="G1717">
        <v>1016</v>
      </c>
      <c r="H1717">
        <v>1250.51</v>
      </c>
      <c r="J1717" t="s">
        <v>24</v>
      </c>
      <c r="L1717" t="s">
        <v>20</v>
      </c>
    </row>
    <row r="1718" spans="1:12">
      <c r="A1718" t="s">
        <v>3542</v>
      </c>
      <c r="B1718" t="s">
        <v>3543</v>
      </c>
      <c r="C1718" s="25">
        <v>45120</v>
      </c>
      <c r="D1718" s="23">
        <v>45125</v>
      </c>
      <c r="E1718" t="s">
        <v>33</v>
      </c>
      <c r="F1718">
        <v>72719</v>
      </c>
      <c r="G1718">
        <v>1279</v>
      </c>
      <c r="H1718">
        <v>687.01</v>
      </c>
      <c r="I1718">
        <v>78</v>
      </c>
      <c r="J1718" t="s">
        <v>30</v>
      </c>
      <c r="L1718" t="s">
        <v>34</v>
      </c>
    </row>
    <row r="1719" spans="1:12">
      <c r="A1719" t="s">
        <v>3544</v>
      </c>
      <c r="B1719" t="s">
        <v>3545</v>
      </c>
      <c r="C1719" s="25">
        <v>44947</v>
      </c>
      <c r="D1719" s="23">
        <v>44973</v>
      </c>
      <c r="E1719" t="s">
        <v>33</v>
      </c>
      <c r="F1719">
        <v>93108</v>
      </c>
      <c r="G1719">
        <v>3099</v>
      </c>
      <c r="H1719">
        <v>2706.14</v>
      </c>
      <c r="I1719">
        <v>474</v>
      </c>
      <c r="J1719" t="s">
        <v>30</v>
      </c>
      <c r="L1719" t="s">
        <v>34</v>
      </c>
    </row>
    <row r="1720" spans="1:12">
      <c r="A1720" t="s">
        <v>3546</v>
      </c>
      <c r="B1720" t="s">
        <v>3547</v>
      </c>
      <c r="C1720" s="25">
        <v>45077</v>
      </c>
      <c r="D1720" s="23">
        <v>45079</v>
      </c>
      <c r="E1720" t="s">
        <v>23</v>
      </c>
      <c r="F1720">
        <v>87231</v>
      </c>
      <c r="G1720">
        <v>1585</v>
      </c>
      <c r="H1720">
        <v>500000</v>
      </c>
      <c r="I1720">
        <v>265</v>
      </c>
      <c r="J1720" t="s">
        <v>24</v>
      </c>
      <c r="L1720" t="s">
        <v>25</v>
      </c>
    </row>
    <row r="1721" spans="1:12">
      <c r="A1721" t="s">
        <v>3548</v>
      </c>
      <c r="B1721" t="s">
        <v>3549</v>
      </c>
      <c r="C1721" s="25">
        <v>45217</v>
      </c>
      <c r="D1721" s="23">
        <v>45224</v>
      </c>
      <c r="E1721" t="s">
        <v>23</v>
      </c>
      <c r="F1721">
        <v>8314</v>
      </c>
      <c r="G1721">
        <v>255</v>
      </c>
      <c r="H1721">
        <v>234.46</v>
      </c>
      <c r="I1721">
        <v>43</v>
      </c>
      <c r="J1721" t="b">
        <v>0</v>
      </c>
      <c r="L1721" t="s">
        <v>25</v>
      </c>
    </row>
    <row r="1722" spans="1:12">
      <c r="A1722" t="s">
        <v>3550</v>
      </c>
      <c r="B1722" t="s">
        <v>3551</v>
      </c>
      <c r="C1722" s="25">
        <v>45166</v>
      </c>
      <c r="D1722" s="23">
        <v>45169</v>
      </c>
      <c r="E1722" t="s">
        <v>33</v>
      </c>
      <c r="F1722">
        <v>20623</v>
      </c>
      <c r="G1722">
        <v>267</v>
      </c>
      <c r="H1722">
        <v>188.12</v>
      </c>
      <c r="I1722">
        <v>18</v>
      </c>
      <c r="J1722" t="s">
        <v>30</v>
      </c>
      <c r="L1722" t="s">
        <v>34</v>
      </c>
    </row>
    <row r="1723" spans="1:12">
      <c r="A1723" t="s">
        <v>3552</v>
      </c>
      <c r="B1723" t="s">
        <v>3553</v>
      </c>
      <c r="C1723" s="25">
        <v>45210</v>
      </c>
      <c r="D1723" s="23">
        <v>45230</v>
      </c>
      <c r="E1723" t="s">
        <v>14</v>
      </c>
      <c r="F1723">
        <v>68675</v>
      </c>
      <c r="G1723">
        <v>2350</v>
      </c>
      <c r="H1723" s="24">
        <v>3741.24</v>
      </c>
      <c r="I1723">
        <v>275</v>
      </c>
      <c r="J1723" t="b">
        <v>0</v>
      </c>
      <c r="L1723" t="s">
        <v>16</v>
      </c>
    </row>
    <row r="1724" spans="1:12">
      <c r="A1724" t="s">
        <v>3554</v>
      </c>
      <c r="B1724" t="s">
        <v>3555</v>
      </c>
      <c r="C1724" s="25">
        <v>45157</v>
      </c>
      <c r="D1724" s="23">
        <v>45169</v>
      </c>
      <c r="E1724" t="s">
        <v>41</v>
      </c>
      <c r="F1724">
        <v>97826</v>
      </c>
      <c r="G1724">
        <v>3000</v>
      </c>
      <c r="H1724">
        <v>5159.16</v>
      </c>
      <c r="I1724">
        <v>523</v>
      </c>
      <c r="J1724" t="b">
        <v>0</v>
      </c>
      <c r="L1724" t="s">
        <v>42</v>
      </c>
    </row>
    <row r="1725" spans="1:12">
      <c r="A1725" t="s">
        <v>3556</v>
      </c>
      <c r="B1725" t="s">
        <v>3557</v>
      </c>
      <c r="C1725" s="25">
        <v>45114</v>
      </c>
      <c r="D1725" s="23">
        <v>45141</v>
      </c>
      <c r="E1725" t="s">
        <v>33</v>
      </c>
      <c r="F1725">
        <v>66082</v>
      </c>
      <c r="G1725">
        <v>2617</v>
      </c>
      <c r="H1725">
        <v>2319.23</v>
      </c>
      <c r="I1725">
        <v>249</v>
      </c>
      <c r="J1725">
        <v>1</v>
      </c>
      <c r="L1725" t="s">
        <v>34</v>
      </c>
    </row>
    <row r="1726" spans="1:12">
      <c r="A1726" t="s">
        <v>3558</v>
      </c>
      <c r="B1726" t="s">
        <v>3559</v>
      </c>
      <c r="C1726" s="25">
        <v>45186</v>
      </c>
      <c r="D1726" s="23">
        <v>45196</v>
      </c>
      <c r="E1726" t="s">
        <v>19</v>
      </c>
      <c r="F1726">
        <v>84624</v>
      </c>
      <c r="G1726">
        <v>2981</v>
      </c>
      <c r="H1726">
        <v>4953.32</v>
      </c>
      <c r="I1726">
        <v>358</v>
      </c>
      <c r="J1726" t="b">
        <v>0</v>
      </c>
      <c r="L1726" t="s">
        <v>20</v>
      </c>
    </row>
    <row r="1727" spans="1:12">
      <c r="A1727" t="s">
        <v>3560</v>
      </c>
      <c r="B1727" t="s">
        <v>3561</v>
      </c>
      <c r="C1727" s="25">
        <v>44936</v>
      </c>
      <c r="D1727" s="23">
        <v>44940</v>
      </c>
      <c r="E1727" t="s">
        <v>14</v>
      </c>
      <c r="F1727">
        <v>34130</v>
      </c>
      <c r="G1727">
        <v>1091</v>
      </c>
      <c r="H1727" s="24">
        <v>1176.46</v>
      </c>
      <c r="I1727">
        <v>99</v>
      </c>
      <c r="J1727" t="b">
        <v>0</v>
      </c>
      <c r="L1727" t="s">
        <v>16</v>
      </c>
    </row>
    <row r="1728" spans="1:12">
      <c r="A1728" t="s">
        <v>3562</v>
      </c>
      <c r="B1728" t="s">
        <v>3563</v>
      </c>
      <c r="C1728" s="25">
        <v>45244</v>
      </c>
      <c r="D1728" s="23">
        <v>45264</v>
      </c>
      <c r="E1728" t="s">
        <v>33</v>
      </c>
      <c r="F1728">
        <v>52756</v>
      </c>
      <c r="G1728">
        <v>1983</v>
      </c>
      <c r="H1728">
        <v>2498.64</v>
      </c>
      <c r="I1728">
        <v>237</v>
      </c>
      <c r="J1728" t="s">
        <v>30</v>
      </c>
      <c r="L1728" t="s">
        <v>34</v>
      </c>
    </row>
    <row r="1729" spans="1:12">
      <c r="A1729" t="s">
        <v>3564</v>
      </c>
      <c r="B1729" t="s">
        <v>3565</v>
      </c>
      <c r="C1729" s="25">
        <v>45264</v>
      </c>
      <c r="D1729" s="23">
        <v>45293</v>
      </c>
      <c r="E1729" t="s">
        <v>19</v>
      </c>
      <c r="F1729">
        <v>98624</v>
      </c>
      <c r="G1729">
        <v>1554</v>
      </c>
      <c r="H1729">
        <v>2772.34</v>
      </c>
      <c r="I1729">
        <v>284</v>
      </c>
      <c r="J1729" t="b">
        <v>0</v>
      </c>
      <c r="L1729" t="s">
        <v>20</v>
      </c>
    </row>
    <row r="1730" spans="1:12">
      <c r="A1730" t="s">
        <v>3566</v>
      </c>
      <c r="B1730" t="s">
        <v>3567</v>
      </c>
      <c r="C1730" s="25">
        <v>45024</v>
      </c>
      <c r="D1730" s="23">
        <v>45038</v>
      </c>
      <c r="E1730" t="s">
        <v>41</v>
      </c>
      <c r="F1730">
        <v>27292</v>
      </c>
      <c r="G1730">
        <v>922</v>
      </c>
      <c r="H1730">
        <v>1498.19</v>
      </c>
      <c r="I1730">
        <v>109</v>
      </c>
      <c r="J1730" t="s">
        <v>15</v>
      </c>
      <c r="L1730" t="s">
        <v>42</v>
      </c>
    </row>
    <row r="1731" spans="1:12">
      <c r="A1731" t="s">
        <v>3568</v>
      </c>
      <c r="B1731" t="s">
        <v>3569</v>
      </c>
      <c r="C1731" s="25">
        <v>45209</v>
      </c>
      <c r="D1731" s="23">
        <v>45222</v>
      </c>
      <c r="E1731" t="s">
        <v>33</v>
      </c>
      <c r="F1731">
        <v>87206</v>
      </c>
      <c r="G1731">
        <v>1472</v>
      </c>
      <c r="H1731">
        <v>2513.7</v>
      </c>
      <c r="I1731">
        <v>196</v>
      </c>
      <c r="J1731" t="s">
        <v>24</v>
      </c>
      <c r="L1731" t="s">
        <v>34</v>
      </c>
    </row>
    <row r="1732" spans="1:12">
      <c r="A1732" t="s">
        <v>3570</v>
      </c>
      <c r="B1732" t="s">
        <v>3571</v>
      </c>
      <c r="C1732" s="25">
        <v>45136</v>
      </c>
      <c r="D1732" s="23">
        <v>45149</v>
      </c>
      <c r="E1732" t="s">
        <v>23</v>
      </c>
      <c r="F1732">
        <v>70274</v>
      </c>
      <c r="G1732">
        <v>3304</v>
      </c>
      <c r="H1732">
        <v>2330.2</v>
      </c>
      <c r="I1732">
        <v>365</v>
      </c>
      <c r="J1732" t="s">
        <v>30</v>
      </c>
      <c r="L1732" t="s">
        <v>25</v>
      </c>
    </row>
    <row r="1733" spans="1:12">
      <c r="A1733" t="s">
        <v>3572</v>
      </c>
      <c r="B1733" t="s">
        <v>3573</v>
      </c>
      <c r="C1733" s="23">
        <v>45194</v>
      </c>
      <c r="D1733" s="23">
        <v>45204</v>
      </c>
      <c r="E1733" t="s">
        <v>23</v>
      </c>
      <c r="F1733">
        <v>3469</v>
      </c>
      <c r="G1733">
        <v>44</v>
      </c>
      <c r="H1733">
        <v>26.6</v>
      </c>
      <c r="I1733">
        <v>5</v>
      </c>
      <c r="J1733" t="s">
        <v>24</v>
      </c>
      <c r="L1733" t="s">
        <v>25</v>
      </c>
    </row>
    <row r="1734" spans="1:12">
      <c r="A1734" t="s">
        <v>3574</v>
      </c>
      <c r="B1734" t="s">
        <v>3575</v>
      </c>
      <c r="C1734" s="23">
        <v>44993</v>
      </c>
      <c r="D1734" s="23">
        <v>45153</v>
      </c>
      <c r="E1734" t="s">
        <v>14</v>
      </c>
      <c r="F1734">
        <v>54947</v>
      </c>
      <c r="G1734">
        <v>1495</v>
      </c>
      <c r="H1734">
        <v>2750.96</v>
      </c>
      <c r="I1734">
        <v>78</v>
      </c>
      <c r="J1734" t="b">
        <v>1</v>
      </c>
      <c r="L1734" t="s">
        <v>16</v>
      </c>
    </row>
    <row r="1735" spans="1:12">
      <c r="A1735" t="s">
        <v>3576</v>
      </c>
      <c r="B1735" t="s">
        <v>3577</v>
      </c>
      <c r="C1735" s="23">
        <v>44981</v>
      </c>
      <c r="D1735" s="23">
        <v>44982</v>
      </c>
      <c r="E1735" t="s">
        <v>41</v>
      </c>
      <c r="F1735">
        <v>23534</v>
      </c>
      <c r="G1735">
        <v>890</v>
      </c>
      <c r="H1735">
        <v>962.76</v>
      </c>
      <c r="I1735">
        <v>82</v>
      </c>
      <c r="J1735" t="s">
        <v>30</v>
      </c>
      <c r="L1735" t="s">
        <v>42</v>
      </c>
    </row>
    <row r="1736" spans="1:12">
      <c r="A1736" t="s">
        <v>3578</v>
      </c>
      <c r="B1736" t="s">
        <v>3579</v>
      </c>
      <c r="C1736" s="25">
        <v>45219</v>
      </c>
      <c r="D1736" s="23">
        <v>45230</v>
      </c>
      <c r="E1736" t="s">
        <v>14</v>
      </c>
      <c r="F1736">
        <v>64620</v>
      </c>
      <c r="G1736">
        <v>1830</v>
      </c>
      <c r="H1736">
        <v>1705.23</v>
      </c>
      <c r="I1736">
        <v>211</v>
      </c>
      <c r="J1736" t="b">
        <v>0</v>
      </c>
      <c r="L1736" t="s">
        <v>16</v>
      </c>
    </row>
    <row r="1737" spans="1:12">
      <c r="A1737" t="s">
        <v>3580</v>
      </c>
      <c r="B1737" t="s">
        <v>3581</v>
      </c>
      <c r="C1737" s="25">
        <v>45177</v>
      </c>
      <c r="D1737" s="23">
        <v>45193</v>
      </c>
      <c r="E1737" t="s">
        <v>23</v>
      </c>
      <c r="F1737">
        <v>49874</v>
      </c>
      <c r="G1737">
        <v>682</v>
      </c>
      <c r="H1737">
        <v>1082.36</v>
      </c>
      <c r="I1737">
        <v>98</v>
      </c>
      <c r="J1737" t="s">
        <v>15</v>
      </c>
      <c r="L1737" t="s">
        <v>25</v>
      </c>
    </row>
    <row r="1738" spans="1:12">
      <c r="A1738" t="s">
        <v>3582</v>
      </c>
      <c r="B1738" t="s">
        <v>3583</v>
      </c>
      <c r="C1738" s="23">
        <v>45265</v>
      </c>
      <c r="D1738" s="23">
        <v>45065</v>
      </c>
      <c r="E1738" t="s">
        <v>41</v>
      </c>
      <c r="F1738">
        <v>50708</v>
      </c>
      <c r="G1738">
        <v>1629</v>
      </c>
      <c r="H1738">
        <v>2858.28</v>
      </c>
      <c r="I1738">
        <v>191</v>
      </c>
      <c r="J1738" t="s">
        <v>24</v>
      </c>
      <c r="L1738" t="s">
        <v>42</v>
      </c>
    </row>
    <row r="1739" spans="1:12">
      <c r="A1739" t="s">
        <v>3584</v>
      </c>
      <c r="B1739" t="s">
        <v>3585</v>
      </c>
      <c r="C1739" s="23">
        <v>45040</v>
      </c>
      <c r="D1739" s="23">
        <v>45065</v>
      </c>
      <c r="E1739" t="s">
        <v>19</v>
      </c>
      <c r="F1739">
        <v>75553</v>
      </c>
      <c r="G1739">
        <v>2694</v>
      </c>
      <c r="H1739">
        <v>4832.32</v>
      </c>
      <c r="I1739">
        <v>271</v>
      </c>
      <c r="J1739" t="s">
        <v>30</v>
      </c>
      <c r="L1739" t="s">
        <v>68</v>
      </c>
    </row>
    <row r="1740" spans="1:12">
      <c r="A1740" t="s">
        <v>3586</v>
      </c>
      <c r="B1740" t="s">
        <v>3587</v>
      </c>
      <c r="C1740" s="25">
        <v>45033</v>
      </c>
      <c r="D1740" s="23">
        <v>45034</v>
      </c>
      <c r="E1740" t="s">
        <v>14</v>
      </c>
      <c r="F1740">
        <v>69344</v>
      </c>
      <c r="G1740">
        <v>2645</v>
      </c>
      <c r="H1740" s="24">
        <v>2576.22</v>
      </c>
      <c r="I1740">
        <v>286</v>
      </c>
      <c r="J1740" t="s">
        <v>15</v>
      </c>
      <c r="L1740" t="s">
        <v>16</v>
      </c>
    </row>
    <row r="1741" spans="1:12">
      <c r="A1741" t="s">
        <v>3588</v>
      </c>
      <c r="B1741" t="s">
        <v>3589</v>
      </c>
      <c r="C1741" s="25">
        <v>44967</v>
      </c>
      <c r="D1741" s="23">
        <v>44974</v>
      </c>
      <c r="E1741" t="s">
        <v>19</v>
      </c>
      <c r="F1741">
        <v>50138</v>
      </c>
      <c r="G1741">
        <v>1249</v>
      </c>
      <c r="H1741">
        <v>2221.12</v>
      </c>
      <c r="I1741">
        <v>107</v>
      </c>
      <c r="J1741" t="s">
        <v>24</v>
      </c>
      <c r="L1741" t="s">
        <v>20</v>
      </c>
    </row>
    <row r="1742" spans="1:12">
      <c r="A1742" t="s">
        <v>3590</v>
      </c>
      <c r="B1742" t="s">
        <v>3591</v>
      </c>
      <c r="C1742" s="25">
        <v>45111</v>
      </c>
      <c r="D1742" s="23">
        <v>45125</v>
      </c>
      <c r="E1742" t="s">
        <v>138</v>
      </c>
      <c r="F1742">
        <v>55302</v>
      </c>
      <c r="G1742">
        <v>1799</v>
      </c>
      <c r="H1742">
        <v>1009.96</v>
      </c>
      <c r="I1742">
        <v>339</v>
      </c>
      <c r="J1742" t="b">
        <v>1</v>
      </c>
      <c r="L1742" t="s">
        <v>139</v>
      </c>
    </row>
    <row r="1743" spans="1:12">
      <c r="A1743" t="s">
        <v>3592</v>
      </c>
      <c r="B1743" t="s">
        <v>3593</v>
      </c>
      <c r="C1743" s="25">
        <v>45139</v>
      </c>
      <c r="D1743" s="23">
        <v>45164</v>
      </c>
      <c r="E1743" t="s">
        <v>33</v>
      </c>
      <c r="F1743">
        <v>48638</v>
      </c>
      <c r="G1743">
        <v>1363</v>
      </c>
      <c r="H1743">
        <v>783.03</v>
      </c>
      <c r="J1743">
        <v>0</v>
      </c>
      <c r="L1743" t="s">
        <v>34</v>
      </c>
    </row>
    <row r="1744" spans="1:12">
      <c r="A1744" t="s">
        <v>3594</v>
      </c>
      <c r="B1744" t="s">
        <v>3595</v>
      </c>
      <c r="C1744" s="25">
        <v>44956</v>
      </c>
      <c r="D1744" s="23">
        <v>44977</v>
      </c>
      <c r="E1744" t="s">
        <v>33</v>
      </c>
      <c r="F1744">
        <v>79249</v>
      </c>
      <c r="G1744">
        <v>2922</v>
      </c>
      <c r="H1744" s="24">
        <v>4193.88</v>
      </c>
      <c r="I1744">
        <v>151</v>
      </c>
      <c r="J1744" t="b">
        <v>1</v>
      </c>
      <c r="L1744" t="s">
        <v>34</v>
      </c>
    </row>
    <row r="1745" spans="1:12">
      <c r="A1745" t="s">
        <v>3596</v>
      </c>
      <c r="B1745" t="s">
        <v>3597</v>
      </c>
      <c r="C1745" s="25">
        <v>44947</v>
      </c>
      <c r="D1745" s="23">
        <v>44972</v>
      </c>
      <c r="E1745" t="s">
        <v>19</v>
      </c>
      <c r="F1745">
        <v>3719</v>
      </c>
      <c r="G1745">
        <v>123</v>
      </c>
      <c r="H1745">
        <v>73.14</v>
      </c>
      <c r="I1745">
        <v>6</v>
      </c>
      <c r="J1745">
        <v>0</v>
      </c>
      <c r="L1745" t="s">
        <v>20</v>
      </c>
    </row>
    <row r="1746" spans="1:12">
      <c r="A1746" t="s">
        <v>3598</v>
      </c>
      <c r="B1746" t="s">
        <v>3599</v>
      </c>
      <c r="C1746" s="25">
        <v>44966</v>
      </c>
      <c r="D1746" s="23">
        <v>44971</v>
      </c>
      <c r="E1746" t="s">
        <v>138</v>
      </c>
      <c r="F1746">
        <v>23890</v>
      </c>
      <c r="G1746">
        <v>741</v>
      </c>
      <c r="H1746">
        <v>731.3</v>
      </c>
      <c r="I1746">
        <v>145</v>
      </c>
      <c r="J1746">
        <v>1</v>
      </c>
      <c r="L1746" t="s">
        <v>68</v>
      </c>
    </row>
    <row r="1747" spans="1:12">
      <c r="A1747" t="s">
        <v>3600</v>
      </c>
      <c r="B1747" t="s">
        <v>3601</v>
      </c>
      <c r="C1747" s="25">
        <v>44976</v>
      </c>
      <c r="D1747" s="23">
        <v>44991</v>
      </c>
      <c r="E1747" t="s">
        <v>19</v>
      </c>
      <c r="F1747">
        <v>78236</v>
      </c>
      <c r="G1747">
        <v>1563</v>
      </c>
      <c r="H1747">
        <v>2358.78</v>
      </c>
      <c r="I1747">
        <v>130</v>
      </c>
      <c r="J1747">
        <v>0</v>
      </c>
      <c r="L1747" t="s">
        <v>20</v>
      </c>
    </row>
    <row r="1748" spans="1:12">
      <c r="A1748" t="s">
        <v>3602</v>
      </c>
      <c r="B1748" t="s">
        <v>3603</v>
      </c>
      <c r="C1748" s="25">
        <v>45124</v>
      </c>
      <c r="D1748" s="23">
        <v>45152</v>
      </c>
      <c r="E1748" t="s">
        <v>19</v>
      </c>
      <c r="F1748">
        <v>37509</v>
      </c>
      <c r="G1748">
        <v>378</v>
      </c>
      <c r="H1748">
        <v>380.23</v>
      </c>
      <c r="I1748">
        <v>64</v>
      </c>
      <c r="J1748">
        <v>1</v>
      </c>
      <c r="L1748" t="s">
        <v>20</v>
      </c>
    </row>
    <row r="1749" spans="1:12">
      <c r="A1749" t="s">
        <v>3604</v>
      </c>
      <c r="B1749" t="s">
        <v>3605</v>
      </c>
      <c r="C1749" s="25">
        <v>45054</v>
      </c>
      <c r="D1749" s="23">
        <v>45073</v>
      </c>
      <c r="E1749" t="s">
        <v>41</v>
      </c>
      <c r="F1749">
        <v>43534</v>
      </c>
      <c r="G1749">
        <v>738</v>
      </c>
      <c r="H1749">
        <v>567.82</v>
      </c>
      <c r="I1749">
        <v>43</v>
      </c>
      <c r="J1749" t="s">
        <v>30</v>
      </c>
      <c r="L1749" t="s">
        <v>42</v>
      </c>
    </row>
    <row r="1750" spans="1:12">
      <c r="A1750" t="s">
        <v>3606</v>
      </c>
      <c r="B1750" t="s">
        <v>3607</v>
      </c>
      <c r="C1750" s="25">
        <v>45212</v>
      </c>
      <c r="D1750" s="23">
        <v>45238</v>
      </c>
      <c r="E1750" t="s">
        <v>14</v>
      </c>
      <c r="F1750">
        <v>93241</v>
      </c>
      <c r="G1750">
        <v>1369</v>
      </c>
      <c r="H1750">
        <v>1262.25</v>
      </c>
      <c r="I1750">
        <v>257</v>
      </c>
      <c r="J1750">
        <v>1</v>
      </c>
      <c r="L1750" t="s">
        <v>16</v>
      </c>
    </row>
    <row r="1751" spans="1:12">
      <c r="A1751" t="s">
        <v>3608</v>
      </c>
      <c r="B1751" t="s">
        <v>3609</v>
      </c>
      <c r="C1751" s="25">
        <v>44981</v>
      </c>
      <c r="D1751" s="23">
        <v>45006</v>
      </c>
      <c r="E1751" t="s">
        <v>41</v>
      </c>
      <c r="F1751">
        <v>19787</v>
      </c>
      <c r="G1751">
        <v>553</v>
      </c>
      <c r="H1751">
        <v>656.06</v>
      </c>
      <c r="I1751">
        <v>100</v>
      </c>
      <c r="J1751" t="s">
        <v>15</v>
      </c>
      <c r="L1751" t="s">
        <v>42</v>
      </c>
    </row>
    <row r="1752" spans="1:12">
      <c r="A1752" t="s">
        <v>3610</v>
      </c>
      <c r="B1752" t="s">
        <v>3611</v>
      </c>
      <c r="C1752" s="25">
        <v>45272</v>
      </c>
      <c r="D1752" s="23">
        <v>45296</v>
      </c>
      <c r="E1752" t="s">
        <v>41</v>
      </c>
      <c r="F1752">
        <v>49845</v>
      </c>
      <c r="G1752">
        <v>1719</v>
      </c>
      <c r="H1752">
        <v>2085.28</v>
      </c>
      <c r="J1752">
        <v>1</v>
      </c>
      <c r="L1752" t="s">
        <v>42</v>
      </c>
    </row>
    <row r="1753" spans="1:12">
      <c r="A1753" t="s">
        <v>3612</v>
      </c>
      <c r="B1753" t="s">
        <v>3613</v>
      </c>
      <c r="C1753" s="25">
        <v>44980</v>
      </c>
      <c r="D1753" s="23">
        <v>44985</v>
      </c>
      <c r="E1753" t="s">
        <v>23</v>
      </c>
      <c r="F1753">
        <v>58932</v>
      </c>
      <c r="G1753">
        <v>1091</v>
      </c>
      <c r="H1753">
        <v>1826.88</v>
      </c>
      <c r="I1753">
        <v>56</v>
      </c>
      <c r="J1753" t="s">
        <v>15</v>
      </c>
      <c r="K1753">
        <v>58956</v>
      </c>
      <c r="L1753" t="s">
        <v>25</v>
      </c>
    </row>
    <row r="1754" spans="1:12">
      <c r="A1754" t="s">
        <v>3614</v>
      </c>
      <c r="B1754" t="s">
        <v>3615</v>
      </c>
      <c r="C1754" s="25">
        <v>45132</v>
      </c>
      <c r="D1754" s="23">
        <v>45153</v>
      </c>
      <c r="E1754" t="s">
        <v>19</v>
      </c>
      <c r="F1754">
        <v>93124</v>
      </c>
      <c r="G1754">
        <v>4429</v>
      </c>
      <c r="H1754">
        <v>7198.14</v>
      </c>
      <c r="J1754" t="s">
        <v>24</v>
      </c>
      <c r="L1754" t="s">
        <v>20</v>
      </c>
    </row>
    <row r="1755" spans="1:12">
      <c r="A1755" t="s">
        <v>3616</v>
      </c>
      <c r="B1755" t="s">
        <v>3617</v>
      </c>
      <c r="C1755" s="25">
        <v>45200</v>
      </c>
      <c r="D1755" s="23">
        <v>45226</v>
      </c>
      <c r="E1755" t="s">
        <v>14</v>
      </c>
      <c r="F1755">
        <v>92659</v>
      </c>
      <c r="G1755">
        <v>951</v>
      </c>
      <c r="H1755">
        <v>1127.15</v>
      </c>
      <c r="I1755">
        <v>105</v>
      </c>
      <c r="J1755" t="s">
        <v>24</v>
      </c>
      <c r="L1755" t="s">
        <v>16</v>
      </c>
    </row>
    <row r="1756" spans="1:12">
      <c r="A1756" t="s">
        <v>3618</v>
      </c>
      <c r="B1756" t="s">
        <v>3619</v>
      </c>
      <c r="C1756" s="25">
        <v>45107</v>
      </c>
      <c r="D1756" s="23">
        <v>45117</v>
      </c>
      <c r="E1756" t="s">
        <v>23</v>
      </c>
      <c r="F1756">
        <v>34062</v>
      </c>
      <c r="G1756">
        <v>1392</v>
      </c>
      <c r="H1756">
        <v>500000</v>
      </c>
      <c r="I1756">
        <v>165</v>
      </c>
      <c r="J1756">
        <v>0</v>
      </c>
      <c r="L1756" t="s">
        <v>68</v>
      </c>
    </row>
    <row r="1757" spans="1:12">
      <c r="A1757" t="s">
        <v>3620</v>
      </c>
      <c r="B1757" t="s">
        <v>3621</v>
      </c>
      <c r="C1757" s="25">
        <v>45093</v>
      </c>
      <c r="D1757" s="23">
        <v>45106</v>
      </c>
      <c r="E1757" t="s">
        <v>14</v>
      </c>
      <c r="F1757">
        <v>76713</v>
      </c>
      <c r="G1757">
        <v>2685</v>
      </c>
      <c r="H1757">
        <v>1802.59</v>
      </c>
      <c r="I1757">
        <v>254</v>
      </c>
      <c r="J1757">
        <v>0</v>
      </c>
      <c r="L1757" t="s">
        <v>16</v>
      </c>
    </row>
    <row r="1758" spans="1:12">
      <c r="A1758" t="s">
        <v>3622</v>
      </c>
      <c r="B1758" t="s">
        <v>3623</v>
      </c>
      <c r="C1758" s="25">
        <v>45251</v>
      </c>
      <c r="D1758" s="23">
        <v>45259</v>
      </c>
      <c r="E1758" t="s">
        <v>33</v>
      </c>
      <c r="F1758">
        <v>88263</v>
      </c>
      <c r="G1758">
        <v>2201</v>
      </c>
      <c r="H1758">
        <v>1943.55</v>
      </c>
      <c r="J1758">
        <v>0</v>
      </c>
      <c r="L1758" t="s">
        <v>34</v>
      </c>
    </row>
    <row r="1759" spans="1:12">
      <c r="A1759" t="s">
        <v>3624</v>
      </c>
      <c r="B1759" t="s">
        <v>3625</v>
      </c>
      <c r="C1759" s="25">
        <v>45238</v>
      </c>
      <c r="D1759" s="23">
        <v>45243</v>
      </c>
      <c r="E1759" t="s">
        <v>23</v>
      </c>
      <c r="F1759">
        <v>96756</v>
      </c>
      <c r="G1759">
        <v>1162</v>
      </c>
      <c r="H1759">
        <v>2024.16</v>
      </c>
      <c r="I1759">
        <v>160</v>
      </c>
      <c r="J1759">
        <v>1</v>
      </c>
      <c r="L1759" t="s">
        <v>25</v>
      </c>
    </row>
    <row r="1760" spans="1:12">
      <c r="A1760" t="s">
        <v>3626</v>
      </c>
      <c r="B1760" t="s">
        <v>3627</v>
      </c>
      <c r="C1760" s="25">
        <v>45119</v>
      </c>
      <c r="D1760" s="23">
        <v>45120</v>
      </c>
      <c r="E1760" t="s">
        <v>33</v>
      </c>
      <c r="F1760">
        <v>61461</v>
      </c>
      <c r="G1760">
        <v>2157</v>
      </c>
      <c r="H1760" s="24">
        <v>2301.5</v>
      </c>
      <c r="J1760">
        <v>0</v>
      </c>
      <c r="L1760" t="s">
        <v>34</v>
      </c>
    </row>
    <row r="1761" spans="1:12">
      <c r="A1761" t="s">
        <v>3628</v>
      </c>
      <c r="B1761" t="s">
        <v>3629</v>
      </c>
      <c r="C1761" s="25">
        <v>45057</v>
      </c>
      <c r="D1761" s="23">
        <v>45052</v>
      </c>
      <c r="E1761" t="s">
        <v>23</v>
      </c>
      <c r="F1761">
        <v>76418</v>
      </c>
      <c r="G1761">
        <v>1942</v>
      </c>
      <c r="H1761">
        <v>3829.18</v>
      </c>
      <c r="I1761">
        <v>179</v>
      </c>
      <c r="J1761">
        <v>1</v>
      </c>
      <c r="L1761" t="s">
        <v>25</v>
      </c>
    </row>
    <row r="1762" spans="1:12">
      <c r="A1762" t="s">
        <v>3630</v>
      </c>
      <c r="B1762" t="s">
        <v>3631</v>
      </c>
      <c r="C1762" t="s">
        <v>1724</v>
      </c>
      <c r="D1762" s="23">
        <v>45138</v>
      </c>
      <c r="E1762" t="s">
        <v>19</v>
      </c>
      <c r="F1762">
        <v>67672</v>
      </c>
      <c r="G1762">
        <v>3211</v>
      </c>
      <c r="H1762">
        <v>3851.21</v>
      </c>
      <c r="I1762">
        <v>178</v>
      </c>
      <c r="J1762">
        <v>1</v>
      </c>
      <c r="L1762" t="s">
        <v>20</v>
      </c>
    </row>
    <row r="1763" spans="1:12">
      <c r="A1763" t="s">
        <v>3632</v>
      </c>
      <c r="B1763" t="s">
        <v>3633</v>
      </c>
      <c r="C1763" s="25">
        <v>44944</v>
      </c>
      <c r="D1763" s="23">
        <v>44973</v>
      </c>
      <c r="E1763" t="s">
        <v>41</v>
      </c>
      <c r="F1763">
        <v>35832</v>
      </c>
      <c r="G1763">
        <v>1135</v>
      </c>
      <c r="H1763">
        <v>1915.77</v>
      </c>
      <c r="I1763">
        <v>226</v>
      </c>
      <c r="J1763" t="b">
        <v>0</v>
      </c>
      <c r="L1763" t="s">
        <v>42</v>
      </c>
    </row>
    <row r="1764" spans="1:12">
      <c r="A1764" t="s">
        <v>3634</v>
      </c>
      <c r="B1764" t="s">
        <v>3635</v>
      </c>
      <c r="C1764" s="25">
        <v>45192</v>
      </c>
      <c r="D1764" s="23">
        <v>45207</v>
      </c>
      <c r="E1764" t="s">
        <v>33</v>
      </c>
      <c r="F1764">
        <v>32966</v>
      </c>
      <c r="G1764">
        <v>1568</v>
      </c>
      <c r="H1764" s="24">
        <v>1730.23</v>
      </c>
      <c r="I1764">
        <v>191</v>
      </c>
      <c r="J1764" t="b">
        <v>0</v>
      </c>
      <c r="L1764" t="s">
        <v>34</v>
      </c>
    </row>
    <row r="1765" spans="1:12">
      <c r="A1765" t="s">
        <v>3636</v>
      </c>
      <c r="B1765" t="s">
        <v>3637</v>
      </c>
      <c r="C1765" s="25">
        <v>44930</v>
      </c>
      <c r="D1765" s="23">
        <v>44939</v>
      </c>
      <c r="E1765" t="s">
        <v>14</v>
      </c>
      <c r="F1765">
        <v>73545</v>
      </c>
      <c r="G1765">
        <v>1384</v>
      </c>
      <c r="H1765">
        <v>1574.2</v>
      </c>
      <c r="I1765">
        <v>226</v>
      </c>
      <c r="J1765">
        <v>1</v>
      </c>
      <c r="L1765" t="s">
        <v>16</v>
      </c>
    </row>
    <row r="1766" spans="1:12">
      <c r="A1766" t="s">
        <v>3638</v>
      </c>
      <c r="B1766" t="s">
        <v>3639</v>
      </c>
      <c r="C1766" s="23">
        <v>45236</v>
      </c>
      <c r="D1766" s="23">
        <v>45104</v>
      </c>
      <c r="E1766" t="s">
        <v>33</v>
      </c>
      <c r="F1766">
        <v>13987</v>
      </c>
      <c r="G1766">
        <v>545</v>
      </c>
      <c r="H1766">
        <v>585.51</v>
      </c>
      <c r="I1766">
        <v>64</v>
      </c>
      <c r="J1766" t="s">
        <v>24</v>
      </c>
      <c r="L1766" t="s">
        <v>34</v>
      </c>
    </row>
    <row r="1767" spans="1:12">
      <c r="A1767" t="s">
        <v>3640</v>
      </c>
      <c r="B1767" t="s">
        <v>3641</v>
      </c>
      <c r="C1767" s="25">
        <v>45280</v>
      </c>
      <c r="D1767" s="23">
        <v>45293</v>
      </c>
      <c r="E1767" t="s">
        <v>41</v>
      </c>
      <c r="F1767">
        <v>38311</v>
      </c>
      <c r="G1767">
        <v>1329</v>
      </c>
      <c r="H1767" s="24">
        <v>2097.98</v>
      </c>
      <c r="I1767">
        <v>75</v>
      </c>
      <c r="J1767" t="s">
        <v>15</v>
      </c>
      <c r="L1767" t="s">
        <v>42</v>
      </c>
    </row>
    <row r="1768" spans="1:12">
      <c r="A1768" t="s">
        <v>3642</v>
      </c>
      <c r="B1768" t="s">
        <v>3643</v>
      </c>
      <c r="C1768" s="25">
        <v>45188</v>
      </c>
      <c r="D1768" s="23">
        <v>45203</v>
      </c>
      <c r="E1768" t="s">
        <v>23</v>
      </c>
      <c r="F1768">
        <v>32575</v>
      </c>
      <c r="G1768">
        <v>1289</v>
      </c>
      <c r="H1768">
        <v>1703.13</v>
      </c>
      <c r="I1768">
        <v>124</v>
      </c>
      <c r="J1768" t="s">
        <v>30</v>
      </c>
      <c r="L1768" t="s">
        <v>25</v>
      </c>
    </row>
    <row r="1769" spans="1:12">
      <c r="A1769" t="s">
        <v>3644</v>
      </c>
      <c r="B1769" t="s">
        <v>3645</v>
      </c>
      <c r="C1769" t="s">
        <v>682</v>
      </c>
      <c r="D1769" s="23">
        <v>45001</v>
      </c>
      <c r="E1769" t="s">
        <v>14</v>
      </c>
      <c r="F1769">
        <v>64852</v>
      </c>
      <c r="G1769">
        <v>1205</v>
      </c>
      <c r="H1769" s="24">
        <v>2308.38</v>
      </c>
      <c r="I1769">
        <v>118</v>
      </c>
      <c r="J1769" t="b">
        <v>1</v>
      </c>
      <c r="L1769" t="s">
        <v>16</v>
      </c>
    </row>
    <row r="1770" spans="1:12">
      <c r="A1770" t="s">
        <v>3646</v>
      </c>
      <c r="B1770" t="s">
        <v>3647</v>
      </c>
      <c r="C1770" s="25">
        <v>45162</v>
      </c>
      <c r="D1770" s="23">
        <v>45177</v>
      </c>
      <c r="E1770" t="s">
        <v>33</v>
      </c>
      <c r="F1770">
        <v>2007</v>
      </c>
      <c r="G1770">
        <v>73</v>
      </c>
      <c r="H1770">
        <v>63.97</v>
      </c>
      <c r="I1770">
        <v>12</v>
      </c>
      <c r="J1770" t="b">
        <v>0</v>
      </c>
      <c r="L1770" t="s">
        <v>34</v>
      </c>
    </row>
    <row r="1771" spans="1:12">
      <c r="A1771" t="s">
        <v>3648</v>
      </c>
      <c r="B1771" t="s">
        <v>3649</v>
      </c>
      <c r="C1771" s="25">
        <v>45114</v>
      </c>
      <c r="D1771" s="23">
        <v>45126</v>
      </c>
      <c r="E1771" t="s">
        <v>19</v>
      </c>
      <c r="F1771">
        <v>71981</v>
      </c>
      <c r="G1771">
        <v>2153</v>
      </c>
      <c r="H1771">
        <v>1401.27</v>
      </c>
      <c r="I1771">
        <v>318</v>
      </c>
      <c r="J1771">
        <v>1</v>
      </c>
      <c r="L1771" t="s">
        <v>68</v>
      </c>
    </row>
    <row r="1772" spans="1:12">
      <c r="A1772" t="s">
        <v>3650</v>
      </c>
      <c r="B1772" t="s">
        <v>3651</v>
      </c>
      <c r="C1772" s="23">
        <v>45058</v>
      </c>
      <c r="D1772" s="23">
        <v>45294</v>
      </c>
      <c r="E1772" t="s">
        <v>14</v>
      </c>
      <c r="F1772">
        <v>77242</v>
      </c>
      <c r="G1772">
        <v>3067</v>
      </c>
      <c r="H1772">
        <v>3342.7</v>
      </c>
      <c r="I1772">
        <v>280</v>
      </c>
      <c r="J1772" t="b">
        <v>1</v>
      </c>
      <c r="L1772" t="s">
        <v>16</v>
      </c>
    </row>
    <row r="1773" spans="1:12">
      <c r="A1773" t="s">
        <v>3652</v>
      </c>
      <c r="B1773" t="s">
        <v>3653</v>
      </c>
      <c r="C1773" s="25">
        <v>45131</v>
      </c>
      <c r="D1773" s="23">
        <v>45138</v>
      </c>
      <c r="E1773" t="s">
        <v>19</v>
      </c>
      <c r="F1773">
        <v>48517</v>
      </c>
      <c r="G1773">
        <v>1119</v>
      </c>
      <c r="H1773">
        <v>1594.65</v>
      </c>
      <c r="J1773" t="b">
        <v>0</v>
      </c>
      <c r="L1773" t="s">
        <v>20</v>
      </c>
    </row>
    <row r="1774" spans="1:12">
      <c r="A1774" t="s">
        <v>3654</v>
      </c>
      <c r="B1774" t="s">
        <v>3655</v>
      </c>
      <c r="C1774" s="25">
        <v>44966</v>
      </c>
      <c r="D1774" s="23">
        <v>44981</v>
      </c>
      <c r="E1774" t="s">
        <v>19</v>
      </c>
      <c r="F1774">
        <v>30257</v>
      </c>
      <c r="G1774">
        <v>1379</v>
      </c>
      <c r="H1774">
        <v>2470.06</v>
      </c>
      <c r="J1774" t="s">
        <v>30</v>
      </c>
      <c r="L1774" t="s">
        <v>20</v>
      </c>
    </row>
    <row r="1775" spans="1:12">
      <c r="A1775" t="s">
        <v>3656</v>
      </c>
      <c r="B1775" t="s">
        <v>3657</v>
      </c>
      <c r="C1775" s="25">
        <v>45015</v>
      </c>
      <c r="D1775" s="23">
        <v>45020</v>
      </c>
      <c r="E1775" t="s">
        <v>19</v>
      </c>
      <c r="F1775">
        <v>88272</v>
      </c>
      <c r="G1775">
        <v>1180</v>
      </c>
      <c r="H1775">
        <v>1202.77</v>
      </c>
      <c r="I1775">
        <v>235</v>
      </c>
      <c r="J1775" t="s">
        <v>15</v>
      </c>
      <c r="K1775">
        <v>88308</v>
      </c>
      <c r="L1775" t="s">
        <v>20</v>
      </c>
    </row>
    <row r="1776" spans="1:12">
      <c r="A1776" t="s">
        <v>3658</v>
      </c>
      <c r="B1776" t="s">
        <v>3659</v>
      </c>
      <c r="C1776" s="25">
        <v>45286</v>
      </c>
      <c r="D1776" s="23">
        <v>45300</v>
      </c>
      <c r="E1776" t="s">
        <v>19</v>
      </c>
      <c r="F1776">
        <v>43207</v>
      </c>
      <c r="G1776">
        <v>1827</v>
      </c>
      <c r="H1776">
        <v>2705.2</v>
      </c>
      <c r="I1776">
        <v>364</v>
      </c>
      <c r="J1776">
        <v>1</v>
      </c>
      <c r="L1776" t="s">
        <v>20</v>
      </c>
    </row>
    <row r="1777" spans="1:12">
      <c r="A1777" t="s">
        <v>3660</v>
      </c>
      <c r="B1777" t="s">
        <v>3661</v>
      </c>
      <c r="C1777" s="23">
        <v>45231</v>
      </c>
      <c r="D1777" s="23">
        <v>44939</v>
      </c>
      <c r="E1777" t="s">
        <v>41</v>
      </c>
      <c r="F1777">
        <v>14281</v>
      </c>
      <c r="G1777">
        <v>634</v>
      </c>
      <c r="H1777">
        <v>650.04</v>
      </c>
      <c r="I1777">
        <v>49</v>
      </c>
      <c r="J1777" t="s">
        <v>30</v>
      </c>
      <c r="L1777" t="s">
        <v>42</v>
      </c>
    </row>
    <row r="1778" spans="1:12">
      <c r="A1778" t="s">
        <v>3662</v>
      </c>
      <c r="B1778" t="s">
        <v>3663</v>
      </c>
      <c r="C1778" s="25">
        <v>45222</v>
      </c>
      <c r="D1778" s="23">
        <v>45230</v>
      </c>
      <c r="E1778" t="s">
        <v>14</v>
      </c>
      <c r="F1778">
        <v>62246</v>
      </c>
      <c r="G1778">
        <v>2657</v>
      </c>
      <c r="H1778">
        <v>3788.43</v>
      </c>
      <c r="I1778">
        <v>257</v>
      </c>
      <c r="J1778" t="s">
        <v>24</v>
      </c>
      <c r="L1778" t="s">
        <v>16</v>
      </c>
    </row>
    <row r="1779" spans="1:12">
      <c r="A1779" t="s">
        <v>3664</v>
      </c>
      <c r="B1779" t="s">
        <v>3665</v>
      </c>
      <c r="C1779" s="25">
        <v>45098</v>
      </c>
      <c r="D1779" s="23">
        <v>45103</v>
      </c>
      <c r="E1779" t="s">
        <v>19</v>
      </c>
      <c r="F1779">
        <v>2435</v>
      </c>
      <c r="G1779">
        <v>74</v>
      </c>
      <c r="H1779">
        <v>135.21</v>
      </c>
      <c r="I1779">
        <v>9</v>
      </c>
      <c r="J1779" t="b">
        <v>0</v>
      </c>
      <c r="K1779">
        <v>2508</v>
      </c>
      <c r="L1779" t="s">
        <v>20</v>
      </c>
    </row>
    <row r="1780" spans="1:12">
      <c r="A1780" t="s">
        <v>3666</v>
      </c>
      <c r="B1780" t="s">
        <v>3667</v>
      </c>
      <c r="C1780" s="25">
        <v>45140</v>
      </c>
      <c r="D1780" s="23">
        <v>45169</v>
      </c>
      <c r="E1780" t="s">
        <v>14</v>
      </c>
      <c r="F1780">
        <v>99875</v>
      </c>
      <c r="G1780">
        <v>2750</v>
      </c>
      <c r="H1780" s="24">
        <v>2329.35</v>
      </c>
      <c r="J1780">
        <v>1</v>
      </c>
      <c r="L1780" t="s">
        <v>16</v>
      </c>
    </row>
    <row r="1781" spans="1:12">
      <c r="A1781" t="s">
        <v>3668</v>
      </c>
      <c r="B1781" t="s">
        <v>3669</v>
      </c>
      <c r="C1781" s="25">
        <v>45043</v>
      </c>
      <c r="D1781" s="23">
        <v>45064</v>
      </c>
      <c r="E1781" t="s">
        <v>138</v>
      </c>
      <c r="F1781">
        <v>92357</v>
      </c>
      <c r="G1781">
        <v>4604</v>
      </c>
      <c r="H1781">
        <v>5093.69</v>
      </c>
      <c r="I1781">
        <v>594</v>
      </c>
      <c r="J1781" t="b">
        <v>1</v>
      </c>
      <c r="L1781" t="s">
        <v>139</v>
      </c>
    </row>
    <row r="1782" spans="1:12">
      <c r="A1782" t="s">
        <v>3670</v>
      </c>
      <c r="B1782" t="s">
        <v>3671</v>
      </c>
      <c r="C1782" s="25">
        <v>44932</v>
      </c>
      <c r="D1782" s="23">
        <v>44962</v>
      </c>
      <c r="E1782" t="s">
        <v>23</v>
      </c>
      <c r="F1782">
        <v>27660</v>
      </c>
      <c r="G1782">
        <v>530</v>
      </c>
      <c r="H1782">
        <v>1054.65</v>
      </c>
      <c r="I1782">
        <v>103</v>
      </c>
      <c r="J1782" t="s">
        <v>24</v>
      </c>
      <c r="L1782" t="s">
        <v>25</v>
      </c>
    </row>
    <row r="1783" spans="1:12">
      <c r="A1783" t="s">
        <v>3672</v>
      </c>
      <c r="B1783" t="s">
        <v>3673</v>
      </c>
      <c r="C1783" s="23">
        <v>44954</v>
      </c>
      <c r="D1783" s="23">
        <v>44958</v>
      </c>
      <c r="E1783" t="s">
        <v>23</v>
      </c>
      <c r="F1783">
        <v>6084</v>
      </c>
      <c r="G1783">
        <v>193</v>
      </c>
      <c r="H1783">
        <v>500000</v>
      </c>
      <c r="J1783" t="s">
        <v>24</v>
      </c>
      <c r="L1783" t="s">
        <v>25</v>
      </c>
    </row>
    <row r="1784" spans="1:12">
      <c r="A1784" t="s">
        <v>3674</v>
      </c>
      <c r="B1784" t="s">
        <v>3675</v>
      </c>
      <c r="C1784" s="25">
        <v>45203</v>
      </c>
      <c r="D1784" s="23">
        <v>45213</v>
      </c>
      <c r="E1784" t="s">
        <v>234</v>
      </c>
      <c r="F1784">
        <v>83197</v>
      </c>
      <c r="G1784">
        <v>3063</v>
      </c>
      <c r="H1784" s="24">
        <v>4125.74</v>
      </c>
      <c r="I1784">
        <v>250</v>
      </c>
      <c r="J1784">
        <v>0</v>
      </c>
      <c r="L1784" t="s">
        <v>16</v>
      </c>
    </row>
    <row r="1785" spans="1:12">
      <c r="A1785" t="s">
        <v>3676</v>
      </c>
      <c r="B1785" t="s">
        <v>3677</v>
      </c>
      <c r="C1785" s="23">
        <v>45284</v>
      </c>
      <c r="D1785" s="23">
        <v>45296</v>
      </c>
      <c r="E1785" t="s">
        <v>33</v>
      </c>
      <c r="F1785">
        <v>14507</v>
      </c>
      <c r="G1785">
        <v>551</v>
      </c>
      <c r="H1785">
        <v>702.49</v>
      </c>
      <c r="I1785">
        <v>36</v>
      </c>
      <c r="J1785" t="s">
        <v>15</v>
      </c>
      <c r="L1785" t="s">
        <v>34</v>
      </c>
    </row>
    <row r="1786" spans="1:12">
      <c r="A1786" t="s">
        <v>3678</v>
      </c>
      <c r="B1786" t="s">
        <v>3679</v>
      </c>
      <c r="C1786" s="25">
        <v>45128</v>
      </c>
      <c r="D1786" s="23">
        <v>45130</v>
      </c>
      <c r="E1786" t="s">
        <v>19</v>
      </c>
      <c r="F1786">
        <v>73595</v>
      </c>
      <c r="G1786">
        <v>1336</v>
      </c>
      <c r="H1786">
        <v>1238.34</v>
      </c>
      <c r="I1786">
        <v>204</v>
      </c>
      <c r="J1786" t="s">
        <v>24</v>
      </c>
      <c r="L1786" t="s">
        <v>20</v>
      </c>
    </row>
    <row r="1787" spans="1:12">
      <c r="A1787" t="s">
        <v>3680</v>
      </c>
      <c r="B1787" t="s">
        <v>3681</v>
      </c>
      <c r="C1787" s="25">
        <v>45221</v>
      </c>
      <c r="D1787" s="23">
        <v>45233</v>
      </c>
      <c r="E1787" t="s">
        <v>23</v>
      </c>
      <c r="F1787">
        <v>84807</v>
      </c>
      <c r="G1787">
        <v>3066</v>
      </c>
      <c r="H1787">
        <v>3911.65</v>
      </c>
      <c r="I1787">
        <v>226</v>
      </c>
      <c r="J1787" t="b">
        <v>0</v>
      </c>
      <c r="L1787" t="s">
        <v>25</v>
      </c>
    </row>
    <row r="1788" spans="1:12">
      <c r="A1788" t="s">
        <v>3682</v>
      </c>
      <c r="B1788" t="s">
        <v>3683</v>
      </c>
      <c r="C1788" s="25">
        <v>45075</v>
      </c>
      <c r="D1788" s="23">
        <v>45090</v>
      </c>
      <c r="E1788" t="s">
        <v>33</v>
      </c>
      <c r="F1788">
        <v>46539</v>
      </c>
      <c r="G1788">
        <v>1988</v>
      </c>
      <c r="H1788">
        <v>3523.28</v>
      </c>
      <c r="I1788">
        <v>334</v>
      </c>
      <c r="J1788" t="s">
        <v>15</v>
      </c>
      <c r="L1788" t="s">
        <v>34</v>
      </c>
    </row>
    <row r="1789" spans="1:12">
      <c r="A1789" t="s">
        <v>3684</v>
      </c>
      <c r="B1789" t="s">
        <v>3685</v>
      </c>
      <c r="C1789" t="s">
        <v>485</v>
      </c>
      <c r="D1789" s="23">
        <v>45129</v>
      </c>
      <c r="E1789" t="s">
        <v>23</v>
      </c>
      <c r="F1789">
        <v>8491</v>
      </c>
      <c r="G1789">
        <v>101</v>
      </c>
      <c r="H1789" s="24">
        <v>154.3</v>
      </c>
      <c r="I1789">
        <v>9</v>
      </c>
      <c r="J1789">
        <v>1</v>
      </c>
      <c r="L1789" t="s">
        <v>25</v>
      </c>
    </row>
    <row r="1790" spans="1:12">
      <c r="A1790" t="s">
        <v>3686</v>
      </c>
      <c r="B1790" t="s">
        <v>3687</v>
      </c>
      <c r="C1790" s="25">
        <v>45219</v>
      </c>
      <c r="D1790" s="23">
        <v>45232</v>
      </c>
      <c r="E1790" t="s">
        <v>19</v>
      </c>
      <c r="F1790">
        <v>51192</v>
      </c>
      <c r="G1790">
        <v>2378</v>
      </c>
      <c r="H1790" s="24">
        <v>2223.59</v>
      </c>
      <c r="I1790">
        <v>235</v>
      </c>
      <c r="J1790">
        <v>0</v>
      </c>
      <c r="L1790" t="s">
        <v>20</v>
      </c>
    </row>
    <row r="1791" spans="1:12">
      <c r="A1791" t="s">
        <v>3688</v>
      </c>
      <c r="B1791" t="s">
        <v>3689</v>
      </c>
      <c r="C1791" t="s">
        <v>3460</v>
      </c>
      <c r="D1791" s="23">
        <v>45090</v>
      </c>
      <c r="E1791" t="s">
        <v>33</v>
      </c>
      <c r="F1791">
        <v>81395</v>
      </c>
      <c r="G1791">
        <v>910</v>
      </c>
      <c r="H1791" s="24">
        <v>730</v>
      </c>
      <c r="I1791">
        <v>46</v>
      </c>
      <c r="J1791" t="s">
        <v>30</v>
      </c>
      <c r="L1791" t="s">
        <v>34</v>
      </c>
    </row>
    <row r="1792" spans="1:12">
      <c r="A1792" t="s">
        <v>3690</v>
      </c>
      <c r="B1792" t="s">
        <v>3691</v>
      </c>
      <c r="C1792" s="25">
        <v>45183</v>
      </c>
      <c r="D1792" s="23">
        <v>45204</v>
      </c>
      <c r="E1792" t="s">
        <v>23</v>
      </c>
      <c r="F1792">
        <v>64888</v>
      </c>
      <c r="G1792">
        <v>1572</v>
      </c>
      <c r="H1792">
        <v>1411.36</v>
      </c>
      <c r="I1792">
        <v>243</v>
      </c>
      <c r="J1792" t="s">
        <v>15</v>
      </c>
      <c r="L1792" t="s">
        <v>25</v>
      </c>
    </row>
    <row r="1793" spans="1:12">
      <c r="A1793" t="s">
        <v>3692</v>
      </c>
      <c r="B1793" t="s">
        <v>3693</v>
      </c>
      <c r="C1793" s="25">
        <v>44996</v>
      </c>
      <c r="D1793" s="23">
        <v>45024</v>
      </c>
      <c r="E1793" t="s">
        <v>33</v>
      </c>
      <c r="F1793">
        <v>74609</v>
      </c>
      <c r="G1793">
        <v>793</v>
      </c>
      <c r="H1793">
        <v>598.43</v>
      </c>
      <c r="I1793">
        <v>53</v>
      </c>
      <c r="J1793" t="b">
        <v>1</v>
      </c>
      <c r="L1793" t="s">
        <v>34</v>
      </c>
    </row>
    <row r="1794" spans="1:12">
      <c r="A1794" t="s">
        <v>3694</v>
      </c>
      <c r="B1794" t="s">
        <v>3695</v>
      </c>
      <c r="C1794" s="25">
        <v>45129</v>
      </c>
      <c r="D1794" s="23">
        <v>45143</v>
      </c>
      <c r="E1794" t="s">
        <v>138</v>
      </c>
      <c r="F1794">
        <v>10077</v>
      </c>
      <c r="G1794">
        <v>131</v>
      </c>
      <c r="H1794">
        <v>84.29</v>
      </c>
      <c r="I1794">
        <v>21</v>
      </c>
      <c r="J1794" t="b">
        <v>0</v>
      </c>
      <c r="L1794" t="s">
        <v>139</v>
      </c>
    </row>
    <row r="1795" spans="1:12">
      <c r="A1795" t="s">
        <v>3696</v>
      </c>
      <c r="B1795" t="s">
        <v>3697</v>
      </c>
      <c r="C1795" s="25">
        <v>45242</v>
      </c>
      <c r="D1795" s="23">
        <v>45245</v>
      </c>
      <c r="E1795" t="s">
        <v>19</v>
      </c>
      <c r="F1795">
        <v>21953</v>
      </c>
      <c r="G1795">
        <v>1019</v>
      </c>
      <c r="H1795">
        <v>1150.15</v>
      </c>
      <c r="I1795">
        <v>126</v>
      </c>
      <c r="J1795" t="b">
        <v>1</v>
      </c>
      <c r="L1795" t="s">
        <v>20</v>
      </c>
    </row>
    <row r="1796" spans="1:12">
      <c r="A1796" t="s">
        <v>3698</v>
      </c>
      <c r="B1796" t="s">
        <v>3699</v>
      </c>
      <c r="C1796" s="23">
        <v>45051</v>
      </c>
      <c r="D1796" s="23">
        <v>45071</v>
      </c>
      <c r="E1796" t="s">
        <v>14</v>
      </c>
      <c r="F1796">
        <v>77919</v>
      </c>
      <c r="G1796">
        <v>1885</v>
      </c>
      <c r="H1796">
        <v>1262.85</v>
      </c>
      <c r="I1796">
        <v>316</v>
      </c>
      <c r="J1796" t="s">
        <v>15</v>
      </c>
      <c r="L1796" t="s">
        <v>16</v>
      </c>
    </row>
    <row r="1797" spans="1:12">
      <c r="A1797" t="s">
        <v>3700</v>
      </c>
      <c r="B1797" t="s">
        <v>3701</v>
      </c>
      <c r="C1797" s="25">
        <v>45147</v>
      </c>
      <c r="D1797" s="23">
        <v>45157</v>
      </c>
      <c r="E1797" t="s">
        <v>19</v>
      </c>
      <c r="F1797">
        <v>68889</v>
      </c>
      <c r="G1797">
        <v>1859</v>
      </c>
      <c r="H1797">
        <v>1408.88</v>
      </c>
      <c r="I1797">
        <v>255</v>
      </c>
      <c r="J1797">
        <v>0</v>
      </c>
      <c r="L1797" t="s">
        <v>20</v>
      </c>
    </row>
    <row r="1798" spans="1:12">
      <c r="A1798" t="s">
        <v>3702</v>
      </c>
      <c r="B1798" t="s">
        <v>3703</v>
      </c>
      <c r="C1798" s="25">
        <v>44972</v>
      </c>
      <c r="D1798" s="23">
        <v>44984</v>
      </c>
      <c r="E1798" t="s">
        <v>33</v>
      </c>
      <c r="F1798">
        <v>24821</v>
      </c>
      <c r="G1798">
        <v>462</v>
      </c>
      <c r="H1798">
        <v>610.3</v>
      </c>
      <c r="J1798" t="s">
        <v>30</v>
      </c>
      <c r="L1798" t="s">
        <v>34</v>
      </c>
    </row>
    <row r="1799" spans="1:12">
      <c r="A1799" t="s">
        <v>3704</v>
      </c>
      <c r="B1799" t="s">
        <v>3705</v>
      </c>
      <c r="C1799" s="25">
        <v>45114</v>
      </c>
      <c r="D1799" s="23">
        <v>45141</v>
      </c>
      <c r="E1799" t="s">
        <v>19</v>
      </c>
      <c r="F1799">
        <v>38567</v>
      </c>
      <c r="G1799">
        <v>1306</v>
      </c>
      <c r="H1799">
        <v>975.45</v>
      </c>
      <c r="I1799">
        <v>215</v>
      </c>
      <c r="J1799" t="s">
        <v>30</v>
      </c>
      <c r="L1799" t="s">
        <v>20</v>
      </c>
    </row>
    <row r="1800" spans="1:12">
      <c r="A1800" t="s">
        <v>3706</v>
      </c>
      <c r="B1800" t="s">
        <v>3707</v>
      </c>
      <c r="C1800" s="25">
        <v>45231</v>
      </c>
      <c r="D1800" s="23">
        <v>45248</v>
      </c>
      <c r="E1800" t="s">
        <v>14</v>
      </c>
      <c r="F1800">
        <v>25860</v>
      </c>
      <c r="G1800">
        <v>873</v>
      </c>
      <c r="H1800">
        <v>520.15</v>
      </c>
      <c r="I1800">
        <v>52</v>
      </c>
      <c r="J1800" t="b">
        <v>1</v>
      </c>
      <c r="L1800" t="s">
        <v>16</v>
      </c>
    </row>
    <row r="1801" spans="1:12">
      <c r="A1801" t="s">
        <v>3708</v>
      </c>
      <c r="B1801" t="s">
        <v>3709</v>
      </c>
      <c r="C1801" s="25">
        <v>45013</v>
      </c>
      <c r="D1801" s="23">
        <v>45031</v>
      </c>
      <c r="E1801" t="s">
        <v>415</v>
      </c>
      <c r="F1801">
        <v>22195</v>
      </c>
      <c r="G1801">
        <v>552</v>
      </c>
      <c r="H1801">
        <v>538.8</v>
      </c>
      <c r="J1801">
        <v>1</v>
      </c>
      <c r="L1801" t="s">
        <v>34</v>
      </c>
    </row>
    <row r="1802" spans="1:12">
      <c r="A1802" t="s">
        <v>3710</v>
      </c>
      <c r="B1802" t="s">
        <v>3711</v>
      </c>
      <c r="C1802" s="25">
        <v>45153</v>
      </c>
      <c r="D1802" s="23">
        <v>45169</v>
      </c>
      <c r="E1802" t="s">
        <v>23</v>
      </c>
      <c r="F1802">
        <v>78475</v>
      </c>
      <c r="G1802">
        <v>1830</v>
      </c>
      <c r="H1802">
        <v>1519.78</v>
      </c>
      <c r="I1802">
        <v>138</v>
      </c>
      <c r="J1802">
        <v>1</v>
      </c>
      <c r="L1802" t="s">
        <v>25</v>
      </c>
    </row>
    <row r="1803" spans="1:12">
      <c r="A1803" t="s">
        <v>3712</v>
      </c>
      <c r="B1803" t="s">
        <v>3713</v>
      </c>
      <c r="C1803" s="25">
        <v>45046</v>
      </c>
      <c r="D1803" s="23">
        <v>45041</v>
      </c>
      <c r="E1803" t="s">
        <v>41</v>
      </c>
      <c r="F1803">
        <v>91874</v>
      </c>
      <c r="G1803">
        <v>4170</v>
      </c>
      <c r="H1803">
        <v>5308.23</v>
      </c>
      <c r="I1803">
        <v>679</v>
      </c>
      <c r="J1803">
        <v>0</v>
      </c>
      <c r="K1803">
        <v>91898</v>
      </c>
      <c r="L1803" t="s">
        <v>42</v>
      </c>
    </row>
    <row r="1804" spans="1:12">
      <c r="A1804" t="s">
        <v>3714</v>
      </c>
      <c r="B1804" t="s">
        <v>3715</v>
      </c>
      <c r="C1804" s="23">
        <v>44970</v>
      </c>
      <c r="D1804" s="23">
        <v>45000</v>
      </c>
      <c r="E1804" t="s">
        <v>23</v>
      </c>
      <c r="F1804">
        <v>88266</v>
      </c>
      <c r="G1804">
        <v>2235</v>
      </c>
      <c r="H1804">
        <v>1460.69</v>
      </c>
      <c r="I1804">
        <v>417</v>
      </c>
      <c r="J1804" t="s">
        <v>30</v>
      </c>
      <c r="L1804" t="s">
        <v>25</v>
      </c>
    </row>
    <row r="1805" spans="1:12">
      <c r="A1805" t="s">
        <v>3716</v>
      </c>
      <c r="B1805" t="s">
        <v>3717</v>
      </c>
      <c r="C1805" s="25">
        <v>45244</v>
      </c>
      <c r="D1805" s="23">
        <v>45272</v>
      </c>
      <c r="E1805" t="s">
        <v>19</v>
      </c>
      <c r="F1805">
        <v>22427</v>
      </c>
      <c r="G1805">
        <v>666</v>
      </c>
      <c r="H1805" s="24">
        <v>1084.02</v>
      </c>
      <c r="I1805">
        <v>88</v>
      </c>
      <c r="J1805" t="b">
        <v>1</v>
      </c>
      <c r="L1805" t="s">
        <v>20</v>
      </c>
    </row>
    <row r="1806" spans="1:12">
      <c r="A1806" t="s">
        <v>3718</v>
      </c>
      <c r="B1806" t="s">
        <v>3719</v>
      </c>
      <c r="C1806" t="s">
        <v>3720</v>
      </c>
      <c r="D1806" s="23">
        <v>45102</v>
      </c>
      <c r="E1806" t="s">
        <v>23</v>
      </c>
      <c r="F1806">
        <v>28083</v>
      </c>
      <c r="G1806">
        <v>599</v>
      </c>
      <c r="H1806">
        <v>1113.75</v>
      </c>
      <c r="I1806">
        <v>77</v>
      </c>
      <c r="J1806" t="b">
        <v>1</v>
      </c>
      <c r="L1806" t="s">
        <v>25</v>
      </c>
    </row>
    <row r="1807" spans="1:12">
      <c r="A1807" t="s">
        <v>3721</v>
      </c>
      <c r="B1807" t="s">
        <v>3722</v>
      </c>
      <c r="C1807" s="25">
        <v>45282</v>
      </c>
      <c r="D1807" s="23">
        <v>45298</v>
      </c>
      <c r="E1807" t="s">
        <v>19</v>
      </c>
      <c r="F1807">
        <v>88046</v>
      </c>
      <c r="G1807">
        <v>3651</v>
      </c>
      <c r="H1807">
        <v>5896.92</v>
      </c>
      <c r="J1807" t="b">
        <v>1</v>
      </c>
      <c r="L1807" t="s">
        <v>20</v>
      </c>
    </row>
    <row r="1808" spans="1:12">
      <c r="A1808" t="s">
        <v>3723</v>
      </c>
      <c r="B1808" t="s">
        <v>3724</v>
      </c>
      <c r="C1808" t="s">
        <v>3725</v>
      </c>
      <c r="D1808" s="23">
        <v>45171</v>
      </c>
      <c r="E1808" t="s">
        <v>138</v>
      </c>
      <c r="F1808">
        <v>58372</v>
      </c>
      <c r="G1808">
        <v>1511</v>
      </c>
      <c r="H1808">
        <v>1963.15</v>
      </c>
      <c r="I1808">
        <v>76</v>
      </c>
      <c r="J1808" t="s">
        <v>15</v>
      </c>
      <c r="L1808" t="s">
        <v>139</v>
      </c>
    </row>
    <row r="1809" spans="1:12">
      <c r="A1809" t="s">
        <v>3726</v>
      </c>
      <c r="B1809" t="s">
        <v>3727</v>
      </c>
      <c r="C1809" s="25">
        <v>45034</v>
      </c>
      <c r="D1809" s="23">
        <v>45046</v>
      </c>
      <c r="E1809" t="s">
        <v>41</v>
      </c>
      <c r="F1809">
        <v>45064</v>
      </c>
      <c r="G1809">
        <v>1376</v>
      </c>
      <c r="H1809">
        <v>2464.42</v>
      </c>
      <c r="I1809">
        <v>258</v>
      </c>
      <c r="J1809">
        <v>0</v>
      </c>
      <c r="L1809" t="s">
        <v>42</v>
      </c>
    </row>
    <row r="1810" spans="1:12">
      <c r="A1810" t="s">
        <v>3728</v>
      </c>
      <c r="B1810" t="s">
        <v>3729</v>
      </c>
      <c r="C1810" s="25">
        <v>45206</v>
      </c>
      <c r="D1810" s="23">
        <v>45217</v>
      </c>
      <c r="E1810" t="s">
        <v>19</v>
      </c>
      <c r="F1810">
        <v>8813</v>
      </c>
      <c r="G1810">
        <v>177</v>
      </c>
      <c r="H1810">
        <v>273</v>
      </c>
      <c r="I1810">
        <v>14</v>
      </c>
      <c r="J1810">
        <v>1</v>
      </c>
      <c r="L1810" t="s">
        <v>20</v>
      </c>
    </row>
    <row r="1811" spans="1:12">
      <c r="A1811" t="s">
        <v>3730</v>
      </c>
      <c r="B1811" t="s">
        <v>3731</v>
      </c>
      <c r="C1811" s="25">
        <v>45174</v>
      </c>
      <c r="D1811" s="23">
        <v>45181</v>
      </c>
      <c r="E1811" t="s">
        <v>33</v>
      </c>
      <c r="F1811">
        <v>32598</v>
      </c>
      <c r="G1811">
        <v>1613</v>
      </c>
      <c r="H1811">
        <v>832.03</v>
      </c>
      <c r="I1811">
        <v>318</v>
      </c>
      <c r="J1811">
        <v>1</v>
      </c>
      <c r="L1811" t="s">
        <v>34</v>
      </c>
    </row>
    <row r="1812" spans="1:12">
      <c r="A1812" t="s">
        <v>3732</v>
      </c>
      <c r="B1812" t="s">
        <v>3733</v>
      </c>
      <c r="C1812" s="23">
        <v>45282</v>
      </c>
      <c r="D1812" s="23">
        <v>45292</v>
      </c>
      <c r="E1812" t="s">
        <v>19</v>
      </c>
      <c r="F1812">
        <v>94106</v>
      </c>
      <c r="G1812">
        <v>2038</v>
      </c>
      <c r="H1812">
        <v>2223.73</v>
      </c>
      <c r="I1812">
        <v>326</v>
      </c>
      <c r="J1812" t="s">
        <v>15</v>
      </c>
      <c r="L1812" t="s">
        <v>20</v>
      </c>
    </row>
    <row r="1813" spans="1:12">
      <c r="A1813" t="s">
        <v>3734</v>
      </c>
      <c r="B1813" t="s">
        <v>3735</v>
      </c>
      <c r="C1813" s="25">
        <v>45225</v>
      </c>
      <c r="D1813" s="23">
        <v>45255</v>
      </c>
      <c r="E1813" t="s">
        <v>14</v>
      </c>
      <c r="F1813">
        <v>28082</v>
      </c>
      <c r="G1813">
        <v>1146</v>
      </c>
      <c r="H1813">
        <v>2035.79</v>
      </c>
      <c r="I1813">
        <v>190</v>
      </c>
      <c r="J1813" t="b">
        <v>0</v>
      </c>
      <c r="L1813" t="s">
        <v>16</v>
      </c>
    </row>
    <row r="1814" spans="1:12">
      <c r="A1814" t="s">
        <v>3736</v>
      </c>
      <c r="B1814" t="s">
        <v>3737</v>
      </c>
      <c r="C1814" s="25">
        <v>45057</v>
      </c>
      <c r="D1814" s="23">
        <v>45074</v>
      </c>
      <c r="E1814" t="s">
        <v>23</v>
      </c>
      <c r="F1814">
        <v>30241</v>
      </c>
      <c r="G1814">
        <v>819</v>
      </c>
      <c r="H1814">
        <v>834.39</v>
      </c>
      <c r="I1814">
        <v>121</v>
      </c>
      <c r="J1814" t="s">
        <v>15</v>
      </c>
      <c r="L1814" t="s">
        <v>25</v>
      </c>
    </row>
    <row r="1815" spans="1:12">
      <c r="A1815" t="s">
        <v>3738</v>
      </c>
      <c r="B1815" t="s">
        <v>3739</v>
      </c>
      <c r="C1815" s="23">
        <v>45283</v>
      </c>
      <c r="D1815" s="23">
        <v>45289</v>
      </c>
      <c r="E1815" t="s">
        <v>33</v>
      </c>
      <c r="F1815">
        <v>97214</v>
      </c>
      <c r="G1815">
        <v>1774</v>
      </c>
      <c r="H1815">
        <v>980.71</v>
      </c>
      <c r="I1815">
        <v>214</v>
      </c>
      <c r="J1815">
        <v>0</v>
      </c>
      <c r="L1815" t="s">
        <v>68</v>
      </c>
    </row>
    <row r="1816" spans="1:12">
      <c r="A1816" t="s">
        <v>3740</v>
      </c>
      <c r="B1816" t="s">
        <v>3741</v>
      </c>
      <c r="C1816" s="23">
        <v>45262</v>
      </c>
      <c r="D1816" s="23">
        <v>44970</v>
      </c>
      <c r="E1816" t="s">
        <v>234</v>
      </c>
      <c r="F1816">
        <v>45569</v>
      </c>
      <c r="G1816">
        <v>1913</v>
      </c>
      <c r="H1816">
        <v>3097.66</v>
      </c>
      <c r="I1816">
        <v>259</v>
      </c>
      <c r="J1816" t="b">
        <v>1</v>
      </c>
      <c r="L1816" t="s">
        <v>16</v>
      </c>
    </row>
    <row r="1817" spans="1:12">
      <c r="A1817" t="s">
        <v>3742</v>
      </c>
      <c r="B1817" t="s">
        <v>3743</v>
      </c>
      <c r="C1817" s="25">
        <v>45265</v>
      </c>
      <c r="D1817" s="23">
        <v>45269</v>
      </c>
      <c r="E1817" t="s">
        <v>41</v>
      </c>
      <c r="F1817">
        <v>12745</v>
      </c>
      <c r="G1817">
        <v>297</v>
      </c>
      <c r="H1817" s="24">
        <v>505.81</v>
      </c>
      <c r="I1817">
        <v>16</v>
      </c>
      <c r="J1817" t="s">
        <v>15</v>
      </c>
      <c r="L1817" t="s">
        <v>42</v>
      </c>
    </row>
    <row r="1818" spans="1:12">
      <c r="A1818" t="s">
        <v>3744</v>
      </c>
      <c r="B1818" t="s">
        <v>3745</v>
      </c>
      <c r="C1818" s="25">
        <v>45264</v>
      </c>
      <c r="D1818" s="23">
        <v>45269</v>
      </c>
      <c r="E1818" t="s">
        <v>14</v>
      </c>
      <c r="F1818">
        <v>27029</v>
      </c>
      <c r="G1818">
        <v>1205</v>
      </c>
      <c r="H1818">
        <v>892.77</v>
      </c>
      <c r="I1818">
        <v>173</v>
      </c>
      <c r="J1818" t="b">
        <v>1</v>
      </c>
      <c r="L1818" t="s">
        <v>16</v>
      </c>
    </row>
    <row r="1819" spans="1:12">
      <c r="A1819" t="s">
        <v>3746</v>
      </c>
      <c r="B1819" t="s">
        <v>3747</v>
      </c>
      <c r="C1819" s="25">
        <v>45076</v>
      </c>
      <c r="D1819" s="23">
        <v>45100</v>
      </c>
      <c r="E1819" t="s">
        <v>41</v>
      </c>
      <c r="F1819">
        <v>14025</v>
      </c>
      <c r="G1819">
        <v>653</v>
      </c>
      <c r="H1819">
        <v>852.83</v>
      </c>
      <c r="I1819">
        <v>93</v>
      </c>
      <c r="J1819">
        <v>0</v>
      </c>
      <c r="L1819" t="s">
        <v>42</v>
      </c>
    </row>
    <row r="1820" spans="1:12">
      <c r="A1820" t="s">
        <v>3748</v>
      </c>
      <c r="B1820" t="s">
        <v>3749</v>
      </c>
      <c r="C1820" s="25">
        <v>45045</v>
      </c>
      <c r="D1820" s="23">
        <v>45068</v>
      </c>
      <c r="E1820" t="s">
        <v>33</v>
      </c>
      <c r="F1820">
        <v>15288</v>
      </c>
      <c r="G1820">
        <v>678</v>
      </c>
      <c r="H1820">
        <v>534.22</v>
      </c>
      <c r="I1820">
        <v>124</v>
      </c>
      <c r="J1820" t="s">
        <v>24</v>
      </c>
      <c r="L1820" t="s">
        <v>34</v>
      </c>
    </row>
    <row r="1821" spans="1:12">
      <c r="A1821" t="s">
        <v>3750</v>
      </c>
      <c r="B1821" t="s">
        <v>3751</v>
      </c>
      <c r="C1821" t="s">
        <v>3752</v>
      </c>
      <c r="D1821" s="23">
        <v>45308</v>
      </c>
      <c r="E1821" t="s">
        <v>41</v>
      </c>
      <c r="F1821">
        <v>90186</v>
      </c>
      <c r="G1821">
        <v>1028</v>
      </c>
      <c r="H1821">
        <v>1623.06</v>
      </c>
      <c r="I1821">
        <v>129</v>
      </c>
      <c r="J1821">
        <v>0</v>
      </c>
      <c r="K1821">
        <v>90254</v>
      </c>
      <c r="L1821" t="s">
        <v>42</v>
      </c>
    </row>
    <row r="1822" spans="1:12">
      <c r="A1822" t="s">
        <v>3753</v>
      </c>
      <c r="B1822" t="s">
        <v>3754</v>
      </c>
      <c r="C1822" s="25">
        <v>45088</v>
      </c>
      <c r="D1822" s="23">
        <v>45097</v>
      </c>
      <c r="E1822" t="s">
        <v>14</v>
      </c>
      <c r="F1822">
        <v>7540</v>
      </c>
      <c r="G1822">
        <v>312</v>
      </c>
      <c r="H1822">
        <v>283.09</v>
      </c>
      <c r="J1822" t="s">
        <v>30</v>
      </c>
      <c r="L1822" t="s">
        <v>16</v>
      </c>
    </row>
    <row r="1823" spans="1:12">
      <c r="A1823" t="s">
        <v>3755</v>
      </c>
      <c r="B1823" t="s">
        <v>3756</v>
      </c>
      <c r="C1823" s="25">
        <v>44972</v>
      </c>
      <c r="D1823" s="23">
        <v>44974</v>
      </c>
      <c r="E1823" t="s">
        <v>14</v>
      </c>
      <c r="F1823">
        <v>98768</v>
      </c>
      <c r="G1823">
        <v>2612</v>
      </c>
      <c r="H1823">
        <v>2544.93</v>
      </c>
      <c r="I1823">
        <v>250</v>
      </c>
      <c r="J1823" t="b">
        <v>1</v>
      </c>
      <c r="L1823" t="s">
        <v>16</v>
      </c>
    </row>
    <row r="1824" spans="1:12">
      <c r="A1824" t="s">
        <v>3757</v>
      </c>
      <c r="B1824" t="s">
        <v>3758</v>
      </c>
      <c r="C1824" s="25">
        <v>45161</v>
      </c>
      <c r="D1824" s="23">
        <v>45162</v>
      </c>
      <c r="E1824" t="s">
        <v>41</v>
      </c>
      <c r="F1824">
        <v>82958</v>
      </c>
      <c r="G1824">
        <v>3728</v>
      </c>
      <c r="H1824" s="24">
        <v>6589.08</v>
      </c>
      <c r="I1824">
        <v>553</v>
      </c>
      <c r="J1824">
        <v>1</v>
      </c>
      <c r="L1824" t="s">
        <v>42</v>
      </c>
    </row>
    <row r="1825" spans="1:12">
      <c r="A1825" t="s">
        <v>3759</v>
      </c>
      <c r="B1825" t="s">
        <v>3760</v>
      </c>
      <c r="C1825" s="25">
        <v>44947</v>
      </c>
      <c r="D1825" s="23">
        <v>44964</v>
      </c>
      <c r="E1825" t="s">
        <v>19</v>
      </c>
      <c r="F1825">
        <v>69878</v>
      </c>
      <c r="G1825">
        <v>2481</v>
      </c>
      <c r="H1825">
        <v>3013.13</v>
      </c>
      <c r="I1825">
        <v>213</v>
      </c>
      <c r="J1825" t="s">
        <v>15</v>
      </c>
      <c r="L1825" t="s">
        <v>20</v>
      </c>
    </row>
    <row r="1826" spans="1:12">
      <c r="A1826" t="s">
        <v>3761</v>
      </c>
      <c r="B1826" t="s">
        <v>3762</v>
      </c>
      <c r="C1826" s="25">
        <v>45097</v>
      </c>
      <c r="D1826" s="23">
        <v>45104</v>
      </c>
      <c r="E1826" t="s">
        <v>33</v>
      </c>
      <c r="F1826">
        <v>42846</v>
      </c>
      <c r="G1826">
        <v>1857</v>
      </c>
      <c r="H1826">
        <v>2794.1</v>
      </c>
      <c r="I1826">
        <v>170</v>
      </c>
      <c r="J1826" t="s">
        <v>24</v>
      </c>
      <c r="L1826" t="s">
        <v>34</v>
      </c>
    </row>
    <row r="1827" spans="1:12">
      <c r="A1827" t="s">
        <v>3763</v>
      </c>
      <c r="B1827" t="s">
        <v>3764</v>
      </c>
      <c r="C1827" s="25">
        <v>44936</v>
      </c>
      <c r="D1827" s="23">
        <v>44957</v>
      </c>
      <c r="E1827" t="s">
        <v>191</v>
      </c>
      <c r="F1827">
        <v>76932</v>
      </c>
      <c r="G1827">
        <v>2306</v>
      </c>
      <c r="H1827">
        <v>2544.81</v>
      </c>
      <c r="I1827">
        <v>399</v>
      </c>
      <c r="J1827">
        <v>0</v>
      </c>
      <c r="L1827" t="s">
        <v>42</v>
      </c>
    </row>
    <row r="1828" spans="1:12">
      <c r="A1828" t="s">
        <v>3765</v>
      </c>
      <c r="B1828" t="s">
        <v>3766</v>
      </c>
      <c r="C1828" s="25">
        <v>45247</v>
      </c>
      <c r="D1828" s="23">
        <v>45264</v>
      </c>
      <c r="E1828" t="s">
        <v>14</v>
      </c>
      <c r="F1828">
        <v>18482</v>
      </c>
      <c r="G1828">
        <v>580</v>
      </c>
      <c r="H1828" s="24">
        <v>549.27</v>
      </c>
      <c r="I1828">
        <v>79</v>
      </c>
      <c r="J1828" t="b">
        <v>1</v>
      </c>
      <c r="L1828" t="s">
        <v>16</v>
      </c>
    </row>
    <row r="1829" spans="1:12">
      <c r="A1829" t="s">
        <v>3767</v>
      </c>
      <c r="B1829" t="s">
        <v>3768</v>
      </c>
      <c r="C1829" s="23">
        <v>45183</v>
      </c>
      <c r="D1829" s="23">
        <v>45195</v>
      </c>
      <c r="E1829" t="s">
        <v>41</v>
      </c>
      <c r="F1829">
        <v>24411</v>
      </c>
      <c r="G1829">
        <v>385</v>
      </c>
      <c r="H1829">
        <v>553.71</v>
      </c>
      <c r="I1829">
        <v>48</v>
      </c>
      <c r="J1829" t="s">
        <v>24</v>
      </c>
      <c r="L1829" t="s">
        <v>42</v>
      </c>
    </row>
    <row r="1830" spans="1:12">
      <c r="A1830" t="s">
        <v>3769</v>
      </c>
      <c r="B1830" t="s">
        <v>3770</v>
      </c>
      <c r="C1830" s="25">
        <v>45058</v>
      </c>
      <c r="D1830" s="23">
        <v>45059</v>
      </c>
      <c r="E1830" t="s">
        <v>33</v>
      </c>
      <c r="F1830">
        <v>51975</v>
      </c>
      <c r="G1830">
        <v>2149</v>
      </c>
      <c r="H1830">
        <v>1573.68</v>
      </c>
      <c r="I1830">
        <v>210</v>
      </c>
      <c r="J1830" t="b">
        <v>0</v>
      </c>
      <c r="L1830" t="s">
        <v>34</v>
      </c>
    </row>
    <row r="1831" spans="1:12">
      <c r="A1831" t="s">
        <v>3771</v>
      </c>
      <c r="B1831" t="s">
        <v>3772</v>
      </c>
      <c r="C1831" s="25">
        <v>44942</v>
      </c>
      <c r="D1831" s="23">
        <v>44957</v>
      </c>
      <c r="E1831" t="s">
        <v>14</v>
      </c>
      <c r="F1831">
        <v>61545</v>
      </c>
      <c r="G1831">
        <v>1647</v>
      </c>
      <c r="H1831">
        <v>1745</v>
      </c>
      <c r="I1831">
        <v>262</v>
      </c>
      <c r="J1831" t="s">
        <v>30</v>
      </c>
      <c r="L1831" t="s">
        <v>68</v>
      </c>
    </row>
    <row r="1832" spans="1:12">
      <c r="A1832" t="s">
        <v>3773</v>
      </c>
      <c r="B1832" t="s">
        <v>3774</v>
      </c>
      <c r="C1832" s="25">
        <v>45042</v>
      </c>
      <c r="D1832" s="23">
        <v>45055</v>
      </c>
      <c r="E1832" t="s">
        <v>41</v>
      </c>
      <c r="F1832">
        <v>79797</v>
      </c>
      <c r="G1832">
        <v>2394</v>
      </c>
      <c r="H1832">
        <v>1947.65</v>
      </c>
      <c r="J1832" t="b">
        <v>0</v>
      </c>
      <c r="L1832" t="s">
        <v>42</v>
      </c>
    </row>
    <row r="1833" spans="1:12">
      <c r="A1833" t="s">
        <v>3775</v>
      </c>
      <c r="B1833" t="s">
        <v>3776</v>
      </c>
      <c r="C1833" s="25">
        <v>45263</v>
      </c>
      <c r="D1833" s="23">
        <v>45274</v>
      </c>
      <c r="E1833" t="s">
        <v>14</v>
      </c>
      <c r="F1833">
        <v>53307</v>
      </c>
      <c r="G1833">
        <v>2207</v>
      </c>
      <c r="H1833">
        <v>3406.93</v>
      </c>
      <c r="I1833">
        <v>354</v>
      </c>
      <c r="J1833">
        <v>0</v>
      </c>
      <c r="L1833" t="s">
        <v>16</v>
      </c>
    </row>
    <row r="1834" spans="1:12">
      <c r="A1834" t="s">
        <v>3777</v>
      </c>
      <c r="B1834" t="s">
        <v>3778</v>
      </c>
      <c r="C1834" s="25">
        <v>45193</v>
      </c>
      <c r="D1834" s="23">
        <v>45219</v>
      </c>
      <c r="E1834" t="s">
        <v>33</v>
      </c>
      <c r="F1834">
        <v>4093</v>
      </c>
      <c r="G1834">
        <v>138</v>
      </c>
      <c r="H1834">
        <v>264.45</v>
      </c>
      <c r="I1834">
        <v>8</v>
      </c>
      <c r="J1834" t="b">
        <v>0</v>
      </c>
      <c r="L1834" t="s">
        <v>34</v>
      </c>
    </row>
    <row r="1835" spans="1:12">
      <c r="A1835" t="s">
        <v>3779</v>
      </c>
      <c r="B1835" t="s">
        <v>3780</v>
      </c>
      <c r="C1835" s="25">
        <v>45247</v>
      </c>
      <c r="D1835" s="23">
        <v>45267</v>
      </c>
      <c r="E1835" t="s">
        <v>14</v>
      </c>
      <c r="F1835">
        <v>78258</v>
      </c>
      <c r="G1835">
        <v>1412</v>
      </c>
      <c r="H1835" s="24">
        <v>2814.49</v>
      </c>
      <c r="I1835">
        <v>253</v>
      </c>
      <c r="J1835" t="b">
        <v>0</v>
      </c>
      <c r="L1835" t="s">
        <v>16</v>
      </c>
    </row>
    <row r="1836" spans="1:12">
      <c r="A1836" t="s">
        <v>3781</v>
      </c>
      <c r="B1836" t="s">
        <v>3782</v>
      </c>
      <c r="C1836" s="25">
        <v>45220</v>
      </c>
      <c r="D1836" s="23">
        <v>45235</v>
      </c>
      <c r="E1836" t="s">
        <v>14</v>
      </c>
      <c r="F1836">
        <v>23042</v>
      </c>
      <c r="G1836">
        <v>774</v>
      </c>
      <c r="H1836">
        <v>909.77</v>
      </c>
      <c r="J1836" t="s">
        <v>30</v>
      </c>
      <c r="L1836" t="s">
        <v>16</v>
      </c>
    </row>
    <row r="1837" spans="1:12">
      <c r="A1837" t="s">
        <v>3783</v>
      </c>
      <c r="B1837" t="s">
        <v>3784</v>
      </c>
      <c r="C1837" s="25">
        <v>45236</v>
      </c>
      <c r="D1837" s="23">
        <v>45248</v>
      </c>
      <c r="E1837" t="s">
        <v>19</v>
      </c>
      <c r="F1837">
        <v>53930</v>
      </c>
      <c r="G1837">
        <v>1418</v>
      </c>
      <c r="H1837" s="24">
        <v>1246.13</v>
      </c>
      <c r="I1837">
        <v>164</v>
      </c>
      <c r="J1837" t="s">
        <v>30</v>
      </c>
      <c r="L1837" t="s">
        <v>20</v>
      </c>
    </row>
    <row r="1838" spans="1:12">
      <c r="A1838" t="s">
        <v>3785</v>
      </c>
      <c r="B1838" t="s">
        <v>3786</v>
      </c>
      <c r="C1838" s="25">
        <v>45032</v>
      </c>
      <c r="D1838" s="23">
        <v>45052</v>
      </c>
      <c r="E1838" t="s">
        <v>33</v>
      </c>
      <c r="F1838">
        <v>45413</v>
      </c>
      <c r="G1838">
        <v>1307</v>
      </c>
      <c r="H1838">
        <v>1521.67</v>
      </c>
      <c r="I1838">
        <v>185</v>
      </c>
      <c r="J1838" t="s">
        <v>30</v>
      </c>
      <c r="L1838" t="s">
        <v>34</v>
      </c>
    </row>
    <row r="1839" spans="1:12">
      <c r="A1839" t="s">
        <v>3787</v>
      </c>
      <c r="B1839" t="s">
        <v>3788</v>
      </c>
      <c r="C1839" s="25">
        <v>45277</v>
      </c>
      <c r="D1839" s="23">
        <v>45288</v>
      </c>
      <c r="E1839" t="s">
        <v>58</v>
      </c>
      <c r="F1839">
        <v>94623</v>
      </c>
      <c r="G1839">
        <v>1053</v>
      </c>
      <c r="H1839">
        <v>1864.76</v>
      </c>
      <c r="I1839">
        <v>151</v>
      </c>
      <c r="J1839" t="s">
        <v>24</v>
      </c>
      <c r="L1839" t="s">
        <v>59</v>
      </c>
    </row>
    <row r="1840" spans="1:12">
      <c r="A1840" t="s">
        <v>3789</v>
      </c>
      <c r="B1840" t="s">
        <v>3790</v>
      </c>
      <c r="C1840" s="25">
        <v>45085</v>
      </c>
      <c r="D1840" s="23">
        <v>45095</v>
      </c>
      <c r="E1840" t="s">
        <v>33</v>
      </c>
      <c r="F1840">
        <v>98883</v>
      </c>
      <c r="G1840">
        <v>1819</v>
      </c>
      <c r="H1840">
        <v>1471.59</v>
      </c>
      <c r="I1840">
        <v>126</v>
      </c>
      <c r="J1840" t="s">
        <v>30</v>
      </c>
      <c r="L1840" t="s">
        <v>34</v>
      </c>
    </row>
    <row r="1841" spans="1:12">
      <c r="A1841" t="s">
        <v>3791</v>
      </c>
      <c r="B1841" t="s">
        <v>3792</v>
      </c>
      <c r="C1841" s="25">
        <v>44996</v>
      </c>
      <c r="D1841" s="23">
        <v>45008</v>
      </c>
      <c r="E1841" t="s">
        <v>41</v>
      </c>
      <c r="F1841">
        <v>34756</v>
      </c>
      <c r="G1841">
        <v>738</v>
      </c>
      <c r="H1841">
        <v>1422.97</v>
      </c>
      <c r="I1841">
        <v>120</v>
      </c>
      <c r="J1841" t="b">
        <v>0</v>
      </c>
      <c r="L1841" t="s">
        <v>42</v>
      </c>
    </row>
    <row r="1842" spans="1:12">
      <c r="A1842" t="s">
        <v>3793</v>
      </c>
      <c r="B1842" t="s">
        <v>3794</v>
      </c>
      <c r="C1842" s="25">
        <v>45001</v>
      </c>
      <c r="D1842" s="23">
        <v>45003</v>
      </c>
      <c r="E1842" t="s">
        <v>138</v>
      </c>
      <c r="F1842">
        <v>54268</v>
      </c>
      <c r="G1842">
        <v>2090</v>
      </c>
      <c r="H1842">
        <v>2116.75</v>
      </c>
      <c r="I1842">
        <v>191</v>
      </c>
      <c r="J1842">
        <v>1</v>
      </c>
      <c r="L1842" t="s">
        <v>139</v>
      </c>
    </row>
    <row r="1843" spans="1:12">
      <c r="A1843" t="s">
        <v>3795</v>
      </c>
      <c r="B1843" t="s">
        <v>3796</v>
      </c>
      <c r="C1843" s="25">
        <v>45007</v>
      </c>
      <c r="D1843" s="23">
        <v>45033</v>
      </c>
      <c r="E1843" t="s">
        <v>14</v>
      </c>
      <c r="F1843">
        <v>40214</v>
      </c>
      <c r="G1843">
        <v>420</v>
      </c>
      <c r="H1843">
        <v>831.06</v>
      </c>
      <c r="I1843">
        <v>78</v>
      </c>
      <c r="J1843">
        <v>1</v>
      </c>
      <c r="L1843" t="s">
        <v>16</v>
      </c>
    </row>
    <row r="1844" spans="1:12">
      <c r="A1844" t="s">
        <v>3797</v>
      </c>
      <c r="B1844" t="s">
        <v>3798</v>
      </c>
      <c r="C1844" s="25">
        <v>44987</v>
      </c>
      <c r="D1844" s="23">
        <v>45004</v>
      </c>
      <c r="E1844" t="s">
        <v>41</v>
      </c>
      <c r="F1844">
        <v>82871</v>
      </c>
      <c r="G1844">
        <v>2183</v>
      </c>
      <c r="H1844">
        <v>3837.52</v>
      </c>
      <c r="I1844">
        <v>376</v>
      </c>
      <c r="J1844" t="s">
        <v>30</v>
      </c>
      <c r="L1844" t="s">
        <v>42</v>
      </c>
    </row>
    <row r="1845" spans="1:12">
      <c r="A1845" t="s">
        <v>3799</v>
      </c>
      <c r="B1845" t="s">
        <v>3800</v>
      </c>
      <c r="C1845" s="25">
        <v>45001</v>
      </c>
      <c r="D1845" s="23">
        <v>45020</v>
      </c>
      <c r="E1845" t="s">
        <v>14</v>
      </c>
      <c r="F1845">
        <v>29602</v>
      </c>
      <c r="G1845">
        <v>1390</v>
      </c>
      <c r="H1845">
        <v>2380.87</v>
      </c>
      <c r="I1845">
        <v>141</v>
      </c>
      <c r="J1845" t="s">
        <v>24</v>
      </c>
      <c r="L1845" t="s">
        <v>16</v>
      </c>
    </row>
    <row r="1846" spans="1:12">
      <c r="A1846" t="s">
        <v>3801</v>
      </c>
      <c r="B1846" t="s">
        <v>3802</v>
      </c>
      <c r="C1846" s="25">
        <v>45138</v>
      </c>
      <c r="D1846" s="23">
        <v>45142</v>
      </c>
      <c r="E1846" t="s">
        <v>33</v>
      </c>
      <c r="F1846">
        <v>54331</v>
      </c>
      <c r="G1846">
        <v>786</v>
      </c>
      <c r="H1846">
        <v>767.81</v>
      </c>
      <c r="I1846">
        <v>134</v>
      </c>
      <c r="J1846" t="s">
        <v>15</v>
      </c>
      <c r="L1846" t="s">
        <v>34</v>
      </c>
    </row>
    <row r="1847" spans="1:12">
      <c r="A1847" t="s">
        <v>3803</v>
      </c>
      <c r="B1847" t="s">
        <v>3804</v>
      </c>
      <c r="C1847" s="25">
        <v>45253</v>
      </c>
      <c r="D1847" s="23">
        <v>45282</v>
      </c>
      <c r="E1847" t="s">
        <v>33</v>
      </c>
      <c r="F1847">
        <v>49901</v>
      </c>
      <c r="G1847">
        <v>1529</v>
      </c>
      <c r="H1847">
        <v>784.63</v>
      </c>
      <c r="I1847">
        <v>158</v>
      </c>
      <c r="J1847" t="b">
        <v>1</v>
      </c>
      <c r="L1847" t="s">
        <v>34</v>
      </c>
    </row>
    <row r="1848" spans="1:12">
      <c r="A1848" t="s">
        <v>3805</v>
      </c>
      <c r="B1848" t="s">
        <v>3806</v>
      </c>
      <c r="C1848" s="25">
        <v>45023</v>
      </c>
      <c r="D1848" s="23">
        <v>45038</v>
      </c>
      <c r="E1848" t="s">
        <v>19</v>
      </c>
      <c r="F1848">
        <v>64416</v>
      </c>
      <c r="G1848">
        <v>2670</v>
      </c>
      <c r="H1848">
        <v>2865.44</v>
      </c>
      <c r="I1848">
        <v>173</v>
      </c>
      <c r="J1848">
        <v>0</v>
      </c>
      <c r="L1848" t="s">
        <v>20</v>
      </c>
    </row>
    <row r="1849" spans="1:12">
      <c r="A1849" t="s">
        <v>3807</v>
      </c>
      <c r="B1849" t="s">
        <v>3808</v>
      </c>
      <c r="C1849" s="25">
        <v>45240</v>
      </c>
      <c r="D1849" s="23">
        <v>45265</v>
      </c>
      <c r="E1849" t="s">
        <v>33</v>
      </c>
      <c r="F1849">
        <v>33196</v>
      </c>
      <c r="G1849">
        <v>1583</v>
      </c>
      <c r="H1849">
        <v>1508.15</v>
      </c>
      <c r="J1849" t="s">
        <v>24</v>
      </c>
      <c r="L1849" t="s">
        <v>34</v>
      </c>
    </row>
    <row r="1850" spans="1:12">
      <c r="A1850" t="s">
        <v>3809</v>
      </c>
      <c r="B1850" t="s">
        <v>3810</v>
      </c>
      <c r="C1850" s="25">
        <v>45240</v>
      </c>
      <c r="D1850" s="23">
        <v>45256</v>
      </c>
      <c r="E1850" t="s">
        <v>14</v>
      </c>
      <c r="F1850">
        <v>6626</v>
      </c>
      <c r="G1850">
        <v>264</v>
      </c>
      <c r="H1850">
        <v>146.81</v>
      </c>
      <c r="I1850">
        <v>39</v>
      </c>
      <c r="J1850" t="s">
        <v>15</v>
      </c>
      <c r="L1850" t="s">
        <v>16</v>
      </c>
    </row>
    <row r="1851" spans="1:12">
      <c r="A1851" t="s">
        <v>3811</v>
      </c>
      <c r="B1851" t="s">
        <v>3812</v>
      </c>
      <c r="C1851" t="s">
        <v>3813</v>
      </c>
      <c r="D1851" s="23">
        <v>45292</v>
      </c>
      <c r="E1851" t="s">
        <v>19</v>
      </c>
      <c r="F1851">
        <v>8424</v>
      </c>
      <c r="G1851">
        <v>327</v>
      </c>
      <c r="H1851">
        <v>411.38</v>
      </c>
      <c r="I1851">
        <v>38</v>
      </c>
      <c r="J1851">
        <v>0</v>
      </c>
      <c r="L1851" t="s">
        <v>20</v>
      </c>
    </row>
    <row r="1852" spans="1:12">
      <c r="A1852" t="s">
        <v>3814</v>
      </c>
      <c r="B1852" t="s">
        <v>3815</v>
      </c>
      <c r="C1852" s="25">
        <v>44967</v>
      </c>
      <c r="D1852" s="23">
        <v>44992</v>
      </c>
      <c r="E1852" t="s">
        <v>23</v>
      </c>
      <c r="F1852">
        <v>13857</v>
      </c>
      <c r="G1852">
        <v>596</v>
      </c>
      <c r="H1852">
        <v>658.31</v>
      </c>
      <c r="J1852" t="s">
        <v>15</v>
      </c>
      <c r="L1852" t="s">
        <v>25</v>
      </c>
    </row>
    <row r="1853" spans="1:12">
      <c r="A1853" t="s">
        <v>3816</v>
      </c>
      <c r="B1853" t="s">
        <v>3817</v>
      </c>
      <c r="C1853" s="25">
        <v>45184</v>
      </c>
      <c r="D1853" s="23">
        <v>45201</v>
      </c>
      <c r="E1853" t="s">
        <v>33</v>
      </c>
      <c r="F1853">
        <v>20982</v>
      </c>
      <c r="G1853">
        <v>584</v>
      </c>
      <c r="H1853">
        <v>847.87</v>
      </c>
      <c r="I1853">
        <v>57</v>
      </c>
      <c r="J1853" t="s">
        <v>15</v>
      </c>
      <c r="L1853" t="s">
        <v>34</v>
      </c>
    </row>
    <row r="1854" spans="1:12">
      <c r="A1854" t="s">
        <v>3818</v>
      </c>
      <c r="B1854" t="s">
        <v>3819</v>
      </c>
      <c r="C1854" s="25">
        <v>45259</v>
      </c>
      <c r="D1854" s="23">
        <v>45261</v>
      </c>
      <c r="E1854" t="s">
        <v>23</v>
      </c>
      <c r="F1854">
        <v>77961</v>
      </c>
      <c r="G1854">
        <v>3292</v>
      </c>
      <c r="H1854">
        <v>4713.42</v>
      </c>
      <c r="I1854">
        <v>649</v>
      </c>
      <c r="J1854">
        <v>1</v>
      </c>
      <c r="L1854" t="s">
        <v>68</v>
      </c>
    </row>
    <row r="1855" spans="1:12">
      <c r="A1855" t="s">
        <v>3820</v>
      </c>
      <c r="B1855" t="s">
        <v>3821</v>
      </c>
      <c r="C1855" s="25">
        <v>45178</v>
      </c>
      <c r="D1855" s="23">
        <v>45200</v>
      </c>
      <c r="E1855" t="s">
        <v>138</v>
      </c>
      <c r="F1855">
        <v>2980</v>
      </c>
      <c r="G1855">
        <v>30</v>
      </c>
      <c r="H1855" s="24">
        <v>20.43</v>
      </c>
      <c r="J1855" t="b">
        <v>1</v>
      </c>
      <c r="L1855" t="s">
        <v>139</v>
      </c>
    </row>
    <row r="1856" spans="1:12">
      <c r="A1856" t="s">
        <v>3822</v>
      </c>
      <c r="B1856" t="s">
        <v>3823</v>
      </c>
      <c r="C1856" t="s">
        <v>3824</v>
      </c>
      <c r="D1856" s="23">
        <v>45067</v>
      </c>
      <c r="E1856" t="s">
        <v>33</v>
      </c>
      <c r="F1856">
        <v>49290</v>
      </c>
      <c r="G1856">
        <v>2315</v>
      </c>
      <c r="H1856" s="24">
        <v>4550.01</v>
      </c>
      <c r="I1856">
        <v>225</v>
      </c>
      <c r="J1856" t="s">
        <v>15</v>
      </c>
      <c r="L1856" t="s">
        <v>34</v>
      </c>
    </row>
    <row r="1857" spans="1:12">
      <c r="A1857" t="s">
        <v>3825</v>
      </c>
      <c r="B1857" t="s">
        <v>3826</v>
      </c>
      <c r="C1857" s="25">
        <v>44934</v>
      </c>
      <c r="D1857" s="23">
        <v>44952</v>
      </c>
      <c r="E1857" t="s">
        <v>41</v>
      </c>
      <c r="F1857">
        <v>27431</v>
      </c>
      <c r="G1857">
        <v>760</v>
      </c>
      <c r="H1857">
        <v>593.1</v>
      </c>
      <c r="I1857">
        <v>93</v>
      </c>
      <c r="J1857" t="s">
        <v>30</v>
      </c>
      <c r="L1857" t="s">
        <v>68</v>
      </c>
    </row>
    <row r="1858" spans="1:12">
      <c r="A1858" t="s">
        <v>3827</v>
      </c>
      <c r="B1858" t="s">
        <v>3828</v>
      </c>
      <c r="C1858" s="25">
        <v>45040</v>
      </c>
      <c r="D1858" s="23">
        <v>45064</v>
      </c>
      <c r="E1858" t="s">
        <v>33</v>
      </c>
      <c r="F1858">
        <v>85976</v>
      </c>
      <c r="G1858">
        <v>2762</v>
      </c>
      <c r="H1858" s="24">
        <v>3225.77</v>
      </c>
      <c r="I1858">
        <v>336</v>
      </c>
      <c r="J1858">
        <v>0</v>
      </c>
      <c r="L1858" t="s">
        <v>34</v>
      </c>
    </row>
    <row r="1859" spans="1:12">
      <c r="A1859" t="s">
        <v>3829</v>
      </c>
      <c r="B1859" t="s">
        <v>3830</v>
      </c>
      <c r="C1859" t="s">
        <v>3831</v>
      </c>
      <c r="D1859" s="23">
        <v>45055</v>
      </c>
      <c r="E1859" t="s">
        <v>23</v>
      </c>
      <c r="F1859">
        <v>83711</v>
      </c>
      <c r="G1859">
        <v>1690</v>
      </c>
      <c r="H1859">
        <v>2082.38</v>
      </c>
      <c r="I1859">
        <v>203</v>
      </c>
      <c r="J1859" t="s">
        <v>24</v>
      </c>
      <c r="L1859" t="s">
        <v>25</v>
      </c>
    </row>
    <row r="1860" spans="1:12">
      <c r="A1860" t="s">
        <v>3832</v>
      </c>
      <c r="B1860" t="s">
        <v>3833</v>
      </c>
      <c r="C1860" s="25">
        <v>45151</v>
      </c>
      <c r="D1860" s="23">
        <v>45170</v>
      </c>
      <c r="E1860" t="s">
        <v>19</v>
      </c>
      <c r="F1860">
        <v>27385</v>
      </c>
      <c r="G1860">
        <v>1087</v>
      </c>
      <c r="H1860">
        <v>1869.2</v>
      </c>
      <c r="I1860">
        <v>83</v>
      </c>
      <c r="J1860">
        <v>1</v>
      </c>
      <c r="L1860" t="s">
        <v>20</v>
      </c>
    </row>
    <row r="1861" spans="1:12">
      <c r="A1861" t="s">
        <v>3834</v>
      </c>
      <c r="B1861" t="s">
        <v>3835</v>
      </c>
      <c r="C1861" s="25">
        <v>45093</v>
      </c>
      <c r="D1861" s="23">
        <v>45110</v>
      </c>
      <c r="E1861" t="s">
        <v>23</v>
      </c>
      <c r="F1861">
        <v>39158</v>
      </c>
      <c r="G1861">
        <v>511</v>
      </c>
      <c r="H1861">
        <v>331.56</v>
      </c>
      <c r="I1861">
        <v>36</v>
      </c>
      <c r="J1861">
        <v>0</v>
      </c>
      <c r="L1861" t="s">
        <v>25</v>
      </c>
    </row>
    <row r="1862" spans="1:12">
      <c r="A1862" t="s">
        <v>3836</v>
      </c>
      <c r="B1862" t="s">
        <v>3837</v>
      </c>
      <c r="C1862" s="23">
        <v>45145</v>
      </c>
      <c r="D1862" s="23">
        <v>45118</v>
      </c>
      <c r="E1862" t="s">
        <v>33</v>
      </c>
      <c r="F1862">
        <v>24019</v>
      </c>
      <c r="G1862">
        <v>1078</v>
      </c>
      <c r="H1862">
        <v>1232.12</v>
      </c>
      <c r="I1862">
        <v>95</v>
      </c>
      <c r="J1862" t="s">
        <v>30</v>
      </c>
      <c r="L1862" t="s">
        <v>34</v>
      </c>
    </row>
    <row r="1863" spans="1:12">
      <c r="A1863" t="s">
        <v>3838</v>
      </c>
      <c r="B1863" t="s">
        <v>3839</v>
      </c>
      <c r="C1863" s="25">
        <v>45121</v>
      </c>
      <c r="D1863" s="23">
        <v>45126</v>
      </c>
      <c r="E1863" t="s">
        <v>14</v>
      </c>
      <c r="F1863">
        <v>19639</v>
      </c>
      <c r="G1863">
        <v>846</v>
      </c>
      <c r="H1863">
        <v>1220.57</v>
      </c>
      <c r="J1863" t="s">
        <v>30</v>
      </c>
      <c r="L1863" t="s">
        <v>16</v>
      </c>
    </row>
    <row r="1864" spans="1:12">
      <c r="A1864" t="s">
        <v>3840</v>
      </c>
      <c r="B1864" t="s">
        <v>3841</v>
      </c>
      <c r="C1864" s="25">
        <v>45219</v>
      </c>
      <c r="D1864" s="23">
        <v>45249</v>
      </c>
      <c r="E1864" t="s">
        <v>23</v>
      </c>
      <c r="F1864">
        <v>86530</v>
      </c>
      <c r="G1864">
        <v>1613</v>
      </c>
      <c r="H1864">
        <v>1327.07</v>
      </c>
      <c r="J1864" t="s">
        <v>15</v>
      </c>
      <c r="L1864" t="s">
        <v>25</v>
      </c>
    </row>
    <row r="1865" spans="1:12">
      <c r="A1865" t="s">
        <v>3842</v>
      </c>
      <c r="B1865" t="s">
        <v>3843</v>
      </c>
      <c r="C1865" s="25">
        <v>45287</v>
      </c>
      <c r="D1865" s="23">
        <v>45314</v>
      </c>
      <c r="E1865" t="s">
        <v>19</v>
      </c>
      <c r="F1865">
        <v>22563</v>
      </c>
      <c r="G1865">
        <v>956</v>
      </c>
      <c r="H1865">
        <v>1377.79</v>
      </c>
      <c r="I1865">
        <v>156</v>
      </c>
      <c r="J1865" t="s">
        <v>30</v>
      </c>
      <c r="L1865" t="s">
        <v>20</v>
      </c>
    </row>
    <row r="1866" spans="1:12">
      <c r="A1866" t="s">
        <v>3844</v>
      </c>
      <c r="B1866" t="s">
        <v>3845</v>
      </c>
      <c r="C1866" s="25">
        <v>45158</v>
      </c>
      <c r="D1866" s="23">
        <v>45171</v>
      </c>
      <c r="E1866" t="s">
        <v>41</v>
      </c>
      <c r="F1866">
        <v>40341</v>
      </c>
      <c r="G1866">
        <v>1672</v>
      </c>
      <c r="H1866">
        <v>3152.55</v>
      </c>
      <c r="I1866">
        <v>273</v>
      </c>
      <c r="J1866" t="b">
        <v>1</v>
      </c>
      <c r="L1866" t="s">
        <v>42</v>
      </c>
    </row>
    <row r="1867" spans="1:12">
      <c r="A1867" t="s">
        <v>3846</v>
      </c>
      <c r="B1867" t="s">
        <v>3847</v>
      </c>
      <c r="C1867" s="25">
        <v>45052</v>
      </c>
      <c r="D1867" s="23">
        <v>45063</v>
      </c>
      <c r="E1867" t="s">
        <v>138</v>
      </c>
      <c r="F1867">
        <v>6776</v>
      </c>
      <c r="G1867">
        <v>239</v>
      </c>
      <c r="H1867">
        <v>477.11</v>
      </c>
      <c r="J1867" t="s">
        <v>30</v>
      </c>
      <c r="L1867" t="s">
        <v>139</v>
      </c>
    </row>
    <row r="1868" spans="1:12">
      <c r="A1868" t="s">
        <v>3848</v>
      </c>
      <c r="B1868" t="s">
        <v>3849</v>
      </c>
      <c r="C1868" s="25">
        <v>44947</v>
      </c>
      <c r="D1868" s="23">
        <v>44969</v>
      </c>
      <c r="E1868" t="s">
        <v>33</v>
      </c>
      <c r="F1868">
        <v>37444</v>
      </c>
      <c r="G1868">
        <v>933</v>
      </c>
      <c r="H1868">
        <v>511.92</v>
      </c>
      <c r="I1868">
        <v>170</v>
      </c>
      <c r="J1868" t="s">
        <v>15</v>
      </c>
      <c r="L1868" t="s">
        <v>34</v>
      </c>
    </row>
    <row r="1869" spans="1:12">
      <c r="A1869" t="s">
        <v>3850</v>
      </c>
      <c r="B1869" t="s">
        <v>3851</v>
      </c>
      <c r="C1869" s="25">
        <v>45249</v>
      </c>
      <c r="D1869" s="23">
        <v>45272</v>
      </c>
      <c r="E1869" t="s">
        <v>19</v>
      </c>
      <c r="F1869">
        <v>69916</v>
      </c>
      <c r="G1869">
        <v>1458</v>
      </c>
      <c r="H1869">
        <v>1244.23</v>
      </c>
      <c r="I1869">
        <v>130</v>
      </c>
      <c r="J1869">
        <v>0</v>
      </c>
      <c r="L1869" t="s">
        <v>20</v>
      </c>
    </row>
    <row r="1870" spans="1:12">
      <c r="A1870" t="s">
        <v>3852</v>
      </c>
      <c r="B1870" t="s">
        <v>3853</v>
      </c>
      <c r="C1870" s="25">
        <v>45152</v>
      </c>
      <c r="D1870" s="23">
        <v>45167</v>
      </c>
      <c r="E1870" t="s">
        <v>19</v>
      </c>
      <c r="F1870">
        <v>9711</v>
      </c>
      <c r="G1870">
        <v>187</v>
      </c>
      <c r="H1870">
        <v>180.54</v>
      </c>
      <c r="I1870">
        <v>15</v>
      </c>
      <c r="J1870" t="s">
        <v>30</v>
      </c>
      <c r="L1870" t="s">
        <v>20</v>
      </c>
    </row>
    <row r="1871" spans="1:12">
      <c r="A1871" t="s">
        <v>3854</v>
      </c>
      <c r="B1871" t="s">
        <v>3855</v>
      </c>
      <c r="C1871" s="25">
        <v>45073</v>
      </c>
      <c r="D1871" s="23">
        <v>45097</v>
      </c>
      <c r="E1871" t="s">
        <v>41</v>
      </c>
      <c r="F1871">
        <v>75318</v>
      </c>
      <c r="G1871">
        <v>1713</v>
      </c>
      <c r="H1871" s="24">
        <v>1882.05</v>
      </c>
      <c r="J1871">
        <v>1</v>
      </c>
      <c r="L1871" t="s">
        <v>42</v>
      </c>
    </row>
    <row r="1872" spans="1:12">
      <c r="A1872" t="s">
        <v>3856</v>
      </c>
      <c r="B1872" t="s">
        <v>3857</v>
      </c>
      <c r="C1872" s="25">
        <v>45240</v>
      </c>
      <c r="D1872" s="23">
        <v>45264</v>
      </c>
      <c r="E1872" t="s">
        <v>14</v>
      </c>
      <c r="F1872">
        <v>83970</v>
      </c>
      <c r="G1872">
        <v>3874</v>
      </c>
      <c r="H1872">
        <v>3344.76</v>
      </c>
      <c r="I1872">
        <v>347</v>
      </c>
      <c r="J1872" t="s">
        <v>24</v>
      </c>
      <c r="L1872" t="s">
        <v>16</v>
      </c>
    </row>
    <row r="1873" spans="1:12">
      <c r="A1873" t="s">
        <v>3858</v>
      </c>
      <c r="B1873" t="s">
        <v>3859</v>
      </c>
      <c r="C1873" s="25">
        <v>44999</v>
      </c>
      <c r="D1873" s="23">
        <v>45020</v>
      </c>
      <c r="E1873" t="s">
        <v>23</v>
      </c>
      <c r="F1873">
        <v>86553</v>
      </c>
      <c r="G1873">
        <v>1134</v>
      </c>
      <c r="H1873">
        <v>913.13</v>
      </c>
      <c r="J1873">
        <v>1</v>
      </c>
      <c r="L1873" t="s">
        <v>25</v>
      </c>
    </row>
    <row r="1874" spans="1:12">
      <c r="A1874" t="s">
        <v>3860</v>
      </c>
      <c r="B1874" t="s">
        <v>3861</v>
      </c>
      <c r="C1874" s="25">
        <v>44973</v>
      </c>
      <c r="D1874" s="23">
        <v>44982</v>
      </c>
      <c r="E1874" t="s">
        <v>33</v>
      </c>
      <c r="F1874">
        <v>31707</v>
      </c>
      <c r="G1874">
        <v>1368</v>
      </c>
      <c r="H1874">
        <v>2642.74</v>
      </c>
      <c r="I1874">
        <v>198</v>
      </c>
      <c r="J1874">
        <v>1</v>
      </c>
      <c r="L1874" t="s">
        <v>34</v>
      </c>
    </row>
    <row r="1875" spans="1:12">
      <c r="A1875" t="s">
        <v>3862</v>
      </c>
      <c r="B1875" t="s">
        <v>3863</v>
      </c>
      <c r="C1875" s="25">
        <v>45226</v>
      </c>
      <c r="D1875" s="23">
        <v>45231</v>
      </c>
      <c r="E1875" t="s">
        <v>14</v>
      </c>
      <c r="F1875">
        <v>40110</v>
      </c>
      <c r="G1875">
        <v>960</v>
      </c>
      <c r="H1875">
        <v>1802.67</v>
      </c>
      <c r="I1875">
        <v>173</v>
      </c>
      <c r="J1875">
        <v>0</v>
      </c>
      <c r="L1875" t="s">
        <v>16</v>
      </c>
    </row>
    <row r="1876" spans="1:12">
      <c r="A1876" t="s">
        <v>3864</v>
      </c>
      <c r="B1876" t="s">
        <v>3865</v>
      </c>
      <c r="C1876" s="25">
        <v>44996</v>
      </c>
      <c r="D1876" s="23">
        <v>45001</v>
      </c>
      <c r="E1876" t="s">
        <v>41</v>
      </c>
      <c r="F1876">
        <v>62788</v>
      </c>
      <c r="G1876">
        <v>1937</v>
      </c>
      <c r="H1876" s="24">
        <v>1105.04</v>
      </c>
      <c r="J1876" t="b">
        <v>0</v>
      </c>
      <c r="L1876" t="s">
        <v>68</v>
      </c>
    </row>
    <row r="1877" spans="1:12">
      <c r="A1877" t="s">
        <v>3866</v>
      </c>
      <c r="B1877" t="s">
        <v>3867</v>
      </c>
      <c r="C1877" s="25">
        <v>44939</v>
      </c>
      <c r="D1877" s="23">
        <v>44964</v>
      </c>
      <c r="E1877" t="s">
        <v>19</v>
      </c>
      <c r="F1877">
        <v>83879</v>
      </c>
      <c r="G1877">
        <v>3504</v>
      </c>
      <c r="H1877">
        <v>3532.8</v>
      </c>
      <c r="I1877">
        <v>656</v>
      </c>
      <c r="J1877" t="s">
        <v>24</v>
      </c>
      <c r="L1877" t="s">
        <v>20</v>
      </c>
    </row>
    <row r="1878" spans="1:12">
      <c r="A1878" t="s">
        <v>3868</v>
      </c>
      <c r="B1878" t="s">
        <v>3869</v>
      </c>
      <c r="C1878" s="25">
        <v>45291</v>
      </c>
      <c r="D1878" s="23">
        <v>45321</v>
      </c>
      <c r="E1878" t="s">
        <v>33</v>
      </c>
      <c r="F1878">
        <v>39827</v>
      </c>
      <c r="G1878">
        <v>1807</v>
      </c>
      <c r="H1878">
        <v>2001.66</v>
      </c>
      <c r="J1878">
        <v>1</v>
      </c>
      <c r="L1878" t="s">
        <v>34</v>
      </c>
    </row>
    <row r="1879" spans="1:12">
      <c r="A1879" t="s">
        <v>3870</v>
      </c>
      <c r="B1879" t="s">
        <v>3871</v>
      </c>
      <c r="C1879" s="25">
        <v>44973</v>
      </c>
      <c r="D1879" s="23">
        <v>44980</v>
      </c>
      <c r="E1879" t="s">
        <v>41</v>
      </c>
      <c r="F1879">
        <v>6655</v>
      </c>
      <c r="G1879">
        <v>158</v>
      </c>
      <c r="H1879">
        <v>135.65</v>
      </c>
      <c r="I1879">
        <v>19</v>
      </c>
      <c r="J1879">
        <v>1</v>
      </c>
      <c r="L1879" t="s">
        <v>42</v>
      </c>
    </row>
    <row r="1880" spans="1:12">
      <c r="A1880" t="s">
        <v>3872</v>
      </c>
      <c r="B1880" t="s">
        <v>3873</v>
      </c>
      <c r="C1880" s="25">
        <v>45291</v>
      </c>
      <c r="D1880" s="23">
        <v>45294</v>
      </c>
      <c r="E1880" t="s">
        <v>23</v>
      </c>
      <c r="F1880">
        <v>45859</v>
      </c>
      <c r="G1880">
        <v>1305</v>
      </c>
      <c r="H1880">
        <v>1883.52</v>
      </c>
      <c r="I1880">
        <v>151</v>
      </c>
      <c r="J1880" t="b">
        <v>0</v>
      </c>
      <c r="L1880" t="s">
        <v>25</v>
      </c>
    </row>
    <row r="1881" spans="1:12">
      <c r="A1881" t="s">
        <v>3874</v>
      </c>
      <c r="B1881" t="s">
        <v>3875</v>
      </c>
      <c r="C1881" s="23">
        <v>45049</v>
      </c>
      <c r="D1881" s="23">
        <v>45010</v>
      </c>
      <c r="E1881" t="s">
        <v>41</v>
      </c>
      <c r="F1881">
        <v>54625</v>
      </c>
      <c r="G1881">
        <v>1451</v>
      </c>
      <c r="H1881">
        <v>2119.29</v>
      </c>
      <c r="I1881">
        <v>238</v>
      </c>
      <c r="J1881">
        <v>0</v>
      </c>
      <c r="L1881" t="s">
        <v>42</v>
      </c>
    </row>
    <row r="1882" spans="1:12">
      <c r="A1882" t="s">
        <v>3876</v>
      </c>
      <c r="B1882" t="s">
        <v>3877</v>
      </c>
      <c r="C1882" s="25">
        <v>45288</v>
      </c>
      <c r="D1882" s="23">
        <v>45301</v>
      </c>
      <c r="E1882" t="s">
        <v>41</v>
      </c>
      <c r="F1882">
        <v>53098</v>
      </c>
      <c r="G1882">
        <v>559</v>
      </c>
      <c r="H1882">
        <v>992.65</v>
      </c>
      <c r="I1882">
        <v>63</v>
      </c>
      <c r="J1882" t="s">
        <v>24</v>
      </c>
      <c r="L1882" t="s">
        <v>42</v>
      </c>
    </row>
    <row r="1883" spans="1:12">
      <c r="A1883" t="s">
        <v>3878</v>
      </c>
      <c r="B1883" t="s">
        <v>3879</v>
      </c>
      <c r="C1883" s="25">
        <v>45195</v>
      </c>
      <c r="D1883" s="23">
        <v>45204</v>
      </c>
      <c r="E1883" t="s">
        <v>14</v>
      </c>
      <c r="F1883">
        <v>16251</v>
      </c>
      <c r="G1883">
        <v>354</v>
      </c>
      <c r="H1883" s="24">
        <v>570.4</v>
      </c>
      <c r="I1883">
        <v>67</v>
      </c>
      <c r="J1883">
        <v>1</v>
      </c>
      <c r="L1883" t="s">
        <v>16</v>
      </c>
    </row>
    <row r="1884" spans="1:12">
      <c r="A1884" t="s">
        <v>3880</v>
      </c>
      <c r="B1884" t="s">
        <v>3881</v>
      </c>
      <c r="C1884" s="25">
        <v>45188</v>
      </c>
      <c r="D1884" s="23">
        <v>45201</v>
      </c>
      <c r="E1884" t="s">
        <v>19</v>
      </c>
      <c r="F1884">
        <v>1526</v>
      </c>
      <c r="G1884">
        <v>43</v>
      </c>
      <c r="H1884">
        <v>56.5</v>
      </c>
      <c r="I1884">
        <v>7</v>
      </c>
      <c r="J1884" t="s">
        <v>15</v>
      </c>
      <c r="L1884" t="s">
        <v>20</v>
      </c>
    </row>
    <row r="1885" spans="1:12">
      <c r="A1885" t="s">
        <v>3882</v>
      </c>
      <c r="B1885" t="s">
        <v>3883</v>
      </c>
      <c r="C1885" s="25">
        <v>45208</v>
      </c>
      <c r="D1885" s="23">
        <v>45216</v>
      </c>
      <c r="E1885" t="s">
        <v>23</v>
      </c>
      <c r="F1885">
        <v>69760</v>
      </c>
      <c r="G1885">
        <v>1844</v>
      </c>
      <c r="H1885">
        <v>2729.82</v>
      </c>
      <c r="J1885">
        <v>0</v>
      </c>
      <c r="L1885" t="s">
        <v>25</v>
      </c>
    </row>
    <row r="1886" spans="1:12">
      <c r="A1886" t="s">
        <v>3884</v>
      </c>
      <c r="B1886" t="s">
        <v>3885</v>
      </c>
      <c r="C1886" s="25">
        <v>45098</v>
      </c>
      <c r="D1886" s="23">
        <v>45100</v>
      </c>
      <c r="E1886" t="s">
        <v>23</v>
      </c>
      <c r="F1886">
        <v>48837</v>
      </c>
      <c r="G1886">
        <v>1898</v>
      </c>
      <c r="H1886">
        <v>1729.05</v>
      </c>
      <c r="I1886">
        <v>115</v>
      </c>
      <c r="J1886" t="s">
        <v>24</v>
      </c>
      <c r="L1886" t="s">
        <v>25</v>
      </c>
    </row>
    <row r="1887" spans="1:12">
      <c r="A1887" t="s">
        <v>3886</v>
      </c>
      <c r="B1887" t="s">
        <v>3887</v>
      </c>
      <c r="C1887" s="25">
        <v>45003</v>
      </c>
      <c r="D1887" s="23">
        <v>45005</v>
      </c>
      <c r="E1887" t="s">
        <v>33</v>
      </c>
      <c r="F1887">
        <v>12536</v>
      </c>
      <c r="G1887">
        <v>318</v>
      </c>
      <c r="H1887">
        <v>441.89</v>
      </c>
      <c r="I1887">
        <v>56</v>
      </c>
      <c r="J1887">
        <v>1</v>
      </c>
      <c r="L1887" t="s">
        <v>34</v>
      </c>
    </row>
    <row r="1888" spans="1:12">
      <c r="A1888" t="s">
        <v>3888</v>
      </c>
      <c r="B1888" t="s">
        <v>3889</v>
      </c>
      <c r="C1888" t="s">
        <v>3890</v>
      </c>
      <c r="D1888" s="23">
        <v>45301</v>
      </c>
      <c r="E1888" t="s">
        <v>14</v>
      </c>
      <c r="F1888">
        <v>29541</v>
      </c>
      <c r="G1888">
        <v>873</v>
      </c>
      <c r="H1888">
        <v>1077.14</v>
      </c>
      <c r="I1888">
        <v>146</v>
      </c>
      <c r="J1888">
        <v>1</v>
      </c>
      <c r="L1888" t="s">
        <v>16</v>
      </c>
    </row>
    <row r="1889" spans="1:12">
      <c r="A1889" t="s">
        <v>3891</v>
      </c>
      <c r="B1889" t="s">
        <v>3892</v>
      </c>
      <c r="C1889" s="25">
        <v>45084</v>
      </c>
      <c r="D1889" s="23">
        <v>45085</v>
      </c>
      <c r="E1889" t="s">
        <v>19</v>
      </c>
      <c r="F1889">
        <v>80083</v>
      </c>
      <c r="G1889">
        <v>2177</v>
      </c>
      <c r="H1889">
        <v>1523.94</v>
      </c>
      <c r="I1889">
        <v>142</v>
      </c>
      <c r="J1889" t="b">
        <v>0</v>
      </c>
      <c r="L1889" t="s">
        <v>20</v>
      </c>
    </row>
    <row r="1890" spans="1:12">
      <c r="A1890" t="s">
        <v>3893</v>
      </c>
      <c r="B1890" t="s">
        <v>3894</v>
      </c>
      <c r="C1890" s="25">
        <v>45155</v>
      </c>
      <c r="D1890" s="23">
        <v>45160</v>
      </c>
      <c r="E1890" t="s">
        <v>23</v>
      </c>
      <c r="F1890">
        <v>52027</v>
      </c>
      <c r="G1890">
        <v>2061</v>
      </c>
      <c r="H1890">
        <v>1780.33</v>
      </c>
      <c r="I1890">
        <v>136</v>
      </c>
      <c r="J1890" t="s">
        <v>24</v>
      </c>
      <c r="L1890" t="s">
        <v>25</v>
      </c>
    </row>
    <row r="1891" spans="1:12">
      <c r="A1891" t="s">
        <v>3895</v>
      </c>
      <c r="B1891" t="s">
        <v>3896</v>
      </c>
      <c r="C1891" s="23">
        <v>44994</v>
      </c>
      <c r="D1891" s="23">
        <v>45179</v>
      </c>
      <c r="E1891" t="s">
        <v>14</v>
      </c>
      <c r="F1891">
        <v>35531</v>
      </c>
      <c r="G1891">
        <v>1581</v>
      </c>
      <c r="H1891">
        <v>1482.25</v>
      </c>
      <c r="J1891" t="s">
        <v>15</v>
      </c>
      <c r="L1891" t="s">
        <v>16</v>
      </c>
    </row>
    <row r="1892" spans="1:12">
      <c r="A1892" t="s">
        <v>3897</v>
      </c>
      <c r="B1892" t="s">
        <v>3898</v>
      </c>
      <c r="C1892" s="23">
        <v>45204</v>
      </c>
      <c r="D1892" s="23">
        <v>45070</v>
      </c>
      <c r="E1892" t="s">
        <v>33</v>
      </c>
      <c r="F1892">
        <v>9712</v>
      </c>
      <c r="G1892">
        <v>303</v>
      </c>
      <c r="H1892" s="24">
        <v>571.6</v>
      </c>
      <c r="I1892">
        <v>15</v>
      </c>
      <c r="J1892">
        <v>0</v>
      </c>
      <c r="L1892" t="s">
        <v>34</v>
      </c>
    </row>
    <row r="1893" spans="1:12">
      <c r="A1893" t="s">
        <v>3899</v>
      </c>
      <c r="B1893" t="s">
        <v>3900</v>
      </c>
      <c r="C1893" s="25">
        <v>45181</v>
      </c>
      <c r="D1893" s="23">
        <v>45200</v>
      </c>
      <c r="E1893" t="s">
        <v>415</v>
      </c>
      <c r="F1893">
        <v>66455</v>
      </c>
      <c r="G1893">
        <v>2763</v>
      </c>
      <c r="H1893">
        <v>2336.34</v>
      </c>
      <c r="I1893">
        <v>365</v>
      </c>
      <c r="J1893" t="s">
        <v>30</v>
      </c>
      <c r="L1893" t="s">
        <v>34</v>
      </c>
    </row>
    <row r="1894" spans="1:12">
      <c r="A1894" t="s">
        <v>3901</v>
      </c>
      <c r="B1894" t="s">
        <v>3902</v>
      </c>
      <c r="C1894" s="25">
        <v>44929</v>
      </c>
      <c r="D1894" s="23">
        <v>44936</v>
      </c>
      <c r="E1894" t="s">
        <v>33</v>
      </c>
      <c r="F1894">
        <v>75744</v>
      </c>
      <c r="G1894">
        <v>1656</v>
      </c>
      <c r="H1894">
        <v>1546.48</v>
      </c>
      <c r="I1894">
        <v>324</v>
      </c>
      <c r="J1894" t="b">
        <v>1</v>
      </c>
      <c r="L1894" t="s">
        <v>34</v>
      </c>
    </row>
    <row r="1895" spans="1:12">
      <c r="A1895" t="s">
        <v>3903</v>
      </c>
      <c r="B1895" t="s">
        <v>3904</v>
      </c>
      <c r="C1895" s="25">
        <v>45038</v>
      </c>
      <c r="D1895" s="23">
        <v>45052</v>
      </c>
      <c r="E1895" t="s">
        <v>41</v>
      </c>
      <c r="F1895">
        <v>6109</v>
      </c>
      <c r="G1895">
        <v>193</v>
      </c>
      <c r="H1895">
        <v>203.43</v>
      </c>
      <c r="I1895">
        <v>22</v>
      </c>
      <c r="J1895" t="s">
        <v>15</v>
      </c>
      <c r="L1895" t="s">
        <v>42</v>
      </c>
    </row>
    <row r="1896" spans="1:12">
      <c r="A1896" t="s">
        <v>3905</v>
      </c>
      <c r="B1896" t="s">
        <v>3906</v>
      </c>
      <c r="C1896" s="25">
        <v>45136</v>
      </c>
      <c r="D1896" s="23">
        <v>45162</v>
      </c>
      <c r="E1896" t="s">
        <v>23</v>
      </c>
      <c r="F1896">
        <v>50268</v>
      </c>
      <c r="G1896">
        <v>1196</v>
      </c>
      <c r="H1896">
        <v>1788.75</v>
      </c>
      <c r="I1896">
        <v>156</v>
      </c>
      <c r="J1896" t="s">
        <v>30</v>
      </c>
      <c r="L1896" t="s">
        <v>25</v>
      </c>
    </row>
    <row r="1897" spans="1:12">
      <c r="A1897" t="s">
        <v>3907</v>
      </c>
      <c r="B1897" t="s">
        <v>3908</v>
      </c>
      <c r="C1897" s="25">
        <v>44930</v>
      </c>
      <c r="D1897" s="23">
        <v>44957</v>
      </c>
      <c r="E1897" t="s">
        <v>41</v>
      </c>
      <c r="F1897">
        <v>55615</v>
      </c>
      <c r="G1897">
        <v>1477</v>
      </c>
      <c r="H1897">
        <v>1000.46</v>
      </c>
      <c r="I1897">
        <v>288</v>
      </c>
      <c r="J1897" t="s">
        <v>15</v>
      </c>
      <c r="L1897" t="s">
        <v>42</v>
      </c>
    </row>
    <row r="1898" spans="1:12">
      <c r="A1898" t="s">
        <v>3909</v>
      </c>
      <c r="B1898" t="s">
        <v>3910</v>
      </c>
      <c r="C1898" s="25">
        <v>45244</v>
      </c>
      <c r="D1898" s="23">
        <v>45273</v>
      </c>
      <c r="E1898" t="s">
        <v>19</v>
      </c>
      <c r="F1898">
        <v>83503</v>
      </c>
      <c r="G1898">
        <v>3281</v>
      </c>
      <c r="H1898">
        <v>6335.34</v>
      </c>
      <c r="I1898">
        <v>289</v>
      </c>
      <c r="J1898" t="s">
        <v>24</v>
      </c>
      <c r="L1898" t="s">
        <v>20</v>
      </c>
    </row>
    <row r="1899" spans="1:12">
      <c r="A1899" t="s">
        <v>3911</v>
      </c>
      <c r="B1899" t="s">
        <v>3912</v>
      </c>
      <c r="C1899" t="s">
        <v>3913</v>
      </c>
      <c r="D1899" s="23">
        <v>45038</v>
      </c>
      <c r="E1899" t="s">
        <v>138</v>
      </c>
      <c r="F1899">
        <v>30759</v>
      </c>
      <c r="G1899">
        <v>1392</v>
      </c>
      <c r="H1899">
        <v>-2503.31</v>
      </c>
      <c r="J1899" t="s">
        <v>30</v>
      </c>
      <c r="L1899" t="s">
        <v>139</v>
      </c>
    </row>
    <row r="1900" spans="1:12">
      <c r="A1900" t="s">
        <v>3914</v>
      </c>
      <c r="B1900" t="s">
        <v>3915</v>
      </c>
      <c r="C1900" t="s">
        <v>865</v>
      </c>
      <c r="D1900" s="23">
        <v>45016</v>
      </c>
      <c r="E1900" t="s">
        <v>23</v>
      </c>
      <c r="F1900">
        <v>86708</v>
      </c>
      <c r="G1900">
        <v>1288</v>
      </c>
      <c r="H1900">
        <v>1759.18</v>
      </c>
      <c r="J1900" t="s">
        <v>24</v>
      </c>
      <c r="L1900" t="s">
        <v>25</v>
      </c>
    </row>
    <row r="1901" spans="1:12">
      <c r="A1901" t="s">
        <v>3916</v>
      </c>
      <c r="B1901" t="s">
        <v>3917</v>
      </c>
      <c r="C1901" t="s">
        <v>3918</v>
      </c>
      <c r="D1901" s="23">
        <v>45123</v>
      </c>
      <c r="E1901" t="s">
        <v>23</v>
      </c>
      <c r="F1901">
        <v>61112</v>
      </c>
      <c r="G1901">
        <v>2162</v>
      </c>
      <c r="H1901">
        <v>3266.9</v>
      </c>
      <c r="I1901">
        <v>292</v>
      </c>
      <c r="J1901" t="s">
        <v>30</v>
      </c>
      <c r="L1901" t="s">
        <v>25</v>
      </c>
    </row>
    <row r="1902" spans="1:12">
      <c r="A1902" t="s">
        <v>3919</v>
      </c>
      <c r="B1902" t="s">
        <v>3920</v>
      </c>
      <c r="C1902" s="25">
        <v>44943</v>
      </c>
      <c r="D1902" s="23">
        <v>44962</v>
      </c>
      <c r="E1902" t="s">
        <v>33</v>
      </c>
      <c r="F1902">
        <v>27589</v>
      </c>
      <c r="G1902">
        <v>918</v>
      </c>
      <c r="H1902">
        <v>481.94</v>
      </c>
      <c r="I1902">
        <v>93</v>
      </c>
      <c r="J1902" t="s">
        <v>15</v>
      </c>
      <c r="L1902" t="s">
        <v>34</v>
      </c>
    </row>
    <row r="1903" spans="1:12">
      <c r="A1903" t="s">
        <v>3921</v>
      </c>
      <c r="B1903" t="s">
        <v>3922</v>
      </c>
      <c r="C1903" s="23">
        <v>45079</v>
      </c>
      <c r="D1903" s="23">
        <v>44972</v>
      </c>
      <c r="E1903" t="s">
        <v>33</v>
      </c>
      <c r="F1903">
        <v>31015</v>
      </c>
      <c r="G1903">
        <v>457</v>
      </c>
      <c r="H1903">
        <v>460.85</v>
      </c>
      <c r="I1903">
        <v>61</v>
      </c>
      <c r="J1903" t="b">
        <v>0</v>
      </c>
      <c r="L1903" t="s">
        <v>34</v>
      </c>
    </row>
    <row r="1904" spans="1:12">
      <c r="A1904" t="s">
        <v>3923</v>
      </c>
      <c r="B1904" t="s">
        <v>3924</v>
      </c>
      <c r="C1904" s="25">
        <v>44982</v>
      </c>
      <c r="D1904" s="23">
        <v>45012</v>
      </c>
      <c r="E1904" t="s">
        <v>23</v>
      </c>
      <c r="F1904">
        <v>30009</v>
      </c>
      <c r="G1904">
        <v>554</v>
      </c>
      <c r="H1904" s="24">
        <v>938.19</v>
      </c>
      <c r="I1904">
        <v>33</v>
      </c>
      <c r="J1904" t="s">
        <v>15</v>
      </c>
      <c r="L1904" t="s">
        <v>25</v>
      </c>
    </row>
    <row r="1905" spans="1:12">
      <c r="A1905" t="s">
        <v>3925</v>
      </c>
      <c r="B1905" t="s">
        <v>3926</v>
      </c>
      <c r="C1905" s="25">
        <v>45271</v>
      </c>
      <c r="D1905" s="23">
        <v>45278</v>
      </c>
      <c r="E1905" t="s">
        <v>33</v>
      </c>
      <c r="F1905">
        <v>84309</v>
      </c>
      <c r="G1905">
        <v>1891</v>
      </c>
      <c r="H1905">
        <v>1165.28</v>
      </c>
      <c r="I1905">
        <v>311</v>
      </c>
      <c r="J1905" t="s">
        <v>24</v>
      </c>
      <c r="L1905" t="s">
        <v>34</v>
      </c>
    </row>
    <row r="1906" spans="1:12">
      <c r="A1906" t="s">
        <v>3927</v>
      </c>
      <c r="B1906" t="s">
        <v>3928</v>
      </c>
      <c r="C1906" s="25">
        <v>45285</v>
      </c>
      <c r="D1906" s="23">
        <v>45286</v>
      </c>
      <c r="E1906" t="s">
        <v>14</v>
      </c>
      <c r="F1906">
        <v>63046</v>
      </c>
      <c r="G1906">
        <v>1051</v>
      </c>
      <c r="H1906">
        <v>970.57</v>
      </c>
      <c r="J1906" t="s">
        <v>15</v>
      </c>
      <c r="L1906" t="s">
        <v>16</v>
      </c>
    </row>
    <row r="1907" spans="1:12">
      <c r="A1907" t="s">
        <v>3929</v>
      </c>
      <c r="B1907" t="s">
        <v>3930</v>
      </c>
      <c r="C1907" s="25">
        <v>45017</v>
      </c>
      <c r="D1907" s="23">
        <v>45020</v>
      </c>
      <c r="E1907" t="s">
        <v>23</v>
      </c>
      <c r="F1907">
        <v>27143</v>
      </c>
      <c r="G1907">
        <v>536</v>
      </c>
      <c r="H1907">
        <v>738.58</v>
      </c>
      <c r="I1907">
        <v>98</v>
      </c>
      <c r="J1907" t="s">
        <v>30</v>
      </c>
      <c r="L1907" t="s">
        <v>25</v>
      </c>
    </row>
    <row r="1908" spans="1:12">
      <c r="A1908" t="s">
        <v>3931</v>
      </c>
      <c r="B1908" t="s">
        <v>3932</v>
      </c>
      <c r="C1908" s="23">
        <v>45111</v>
      </c>
      <c r="D1908" s="23">
        <v>45029</v>
      </c>
      <c r="E1908" t="s">
        <v>19</v>
      </c>
      <c r="F1908">
        <v>7154</v>
      </c>
      <c r="G1908">
        <v>148</v>
      </c>
      <c r="H1908">
        <v>130.92</v>
      </c>
      <c r="I1908">
        <v>15</v>
      </c>
      <c r="J1908" t="b">
        <v>1</v>
      </c>
      <c r="L1908" t="s">
        <v>20</v>
      </c>
    </row>
    <row r="1909" spans="1:12">
      <c r="A1909" t="s">
        <v>3933</v>
      </c>
      <c r="B1909" t="s">
        <v>3934</v>
      </c>
      <c r="C1909" s="25">
        <v>45080</v>
      </c>
      <c r="D1909" s="23">
        <v>45108</v>
      </c>
      <c r="E1909" t="s">
        <v>138</v>
      </c>
      <c r="F1909">
        <v>22804</v>
      </c>
      <c r="G1909">
        <v>534</v>
      </c>
      <c r="H1909" s="24">
        <v>1015.12</v>
      </c>
      <c r="I1909">
        <v>38</v>
      </c>
      <c r="J1909" t="s">
        <v>30</v>
      </c>
      <c r="L1909" t="s">
        <v>139</v>
      </c>
    </row>
    <row r="1910" spans="1:12">
      <c r="A1910" t="s">
        <v>3935</v>
      </c>
      <c r="B1910" t="s">
        <v>3936</v>
      </c>
      <c r="C1910" s="25">
        <v>44961</v>
      </c>
      <c r="D1910" s="23">
        <v>44963</v>
      </c>
      <c r="E1910" t="s">
        <v>14</v>
      </c>
      <c r="F1910">
        <v>42688</v>
      </c>
      <c r="G1910">
        <v>1706</v>
      </c>
      <c r="H1910">
        <v>1188.38</v>
      </c>
      <c r="I1910">
        <v>263</v>
      </c>
      <c r="J1910">
        <v>1</v>
      </c>
      <c r="L1910" t="s">
        <v>16</v>
      </c>
    </row>
    <row r="1911" spans="1:12">
      <c r="A1911" t="s">
        <v>3937</v>
      </c>
      <c r="B1911" t="s">
        <v>3938</v>
      </c>
      <c r="C1911" s="25">
        <v>44960</v>
      </c>
      <c r="D1911" s="23">
        <v>44969</v>
      </c>
      <c r="E1911" t="s">
        <v>41</v>
      </c>
      <c r="F1911">
        <v>65288</v>
      </c>
      <c r="G1911">
        <v>2146</v>
      </c>
      <c r="H1911">
        <v>3639.81</v>
      </c>
      <c r="I1911">
        <v>160</v>
      </c>
      <c r="J1911" t="s">
        <v>15</v>
      </c>
      <c r="L1911" t="s">
        <v>42</v>
      </c>
    </row>
    <row r="1912" spans="1:12">
      <c r="A1912" t="s">
        <v>3939</v>
      </c>
      <c r="B1912" t="s">
        <v>3940</v>
      </c>
      <c r="C1912" s="25">
        <v>45282</v>
      </c>
      <c r="D1912" s="23">
        <v>45306</v>
      </c>
      <c r="E1912" t="s">
        <v>19</v>
      </c>
      <c r="F1912">
        <v>52195</v>
      </c>
      <c r="G1912">
        <v>2581</v>
      </c>
      <c r="H1912">
        <v>3257.02</v>
      </c>
      <c r="I1912">
        <v>420</v>
      </c>
      <c r="J1912">
        <v>0</v>
      </c>
      <c r="L1912" t="s">
        <v>20</v>
      </c>
    </row>
    <row r="1913" spans="1:12">
      <c r="A1913" t="s">
        <v>3941</v>
      </c>
      <c r="B1913" t="s">
        <v>3942</v>
      </c>
      <c r="C1913" s="25">
        <v>45138</v>
      </c>
      <c r="D1913" s="23">
        <v>45154</v>
      </c>
      <c r="E1913" t="s">
        <v>33</v>
      </c>
      <c r="F1913">
        <v>21581</v>
      </c>
      <c r="G1913">
        <v>573</v>
      </c>
      <c r="H1913">
        <v>931.41</v>
      </c>
      <c r="J1913" t="s">
        <v>15</v>
      </c>
      <c r="L1913" t="s">
        <v>34</v>
      </c>
    </row>
    <row r="1914" spans="1:12">
      <c r="A1914" t="s">
        <v>3943</v>
      </c>
      <c r="B1914" t="s">
        <v>3944</v>
      </c>
      <c r="C1914" s="23">
        <v>45210</v>
      </c>
      <c r="D1914" s="23">
        <v>45266</v>
      </c>
      <c r="E1914" t="s">
        <v>19</v>
      </c>
      <c r="F1914">
        <v>53648</v>
      </c>
      <c r="G1914">
        <v>2154</v>
      </c>
      <c r="H1914">
        <v>2080.92</v>
      </c>
      <c r="I1914">
        <v>359</v>
      </c>
      <c r="J1914" t="b">
        <v>0</v>
      </c>
      <c r="L1914" t="s">
        <v>20</v>
      </c>
    </row>
    <row r="1915" spans="1:12">
      <c r="A1915" t="s">
        <v>3945</v>
      </c>
      <c r="B1915" t="s">
        <v>3946</v>
      </c>
      <c r="C1915" s="25">
        <v>45219</v>
      </c>
      <c r="D1915" s="23">
        <v>45222</v>
      </c>
      <c r="E1915" t="s">
        <v>23</v>
      </c>
      <c r="F1915">
        <v>31087</v>
      </c>
      <c r="G1915">
        <v>1394</v>
      </c>
      <c r="H1915">
        <v>1772.8</v>
      </c>
      <c r="I1915">
        <v>74</v>
      </c>
      <c r="J1915" t="s">
        <v>24</v>
      </c>
      <c r="L1915" t="s">
        <v>25</v>
      </c>
    </row>
    <row r="1916" spans="1:12">
      <c r="A1916" t="s">
        <v>3947</v>
      </c>
      <c r="B1916" t="s">
        <v>3948</v>
      </c>
      <c r="C1916" s="25">
        <v>44971</v>
      </c>
      <c r="D1916" s="23">
        <v>44979</v>
      </c>
      <c r="E1916" t="s">
        <v>138</v>
      </c>
      <c r="F1916">
        <v>50930</v>
      </c>
      <c r="G1916">
        <v>1892</v>
      </c>
      <c r="H1916" s="24">
        <v>3377.7</v>
      </c>
      <c r="I1916">
        <v>264</v>
      </c>
      <c r="J1916">
        <v>0</v>
      </c>
      <c r="L1916" t="s">
        <v>139</v>
      </c>
    </row>
    <row r="1917" spans="1:12">
      <c r="A1917" t="s">
        <v>3949</v>
      </c>
      <c r="B1917" t="s">
        <v>3950</v>
      </c>
      <c r="C1917" s="25">
        <v>45288</v>
      </c>
      <c r="D1917" s="23">
        <v>45303</v>
      </c>
      <c r="E1917" t="s">
        <v>33</v>
      </c>
      <c r="F1917">
        <v>33981</v>
      </c>
      <c r="G1917">
        <v>899</v>
      </c>
      <c r="H1917">
        <v>1079.09</v>
      </c>
      <c r="I1917">
        <v>138</v>
      </c>
      <c r="J1917" t="s">
        <v>30</v>
      </c>
      <c r="L1917" t="s">
        <v>34</v>
      </c>
    </row>
    <row r="1918" spans="1:12">
      <c r="A1918" t="s">
        <v>3951</v>
      </c>
      <c r="B1918" t="s">
        <v>3952</v>
      </c>
      <c r="C1918" s="25">
        <v>45089</v>
      </c>
      <c r="D1918" s="23">
        <v>45119</v>
      </c>
      <c r="E1918" t="s">
        <v>41</v>
      </c>
      <c r="F1918">
        <v>70298</v>
      </c>
      <c r="G1918">
        <v>2822</v>
      </c>
      <c r="H1918">
        <v>2933.69</v>
      </c>
      <c r="I1918">
        <v>490</v>
      </c>
      <c r="J1918" t="b">
        <v>0</v>
      </c>
      <c r="L1918" t="s">
        <v>42</v>
      </c>
    </row>
    <row r="1919" spans="1:12">
      <c r="A1919" t="s">
        <v>3953</v>
      </c>
      <c r="B1919" t="s">
        <v>3954</v>
      </c>
      <c r="C1919" s="25">
        <v>45246</v>
      </c>
      <c r="D1919" s="23">
        <v>45252</v>
      </c>
      <c r="E1919" t="s">
        <v>33</v>
      </c>
      <c r="F1919">
        <v>47167</v>
      </c>
      <c r="G1919">
        <v>855</v>
      </c>
      <c r="H1919" s="24">
        <v>1115.12</v>
      </c>
      <c r="I1919">
        <v>49</v>
      </c>
      <c r="J1919" t="s">
        <v>15</v>
      </c>
      <c r="L1919" t="s">
        <v>34</v>
      </c>
    </row>
    <row r="1920" spans="1:12">
      <c r="A1920" t="s">
        <v>3955</v>
      </c>
      <c r="B1920" t="s">
        <v>3956</v>
      </c>
      <c r="C1920" s="25">
        <v>45215</v>
      </c>
      <c r="D1920" s="23">
        <v>45245</v>
      </c>
      <c r="E1920" t="s">
        <v>23</v>
      </c>
      <c r="F1920">
        <v>76304</v>
      </c>
      <c r="G1920">
        <v>1762</v>
      </c>
      <c r="H1920">
        <v>2776.99</v>
      </c>
      <c r="I1920">
        <v>214</v>
      </c>
      <c r="J1920" t="s">
        <v>30</v>
      </c>
      <c r="L1920" t="s">
        <v>25</v>
      </c>
    </row>
    <row r="1921" spans="1:12">
      <c r="A1921" t="s">
        <v>3957</v>
      </c>
      <c r="B1921" t="s">
        <v>3958</v>
      </c>
      <c r="C1921" s="25">
        <v>45181</v>
      </c>
      <c r="D1921" s="23">
        <v>45203</v>
      </c>
      <c r="E1921" t="s">
        <v>19</v>
      </c>
      <c r="F1921">
        <v>44408</v>
      </c>
      <c r="G1921">
        <v>1415</v>
      </c>
      <c r="H1921">
        <v>1648.96</v>
      </c>
      <c r="I1921">
        <v>184</v>
      </c>
      <c r="J1921" t="s">
        <v>30</v>
      </c>
      <c r="L1921" t="s">
        <v>20</v>
      </c>
    </row>
    <row r="1922" spans="1:12">
      <c r="A1922" t="s">
        <v>3959</v>
      </c>
      <c r="B1922" t="s">
        <v>3960</v>
      </c>
      <c r="C1922" s="25">
        <v>45239</v>
      </c>
      <c r="D1922" s="23">
        <v>45255</v>
      </c>
      <c r="E1922" t="s">
        <v>41</v>
      </c>
      <c r="F1922">
        <v>40499</v>
      </c>
      <c r="G1922">
        <v>1337</v>
      </c>
      <c r="H1922">
        <v>2551.42</v>
      </c>
      <c r="I1922">
        <v>100</v>
      </c>
      <c r="J1922">
        <v>1</v>
      </c>
      <c r="L1922" t="s">
        <v>42</v>
      </c>
    </row>
    <row r="1923" spans="1:12">
      <c r="A1923" t="s">
        <v>3961</v>
      </c>
      <c r="B1923" t="s">
        <v>3962</v>
      </c>
      <c r="C1923" s="23">
        <v>45203</v>
      </c>
      <c r="D1923" s="23">
        <v>45030</v>
      </c>
      <c r="E1923" t="s">
        <v>41</v>
      </c>
      <c r="F1923">
        <v>53269</v>
      </c>
      <c r="G1923">
        <v>579</v>
      </c>
      <c r="H1923">
        <v>545.66</v>
      </c>
      <c r="I1923">
        <v>56</v>
      </c>
      <c r="J1923">
        <v>1</v>
      </c>
      <c r="L1923" t="s">
        <v>42</v>
      </c>
    </row>
    <row r="1924" spans="1:12">
      <c r="A1924" t="s">
        <v>3963</v>
      </c>
      <c r="B1924" t="s">
        <v>3964</v>
      </c>
      <c r="C1924" s="25">
        <v>44939</v>
      </c>
      <c r="D1924" s="23">
        <v>44942</v>
      </c>
      <c r="E1924" t="s">
        <v>19</v>
      </c>
      <c r="F1924">
        <v>39559</v>
      </c>
      <c r="G1924">
        <v>1891</v>
      </c>
      <c r="H1924">
        <v>2294.15</v>
      </c>
      <c r="I1924">
        <v>219</v>
      </c>
      <c r="J1924" t="b">
        <v>1</v>
      </c>
      <c r="L1924" t="s">
        <v>20</v>
      </c>
    </row>
    <row r="1925" spans="1:12">
      <c r="A1925" t="s">
        <v>3965</v>
      </c>
      <c r="B1925" t="s">
        <v>3966</v>
      </c>
      <c r="C1925" s="25">
        <v>45033</v>
      </c>
      <c r="D1925" s="23">
        <v>45055</v>
      </c>
      <c r="E1925" t="s">
        <v>33</v>
      </c>
      <c r="F1925">
        <v>75319</v>
      </c>
      <c r="G1925">
        <v>2851</v>
      </c>
      <c r="H1925">
        <v>4662.5</v>
      </c>
      <c r="I1925">
        <v>498</v>
      </c>
      <c r="J1925">
        <v>1</v>
      </c>
      <c r="L1925" t="s">
        <v>34</v>
      </c>
    </row>
    <row r="1926" spans="1:12">
      <c r="A1926" t="s">
        <v>3967</v>
      </c>
      <c r="B1926" t="s">
        <v>3968</v>
      </c>
      <c r="C1926" t="s">
        <v>617</v>
      </c>
      <c r="D1926" s="23">
        <v>45153</v>
      </c>
      <c r="E1926" t="s">
        <v>33</v>
      </c>
      <c r="F1926">
        <v>96317</v>
      </c>
      <c r="G1926">
        <v>2872</v>
      </c>
      <c r="H1926">
        <v>4404.73</v>
      </c>
      <c r="I1926">
        <v>543</v>
      </c>
      <c r="J1926" t="s">
        <v>24</v>
      </c>
      <c r="L1926" t="s">
        <v>34</v>
      </c>
    </row>
    <row r="1927" spans="1:12">
      <c r="A1927" t="s">
        <v>3969</v>
      </c>
      <c r="B1927" t="s">
        <v>3970</v>
      </c>
      <c r="C1927" s="25">
        <v>45106</v>
      </c>
      <c r="D1927" s="23">
        <v>45132</v>
      </c>
      <c r="E1927" t="s">
        <v>19</v>
      </c>
      <c r="F1927">
        <v>97347</v>
      </c>
      <c r="G1927">
        <v>4606</v>
      </c>
      <c r="H1927">
        <v>8269.9</v>
      </c>
      <c r="I1927">
        <v>664</v>
      </c>
      <c r="J1927">
        <v>0</v>
      </c>
      <c r="L1927" t="s">
        <v>20</v>
      </c>
    </row>
    <row r="1928" spans="1:12">
      <c r="A1928" t="s">
        <v>3971</v>
      </c>
      <c r="B1928" t="s">
        <v>3972</v>
      </c>
      <c r="C1928" s="25">
        <v>44932</v>
      </c>
      <c r="D1928" s="23">
        <v>44961</v>
      </c>
      <c r="E1928" t="s">
        <v>23</v>
      </c>
      <c r="F1928">
        <v>49787</v>
      </c>
      <c r="G1928">
        <v>1372</v>
      </c>
      <c r="H1928" s="24">
        <v>2737.43</v>
      </c>
      <c r="I1928">
        <v>149</v>
      </c>
      <c r="J1928" t="s">
        <v>30</v>
      </c>
      <c r="L1928" t="s">
        <v>25</v>
      </c>
    </row>
    <row r="1929" spans="1:12">
      <c r="A1929" t="s">
        <v>3973</v>
      </c>
      <c r="B1929" t="s">
        <v>3974</v>
      </c>
      <c r="C1929" s="25">
        <v>45057</v>
      </c>
      <c r="D1929" s="23">
        <v>45068</v>
      </c>
      <c r="E1929" t="s">
        <v>41</v>
      </c>
      <c r="F1929">
        <v>36488</v>
      </c>
      <c r="G1929">
        <v>1795</v>
      </c>
      <c r="H1929">
        <v>2046.82</v>
      </c>
      <c r="I1929">
        <v>158</v>
      </c>
      <c r="J1929">
        <v>1</v>
      </c>
      <c r="L1929" t="s">
        <v>42</v>
      </c>
    </row>
    <row r="1930" spans="1:12">
      <c r="A1930" t="s">
        <v>3975</v>
      </c>
      <c r="B1930" t="s">
        <v>3976</v>
      </c>
      <c r="C1930" s="25">
        <v>45186</v>
      </c>
      <c r="D1930" s="23">
        <v>45206</v>
      </c>
      <c r="E1930" t="s">
        <v>23</v>
      </c>
      <c r="F1930">
        <v>75441</v>
      </c>
      <c r="G1930">
        <v>2300</v>
      </c>
      <c r="H1930">
        <v>1533.47</v>
      </c>
      <c r="I1930">
        <v>453</v>
      </c>
      <c r="J1930" t="b">
        <v>1</v>
      </c>
      <c r="L1930" t="s">
        <v>68</v>
      </c>
    </row>
    <row r="1931" spans="1:12">
      <c r="A1931" t="s">
        <v>3977</v>
      </c>
      <c r="B1931" t="s">
        <v>3978</v>
      </c>
      <c r="C1931" s="25">
        <v>44985</v>
      </c>
      <c r="D1931" s="23">
        <v>45009</v>
      </c>
      <c r="E1931" t="s">
        <v>33</v>
      </c>
      <c r="F1931">
        <v>75663</v>
      </c>
      <c r="G1931">
        <v>1102</v>
      </c>
      <c r="H1931">
        <v>601.28</v>
      </c>
      <c r="I1931">
        <v>217</v>
      </c>
      <c r="J1931" t="s">
        <v>15</v>
      </c>
      <c r="L1931" t="s">
        <v>34</v>
      </c>
    </row>
    <row r="1932" spans="1:12">
      <c r="A1932" t="s">
        <v>3979</v>
      </c>
      <c r="B1932" t="s">
        <v>3980</v>
      </c>
      <c r="C1932" s="23">
        <v>45218</v>
      </c>
      <c r="D1932" s="23">
        <v>45230</v>
      </c>
      <c r="E1932" t="s">
        <v>138</v>
      </c>
      <c r="F1932">
        <v>23431</v>
      </c>
      <c r="G1932">
        <v>951</v>
      </c>
      <c r="H1932">
        <v>1512.39</v>
      </c>
      <c r="I1932">
        <v>179</v>
      </c>
      <c r="J1932">
        <v>0</v>
      </c>
      <c r="L1932" t="s">
        <v>139</v>
      </c>
    </row>
    <row r="1933" spans="1:12">
      <c r="A1933" t="s">
        <v>3981</v>
      </c>
      <c r="B1933" t="s">
        <v>3982</v>
      </c>
      <c r="C1933" s="25">
        <v>45016</v>
      </c>
      <c r="D1933" s="23">
        <v>45044</v>
      </c>
      <c r="E1933" t="s">
        <v>19</v>
      </c>
      <c r="F1933">
        <v>62681</v>
      </c>
      <c r="G1933">
        <v>2328</v>
      </c>
      <c r="H1933">
        <v>4216.06</v>
      </c>
      <c r="I1933">
        <v>390</v>
      </c>
      <c r="J1933">
        <v>1</v>
      </c>
      <c r="L1933" t="s">
        <v>20</v>
      </c>
    </row>
    <row r="1934" spans="1:12">
      <c r="A1934" t="s">
        <v>3983</v>
      </c>
      <c r="B1934" t="s">
        <v>3984</v>
      </c>
      <c r="C1934" s="25">
        <v>45271</v>
      </c>
      <c r="D1934" s="23">
        <v>45287</v>
      </c>
      <c r="E1934" t="s">
        <v>19</v>
      </c>
      <c r="F1934">
        <v>64483</v>
      </c>
      <c r="G1934">
        <v>2638</v>
      </c>
      <c r="H1934" s="24">
        <v>2192.36</v>
      </c>
      <c r="I1934">
        <v>260</v>
      </c>
      <c r="J1934" t="s">
        <v>30</v>
      </c>
      <c r="L1934" t="s">
        <v>20</v>
      </c>
    </row>
    <row r="1935" spans="1:12">
      <c r="A1935" t="s">
        <v>3985</v>
      </c>
      <c r="B1935" t="s">
        <v>3986</v>
      </c>
      <c r="C1935" s="25">
        <v>44945</v>
      </c>
      <c r="D1935" s="23">
        <v>44954</v>
      </c>
      <c r="E1935" t="s">
        <v>33</v>
      </c>
      <c r="F1935">
        <v>50153</v>
      </c>
      <c r="G1935">
        <v>2410</v>
      </c>
      <c r="H1935">
        <v>1777.79</v>
      </c>
      <c r="I1935">
        <v>415</v>
      </c>
      <c r="J1935" t="s">
        <v>15</v>
      </c>
      <c r="L1935" t="s">
        <v>34</v>
      </c>
    </row>
    <row r="1936" spans="1:12">
      <c r="A1936" t="s">
        <v>3987</v>
      </c>
      <c r="B1936" t="s">
        <v>3988</v>
      </c>
      <c r="C1936" s="25">
        <v>45248</v>
      </c>
      <c r="D1936" s="23">
        <v>45267</v>
      </c>
      <c r="E1936" t="s">
        <v>41</v>
      </c>
      <c r="F1936">
        <v>7368</v>
      </c>
      <c r="G1936">
        <v>302</v>
      </c>
      <c r="H1936" s="24">
        <v>179.18</v>
      </c>
      <c r="I1936">
        <v>33</v>
      </c>
      <c r="J1936" t="s">
        <v>24</v>
      </c>
      <c r="L1936" t="s">
        <v>42</v>
      </c>
    </row>
    <row r="1937" spans="1:12">
      <c r="A1937" t="s">
        <v>3989</v>
      </c>
      <c r="B1937" t="s">
        <v>3990</v>
      </c>
      <c r="C1937" s="25">
        <v>45098</v>
      </c>
      <c r="D1937" s="23">
        <v>45116</v>
      </c>
      <c r="E1937" t="s">
        <v>19</v>
      </c>
      <c r="F1937">
        <v>28424</v>
      </c>
      <c r="G1937">
        <v>979</v>
      </c>
      <c r="H1937">
        <v>-1697.64</v>
      </c>
      <c r="I1937">
        <v>96</v>
      </c>
      <c r="J1937" t="s">
        <v>30</v>
      </c>
      <c r="L1937" t="s">
        <v>20</v>
      </c>
    </row>
    <row r="1938" spans="1:12">
      <c r="A1938" t="s">
        <v>3991</v>
      </c>
      <c r="B1938" t="s">
        <v>3992</v>
      </c>
      <c r="C1938" s="25">
        <v>44955</v>
      </c>
      <c r="D1938" s="23">
        <v>44973</v>
      </c>
      <c r="E1938" t="s">
        <v>23</v>
      </c>
      <c r="F1938">
        <v>46004</v>
      </c>
      <c r="G1938">
        <v>2037</v>
      </c>
      <c r="H1938" s="24">
        <v>1969.93</v>
      </c>
      <c r="I1938">
        <v>329</v>
      </c>
      <c r="J1938" t="s">
        <v>15</v>
      </c>
      <c r="L1938" t="s">
        <v>25</v>
      </c>
    </row>
    <row r="1939" spans="1:12">
      <c r="A1939" t="s">
        <v>3993</v>
      </c>
      <c r="B1939" t="s">
        <v>3994</v>
      </c>
      <c r="C1939" s="25">
        <v>45274</v>
      </c>
      <c r="D1939" s="23">
        <v>45303</v>
      </c>
      <c r="E1939" t="s">
        <v>14</v>
      </c>
      <c r="F1939">
        <v>84869</v>
      </c>
      <c r="G1939">
        <v>3134</v>
      </c>
      <c r="H1939">
        <v>3455.38</v>
      </c>
      <c r="I1939">
        <v>194</v>
      </c>
      <c r="J1939" t="s">
        <v>24</v>
      </c>
      <c r="L1939" t="s">
        <v>16</v>
      </c>
    </row>
    <row r="1940" spans="1:12">
      <c r="A1940" t="s">
        <v>3995</v>
      </c>
      <c r="B1940" t="s">
        <v>3996</v>
      </c>
      <c r="C1940" s="25">
        <v>45033</v>
      </c>
      <c r="D1940" s="23">
        <v>45062</v>
      </c>
      <c r="E1940" t="s">
        <v>41</v>
      </c>
      <c r="F1940">
        <v>89652</v>
      </c>
      <c r="G1940">
        <v>2360</v>
      </c>
      <c r="H1940">
        <v>2959.74</v>
      </c>
      <c r="I1940">
        <v>135</v>
      </c>
      <c r="J1940" t="s">
        <v>24</v>
      </c>
      <c r="L1940" t="s">
        <v>42</v>
      </c>
    </row>
    <row r="1941" spans="1:12">
      <c r="A1941" t="s">
        <v>3997</v>
      </c>
      <c r="B1941" t="s">
        <v>3998</v>
      </c>
      <c r="C1941" s="23">
        <v>44933</v>
      </c>
      <c r="D1941" s="23">
        <v>45135</v>
      </c>
      <c r="E1941" t="s">
        <v>23</v>
      </c>
      <c r="F1941">
        <v>57985</v>
      </c>
      <c r="G1941">
        <v>2633</v>
      </c>
      <c r="H1941">
        <v>4631.92</v>
      </c>
      <c r="I1941">
        <v>308</v>
      </c>
      <c r="J1941">
        <v>0</v>
      </c>
      <c r="L1941" t="s">
        <v>25</v>
      </c>
    </row>
    <row r="1942" spans="1:12">
      <c r="A1942" t="s">
        <v>3999</v>
      </c>
      <c r="B1942" t="s">
        <v>4000</v>
      </c>
      <c r="C1942" s="23">
        <v>45003</v>
      </c>
      <c r="D1942" s="23">
        <v>45027</v>
      </c>
      <c r="E1942" t="s">
        <v>14</v>
      </c>
      <c r="F1942">
        <v>51069</v>
      </c>
      <c r="G1942">
        <v>963</v>
      </c>
      <c r="H1942" s="24">
        <v>1421.63</v>
      </c>
      <c r="I1942">
        <v>112</v>
      </c>
      <c r="J1942" t="s">
        <v>30</v>
      </c>
      <c r="L1942" t="s">
        <v>16</v>
      </c>
    </row>
    <row r="1943" spans="1:12">
      <c r="A1943" t="s">
        <v>4001</v>
      </c>
      <c r="B1943" t="s">
        <v>4002</v>
      </c>
      <c r="C1943" s="25">
        <v>45119</v>
      </c>
      <c r="D1943" s="23">
        <v>45114</v>
      </c>
      <c r="E1943" t="s">
        <v>41</v>
      </c>
      <c r="F1943">
        <v>53326</v>
      </c>
      <c r="G1943">
        <v>2057</v>
      </c>
      <c r="H1943">
        <v>2926.28</v>
      </c>
      <c r="I1943">
        <v>379</v>
      </c>
      <c r="J1943">
        <v>1</v>
      </c>
      <c r="L1943" t="s">
        <v>42</v>
      </c>
    </row>
    <row r="1944" spans="1:12">
      <c r="A1944" t="s">
        <v>4003</v>
      </c>
      <c r="B1944" t="s">
        <v>4004</v>
      </c>
      <c r="C1944" s="25">
        <v>45219</v>
      </c>
      <c r="D1944" s="23">
        <v>45240</v>
      </c>
      <c r="E1944" t="s">
        <v>14</v>
      </c>
      <c r="F1944">
        <v>82061</v>
      </c>
      <c r="G1944">
        <v>3714</v>
      </c>
      <c r="H1944">
        <v>2835.67</v>
      </c>
      <c r="I1944">
        <v>255</v>
      </c>
      <c r="J1944">
        <v>1</v>
      </c>
      <c r="L1944" t="s">
        <v>16</v>
      </c>
    </row>
    <row r="1945" spans="1:12">
      <c r="A1945" t="s">
        <v>4005</v>
      </c>
      <c r="B1945" t="s">
        <v>4006</v>
      </c>
      <c r="C1945" s="25">
        <v>44986</v>
      </c>
      <c r="D1945" s="23">
        <v>45008</v>
      </c>
      <c r="E1945" t="s">
        <v>33</v>
      </c>
      <c r="F1945">
        <v>24398</v>
      </c>
      <c r="G1945">
        <v>957</v>
      </c>
      <c r="H1945">
        <v>1215.18</v>
      </c>
      <c r="I1945">
        <v>65</v>
      </c>
      <c r="J1945" t="b">
        <v>1</v>
      </c>
      <c r="L1945" t="s">
        <v>34</v>
      </c>
    </row>
    <row r="1946" spans="1:12">
      <c r="A1946" t="s">
        <v>4007</v>
      </c>
      <c r="B1946" t="s">
        <v>4008</v>
      </c>
      <c r="C1946" s="25">
        <v>45288</v>
      </c>
      <c r="D1946" s="23">
        <v>45299</v>
      </c>
      <c r="E1946" t="s">
        <v>14</v>
      </c>
      <c r="F1946">
        <v>99393</v>
      </c>
      <c r="G1946">
        <v>3766</v>
      </c>
      <c r="H1946">
        <v>5924.19</v>
      </c>
      <c r="I1946">
        <v>271</v>
      </c>
      <c r="J1946" t="s">
        <v>15</v>
      </c>
      <c r="K1946">
        <v>99483</v>
      </c>
      <c r="L1946" t="s">
        <v>16</v>
      </c>
    </row>
    <row r="1947" spans="1:12">
      <c r="A1947" t="s">
        <v>4009</v>
      </c>
      <c r="B1947" t="s">
        <v>4010</v>
      </c>
      <c r="C1947" s="25">
        <v>45066</v>
      </c>
      <c r="D1947" s="23">
        <v>45083</v>
      </c>
      <c r="E1947" t="s">
        <v>14</v>
      </c>
      <c r="F1947">
        <v>51861</v>
      </c>
      <c r="G1947">
        <v>2079</v>
      </c>
      <c r="H1947">
        <v>4074.61</v>
      </c>
      <c r="I1947">
        <v>113</v>
      </c>
      <c r="J1947" t="b">
        <v>1</v>
      </c>
      <c r="L1947" t="s">
        <v>16</v>
      </c>
    </row>
    <row r="1948" spans="1:12">
      <c r="A1948" t="s">
        <v>4011</v>
      </c>
      <c r="B1948" t="s">
        <v>4012</v>
      </c>
      <c r="C1948" s="25">
        <v>45048</v>
      </c>
      <c r="D1948" s="23">
        <v>45053</v>
      </c>
      <c r="E1948" t="s">
        <v>33</v>
      </c>
      <c r="F1948">
        <v>76897</v>
      </c>
      <c r="G1948">
        <v>2199</v>
      </c>
      <c r="H1948">
        <v>1763.84</v>
      </c>
      <c r="I1948">
        <v>133</v>
      </c>
      <c r="J1948" t="b">
        <v>0</v>
      </c>
      <c r="L1948" t="s">
        <v>34</v>
      </c>
    </row>
    <row r="1949" spans="1:12">
      <c r="A1949" t="s">
        <v>4013</v>
      </c>
      <c r="B1949" t="s">
        <v>4014</v>
      </c>
      <c r="C1949" s="25">
        <v>45081</v>
      </c>
      <c r="D1949" s="23">
        <v>45103</v>
      </c>
      <c r="E1949" t="s">
        <v>33</v>
      </c>
      <c r="F1949">
        <v>82905</v>
      </c>
      <c r="G1949">
        <v>3727</v>
      </c>
      <c r="H1949">
        <v>1916.85</v>
      </c>
      <c r="I1949">
        <v>555</v>
      </c>
      <c r="J1949">
        <v>1</v>
      </c>
      <c r="L1949" t="s">
        <v>34</v>
      </c>
    </row>
    <row r="1950" spans="1:12">
      <c r="A1950" t="s">
        <v>4015</v>
      </c>
      <c r="B1950" t="s">
        <v>4016</v>
      </c>
      <c r="C1950" s="23">
        <v>44984</v>
      </c>
      <c r="D1950" s="23">
        <v>45006</v>
      </c>
      <c r="E1950" t="s">
        <v>14</v>
      </c>
      <c r="F1950">
        <v>69577</v>
      </c>
      <c r="G1950">
        <v>1261</v>
      </c>
      <c r="H1950" s="24">
        <v>772.93</v>
      </c>
      <c r="I1950">
        <v>144</v>
      </c>
      <c r="J1950" t="s">
        <v>15</v>
      </c>
      <c r="L1950" t="s">
        <v>16</v>
      </c>
    </row>
    <row r="1951" spans="1:12">
      <c r="A1951" t="s">
        <v>4017</v>
      </c>
      <c r="B1951" t="s">
        <v>4018</v>
      </c>
      <c r="C1951" s="25">
        <v>45030</v>
      </c>
      <c r="D1951" s="23">
        <v>45057</v>
      </c>
      <c r="E1951" t="s">
        <v>33</v>
      </c>
      <c r="F1951">
        <v>66641</v>
      </c>
      <c r="G1951">
        <v>1005</v>
      </c>
      <c r="H1951">
        <v>1069.1</v>
      </c>
      <c r="I1951">
        <v>165</v>
      </c>
      <c r="J1951">
        <v>0</v>
      </c>
      <c r="L1951" t="s">
        <v>34</v>
      </c>
    </row>
    <row r="1952" spans="1:12">
      <c r="A1952" t="s">
        <v>4019</v>
      </c>
      <c r="B1952" t="s">
        <v>4020</v>
      </c>
      <c r="C1952" s="25">
        <v>44939</v>
      </c>
      <c r="D1952" s="23">
        <v>44962</v>
      </c>
      <c r="E1952" t="s">
        <v>19</v>
      </c>
      <c r="F1952">
        <v>10078</v>
      </c>
      <c r="G1952">
        <v>215</v>
      </c>
      <c r="H1952">
        <v>372.13</v>
      </c>
      <c r="I1952">
        <v>42</v>
      </c>
      <c r="J1952" t="b">
        <v>1</v>
      </c>
      <c r="L1952" t="s">
        <v>20</v>
      </c>
    </row>
    <row r="1953" spans="1:12">
      <c r="A1953" t="s">
        <v>4021</v>
      </c>
      <c r="B1953" t="s">
        <v>4022</v>
      </c>
      <c r="C1953" s="25">
        <v>45005</v>
      </c>
      <c r="D1953" s="23">
        <v>45024</v>
      </c>
      <c r="E1953" t="s">
        <v>138</v>
      </c>
      <c r="F1953">
        <v>26003</v>
      </c>
      <c r="G1953">
        <v>812</v>
      </c>
      <c r="H1953" s="24">
        <v>414.7</v>
      </c>
      <c r="I1953">
        <v>120</v>
      </c>
      <c r="J1953">
        <v>0</v>
      </c>
      <c r="L1953" t="s">
        <v>139</v>
      </c>
    </row>
    <row r="1954" spans="1:12">
      <c r="A1954" t="s">
        <v>4023</v>
      </c>
      <c r="B1954" t="s">
        <v>4024</v>
      </c>
      <c r="C1954" s="25">
        <v>45195</v>
      </c>
      <c r="D1954" s="23">
        <v>45190</v>
      </c>
      <c r="E1954" t="s">
        <v>23</v>
      </c>
      <c r="F1954">
        <v>63768</v>
      </c>
      <c r="G1954">
        <v>1939</v>
      </c>
      <c r="H1954">
        <v>2297.9</v>
      </c>
      <c r="I1954">
        <v>111</v>
      </c>
      <c r="J1954">
        <v>0</v>
      </c>
      <c r="L1954" t="s">
        <v>25</v>
      </c>
    </row>
    <row r="1955" spans="1:12">
      <c r="A1955" t="s">
        <v>4025</v>
      </c>
      <c r="B1955" t="s">
        <v>4026</v>
      </c>
      <c r="C1955" s="25">
        <v>44977</v>
      </c>
      <c r="D1955" s="23">
        <v>44999</v>
      </c>
      <c r="E1955" t="s">
        <v>33</v>
      </c>
      <c r="F1955">
        <v>52047</v>
      </c>
      <c r="G1955">
        <v>2228</v>
      </c>
      <c r="H1955">
        <v>2214.29</v>
      </c>
      <c r="J1955">
        <v>0</v>
      </c>
      <c r="L1955" t="s">
        <v>34</v>
      </c>
    </row>
    <row r="1956" spans="1:12">
      <c r="A1956" t="s">
        <v>4027</v>
      </c>
      <c r="B1956" t="s">
        <v>4028</v>
      </c>
      <c r="C1956" s="25">
        <v>45273</v>
      </c>
      <c r="D1956" s="23">
        <v>45282</v>
      </c>
      <c r="E1956" t="s">
        <v>33</v>
      </c>
      <c r="F1956">
        <v>72626</v>
      </c>
      <c r="G1956">
        <v>1901</v>
      </c>
      <c r="H1956">
        <v>1100.15</v>
      </c>
      <c r="I1956">
        <v>346</v>
      </c>
      <c r="J1956" t="b">
        <v>1</v>
      </c>
      <c r="L1956" t="s">
        <v>34</v>
      </c>
    </row>
    <row r="1957" spans="1:12">
      <c r="A1957" t="s">
        <v>4029</v>
      </c>
      <c r="B1957" t="s">
        <v>4030</v>
      </c>
      <c r="C1957" s="25">
        <v>44945</v>
      </c>
      <c r="D1957" s="23">
        <v>44971</v>
      </c>
      <c r="E1957" t="s">
        <v>14</v>
      </c>
      <c r="F1957">
        <v>58660</v>
      </c>
      <c r="G1957">
        <v>1723</v>
      </c>
      <c r="H1957">
        <v>2025.14</v>
      </c>
      <c r="I1957">
        <v>222</v>
      </c>
      <c r="J1957" t="b">
        <v>0</v>
      </c>
      <c r="L1957" t="s">
        <v>68</v>
      </c>
    </row>
    <row r="1958" spans="1:12">
      <c r="A1958" t="s">
        <v>4031</v>
      </c>
      <c r="B1958" t="s">
        <v>4032</v>
      </c>
      <c r="C1958" s="25">
        <v>45194</v>
      </c>
      <c r="D1958" s="23">
        <v>45214</v>
      </c>
      <c r="E1958" t="s">
        <v>23</v>
      </c>
      <c r="F1958">
        <v>50786</v>
      </c>
      <c r="G1958">
        <v>535</v>
      </c>
      <c r="H1958">
        <v>471.94</v>
      </c>
      <c r="I1958">
        <v>92</v>
      </c>
      <c r="J1958" t="s">
        <v>24</v>
      </c>
      <c r="L1958" t="s">
        <v>25</v>
      </c>
    </row>
    <row r="1959" spans="1:12">
      <c r="A1959" t="s">
        <v>4033</v>
      </c>
      <c r="B1959" t="s">
        <v>4034</v>
      </c>
      <c r="C1959" s="25">
        <v>44949</v>
      </c>
      <c r="D1959" s="23">
        <v>44974</v>
      </c>
      <c r="E1959" t="s">
        <v>19</v>
      </c>
      <c r="F1959">
        <v>2925</v>
      </c>
      <c r="G1959">
        <v>77</v>
      </c>
      <c r="H1959">
        <v>79.14</v>
      </c>
      <c r="I1959">
        <v>13</v>
      </c>
      <c r="J1959" t="s">
        <v>24</v>
      </c>
      <c r="L1959" t="s">
        <v>20</v>
      </c>
    </row>
    <row r="1960" spans="1:12">
      <c r="A1960" t="s">
        <v>4035</v>
      </c>
      <c r="B1960" t="s">
        <v>4036</v>
      </c>
      <c r="C1960" s="25">
        <v>44971</v>
      </c>
      <c r="D1960" s="23">
        <v>45000</v>
      </c>
      <c r="E1960" t="s">
        <v>14</v>
      </c>
      <c r="F1960">
        <v>84976</v>
      </c>
      <c r="G1960">
        <v>3051</v>
      </c>
      <c r="H1960">
        <v>4754.75</v>
      </c>
      <c r="I1960">
        <v>577</v>
      </c>
      <c r="J1960" t="b">
        <v>1</v>
      </c>
      <c r="L1960" t="s">
        <v>16</v>
      </c>
    </row>
    <row r="1961" spans="1:12">
      <c r="A1961" t="s">
        <v>4037</v>
      </c>
      <c r="B1961" t="s">
        <v>4038</v>
      </c>
      <c r="C1961" s="25">
        <v>44979</v>
      </c>
      <c r="D1961" s="23">
        <v>44987</v>
      </c>
      <c r="E1961" t="s">
        <v>19</v>
      </c>
      <c r="F1961">
        <v>27015</v>
      </c>
      <c r="G1961">
        <v>286</v>
      </c>
      <c r="H1961">
        <v>366.75</v>
      </c>
      <c r="I1961">
        <v>55</v>
      </c>
      <c r="J1961" t="s">
        <v>24</v>
      </c>
      <c r="L1961" t="s">
        <v>20</v>
      </c>
    </row>
    <row r="1962" spans="1:12">
      <c r="A1962" t="s">
        <v>4039</v>
      </c>
      <c r="B1962" t="s">
        <v>4040</v>
      </c>
      <c r="C1962" s="23">
        <v>45175</v>
      </c>
      <c r="D1962" s="23">
        <v>45094</v>
      </c>
      <c r="E1962" t="s">
        <v>19</v>
      </c>
      <c r="F1962">
        <v>34320</v>
      </c>
      <c r="G1962">
        <v>728</v>
      </c>
      <c r="H1962">
        <v>500.11</v>
      </c>
      <c r="I1962">
        <v>96</v>
      </c>
      <c r="J1962" t="s">
        <v>30</v>
      </c>
      <c r="L1962" t="s">
        <v>68</v>
      </c>
    </row>
    <row r="1963" spans="1:12">
      <c r="A1963" t="s">
        <v>4041</v>
      </c>
      <c r="B1963" t="s">
        <v>4042</v>
      </c>
      <c r="C1963" s="25">
        <v>45086</v>
      </c>
      <c r="D1963" s="23">
        <v>45113</v>
      </c>
      <c r="E1963" t="s">
        <v>19</v>
      </c>
      <c r="F1963">
        <v>65881</v>
      </c>
      <c r="G1963">
        <v>1206</v>
      </c>
      <c r="H1963">
        <v>2342.2</v>
      </c>
      <c r="I1963">
        <v>121</v>
      </c>
      <c r="J1963" t="s">
        <v>24</v>
      </c>
      <c r="L1963" t="s">
        <v>20</v>
      </c>
    </row>
    <row r="1964" spans="1:12">
      <c r="A1964" t="s">
        <v>4043</v>
      </c>
      <c r="B1964" t="s">
        <v>4044</v>
      </c>
      <c r="C1964" s="25">
        <v>45029</v>
      </c>
      <c r="D1964" s="23">
        <v>45030</v>
      </c>
      <c r="E1964" t="s">
        <v>138</v>
      </c>
      <c r="F1964">
        <v>91827</v>
      </c>
      <c r="G1964">
        <v>1072</v>
      </c>
      <c r="H1964">
        <v>1558.54</v>
      </c>
      <c r="I1964">
        <v>208</v>
      </c>
      <c r="J1964">
        <v>1</v>
      </c>
      <c r="L1964" t="s">
        <v>139</v>
      </c>
    </row>
    <row r="1965" spans="1:12">
      <c r="A1965" t="s">
        <v>4045</v>
      </c>
      <c r="B1965" t="s">
        <v>4046</v>
      </c>
      <c r="C1965" s="25">
        <v>45090</v>
      </c>
      <c r="D1965" s="23">
        <v>45104</v>
      </c>
      <c r="E1965" t="s">
        <v>19</v>
      </c>
      <c r="F1965">
        <v>27289</v>
      </c>
      <c r="G1965">
        <v>796</v>
      </c>
      <c r="H1965">
        <v>1312.45</v>
      </c>
      <c r="I1965">
        <v>105</v>
      </c>
      <c r="J1965" t="b">
        <v>1</v>
      </c>
      <c r="L1965" t="s">
        <v>20</v>
      </c>
    </row>
    <row r="1966" spans="1:12">
      <c r="A1966" t="s">
        <v>4047</v>
      </c>
      <c r="B1966" t="s">
        <v>4048</v>
      </c>
      <c r="C1966" s="25">
        <v>45066</v>
      </c>
      <c r="D1966" s="23">
        <v>45082</v>
      </c>
      <c r="E1966" t="s">
        <v>19</v>
      </c>
      <c r="F1966">
        <v>4389</v>
      </c>
      <c r="G1966">
        <v>75</v>
      </c>
      <c r="H1966" s="24">
        <v>46.41</v>
      </c>
      <c r="I1966">
        <v>4</v>
      </c>
      <c r="J1966" t="s">
        <v>24</v>
      </c>
      <c r="L1966" t="s">
        <v>20</v>
      </c>
    </row>
    <row r="1967" spans="1:12">
      <c r="A1967" t="s">
        <v>4049</v>
      </c>
      <c r="B1967" t="s">
        <v>4050</v>
      </c>
      <c r="C1967" s="25">
        <v>44934</v>
      </c>
      <c r="D1967" s="23">
        <v>44943</v>
      </c>
      <c r="E1967" t="s">
        <v>41</v>
      </c>
      <c r="F1967">
        <v>26683</v>
      </c>
      <c r="G1967">
        <v>1059</v>
      </c>
      <c r="H1967">
        <v>604.25</v>
      </c>
      <c r="I1967">
        <v>155</v>
      </c>
      <c r="J1967" t="b">
        <v>1</v>
      </c>
      <c r="L1967" t="s">
        <v>42</v>
      </c>
    </row>
    <row r="1968" spans="1:12">
      <c r="A1968" t="s">
        <v>4051</v>
      </c>
      <c r="B1968" t="s">
        <v>4052</v>
      </c>
      <c r="C1968" s="25">
        <v>44979</v>
      </c>
      <c r="D1968" s="23">
        <v>44990</v>
      </c>
      <c r="E1968" t="s">
        <v>19</v>
      </c>
      <c r="F1968">
        <v>14629</v>
      </c>
      <c r="G1968">
        <v>642</v>
      </c>
      <c r="H1968">
        <v>339.73</v>
      </c>
      <c r="I1968">
        <v>88</v>
      </c>
      <c r="J1968" t="b">
        <v>0</v>
      </c>
      <c r="L1968" t="s">
        <v>20</v>
      </c>
    </row>
    <row r="1969" spans="1:12">
      <c r="A1969" t="s">
        <v>4053</v>
      </c>
      <c r="B1969" t="s">
        <v>4054</v>
      </c>
      <c r="C1969" s="25">
        <v>45090</v>
      </c>
      <c r="D1969" s="23">
        <v>45107</v>
      </c>
      <c r="E1969" t="s">
        <v>14</v>
      </c>
      <c r="F1969">
        <v>62550</v>
      </c>
      <c r="G1969">
        <v>1990</v>
      </c>
      <c r="H1969">
        <v>1558.55</v>
      </c>
      <c r="I1969">
        <v>366</v>
      </c>
      <c r="J1969" t="s">
        <v>30</v>
      </c>
      <c r="L1969" t="s">
        <v>16</v>
      </c>
    </row>
    <row r="1970" spans="1:12">
      <c r="A1970" t="s">
        <v>4055</v>
      </c>
      <c r="B1970" t="s">
        <v>4056</v>
      </c>
      <c r="C1970" s="25">
        <v>45072</v>
      </c>
      <c r="D1970" s="23">
        <v>45082</v>
      </c>
      <c r="E1970" t="s">
        <v>14</v>
      </c>
      <c r="F1970">
        <v>25826</v>
      </c>
      <c r="G1970">
        <v>1272</v>
      </c>
      <c r="H1970">
        <v>1426.69</v>
      </c>
      <c r="I1970">
        <v>188</v>
      </c>
      <c r="J1970" t="b">
        <v>1</v>
      </c>
      <c r="L1970" t="s">
        <v>16</v>
      </c>
    </row>
    <row r="1971" spans="1:12">
      <c r="A1971" t="s">
        <v>4057</v>
      </c>
      <c r="B1971" t="s">
        <v>4058</v>
      </c>
      <c r="C1971" s="25">
        <v>45086</v>
      </c>
      <c r="D1971" s="23">
        <v>45102</v>
      </c>
      <c r="E1971" t="s">
        <v>41</v>
      </c>
      <c r="F1971">
        <v>27630</v>
      </c>
      <c r="G1971">
        <v>774</v>
      </c>
      <c r="H1971">
        <v>1473.49</v>
      </c>
      <c r="I1971">
        <v>79</v>
      </c>
      <c r="J1971">
        <v>1</v>
      </c>
      <c r="L1971" t="s">
        <v>42</v>
      </c>
    </row>
    <row r="1972" spans="1:12">
      <c r="A1972" t="s">
        <v>4059</v>
      </c>
      <c r="B1972" t="s">
        <v>4060</v>
      </c>
      <c r="C1972" t="s">
        <v>4061</v>
      </c>
      <c r="D1972" s="23">
        <v>45178</v>
      </c>
      <c r="E1972" t="s">
        <v>33</v>
      </c>
      <c r="F1972">
        <v>99762</v>
      </c>
      <c r="G1972">
        <v>3046</v>
      </c>
      <c r="H1972">
        <v>3611.31</v>
      </c>
      <c r="I1972">
        <v>593</v>
      </c>
      <c r="J1972" t="s">
        <v>24</v>
      </c>
      <c r="L1972" t="s">
        <v>34</v>
      </c>
    </row>
    <row r="1973" spans="1:12">
      <c r="A1973" t="s">
        <v>4062</v>
      </c>
      <c r="B1973" t="s">
        <v>4063</v>
      </c>
      <c r="C1973" s="25">
        <v>44941</v>
      </c>
      <c r="D1973" s="23">
        <v>44954</v>
      </c>
      <c r="E1973" t="s">
        <v>23</v>
      </c>
      <c r="F1973">
        <v>47163</v>
      </c>
      <c r="G1973">
        <v>2337</v>
      </c>
      <c r="H1973">
        <v>2185.99</v>
      </c>
      <c r="J1973">
        <v>1</v>
      </c>
      <c r="L1973" t="s">
        <v>25</v>
      </c>
    </row>
    <row r="1974" spans="1:12">
      <c r="A1974" t="s">
        <v>4064</v>
      </c>
      <c r="B1974" t="s">
        <v>4065</v>
      </c>
      <c r="C1974" s="23">
        <v>44981</v>
      </c>
      <c r="D1974" s="23">
        <v>44983</v>
      </c>
      <c r="E1974" t="s">
        <v>23</v>
      </c>
      <c r="F1974">
        <v>99511</v>
      </c>
      <c r="G1974">
        <v>1916</v>
      </c>
      <c r="H1974">
        <v>2573</v>
      </c>
      <c r="I1974">
        <v>276</v>
      </c>
      <c r="J1974" t="s">
        <v>24</v>
      </c>
      <c r="L1974" t="s">
        <v>25</v>
      </c>
    </row>
    <row r="1975" spans="1:12">
      <c r="A1975" t="s">
        <v>4066</v>
      </c>
      <c r="B1975" t="s">
        <v>4067</v>
      </c>
      <c r="C1975" s="25">
        <v>45127</v>
      </c>
      <c r="D1975" s="23">
        <v>45146</v>
      </c>
      <c r="E1975" t="s">
        <v>138</v>
      </c>
      <c r="F1975">
        <v>67435</v>
      </c>
      <c r="G1975">
        <v>3216</v>
      </c>
      <c r="H1975">
        <v>2147.97</v>
      </c>
      <c r="I1975">
        <v>302</v>
      </c>
      <c r="J1975" t="b">
        <v>1</v>
      </c>
      <c r="L1975" t="s">
        <v>139</v>
      </c>
    </row>
    <row r="1976" spans="1:12">
      <c r="A1976" t="s">
        <v>4068</v>
      </c>
      <c r="B1976" t="s">
        <v>4069</v>
      </c>
      <c r="C1976" s="25">
        <v>45230</v>
      </c>
      <c r="D1976" s="23">
        <v>45240</v>
      </c>
      <c r="E1976" t="s">
        <v>41</v>
      </c>
      <c r="F1976">
        <v>12653</v>
      </c>
      <c r="G1976">
        <v>148</v>
      </c>
      <c r="H1976">
        <v>209.31</v>
      </c>
      <c r="I1976">
        <v>15</v>
      </c>
      <c r="J1976">
        <v>0</v>
      </c>
      <c r="L1976" t="s">
        <v>42</v>
      </c>
    </row>
    <row r="1977" spans="1:12">
      <c r="A1977" t="s">
        <v>4070</v>
      </c>
      <c r="B1977" t="s">
        <v>4071</v>
      </c>
      <c r="C1977" s="25">
        <v>45155</v>
      </c>
      <c r="D1977" s="23">
        <v>45181</v>
      </c>
      <c r="E1977" t="s">
        <v>14</v>
      </c>
      <c r="F1977">
        <v>28961</v>
      </c>
      <c r="G1977">
        <v>806</v>
      </c>
      <c r="H1977">
        <v>1090.23</v>
      </c>
      <c r="I1977">
        <v>121</v>
      </c>
      <c r="J1977" t="s">
        <v>24</v>
      </c>
      <c r="L1977" t="s">
        <v>16</v>
      </c>
    </row>
    <row r="1978" spans="1:12">
      <c r="A1978" t="s">
        <v>4072</v>
      </c>
      <c r="B1978" t="s">
        <v>4073</v>
      </c>
      <c r="C1978" s="25">
        <v>45028</v>
      </c>
      <c r="D1978" s="23">
        <v>45056</v>
      </c>
      <c r="E1978" t="s">
        <v>415</v>
      </c>
      <c r="F1978">
        <v>82941</v>
      </c>
      <c r="G1978">
        <v>1061</v>
      </c>
      <c r="H1978">
        <v>1790.96</v>
      </c>
      <c r="I1978">
        <v>64</v>
      </c>
      <c r="J1978">
        <v>0</v>
      </c>
      <c r="L1978" t="s">
        <v>34</v>
      </c>
    </row>
    <row r="1979" spans="1:12">
      <c r="A1979" t="s">
        <v>4074</v>
      </c>
      <c r="B1979" t="s">
        <v>4075</v>
      </c>
      <c r="C1979" s="23">
        <v>44936</v>
      </c>
      <c r="D1979" s="23">
        <v>45209</v>
      </c>
      <c r="E1979" t="s">
        <v>14</v>
      </c>
      <c r="F1979">
        <v>75137</v>
      </c>
      <c r="G1979">
        <v>2943</v>
      </c>
      <c r="H1979">
        <v>5827.23</v>
      </c>
      <c r="I1979">
        <v>260</v>
      </c>
      <c r="J1979" t="s">
        <v>30</v>
      </c>
      <c r="L1979" t="s">
        <v>16</v>
      </c>
    </row>
    <row r="1980" spans="1:12">
      <c r="A1980" t="s">
        <v>4076</v>
      </c>
      <c r="B1980" t="s">
        <v>4077</v>
      </c>
      <c r="C1980" s="23">
        <v>45165</v>
      </c>
      <c r="D1980" s="23">
        <v>45169</v>
      </c>
      <c r="E1980" t="s">
        <v>41</v>
      </c>
      <c r="F1980">
        <v>34662</v>
      </c>
      <c r="G1980">
        <v>1190</v>
      </c>
      <c r="H1980">
        <v>1042.81</v>
      </c>
      <c r="I1980">
        <v>186</v>
      </c>
      <c r="J1980">
        <v>1</v>
      </c>
      <c r="L1980" t="s">
        <v>42</v>
      </c>
    </row>
    <row r="1981" spans="1:12">
      <c r="A1981" t="s">
        <v>4078</v>
      </c>
      <c r="B1981" t="s">
        <v>4079</v>
      </c>
      <c r="C1981" s="25">
        <v>45284</v>
      </c>
      <c r="D1981" s="23">
        <v>45311</v>
      </c>
      <c r="E1981" t="s">
        <v>33</v>
      </c>
      <c r="F1981">
        <v>99818</v>
      </c>
      <c r="G1981">
        <v>3819</v>
      </c>
      <c r="H1981">
        <v>4829.07</v>
      </c>
      <c r="I1981">
        <v>465</v>
      </c>
      <c r="J1981">
        <v>0</v>
      </c>
      <c r="L1981" t="s">
        <v>34</v>
      </c>
    </row>
    <row r="1982" spans="1:12">
      <c r="A1982" t="s">
        <v>4080</v>
      </c>
      <c r="B1982" t="s">
        <v>4081</v>
      </c>
      <c r="C1982" s="25">
        <v>45277</v>
      </c>
      <c r="D1982" s="23">
        <v>45282</v>
      </c>
      <c r="E1982" t="s">
        <v>14</v>
      </c>
      <c r="F1982">
        <v>57446</v>
      </c>
      <c r="G1982">
        <v>1434</v>
      </c>
      <c r="H1982">
        <v>2671.97</v>
      </c>
      <c r="I1982">
        <v>158</v>
      </c>
      <c r="J1982">
        <v>1</v>
      </c>
      <c r="K1982">
        <v>57539</v>
      </c>
      <c r="L1982" t="s">
        <v>68</v>
      </c>
    </row>
    <row r="1983" spans="1:12">
      <c r="A1983" t="s">
        <v>4082</v>
      </c>
      <c r="B1983" t="s">
        <v>4083</v>
      </c>
      <c r="C1983" s="25">
        <v>45167</v>
      </c>
      <c r="D1983" s="23">
        <v>45185</v>
      </c>
      <c r="E1983" t="s">
        <v>19</v>
      </c>
      <c r="F1983">
        <v>22288</v>
      </c>
      <c r="G1983">
        <v>552</v>
      </c>
      <c r="H1983">
        <v>926.14</v>
      </c>
      <c r="J1983" t="s">
        <v>24</v>
      </c>
      <c r="L1983" t="s">
        <v>20</v>
      </c>
    </row>
    <row r="1984" spans="1:12">
      <c r="A1984" t="s">
        <v>4084</v>
      </c>
      <c r="B1984" t="s">
        <v>4085</v>
      </c>
      <c r="C1984" s="25">
        <v>45242</v>
      </c>
      <c r="D1984" s="23">
        <v>45250</v>
      </c>
      <c r="E1984" t="s">
        <v>19</v>
      </c>
      <c r="F1984">
        <v>96081</v>
      </c>
      <c r="G1984">
        <v>1134</v>
      </c>
      <c r="H1984">
        <v>1396.08</v>
      </c>
      <c r="I1984">
        <v>131</v>
      </c>
      <c r="J1984" t="s">
        <v>24</v>
      </c>
      <c r="L1984" t="s">
        <v>20</v>
      </c>
    </row>
    <row r="1985" spans="1:12">
      <c r="A1985" t="s">
        <v>4086</v>
      </c>
      <c r="B1985" t="s">
        <v>4087</v>
      </c>
      <c r="C1985" s="25">
        <v>45020</v>
      </c>
      <c r="D1985" s="23">
        <v>45048</v>
      </c>
      <c r="E1985" t="s">
        <v>41</v>
      </c>
      <c r="F1985">
        <v>37877</v>
      </c>
      <c r="G1985">
        <v>908</v>
      </c>
      <c r="H1985">
        <v>1741.6</v>
      </c>
      <c r="I1985">
        <v>150</v>
      </c>
      <c r="J1985" t="s">
        <v>30</v>
      </c>
      <c r="L1985" t="s">
        <v>42</v>
      </c>
    </row>
    <row r="1986" spans="1:12">
      <c r="A1986" t="s">
        <v>4088</v>
      </c>
      <c r="B1986" t="s">
        <v>4089</v>
      </c>
      <c r="C1986" s="23">
        <v>45093</v>
      </c>
      <c r="D1986" s="23">
        <v>45119</v>
      </c>
      <c r="E1986" t="s">
        <v>138</v>
      </c>
      <c r="F1986">
        <v>16313</v>
      </c>
      <c r="G1986">
        <v>769</v>
      </c>
      <c r="H1986">
        <v>450.52</v>
      </c>
      <c r="I1986">
        <v>68</v>
      </c>
      <c r="J1986" t="s">
        <v>24</v>
      </c>
      <c r="L1986" t="s">
        <v>139</v>
      </c>
    </row>
    <row r="1987" spans="1:12">
      <c r="A1987" t="s">
        <v>4090</v>
      </c>
      <c r="B1987" t="s">
        <v>4091</v>
      </c>
      <c r="C1987" s="25">
        <v>45170</v>
      </c>
      <c r="D1987" s="23">
        <v>45178</v>
      </c>
      <c r="E1987" t="s">
        <v>41</v>
      </c>
      <c r="F1987">
        <v>81885</v>
      </c>
      <c r="G1987">
        <v>2060</v>
      </c>
      <c r="H1987">
        <v>3906.79</v>
      </c>
      <c r="I1987">
        <v>104</v>
      </c>
      <c r="J1987" t="s">
        <v>30</v>
      </c>
      <c r="L1987" t="s">
        <v>42</v>
      </c>
    </row>
    <row r="1988" spans="1:12">
      <c r="A1988" t="s">
        <v>4092</v>
      </c>
      <c r="B1988" t="s">
        <v>4093</v>
      </c>
      <c r="C1988" s="25">
        <v>45014</v>
      </c>
      <c r="D1988" s="23">
        <v>45043</v>
      </c>
      <c r="E1988" t="s">
        <v>19</v>
      </c>
      <c r="F1988">
        <v>73715</v>
      </c>
      <c r="G1988">
        <v>3188</v>
      </c>
      <c r="H1988">
        <v>1835.53</v>
      </c>
      <c r="I1988">
        <v>479</v>
      </c>
      <c r="J1988">
        <v>0</v>
      </c>
      <c r="L1988" t="s">
        <v>20</v>
      </c>
    </row>
    <row r="1989" spans="1:12">
      <c r="A1989" t="s">
        <v>4094</v>
      </c>
      <c r="B1989" t="s">
        <v>4095</v>
      </c>
      <c r="C1989" s="25">
        <v>45221</v>
      </c>
      <c r="D1989" s="23">
        <v>45229</v>
      </c>
      <c r="E1989" t="s">
        <v>23</v>
      </c>
      <c r="F1989">
        <v>11326</v>
      </c>
      <c r="G1989">
        <v>494</v>
      </c>
      <c r="H1989">
        <v>652.55</v>
      </c>
      <c r="I1989">
        <v>96</v>
      </c>
      <c r="J1989" t="s">
        <v>24</v>
      </c>
      <c r="L1989" t="s">
        <v>25</v>
      </c>
    </row>
    <row r="1990" spans="1:12">
      <c r="A1990" t="s">
        <v>4096</v>
      </c>
      <c r="B1990" t="s">
        <v>4097</v>
      </c>
      <c r="C1990" s="25">
        <v>45292</v>
      </c>
      <c r="D1990" s="23">
        <v>45307</v>
      </c>
      <c r="E1990" t="s">
        <v>14</v>
      </c>
      <c r="F1990">
        <v>2560</v>
      </c>
      <c r="G1990">
        <v>63</v>
      </c>
      <c r="H1990">
        <v>115.65</v>
      </c>
      <c r="I1990">
        <v>8</v>
      </c>
      <c r="J1990" t="b">
        <v>1</v>
      </c>
      <c r="L1990" t="s">
        <v>16</v>
      </c>
    </row>
    <row r="1991" spans="1:12">
      <c r="A1991" t="s">
        <v>4098</v>
      </c>
      <c r="B1991" t="s">
        <v>4099</v>
      </c>
      <c r="C1991" t="s">
        <v>687</v>
      </c>
      <c r="D1991" s="23">
        <v>45288</v>
      </c>
      <c r="E1991" t="s">
        <v>23</v>
      </c>
      <c r="F1991">
        <v>80148</v>
      </c>
      <c r="G1991">
        <v>2827</v>
      </c>
      <c r="H1991" s="24">
        <v>2527.57</v>
      </c>
      <c r="I1991">
        <v>192</v>
      </c>
      <c r="J1991" t="s">
        <v>15</v>
      </c>
      <c r="L1991" t="s">
        <v>25</v>
      </c>
    </row>
    <row r="1992" spans="1:12">
      <c r="A1992" t="s">
        <v>4100</v>
      </c>
      <c r="B1992" t="s">
        <v>4101</v>
      </c>
      <c r="C1992" s="25">
        <v>45081</v>
      </c>
      <c r="D1992" s="23">
        <v>45086</v>
      </c>
      <c r="E1992" t="s">
        <v>14</v>
      </c>
      <c r="F1992">
        <v>84186</v>
      </c>
      <c r="G1992">
        <v>1163</v>
      </c>
      <c r="H1992">
        <v>1405.34</v>
      </c>
      <c r="I1992">
        <v>114</v>
      </c>
      <c r="J1992" t="b">
        <v>0</v>
      </c>
      <c r="L1992" t="s">
        <v>16</v>
      </c>
    </row>
    <row r="1993" spans="1:12">
      <c r="A1993" t="s">
        <v>4102</v>
      </c>
      <c r="B1993" t="s">
        <v>4103</v>
      </c>
      <c r="C1993" s="25">
        <v>45138</v>
      </c>
      <c r="D1993" s="23">
        <v>45168</v>
      </c>
      <c r="E1993" t="s">
        <v>41</v>
      </c>
      <c r="F1993">
        <v>27745</v>
      </c>
      <c r="G1993">
        <v>392</v>
      </c>
      <c r="H1993">
        <v>386.71</v>
      </c>
      <c r="I1993">
        <v>70</v>
      </c>
      <c r="J1993" t="s">
        <v>15</v>
      </c>
      <c r="L1993" t="s">
        <v>42</v>
      </c>
    </row>
    <row r="1994" spans="1:12">
      <c r="A1994" t="s">
        <v>4104</v>
      </c>
      <c r="B1994" t="s">
        <v>4105</v>
      </c>
      <c r="C1994" s="25">
        <v>45008</v>
      </c>
      <c r="D1994" s="23">
        <v>45012</v>
      </c>
      <c r="E1994" t="s">
        <v>41</v>
      </c>
      <c r="F1994">
        <v>32890</v>
      </c>
      <c r="G1994">
        <v>392</v>
      </c>
      <c r="H1994" s="24">
        <v>755.86</v>
      </c>
      <c r="I1994">
        <v>33</v>
      </c>
      <c r="J1994" t="s">
        <v>15</v>
      </c>
      <c r="L1994" t="s">
        <v>42</v>
      </c>
    </row>
    <row r="1995" spans="1:12">
      <c r="A1995" t="s">
        <v>4106</v>
      </c>
      <c r="B1995" t="s">
        <v>4107</v>
      </c>
      <c r="C1995" s="25">
        <v>45101</v>
      </c>
      <c r="D1995" s="23">
        <v>45124</v>
      </c>
      <c r="E1995" t="s">
        <v>19</v>
      </c>
      <c r="F1995">
        <v>21022</v>
      </c>
      <c r="G1995">
        <v>698</v>
      </c>
      <c r="H1995">
        <v>1211.36</v>
      </c>
      <c r="I1995">
        <v>98</v>
      </c>
      <c r="J1995">
        <v>1</v>
      </c>
      <c r="L1995" t="s">
        <v>20</v>
      </c>
    </row>
    <row r="1996" spans="1:12">
      <c r="A1996" t="s">
        <v>4108</v>
      </c>
      <c r="B1996" t="s">
        <v>4109</v>
      </c>
      <c r="C1996" s="25">
        <v>45147</v>
      </c>
      <c r="D1996" s="23">
        <v>45165</v>
      </c>
      <c r="E1996" t="s">
        <v>14</v>
      </c>
      <c r="F1996">
        <v>53579</v>
      </c>
      <c r="G1996">
        <v>1448</v>
      </c>
      <c r="H1996">
        <v>2263.95</v>
      </c>
      <c r="I1996">
        <v>159</v>
      </c>
      <c r="J1996" t="s">
        <v>30</v>
      </c>
      <c r="L1996" t="s">
        <v>16</v>
      </c>
    </row>
    <row r="1997" spans="1:12">
      <c r="A1997" t="s">
        <v>4110</v>
      </c>
      <c r="B1997" t="s">
        <v>4111</v>
      </c>
      <c r="C1997" s="25">
        <v>45102</v>
      </c>
      <c r="D1997" s="23">
        <v>45119</v>
      </c>
      <c r="E1997" t="s">
        <v>41</v>
      </c>
      <c r="F1997">
        <v>71316</v>
      </c>
      <c r="G1997">
        <v>2276</v>
      </c>
      <c r="H1997">
        <v>3144.16</v>
      </c>
      <c r="I1997">
        <v>184</v>
      </c>
      <c r="J1997">
        <v>1</v>
      </c>
      <c r="L1997" t="s">
        <v>42</v>
      </c>
    </row>
    <row r="1998" spans="1:12">
      <c r="A1998" t="s">
        <v>4112</v>
      </c>
      <c r="B1998" t="s">
        <v>4113</v>
      </c>
      <c r="C1998" s="25">
        <v>45266</v>
      </c>
      <c r="D1998" s="23">
        <v>45278</v>
      </c>
      <c r="E1998" t="s">
        <v>19</v>
      </c>
      <c r="F1998">
        <v>84847</v>
      </c>
      <c r="G1998">
        <v>2616</v>
      </c>
      <c r="H1998">
        <v>4528</v>
      </c>
      <c r="I1998">
        <v>449</v>
      </c>
      <c r="J1998">
        <v>0</v>
      </c>
      <c r="L1998" t="s">
        <v>20</v>
      </c>
    </row>
    <row r="1999" spans="1:12">
      <c r="A1999" t="s">
        <v>4114</v>
      </c>
      <c r="B1999" t="s">
        <v>4115</v>
      </c>
      <c r="C1999" s="25">
        <v>45291</v>
      </c>
      <c r="D1999" s="23">
        <v>45305</v>
      </c>
      <c r="E1999" t="s">
        <v>33</v>
      </c>
      <c r="F1999">
        <v>29380</v>
      </c>
      <c r="G1999">
        <v>705</v>
      </c>
      <c r="H1999">
        <v>767.32</v>
      </c>
      <c r="J1999" t="b">
        <v>0</v>
      </c>
      <c r="L1999" t="s">
        <v>34</v>
      </c>
    </row>
    <row r="2000" spans="1:12">
      <c r="A2000" t="s">
        <v>4116</v>
      </c>
      <c r="B2000" t="s">
        <v>4117</v>
      </c>
      <c r="C2000" s="25">
        <v>45230</v>
      </c>
      <c r="D2000" s="23">
        <v>45254</v>
      </c>
      <c r="E2000" t="s">
        <v>33</v>
      </c>
      <c r="F2000">
        <v>3356</v>
      </c>
      <c r="G2000">
        <v>124</v>
      </c>
      <c r="H2000">
        <v>145.24</v>
      </c>
      <c r="I2000">
        <v>18</v>
      </c>
      <c r="J2000">
        <v>0</v>
      </c>
      <c r="L2000" t="s">
        <v>34</v>
      </c>
    </row>
    <row r="2001" spans="1:12">
      <c r="A2001" t="s">
        <v>4118</v>
      </c>
      <c r="B2001" t="s">
        <v>4119</v>
      </c>
      <c r="C2001" s="25">
        <v>44976</v>
      </c>
      <c r="D2001" s="23">
        <v>44989</v>
      </c>
      <c r="E2001" t="s">
        <v>14</v>
      </c>
      <c r="F2001">
        <v>71326</v>
      </c>
      <c r="G2001">
        <v>2877</v>
      </c>
      <c r="H2001">
        <v>4588.82</v>
      </c>
      <c r="I2001">
        <v>245</v>
      </c>
      <c r="J2001" t="b">
        <v>1</v>
      </c>
      <c r="L2001" t="s">
        <v>16</v>
      </c>
    </row>
    <row r="2002" spans="1:12">
      <c r="A2002" t="s">
        <v>3876</v>
      </c>
      <c r="B2002" t="s">
        <v>3877</v>
      </c>
      <c r="C2002" s="25">
        <v>45288</v>
      </c>
      <c r="D2002" s="23">
        <v>45301</v>
      </c>
      <c r="E2002" t="s">
        <v>41</v>
      </c>
      <c r="F2002">
        <v>53098</v>
      </c>
      <c r="G2002">
        <v>559</v>
      </c>
      <c r="H2002">
        <v>992.65</v>
      </c>
      <c r="I2002">
        <v>63</v>
      </c>
      <c r="J2002" t="s">
        <v>24</v>
      </c>
      <c r="L2002" t="s">
        <v>42</v>
      </c>
    </row>
    <row r="2003" spans="1:12">
      <c r="A2003" t="s">
        <v>2677</v>
      </c>
      <c r="B2003" t="s">
        <v>2678</v>
      </c>
      <c r="C2003" s="25">
        <v>45114</v>
      </c>
      <c r="D2003" s="23">
        <v>45127</v>
      </c>
      <c r="E2003" t="s">
        <v>41</v>
      </c>
      <c r="F2003">
        <v>39258</v>
      </c>
      <c r="G2003">
        <v>1290</v>
      </c>
      <c r="H2003">
        <v>2331</v>
      </c>
      <c r="I2003">
        <v>123</v>
      </c>
      <c r="J2003" t="b">
        <v>0</v>
      </c>
      <c r="L2003" t="s">
        <v>42</v>
      </c>
    </row>
    <row r="2004" spans="1:12">
      <c r="A2004" t="s">
        <v>2948</v>
      </c>
      <c r="B2004" t="s">
        <v>2949</v>
      </c>
      <c r="C2004" s="25">
        <v>44947</v>
      </c>
      <c r="D2004" s="23">
        <v>44955</v>
      </c>
      <c r="E2004" t="s">
        <v>23</v>
      </c>
      <c r="F2004">
        <v>30373</v>
      </c>
      <c r="G2004">
        <v>1454</v>
      </c>
      <c r="H2004" s="24">
        <v>2640.72</v>
      </c>
      <c r="I2004">
        <v>110</v>
      </c>
      <c r="J2004" t="s">
        <v>30</v>
      </c>
      <c r="L2004" t="s">
        <v>25</v>
      </c>
    </row>
    <row r="2005" spans="1:12">
      <c r="A2005" t="s">
        <v>2211</v>
      </c>
      <c r="B2005" t="s">
        <v>2212</v>
      </c>
      <c r="C2005" s="25">
        <v>45048</v>
      </c>
      <c r="D2005" s="23">
        <v>45074</v>
      </c>
      <c r="E2005" t="s">
        <v>19</v>
      </c>
      <c r="F2005">
        <v>64076</v>
      </c>
      <c r="G2005">
        <v>1065</v>
      </c>
      <c r="H2005">
        <v>1371.03</v>
      </c>
      <c r="I2005">
        <v>169</v>
      </c>
      <c r="J2005">
        <v>1</v>
      </c>
      <c r="L2005" t="s">
        <v>20</v>
      </c>
    </row>
    <row r="2006" spans="1:12">
      <c r="A2006" t="s">
        <v>3309</v>
      </c>
      <c r="B2006" t="s">
        <v>3310</v>
      </c>
      <c r="C2006" s="23">
        <v>45241</v>
      </c>
      <c r="D2006" s="23">
        <v>45251</v>
      </c>
      <c r="E2006" t="s">
        <v>41</v>
      </c>
      <c r="F2006">
        <v>11816</v>
      </c>
      <c r="G2006">
        <v>374</v>
      </c>
      <c r="H2006">
        <v>460.42</v>
      </c>
      <c r="I2006">
        <v>67</v>
      </c>
      <c r="J2006" t="b">
        <v>0</v>
      </c>
      <c r="L2006" t="s">
        <v>42</v>
      </c>
    </row>
    <row r="2007" spans="1:12">
      <c r="A2007" t="s">
        <v>2602</v>
      </c>
      <c r="B2007" t="s">
        <v>2603</v>
      </c>
      <c r="C2007" s="25">
        <v>45186</v>
      </c>
      <c r="D2007" s="23">
        <v>45209</v>
      </c>
      <c r="E2007" t="s">
        <v>23</v>
      </c>
      <c r="F2007">
        <v>11395</v>
      </c>
      <c r="G2007">
        <v>320</v>
      </c>
      <c r="H2007">
        <v>232.66</v>
      </c>
      <c r="I2007">
        <v>40</v>
      </c>
      <c r="J2007">
        <v>1</v>
      </c>
      <c r="L2007" t="s">
        <v>25</v>
      </c>
    </row>
    <row r="2008" spans="1:12">
      <c r="A2008" t="s">
        <v>3221</v>
      </c>
      <c r="B2008" t="s">
        <v>3222</v>
      </c>
      <c r="C2008" s="25">
        <v>45277</v>
      </c>
      <c r="D2008" s="23">
        <v>45280</v>
      </c>
      <c r="E2008" t="s">
        <v>41</v>
      </c>
      <c r="F2008">
        <v>79187</v>
      </c>
      <c r="G2008">
        <v>2248</v>
      </c>
      <c r="H2008">
        <v>1796.19</v>
      </c>
      <c r="I2008">
        <v>148</v>
      </c>
      <c r="J2008" t="s">
        <v>15</v>
      </c>
      <c r="L2008" t="s">
        <v>42</v>
      </c>
    </row>
    <row r="2009" spans="1:12">
      <c r="A2009" t="s">
        <v>3080</v>
      </c>
      <c r="B2009" t="s">
        <v>3081</v>
      </c>
      <c r="C2009" s="25">
        <v>45075</v>
      </c>
      <c r="D2009" s="23">
        <v>45081</v>
      </c>
      <c r="E2009" t="s">
        <v>138</v>
      </c>
      <c r="F2009">
        <v>7960</v>
      </c>
      <c r="G2009">
        <v>271</v>
      </c>
      <c r="H2009">
        <v>141.35</v>
      </c>
      <c r="I2009">
        <v>35</v>
      </c>
      <c r="J2009" t="s">
        <v>15</v>
      </c>
      <c r="L2009" t="s">
        <v>139</v>
      </c>
    </row>
    <row r="2010" spans="1:12">
      <c r="A2010" t="s">
        <v>2849</v>
      </c>
      <c r="B2010" t="s">
        <v>2850</v>
      </c>
      <c r="C2010" s="25">
        <v>45281</v>
      </c>
      <c r="D2010" s="23">
        <v>45289</v>
      </c>
      <c r="E2010" t="s">
        <v>58</v>
      </c>
      <c r="F2010">
        <v>87143</v>
      </c>
      <c r="G2010">
        <v>2204</v>
      </c>
      <c r="H2010">
        <v>2649.14</v>
      </c>
      <c r="I2010">
        <v>391</v>
      </c>
      <c r="J2010" t="s">
        <v>30</v>
      </c>
      <c r="L2010" t="s">
        <v>59</v>
      </c>
    </row>
    <row r="2011" spans="1:12">
      <c r="A2011" t="s">
        <v>2736</v>
      </c>
      <c r="B2011" t="s">
        <v>2737</v>
      </c>
      <c r="C2011" s="25">
        <v>45110</v>
      </c>
      <c r="D2011" s="23">
        <v>45128</v>
      </c>
      <c r="E2011" t="s">
        <v>19</v>
      </c>
      <c r="F2011">
        <v>32480</v>
      </c>
      <c r="G2011">
        <v>943</v>
      </c>
      <c r="H2011">
        <v>1374.45</v>
      </c>
      <c r="I2011">
        <v>173</v>
      </c>
      <c r="J2011" t="s">
        <v>30</v>
      </c>
      <c r="L2011" t="s">
        <v>20</v>
      </c>
    </row>
    <row r="2012" spans="1:12">
      <c r="A2012" t="s">
        <v>931</v>
      </c>
      <c r="B2012" t="s">
        <v>932</v>
      </c>
      <c r="C2012" s="25">
        <v>45141</v>
      </c>
      <c r="D2012" s="23">
        <v>45165</v>
      </c>
      <c r="E2012" t="s">
        <v>41</v>
      </c>
      <c r="F2012">
        <v>88235</v>
      </c>
      <c r="G2012">
        <v>3182</v>
      </c>
      <c r="H2012">
        <v>5093.82</v>
      </c>
      <c r="I2012">
        <v>385</v>
      </c>
      <c r="J2012">
        <v>1</v>
      </c>
      <c r="L2012" t="s">
        <v>42</v>
      </c>
    </row>
    <row r="2013" spans="1:12">
      <c r="A2013" t="s">
        <v>2137</v>
      </c>
      <c r="B2013" t="s">
        <v>2138</v>
      </c>
      <c r="C2013" s="25">
        <v>45284</v>
      </c>
      <c r="D2013" s="23">
        <v>45296</v>
      </c>
      <c r="E2013" t="s">
        <v>14</v>
      </c>
      <c r="F2013">
        <v>54441</v>
      </c>
      <c r="G2013">
        <v>2158</v>
      </c>
      <c r="H2013" s="24">
        <v>2422.76</v>
      </c>
      <c r="I2013">
        <v>252</v>
      </c>
      <c r="J2013" t="s">
        <v>30</v>
      </c>
      <c r="L2013" t="s">
        <v>16</v>
      </c>
    </row>
    <row r="2014" spans="1:12">
      <c r="A2014" t="s">
        <v>2489</v>
      </c>
      <c r="B2014" t="s">
        <v>2490</v>
      </c>
      <c r="C2014" s="25">
        <v>45194</v>
      </c>
      <c r="D2014" s="23">
        <v>45214</v>
      </c>
      <c r="E2014" t="s">
        <v>23</v>
      </c>
      <c r="F2014">
        <v>54028</v>
      </c>
      <c r="G2014">
        <v>2254</v>
      </c>
      <c r="H2014">
        <v>1991.67</v>
      </c>
      <c r="I2014">
        <v>139</v>
      </c>
      <c r="J2014">
        <v>0</v>
      </c>
      <c r="L2014" t="s">
        <v>25</v>
      </c>
    </row>
    <row r="2015" spans="1:12">
      <c r="A2015" t="s">
        <v>823</v>
      </c>
      <c r="B2015" t="s">
        <v>824</v>
      </c>
      <c r="C2015" s="25">
        <v>45097</v>
      </c>
      <c r="D2015" s="23">
        <v>45102</v>
      </c>
      <c r="E2015" t="s">
        <v>14</v>
      </c>
      <c r="F2015">
        <v>57958</v>
      </c>
      <c r="G2015">
        <v>2328</v>
      </c>
      <c r="H2015" s="24">
        <v>2135.23</v>
      </c>
      <c r="I2015">
        <v>280</v>
      </c>
      <c r="J2015" t="s">
        <v>15</v>
      </c>
      <c r="L2015" t="s">
        <v>16</v>
      </c>
    </row>
    <row r="2016" spans="1:12">
      <c r="A2016" t="s">
        <v>405</v>
      </c>
      <c r="B2016" t="s">
        <v>406</v>
      </c>
      <c r="C2016" s="25">
        <v>45141</v>
      </c>
      <c r="D2016" s="23">
        <v>45165</v>
      </c>
      <c r="E2016" t="s">
        <v>266</v>
      </c>
      <c r="F2016">
        <v>56016</v>
      </c>
      <c r="G2016">
        <v>1728</v>
      </c>
      <c r="H2016">
        <v>1890.33</v>
      </c>
      <c r="I2016">
        <v>128</v>
      </c>
      <c r="J2016" t="s">
        <v>24</v>
      </c>
      <c r="L2016" t="s">
        <v>20</v>
      </c>
    </row>
    <row r="2017" spans="1:12">
      <c r="A2017" t="s">
        <v>848</v>
      </c>
      <c r="B2017" t="s">
        <v>849</v>
      </c>
      <c r="C2017" s="25">
        <v>45230</v>
      </c>
      <c r="D2017" s="23">
        <v>45243</v>
      </c>
      <c r="E2017" t="s">
        <v>14</v>
      </c>
      <c r="F2017">
        <v>30592</v>
      </c>
      <c r="G2017">
        <v>586</v>
      </c>
      <c r="H2017" s="24">
        <v>503.95</v>
      </c>
      <c r="I2017">
        <v>77</v>
      </c>
      <c r="J2017">
        <v>1</v>
      </c>
      <c r="L2017" t="s">
        <v>16</v>
      </c>
    </row>
    <row r="2018" spans="1:12">
      <c r="A2018" t="s">
        <v>2600</v>
      </c>
      <c r="B2018" t="s">
        <v>2601</v>
      </c>
      <c r="C2018" s="25">
        <v>45170</v>
      </c>
      <c r="D2018" s="23">
        <v>45195</v>
      </c>
      <c r="E2018" t="s">
        <v>41</v>
      </c>
      <c r="F2018">
        <v>20097</v>
      </c>
      <c r="G2018">
        <v>897</v>
      </c>
      <c r="H2018">
        <v>1641</v>
      </c>
      <c r="I2018">
        <v>162</v>
      </c>
      <c r="J2018">
        <v>0</v>
      </c>
      <c r="L2018" t="s">
        <v>42</v>
      </c>
    </row>
    <row r="2019" spans="1:12">
      <c r="A2019" t="s">
        <v>2183</v>
      </c>
      <c r="B2019" t="s">
        <v>2184</v>
      </c>
      <c r="C2019" s="25">
        <v>44966</v>
      </c>
      <c r="D2019" s="23">
        <v>44978</v>
      </c>
      <c r="E2019" t="s">
        <v>33</v>
      </c>
      <c r="F2019">
        <v>33254</v>
      </c>
      <c r="G2019">
        <v>1117</v>
      </c>
      <c r="H2019">
        <v>883.82</v>
      </c>
      <c r="I2019">
        <v>214</v>
      </c>
      <c r="J2019">
        <v>0</v>
      </c>
      <c r="L2019" t="s">
        <v>34</v>
      </c>
    </row>
    <row r="2020" spans="1:12">
      <c r="A2020" t="s">
        <v>2321</v>
      </c>
      <c r="B2020" t="s">
        <v>2322</v>
      </c>
      <c r="C2020" s="25">
        <v>45015</v>
      </c>
      <c r="D2020" s="23">
        <v>45043</v>
      </c>
      <c r="E2020" t="s">
        <v>19</v>
      </c>
      <c r="F2020">
        <v>68728</v>
      </c>
      <c r="G2020">
        <v>2960</v>
      </c>
      <c r="H2020">
        <v>4198.5</v>
      </c>
      <c r="I2020">
        <v>591</v>
      </c>
      <c r="J2020" t="s">
        <v>30</v>
      </c>
      <c r="L2020" t="s">
        <v>20</v>
      </c>
    </row>
    <row r="2021" spans="1:12">
      <c r="A2021" t="s">
        <v>3211</v>
      </c>
      <c r="B2021" t="s">
        <v>3212</v>
      </c>
      <c r="C2021" s="25">
        <v>45103</v>
      </c>
      <c r="D2021" s="23">
        <v>45116</v>
      </c>
      <c r="E2021" t="s">
        <v>23</v>
      </c>
      <c r="F2021">
        <v>96402</v>
      </c>
      <c r="G2021">
        <v>1090</v>
      </c>
      <c r="H2021">
        <v>1315.59</v>
      </c>
      <c r="I2021">
        <v>66</v>
      </c>
      <c r="J2021" t="s">
        <v>15</v>
      </c>
      <c r="L2021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21"/>
  <sheetViews>
    <sheetView zoomScaleSheetLayoutView="60" topLeftCell="P1" workbookViewId="0">
      <selection activeCell="S1" sqref="S1:U2021"/>
    </sheetView>
  </sheetViews>
  <sheetFormatPr defaultColWidth="10" defaultRowHeight="14.4"/>
  <cols>
    <col min="1" max="1" width="30.5555555555556" customWidth="1"/>
    <col min="2" max="2" width="32.2222222222222" customWidth="1"/>
    <col min="3" max="8" width="26.4444444444444" customWidth="1"/>
    <col min="9" max="9" width="21.6666666666667" customWidth="1"/>
    <col min="10" max="10" width="21.6666666666667" style="21" customWidth="1"/>
    <col min="11" max="11" width="18.7777777777778" customWidth="1"/>
    <col min="12" max="12" width="17.4444444444444" customWidth="1"/>
    <col min="13" max="13" width="19.4444444444444" customWidth="1"/>
    <col min="14" max="15" width="20" customWidth="1"/>
    <col min="16" max="16" width="16.8888888888889" customWidth="1"/>
    <col min="17" max="17" width="16.2222222222222" customWidth="1"/>
    <col min="19" max="21" width="20.2222222222222" customWidth="1"/>
    <col min="22" max="22" width="18" customWidth="1"/>
    <col min="23" max="23" width="17.7777777777778" customWidth="1"/>
    <col min="26" max="26" width="10.6666666666667"/>
  </cols>
  <sheetData>
    <row r="1" spans="1:22">
      <c r="A1" t="s">
        <v>0</v>
      </c>
      <c r="B1" t="s">
        <v>1</v>
      </c>
      <c r="C1" t="s">
        <v>4120</v>
      </c>
      <c r="D1" t="s">
        <v>2</v>
      </c>
      <c r="E1" t="s">
        <v>4121</v>
      </c>
      <c r="F1" t="s">
        <v>4122</v>
      </c>
      <c r="G1" t="s">
        <v>4123</v>
      </c>
      <c r="H1" t="s">
        <v>4124</v>
      </c>
      <c r="I1" t="s">
        <v>3</v>
      </c>
      <c r="J1" s="22" t="s">
        <v>4125</v>
      </c>
      <c r="K1" t="s">
        <v>4</v>
      </c>
      <c r="L1" t="s">
        <v>5</v>
      </c>
      <c r="M1" t="s">
        <v>6</v>
      </c>
      <c r="N1" t="s">
        <v>7</v>
      </c>
      <c r="O1" t="s">
        <v>4126</v>
      </c>
      <c r="P1" t="s">
        <v>8</v>
      </c>
      <c r="Q1" t="s">
        <v>9</v>
      </c>
      <c r="R1" t="s">
        <v>10</v>
      </c>
      <c r="V1" t="s">
        <v>11</v>
      </c>
    </row>
    <row r="2" spans="1:22">
      <c r="A2" t="s">
        <v>12</v>
      </c>
      <c r="B2" t="s">
        <v>13</v>
      </c>
      <c r="C2" s="1" t="s">
        <v>4127</v>
      </c>
      <c r="D2" s="1">
        <v>45254</v>
      </c>
      <c r="E2" s="21">
        <v>11</v>
      </c>
      <c r="F2" s="21">
        <v>24</v>
      </c>
      <c r="G2" s="21">
        <v>2023</v>
      </c>
      <c r="H2" s="1">
        <f>IF(E2&gt;12,DATE(G2,F2,E2),D2)</f>
        <v>45254</v>
      </c>
      <c r="I2" s="23">
        <v>45273</v>
      </c>
      <c r="J2" s="21">
        <f>DATEDIF(H2,I2,"D")</f>
        <v>19</v>
      </c>
      <c r="K2" t="s">
        <v>14</v>
      </c>
      <c r="L2">
        <v>16795</v>
      </c>
      <c r="M2">
        <v>197</v>
      </c>
      <c r="N2" s="24">
        <v>102.82</v>
      </c>
      <c r="O2" s="24">
        <f>IF(N2&lt;$Z$8,$Z$8,IF(N2&gt;$Z$9,$Z$9,N2))</f>
        <v>102.82</v>
      </c>
      <c r="P2">
        <v>20</v>
      </c>
      <c r="Q2" t="b">
        <v>1</v>
      </c>
      <c r="V2" t="s">
        <v>16</v>
      </c>
    </row>
    <row r="3" spans="1:22">
      <c r="A3" t="s">
        <v>17</v>
      </c>
      <c r="B3" t="s">
        <v>18</v>
      </c>
      <c r="C3" s="1" t="s">
        <v>4128</v>
      </c>
      <c r="D3" s="1">
        <v>45052</v>
      </c>
      <c r="E3" s="21">
        <v>5</v>
      </c>
      <c r="F3" s="21">
        <v>6</v>
      </c>
      <c r="G3" s="21">
        <v>2023</v>
      </c>
      <c r="H3" s="1">
        <f t="shared" ref="H3:H66" si="0">IF(E3&gt;12,DATE(G3,F3,E3),D3)</f>
        <v>45052</v>
      </c>
      <c r="I3" s="23">
        <v>45058</v>
      </c>
      <c r="J3" s="21">
        <f t="shared" ref="J3:J66" si="1">DATEDIF(H3,I3,"D")</f>
        <v>6</v>
      </c>
      <c r="K3" t="s">
        <v>19</v>
      </c>
      <c r="L3">
        <v>1860</v>
      </c>
      <c r="M3">
        <v>30</v>
      </c>
      <c r="N3" s="24">
        <v>24.33</v>
      </c>
      <c r="O3" s="24">
        <f t="shared" ref="O3:O66" si="2">IF(N3&lt;$Z$8,$Z$8,IF(N3&gt;$Z$9,$Z$9,N3))</f>
        <v>24.33</v>
      </c>
      <c r="P3">
        <v>1</v>
      </c>
      <c r="Q3" t="b">
        <v>0</v>
      </c>
      <c r="V3" t="s">
        <v>20</v>
      </c>
    </row>
    <row r="4" spans="1:26">
      <c r="A4" t="s">
        <v>21</v>
      </c>
      <c r="B4" t="s">
        <v>22</v>
      </c>
      <c r="C4" s="1" t="s">
        <v>4129</v>
      </c>
      <c r="D4" s="1">
        <v>45273</v>
      </c>
      <c r="E4" s="21">
        <v>12</v>
      </c>
      <c r="F4" s="21">
        <v>13</v>
      </c>
      <c r="G4" s="21">
        <v>2023</v>
      </c>
      <c r="H4" s="1">
        <f t="shared" si="0"/>
        <v>45273</v>
      </c>
      <c r="I4" s="23">
        <v>45280</v>
      </c>
      <c r="J4" s="21">
        <f t="shared" si="1"/>
        <v>7</v>
      </c>
      <c r="K4" t="s">
        <v>23</v>
      </c>
      <c r="L4">
        <v>77820</v>
      </c>
      <c r="M4">
        <v>843</v>
      </c>
      <c r="N4" s="24">
        <v>1323.39</v>
      </c>
      <c r="O4" s="24">
        <f t="shared" si="2"/>
        <v>1323.39</v>
      </c>
      <c r="P4">
        <v>51</v>
      </c>
      <c r="Q4" t="b">
        <v>0</v>
      </c>
      <c r="V4" t="s">
        <v>25</v>
      </c>
      <c r="Y4" t="s">
        <v>4130</v>
      </c>
      <c r="Z4">
        <f>QUARTILE($N$2:$N$2021,1)</f>
        <v>649.9975</v>
      </c>
    </row>
    <row r="5" spans="1:26">
      <c r="A5" t="s">
        <v>26</v>
      </c>
      <c r="B5" t="s">
        <v>27</v>
      </c>
      <c r="C5" s="1" t="s">
        <v>4131</v>
      </c>
      <c r="D5" s="1">
        <v>45229</v>
      </c>
      <c r="E5" s="21">
        <v>10</v>
      </c>
      <c r="F5" s="21">
        <v>30</v>
      </c>
      <c r="G5" s="21">
        <v>2023</v>
      </c>
      <c r="H5" s="1">
        <f t="shared" si="0"/>
        <v>45229</v>
      </c>
      <c r="I5" s="23">
        <v>45233</v>
      </c>
      <c r="J5" s="21">
        <f t="shared" si="1"/>
        <v>4</v>
      </c>
      <c r="K5" t="s">
        <v>14</v>
      </c>
      <c r="L5">
        <v>55886</v>
      </c>
      <c r="M5">
        <v>2019</v>
      </c>
      <c r="N5" s="24">
        <v>2180.38</v>
      </c>
      <c r="O5" s="24">
        <f t="shared" si="2"/>
        <v>2180.38</v>
      </c>
      <c r="P5">
        <v>135</v>
      </c>
      <c r="Q5" t="b">
        <v>1</v>
      </c>
      <c r="V5" t="s">
        <v>16</v>
      </c>
      <c r="Y5" t="s">
        <v>4132</v>
      </c>
      <c r="Z5">
        <f>QUARTILE($N$2:$N$2021,3)</f>
        <v>2638.3825</v>
      </c>
    </row>
    <row r="6" spans="1:22">
      <c r="A6" t="s">
        <v>28</v>
      </c>
      <c r="B6" t="s">
        <v>29</v>
      </c>
      <c r="C6" s="1" t="s">
        <v>4129</v>
      </c>
      <c r="D6" s="1">
        <v>45038</v>
      </c>
      <c r="E6" s="21">
        <v>4</v>
      </c>
      <c r="F6" s="21">
        <v>22</v>
      </c>
      <c r="G6" s="21">
        <v>2023</v>
      </c>
      <c r="H6" s="1">
        <f t="shared" si="0"/>
        <v>45038</v>
      </c>
      <c r="I6" s="23">
        <v>45039</v>
      </c>
      <c r="J6" s="21">
        <f t="shared" si="1"/>
        <v>1</v>
      </c>
      <c r="K6" t="s">
        <v>19</v>
      </c>
      <c r="L6">
        <v>7265</v>
      </c>
      <c r="M6">
        <v>169</v>
      </c>
      <c r="N6" s="24">
        <v>252.44</v>
      </c>
      <c r="O6" s="24">
        <f t="shared" si="2"/>
        <v>252.44</v>
      </c>
      <c r="P6">
        <v>30</v>
      </c>
      <c r="Q6" t="b">
        <v>1</v>
      </c>
      <c r="V6" t="s">
        <v>20</v>
      </c>
    </row>
    <row r="7" spans="1:26">
      <c r="A7" t="s">
        <v>31</v>
      </c>
      <c r="B7" t="s">
        <v>32</v>
      </c>
      <c r="C7" s="1" t="s">
        <v>4131</v>
      </c>
      <c r="D7" s="1">
        <v>45214</v>
      </c>
      <c r="E7" s="21">
        <v>10</v>
      </c>
      <c r="F7" s="21">
        <v>15</v>
      </c>
      <c r="G7" s="21">
        <v>2023</v>
      </c>
      <c r="H7" s="1">
        <f t="shared" si="0"/>
        <v>45214</v>
      </c>
      <c r="I7" s="23">
        <v>45227</v>
      </c>
      <c r="J7" s="21">
        <f t="shared" si="1"/>
        <v>13</v>
      </c>
      <c r="K7" t="s">
        <v>33</v>
      </c>
      <c r="L7">
        <v>83386</v>
      </c>
      <c r="M7">
        <v>2643</v>
      </c>
      <c r="N7" s="24">
        <v>2697.03</v>
      </c>
      <c r="O7" s="24">
        <f t="shared" si="2"/>
        <v>2697.03</v>
      </c>
      <c r="P7">
        <v>0</v>
      </c>
      <c r="Q7" t="b">
        <v>1</v>
      </c>
      <c r="V7" t="s">
        <v>34</v>
      </c>
      <c r="Y7" t="s">
        <v>4133</v>
      </c>
      <c r="Z7">
        <f>Z5-Z4</f>
        <v>1988.385</v>
      </c>
    </row>
    <row r="8" spans="1:26">
      <c r="A8" t="s">
        <v>35</v>
      </c>
      <c r="B8" t="s">
        <v>36</v>
      </c>
      <c r="C8" s="1" t="s">
        <v>4128</v>
      </c>
      <c r="D8" s="1">
        <v>45206</v>
      </c>
      <c r="E8" s="21">
        <v>10</v>
      </c>
      <c r="F8" s="21">
        <v>7</v>
      </c>
      <c r="G8" s="21">
        <v>2023</v>
      </c>
      <c r="H8" s="1">
        <f t="shared" si="0"/>
        <v>45206</v>
      </c>
      <c r="I8" s="23">
        <v>45222</v>
      </c>
      <c r="J8" s="21">
        <f t="shared" si="1"/>
        <v>16</v>
      </c>
      <c r="K8" t="s">
        <v>19</v>
      </c>
      <c r="L8">
        <v>38194</v>
      </c>
      <c r="M8">
        <v>1135</v>
      </c>
      <c r="N8" s="24">
        <v>1232.76</v>
      </c>
      <c r="O8" s="24">
        <f t="shared" si="2"/>
        <v>1232.76</v>
      </c>
      <c r="P8">
        <v>178</v>
      </c>
      <c r="Q8" t="b">
        <v>1</v>
      </c>
      <c r="V8" t="s">
        <v>20</v>
      </c>
      <c r="Y8" t="s">
        <v>4134</v>
      </c>
      <c r="Z8">
        <f>Z4-(Z7*0.5)</f>
        <v>-344.195</v>
      </c>
    </row>
    <row r="9" spans="1:26">
      <c r="A9" t="s">
        <v>37</v>
      </c>
      <c r="B9" t="s">
        <v>38</v>
      </c>
      <c r="C9" s="1" t="s">
        <v>4128</v>
      </c>
      <c r="D9" s="1">
        <v>45069</v>
      </c>
      <c r="E9" s="21">
        <v>5</v>
      </c>
      <c r="F9" s="21">
        <v>23</v>
      </c>
      <c r="G9" s="21">
        <v>2023</v>
      </c>
      <c r="H9" s="1">
        <f t="shared" si="0"/>
        <v>45069</v>
      </c>
      <c r="I9" s="23">
        <v>45074</v>
      </c>
      <c r="J9" s="21">
        <f t="shared" si="1"/>
        <v>5</v>
      </c>
      <c r="K9" t="s">
        <v>33</v>
      </c>
      <c r="L9">
        <v>88498</v>
      </c>
      <c r="M9">
        <v>1173</v>
      </c>
      <c r="N9" s="24">
        <v>865.7</v>
      </c>
      <c r="O9" s="24">
        <f t="shared" si="2"/>
        <v>865.7</v>
      </c>
      <c r="P9">
        <v>127</v>
      </c>
      <c r="Q9" t="b">
        <v>1</v>
      </c>
      <c r="V9" t="s">
        <v>34</v>
      </c>
      <c r="Y9" t="s">
        <v>4135</v>
      </c>
      <c r="Z9">
        <f>Z5+(Z7*0.5)</f>
        <v>3632.575</v>
      </c>
    </row>
    <row r="10" spans="1:22">
      <c r="A10" t="s">
        <v>39</v>
      </c>
      <c r="B10" t="s">
        <v>40</v>
      </c>
      <c r="C10" s="1" t="s">
        <v>4131</v>
      </c>
      <c r="D10" s="1">
        <v>45008</v>
      </c>
      <c r="E10" s="21">
        <v>3</v>
      </c>
      <c r="F10" s="21">
        <v>23</v>
      </c>
      <c r="G10" s="21">
        <v>2023</v>
      </c>
      <c r="H10" s="1">
        <f t="shared" si="0"/>
        <v>45008</v>
      </c>
      <c r="I10" s="23">
        <v>45017</v>
      </c>
      <c r="J10" s="21">
        <f t="shared" si="1"/>
        <v>9</v>
      </c>
      <c r="K10" t="s">
        <v>41</v>
      </c>
      <c r="L10">
        <v>45131</v>
      </c>
      <c r="M10">
        <v>1179</v>
      </c>
      <c r="N10" s="24">
        <v>1046.18</v>
      </c>
      <c r="O10" s="24">
        <f t="shared" si="2"/>
        <v>1046.18</v>
      </c>
      <c r="P10">
        <v>104</v>
      </c>
      <c r="Q10" t="b">
        <v>1</v>
      </c>
      <c r="V10" t="s">
        <v>42</v>
      </c>
    </row>
    <row r="11" spans="1:22">
      <c r="A11" t="s">
        <v>43</v>
      </c>
      <c r="B11" t="s">
        <v>44</v>
      </c>
      <c r="C11" s="1" t="s">
        <v>4129</v>
      </c>
      <c r="D11" s="1">
        <v>45006</v>
      </c>
      <c r="E11" s="21">
        <v>3</v>
      </c>
      <c r="F11" s="21">
        <v>21</v>
      </c>
      <c r="G11" s="21">
        <v>2023</v>
      </c>
      <c r="H11" s="1">
        <f t="shared" si="0"/>
        <v>45006</v>
      </c>
      <c r="I11" s="23">
        <v>45017</v>
      </c>
      <c r="J11" s="21">
        <f t="shared" si="1"/>
        <v>11</v>
      </c>
      <c r="K11" t="s">
        <v>23</v>
      </c>
      <c r="L11">
        <v>61263</v>
      </c>
      <c r="M11">
        <v>1153</v>
      </c>
      <c r="N11" s="24">
        <v>1623.56</v>
      </c>
      <c r="O11" s="24">
        <f t="shared" si="2"/>
        <v>1623.56</v>
      </c>
      <c r="P11">
        <v>0</v>
      </c>
      <c r="Q11" t="b">
        <v>0</v>
      </c>
      <c r="V11" t="s">
        <v>25</v>
      </c>
    </row>
    <row r="12" spans="1:22">
      <c r="A12" t="s">
        <v>45</v>
      </c>
      <c r="B12" t="s">
        <v>46</v>
      </c>
      <c r="C12" s="1" t="s">
        <v>4128</v>
      </c>
      <c r="D12" s="1" t="s">
        <v>47</v>
      </c>
      <c r="E12" s="21">
        <v>22</v>
      </c>
      <c r="F12" s="21">
        <v>2</v>
      </c>
      <c r="G12" s="21">
        <v>2023</v>
      </c>
      <c r="H12" s="1">
        <f t="shared" si="0"/>
        <v>44979</v>
      </c>
      <c r="I12" s="23">
        <v>44986</v>
      </c>
      <c r="J12" s="21">
        <f t="shared" si="1"/>
        <v>7</v>
      </c>
      <c r="K12" t="s">
        <v>33</v>
      </c>
      <c r="L12">
        <v>17023</v>
      </c>
      <c r="M12">
        <v>455</v>
      </c>
      <c r="N12" s="24">
        <v>523.13</v>
      </c>
      <c r="O12" s="24">
        <f t="shared" si="2"/>
        <v>523.13</v>
      </c>
      <c r="P12">
        <v>76</v>
      </c>
      <c r="Q12" t="b">
        <v>1</v>
      </c>
      <c r="V12" t="s">
        <v>34</v>
      </c>
    </row>
    <row r="13" spans="1:23">
      <c r="A13" t="s">
        <v>48</v>
      </c>
      <c r="B13" t="s">
        <v>49</v>
      </c>
      <c r="C13" s="1" t="s">
        <v>4128</v>
      </c>
      <c r="D13" s="1">
        <v>44976</v>
      </c>
      <c r="E13" s="21">
        <v>2</v>
      </c>
      <c r="F13" s="21">
        <v>19</v>
      </c>
      <c r="G13" s="21">
        <v>2023</v>
      </c>
      <c r="H13" s="1">
        <f t="shared" si="0"/>
        <v>44976</v>
      </c>
      <c r="I13" s="23">
        <v>44977</v>
      </c>
      <c r="J13" s="21">
        <f t="shared" si="1"/>
        <v>1</v>
      </c>
      <c r="K13" t="s">
        <v>41</v>
      </c>
      <c r="L13">
        <v>42090</v>
      </c>
      <c r="M13">
        <v>763</v>
      </c>
      <c r="N13" s="24">
        <v>1267.69</v>
      </c>
      <c r="O13" s="24">
        <f t="shared" si="2"/>
        <v>1267.69</v>
      </c>
      <c r="P13">
        <v>109</v>
      </c>
      <c r="Q13" t="b">
        <v>0</v>
      </c>
      <c r="V13" t="s">
        <v>42</v>
      </c>
      <c r="W13" t="s">
        <v>4136</v>
      </c>
    </row>
    <row r="14" spans="1:22">
      <c r="A14" t="s">
        <v>50</v>
      </c>
      <c r="B14" t="s">
        <v>51</v>
      </c>
      <c r="C14" s="1" t="s">
        <v>4128</v>
      </c>
      <c r="D14" s="1">
        <v>45062</v>
      </c>
      <c r="E14" s="21">
        <v>5</v>
      </c>
      <c r="F14" s="21">
        <v>16</v>
      </c>
      <c r="G14" s="21">
        <v>2023</v>
      </c>
      <c r="H14" s="1">
        <f t="shared" si="0"/>
        <v>45062</v>
      </c>
      <c r="I14" s="23">
        <v>45078</v>
      </c>
      <c r="J14" s="21">
        <f t="shared" si="1"/>
        <v>16</v>
      </c>
      <c r="K14" t="s">
        <v>41</v>
      </c>
      <c r="L14">
        <v>68221</v>
      </c>
      <c r="M14">
        <v>2975</v>
      </c>
      <c r="N14" s="24">
        <v>5292.16</v>
      </c>
      <c r="O14" s="24">
        <f t="shared" si="2"/>
        <v>3632.575</v>
      </c>
      <c r="P14">
        <v>567</v>
      </c>
      <c r="Q14" t="b">
        <v>0</v>
      </c>
      <c r="V14" t="s">
        <v>42</v>
      </c>
    </row>
    <row r="15" spans="1:22">
      <c r="A15" t="s">
        <v>52</v>
      </c>
      <c r="B15" t="s">
        <v>53</v>
      </c>
      <c r="C15" s="1" t="s">
        <v>4128</v>
      </c>
      <c r="D15" s="1">
        <v>45201</v>
      </c>
      <c r="E15" s="21">
        <v>10</v>
      </c>
      <c r="F15" s="21">
        <v>2</v>
      </c>
      <c r="G15" s="21">
        <v>2023</v>
      </c>
      <c r="H15" s="1">
        <f t="shared" si="0"/>
        <v>45201</v>
      </c>
      <c r="I15" s="23">
        <v>45214</v>
      </c>
      <c r="J15" s="21">
        <f t="shared" si="1"/>
        <v>13</v>
      </c>
      <c r="K15" t="s">
        <v>14</v>
      </c>
      <c r="L15">
        <v>65820</v>
      </c>
      <c r="M15">
        <v>1116</v>
      </c>
      <c r="N15" s="24">
        <v>1464.72</v>
      </c>
      <c r="O15" s="24">
        <f t="shared" si="2"/>
        <v>1464.72</v>
      </c>
      <c r="P15">
        <v>169</v>
      </c>
      <c r="Q15" t="b">
        <v>1</v>
      </c>
      <c r="V15" t="s">
        <v>16</v>
      </c>
    </row>
    <row r="16" spans="1:22">
      <c r="A16" t="s">
        <v>54</v>
      </c>
      <c r="B16" t="s">
        <v>55</v>
      </c>
      <c r="C16" s="1" t="s">
        <v>4127</v>
      </c>
      <c r="D16" s="1">
        <v>44967</v>
      </c>
      <c r="E16" s="21">
        <v>2</v>
      </c>
      <c r="F16" s="21">
        <v>10</v>
      </c>
      <c r="G16" s="21">
        <v>2023</v>
      </c>
      <c r="H16" s="1">
        <f t="shared" si="0"/>
        <v>44967</v>
      </c>
      <c r="I16" s="23">
        <v>44973</v>
      </c>
      <c r="J16" s="21">
        <f t="shared" si="1"/>
        <v>6</v>
      </c>
      <c r="K16" t="s">
        <v>41</v>
      </c>
      <c r="L16">
        <v>1769</v>
      </c>
      <c r="M16">
        <v>85</v>
      </c>
      <c r="N16" s="24">
        <v>139.18</v>
      </c>
      <c r="O16" s="24">
        <f t="shared" si="2"/>
        <v>139.18</v>
      </c>
      <c r="P16">
        <v>11</v>
      </c>
      <c r="Q16" t="b">
        <v>1</v>
      </c>
      <c r="V16" t="s">
        <v>42</v>
      </c>
    </row>
    <row r="17" spans="1:22">
      <c r="A17" t="s">
        <v>56</v>
      </c>
      <c r="B17" t="s">
        <v>57</v>
      </c>
      <c r="C17" s="1" t="s">
        <v>4131</v>
      </c>
      <c r="D17" s="1">
        <v>45243</v>
      </c>
      <c r="E17" s="21">
        <v>11</v>
      </c>
      <c r="F17" s="21">
        <v>13</v>
      </c>
      <c r="G17" s="21">
        <v>2023</v>
      </c>
      <c r="H17" s="1">
        <f t="shared" si="0"/>
        <v>45243</v>
      </c>
      <c r="I17" s="23">
        <v>45253</v>
      </c>
      <c r="J17" s="21">
        <f t="shared" si="1"/>
        <v>10</v>
      </c>
      <c r="K17" t="s">
        <v>58</v>
      </c>
      <c r="L17">
        <v>60735</v>
      </c>
      <c r="M17">
        <v>1617</v>
      </c>
      <c r="N17" s="24">
        <v>1552.9</v>
      </c>
      <c r="O17" s="24">
        <f t="shared" si="2"/>
        <v>1552.9</v>
      </c>
      <c r="P17">
        <v>228</v>
      </c>
      <c r="Q17" t="b">
        <v>1</v>
      </c>
      <c r="V17" t="s">
        <v>59</v>
      </c>
    </row>
    <row r="18" spans="1:22">
      <c r="A18" t="s">
        <v>60</v>
      </c>
      <c r="B18" t="s">
        <v>61</v>
      </c>
      <c r="C18" s="1" t="s">
        <v>4129</v>
      </c>
      <c r="D18" s="1">
        <v>45025</v>
      </c>
      <c r="E18" s="21">
        <v>4</v>
      </c>
      <c r="F18" s="21">
        <v>9</v>
      </c>
      <c r="G18" s="21">
        <v>2023</v>
      </c>
      <c r="H18" s="1">
        <f t="shared" si="0"/>
        <v>45025</v>
      </c>
      <c r="I18" s="23">
        <v>45200</v>
      </c>
      <c r="J18" s="21">
        <f t="shared" si="1"/>
        <v>175</v>
      </c>
      <c r="K18" t="s">
        <v>23</v>
      </c>
      <c r="L18">
        <v>63955</v>
      </c>
      <c r="M18">
        <v>2804</v>
      </c>
      <c r="N18" s="24">
        <v>3147.37</v>
      </c>
      <c r="O18" s="24">
        <f t="shared" si="2"/>
        <v>3147.37</v>
      </c>
      <c r="P18">
        <v>536</v>
      </c>
      <c r="Q18" t="b">
        <v>0</v>
      </c>
      <c r="V18" t="s">
        <v>25</v>
      </c>
    </row>
    <row r="19" spans="1:22">
      <c r="A19" t="s">
        <v>62</v>
      </c>
      <c r="B19" t="s">
        <v>63</v>
      </c>
      <c r="C19" s="1" t="s">
        <v>4131</v>
      </c>
      <c r="D19" s="1">
        <v>45043</v>
      </c>
      <c r="E19" s="21">
        <v>4</v>
      </c>
      <c r="F19" s="21">
        <v>27</v>
      </c>
      <c r="G19" s="21">
        <v>2023</v>
      </c>
      <c r="H19" s="1">
        <f t="shared" si="0"/>
        <v>45043</v>
      </c>
      <c r="I19" s="23">
        <v>45071</v>
      </c>
      <c r="J19" s="21">
        <f t="shared" si="1"/>
        <v>28</v>
      </c>
      <c r="K19" t="s">
        <v>33</v>
      </c>
      <c r="L19">
        <v>65925</v>
      </c>
      <c r="M19">
        <v>2317</v>
      </c>
      <c r="N19" s="24">
        <v>3635.76</v>
      </c>
      <c r="O19" s="24">
        <f t="shared" si="2"/>
        <v>3632.575</v>
      </c>
      <c r="P19">
        <v>389</v>
      </c>
      <c r="Q19" t="b">
        <v>1</v>
      </c>
      <c r="V19" t="s">
        <v>34</v>
      </c>
    </row>
    <row r="20" spans="1:22">
      <c r="A20" t="s">
        <v>64</v>
      </c>
      <c r="B20" t="s">
        <v>65</v>
      </c>
      <c r="C20" s="1" t="s">
        <v>4129</v>
      </c>
      <c r="D20" s="1">
        <v>45046</v>
      </c>
      <c r="E20" s="21">
        <v>4</v>
      </c>
      <c r="F20" s="21">
        <v>30</v>
      </c>
      <c r="G20" s="21">
        <v>2023</v>
      </c>
      <c r="H20" s="1">
        <f t="shared" si="0"/>
        <v>45046</v>
      </c>
      <c r="I20" s="23">
        <v>45064</v>
      </c>
      <c r="J20" s="21">
        <f t="shared" si="1"/>
        <v>18</v>
      </c>
      <c r="K20" t="s">
        <v>19</v>
      </c>
      <c r="L20">
        <v>68969</v>
      </c>
      <c r="M20">
        <v>2718</v>
      </c>
      <c r="N20" s="24">
        <v>2933.59</v>
      </c>
      <c r="O20" s="24">
        <f t="shared" si="2"/>
        <v>2933.59</v>
      </c>
      <c r="P20">
        <v>145</v>
      </c>
      <c r="Q20" t="b">
        <v>0</v>
      </c>
      <c r="V20" t="s">
        <v>20</v>
      </c>
    </row>
    <row r="21" spans="1:22">
      <c r="A21" t="s">
        <v>66</v>
      </c>
      <c r="B21" t="s">
        <v>67</v>
      </c>
      <c r="C21" s="1" t="s">
        <v>4127</v>
      </c>
      <c r="D21" s="1">
        <v>45159</v>
      </c>
      <c r="E21" s="21">
        <v>8</v>
      </c>
      <c r="F21" s="21">
        <v>21</v>
      </c>
      <c r="G21" s="21">
        <v>2023</v>
      </c>
      <c r="H21" s="1">
        <f t="shared" si="0"/>
        <v>45159</v>
      </c>
      <c r="I21" s="23">
        <v>45168</v>
      </c>
      <c r="J21" s="21">
        <f t="shared" si="1"/>
        <v>9</v>
      </c>
      <c r="K21" t="s">
        <v>23</v>
      </c>
      <c r="L21">
        <v>6311</v>
      </c>
      <c r="M21">
        <v>256</v>
      </c>
      <c r="N21" s="24">
        <v>353.99</v>
      </c>
      <c r="O21" s="24">
        <f t="shared" si="2"/>
        <v>353.99</v>
      </c>
      <c r="P21">
        <v>0</v>
      </c>
      <c r="Q21" t="b">
        <v>1</v>
      </c>
      <c r="V21" t="s">
        <v>68</v>
      </c>
    </row>
    <row r="22" spans="1:22">
      <c r="A22" t="s">
        <v>69</v>
      </c>
      <c r="B22" t="s">
        <v>70</v>
      </c>
      <c r="C22" s="1" t="s">
        <v>4131</v>
      </c>
      <c r="D22" s="1">
        <v>45116</v>
      </c>
      <c r="E22" s="21">
        <v>7</v>
      </c>
      <c r="F22" s="21">
        <v>9</v>
      </c>
      <c r="G22" s="21">
        <v>2023</v>
      </c>
      <c r="H22" s="1">
        <f t="shared" si="0"/>
        <v>45116</v>
      </c>
      <c r="I22" s="23">
        <v>45124</v>
      </c>
      <c r="J22" s="21">
        <f t="shared" si="1"/>
        <v>8</v>
      </c>
      <c r="K22" t="s">
        <v>19</v>
      </c>
      <c r="L22">
        <v>84104</v>
      </c>
      <c r="M22">
        <v>2539</v>
      </c>
      <c r="N22" s="24">
        <v>1975.49</v>
      </c>
      <c r="O22" s="24">
        <f t="shared" si="2"/>
        <v>1975.49</v>
      </c>
      <c r="P22">
        <v>0</v>
      </c>
      <c r="Q22" t="b">
        <v>1</v>
      </c>
      <c r="V22" t="s">
        <v>20</v>
      </c>
    </row>
    <row r="23" spans="1:22">
      <c r="A23" t="s">
        <v>71</v>
      </c>
      <c r="B23" t="s">
        <v>72</v>
      </c>
      <c r="C23" s="1" t="s">
        <v>4131</v>
      </c>
      <c r="D23" s="1">
        <v>45286</v>
      </c>
      <c r="E23" s="21">
        <v>12</v>
      </c>
      <c r="F23" s="21">
        <v>26</v>
      </c>
      <c r="G23" s="21">
        <v>2023</v>
      </c>
      <c r="H23" s="1">
        <f t="shared" si="0"/>
        <v>45286</v>
      </c>
      <c r="I23" s="23">
        <v>45293</v>
      </c>
      <c r="J23" s="21">
        <f t="shared" si="1"/>
        <v>7</v>
      </c>
      <c r="K23" t="s">
        <v>41</v>
      </c>
      <c r="L23">
        <v>54707</v>
      </c>
      <c r="M23">
        <v>1735</v>
      </c>
      <c r="N23" s="24">
        <v>2428.4</v>
      </c>
      <c r="O23" s="24">
        <f t="shared" si="2"/>
        <v>2428.4</v>
      </c>
      <c r="P23">
        <v>0</v>
      </c>
      <c r="Q23" t="b">
        <v>1</v>
      </c>
      <c r="V23" t="s">
        <v>42</v>
      </c>
    </row>
    <row r="24" spans="1:22">
      <c r="A24" t="s">
        <v>73</v>
      </c>
      <c r="B24" t="s">
        <v>74</v>
      </c>
      <c r="C24" s="1" t="s">
        <v>4129</v>
      </c>
      <c r="D24" s="1">
        <v>45238</v>
      </c>
      <c r="E24" s="21">
        <v>11</v>
      </c>
      <c r="F24" s="21">
        <v>8</v>
      </c>
      <c r="G24" s="21">
        <v>2023</v>
      </c>
      <c r="H24" s="1">
        <f t="shared" si="0"/>
        <v>45238</v>
      </c>
      <c r="I24" s="23">
        <v>45254</v>
      </c>
      <c r="J24" s="21">
        <f t="shared" si="1"/>
        <v>16</v>
      </c>
      <c r="K24" t="s">
        <v>41</v>
      </c>
      <c r="L24">
        <v>86305</v>
      </c>
      <c r="M24">
        <v>2637</v>
      </c>
      <c r="N24" s="24">
        <v>4726.22</v>
      </c>
      <c r="O24" s="24">
        <f t="shared" si="2"/>
        <v>3632.575</v>
      </c>
      <c r="P24">
        <v>216</v>
      </c>
      <c r="Q24" t="b">
        <v>0</v>
      </c>
      <c r="R24">
        <v>86385</v>
      </c>
      <c r="V24" t="s">
        <v>42</v>
      </c>
    </row>
    <row r="25" spans="1:22">
      <c r="A25" t="s">
        <v>75</v>
      </c>
      <c r="B25" t="s">
        <v>76</v>
      </c>
      <c r="C25" s="1" t="s">
        <v>4129</v>
      </c>
      <c r="D25" s="1">
        <v>45052</v>
      </c>
      <c r="E25" s="21">
        <v>5</v>
      </c>
      <c r="F25" s="21">
        <v>6</v>
      </c>
      <c r="G25" s="21">
        <v>2023</v>
      </c>
      <c r="H25" s="1">
        <f t="shared" si="0"/>
        <v>45052</v>
      </c>
      <c r="I25" s="23">
        <v>45047</v>
      </c>
      <c r="J25" s="21">
        <f t="shared" si="1"/>
        <v>-5</v>
      </c>
      <c r="K25" t="s">
        <v>33</v>
      </c>
      <c r="L25">
        <v>29693</v>
      </c>
      <c r="M25">
        <v>995</v>
      </c>
      <c r="N25" s="24">
        <v>1793.94</v>
      </c>
      <c r="O25" s="24">
        <f t="shared" si="2"/>
        <v>1793.94</v>
      </c>
      <c r="P25">
        <v>179</v>
      </c>
      <c r="Q25" t="b">
        <v>0</v>
      </c>
      <c r="V25" t="s">
        <v>34</v>
      </c>
    </row>
    <row r="26" spans="1:22">
      <c r="A26" t="s">
        <v>77</v>
      </c>
      <c r="B26" t="s">
        <v>78</v>
      </c>
      <c r="C26" s="1" t="s">
        <v>4129</v>
      </c>
      <c r="D26" s="1">
        <v>45254</v>
      </c>
      <c r="E26" s="21">
        <v>11</v>
      </c>
      <c r="F26" s="21">
        <v>24</v>
      </c>
      <c r="G26" s="21">
        <v>2023</v>
      </c>
      <c r="H26" s="1">
        <f t="shared" si="0"/>
        <v>45254</v>
      </c>
      <c r="I26" s="23">
        <v>45278</v>
      </c>
      <c r="J26" s="21">
        <f t="shared" si="1"/>
        <v>24</v>
      </c>
      <c r="K26" t="s">
        <v>23</v>
      </c>
      <c r="L26">
        <v>72932</v>
      </c>
      <c r="M26">
        <v>815</v>
      </c>
      <c r="N26" s="24">
        <v>1293.01</v>
      </c>
      <c r="O26" s="24">
        <f t="shared" si="2"/>
        <v>1293.01</v>
      </c>
      <c r="P26">
        <v>157</v>
      </c>
      <c r="Q26" t="b">
        <v>0</v>
      </c>
      <c r="V26" t="s">
        <v>25</v>
      </c>
    </row>
    <row r="27" spans="1:22">
      <c r="A27" t="s">
        <v>79</v>
      </c>
      <c r="B27" t="s">
        <v>80</v>
      </c>
      <c r="C27" s="1" t="s">
        <v>4129</v>
      </c>
      <c r="D27" s="1">
        <v>45093</v>
      </c>
      <c r="E27" s="21">
        <v>6</v>
      </c>
      <c r="F27" s="21">
        <v>16</v>
      </c>
      <c r="G27" s="21">
        <v>2023</v>
      </c>
      <c r="H27" s="1">
        <f t="shared" si="0"/>
        <v>45093</v>
      </c>
      <c r="I27" s="23">
        <v>45109</v>
      </c>
      <c r="J27" s="21">
        <f t="shared" si="1"/>
        <v>16</v>
      </c>
      <c r="K27" t="s">
        <v>41</v>
      </c>
      <c r="L27">
        <v>94016</v>
      </c>
      <c r="M27">
        <v>2427</v>
      </c>
      <c r="N27" s="24">
        <v>3928.42</v>
      </c>
      <c r="O27" s="24">
        <f t="shared" si="2"/>
        <v>3632.575</v>
      </c>
      <c r="P27">
        <v>207</v>
      </c>
      <c r="Q27" t="b">
        <v>0</v>
      </c>
      <c r="V27" t="s">
        <v>42</v>
      </c>
    </row>
    <row r="28" spans="1:22">
      <c r="A28" t="s">
        <v>81</v>
      </c>
      <c r="B28" t="s">
        <v>82</v>
      </c>
      <c r="C28" s="1" t="s">
        <v>4129</v>
      </c>
      <c r="D28" s="1">
        <v>45044</v>
      </c>
      <c r="E28" s="21">
        <v>4</v>
      </c>
      <c r="F28" s="21">
        <v>28</v>
      </c>
      <c r="G28" s="21">
        <v>2023</v>
      </c>
      <c r="H28" s="1">
        <f t="shared" si="0"/>
        <v>45044</v>
      </c>
      <c r="I28" s="23">
        <v>45058</v>
      </c>
      <c r="J28" s="21">
        <f t="shared" si="1"/>
        <v>14</v>
      </c>
      <c r="K28" t="s">
        <v>14</v>
      </c>
      <c r="L28">
        <v>26658</v>
      </c>
      <c r="M28">
        <v>912</v>
      </c>
      <c r="N28" s="24">
        <v>1219.24</v>
      </c>
      <c r="O28" s="24">
        <f t="shared" si="2"/>
        <v>1219.24</v>
      </c>
      <c r="P28">
        <v>166</v>
      </c>
      <c r="Q28" t="b">
        <v>1</v>
      </c>
      <c r="V28" t="s">
        <v>16</v>
      </c>
    </row>
    <row r="29" spans="1:22">
      <c r="A29" t="s">
        <v>83</v>
      </c>
      <c r="B29" t="s">
        <v>84</v>
      </c>
      <c r="C29" s="1" t="s">
        <v>4127</v>
      </c>
      <c r="D29" s="1">
        <v>45132</v>
      </c>
      <c r="E29" s="21">
        <v>7</v>
      </c>
      <c r="F29" s="21">
        <v>25</v>
      </c>
      <c r="G29" s="21">
        <v>2023</v>
      </c>
      <c r="H29" s="1">
        <f t="shared" si="0"/>
        <v>45132</v>
      </c>
      <c r="I29" s="23">
        <v>45146</v>
      </c>
      <c r="J29" s="21">
        <f t="shared" si="1"/>
        <v>14</v>
      </c>
      <c r="K29" t="s">
        <v>23</v>
      </c>
      <c r="L29">
        <v>85478</v>
      </c>
      <c r="M29">
        <v>2898</v>
      </c>
      <c r="N29" s="24">
        <v>3990.55</v>
      </c>
      <c r="O29" s="24">
        <f t="shared" si="2"/>
        <v>3632.575</v>
      </c>
      <c r="P29">
        <v>187</v>
      </c>
      <c r="Q29" t="b">
        <v>1</v>
      </c>
      <c r="V29" t="s">
        <v>25</v>
      </c>
    </row>
    <row r="30" spans="1:22">
      <c r="A30" t="s">
        <v>85</v>
      </c>
      <c r="B30" t="s">
        <v>86</v>
      </c>
      <c r="C30" s="1" t="s">
        <v>4131</v>
      </c>
      <c r="D30" s="1">
        <v>45217</v>
      </c>
      <c r="E30" s="21">
        <v>10</v>
      </c>
      <c r="F30" s="21">
        <v>18</v>
      </c>
      <c r="G30" s="21">
        <v>2023</v>
      </c>
      <c r="H30" s="1">
        <f t="shared" si="0"/>
        <v>45217</v>
      </c>
      <c r="I30" s="23">
        <v>45245</v>
      </c>
      <c r="J30" s="21">
        <f t="shared" si="1"/>
        <v>28</v>
      </c>
      <c r="K30" t="s">
        <v>33</v>
      </c>
      <c r="L30">
        <v>19431</v>
      </c>
      <c r="M30">
        <v>810</v>
      </c>
      <c r="N30" s="24">
        <v>567.39</v>
      </c>
      <c r="O30" s="24">
        <f t="shared" si="2"/>
        <v>567.39</v>
      </c>
      <c r="P30">
        <v>47</v>
      </c>
      <c r="Q30" t="b">
        <v>1</v>
      </c>
      <c r="V30" t="s">
        <v>34</v>
      </c>
    </row>
    <row r="31" spans="1:22">
      <c r="A31" t="s">
        <v>87</v>
      </c>
      <c r="B31" t="s">
        <v>88</v>
      </c>
      <c r="C31" s="1" t="s">
        <v>4127</v>
      </c>
      <c r="D31" s="1">
        <v>45262</v>
      </c>
      <c r="E31" s="21">
        <v>12</v>
      </c>
      <c r="F31" s="21">
        <v>2</v>
      </c>
      <c r="G31" s="21">
        <v>2023</v>
      </c>
      <c r="H31" s="1">
        <f t="shared" si="0"/>
        <v>45262</v>
      </c>
      <c r="I31" s="23">
        <v>45268</v>
      </c>
      <c r="J31" s="21">
        <f t="shared" si="1"/>
        <v>6</v>
      </c>
      <c r="K31" t="s">
        <v>33</v>
      </c>
      <c r="L31">
        <v>3747</v>
      </c>
      <c r="M31">
        <v>135</v>
      </c>
      <c r="N31" s="24">
        <v>157.38</v>
      </c>
      <c r="O31" s="24">
        <f t="shared" si="2"/>
        <v>157.38</v>
      </c>
      <c r="P31">
        <v>9</v>
      </c>
      <c r="Q31" t="b">
        <v>0</v>
      </c>
      <c r="V31" t="s">
        <v>34</v>
      </c>
    </row>
    <row r="32" spans="1:22">
      <c r="A32" t="s">
        <v>89</v>
      </c>
      <c r="B32" t="s">
        <v>90</v>
      </c>
      <c r="C32" s="1" t="s">
        <v>4128</v>
      </c>
      <c r="D32" s="1">
        <v>45256</v>
      </c>
      <c r="E32" s="21">
        <v>11</v>
      </c>
      <c r="F32" s="21">
        <v>26</v>
      </c>
      <c r="G32" s="21">
        <v>2023</v>
      </c>
      <c r="H32" s="1">
        <f t="shared" si="0"/>
        <v>45256</v>
      </c>
      <c r="I32" s="23">
        <v>45272</v>
      </c>
      <c r="J32" s="21">
        <f t="shared" si="1"/>
        <v>16</v>
      </c>
      <c r="K32" t="s">
        <v>41</v>
      </c>
      <c r="L32">
        <v>60150</v>
      </c>
      <c r="M32">
        <v>2988</v>
      </c>
      <c r="N32" s="24">
        <v>3514.38</v>
      </c>
      <c r="O32" s="24">
        <f t="shared" si="2"/>
        <v>3514.38</v>
      </c>
      <c r="P32">
        <v>175</v>
      </c>
      <c r="Q32" t="b">
        <v>1</v>
      </c>
      <c r="V32" t="s">
        <v>42</v>
      </c>
    </row>
    <row r="33" spans="1:22">
      <c r="A33" t="s">
        <v>91</v>
      </c>
      <c r="B33" t="s">
        <v>92</v>
      </c>
      <c r="C33" s="1" t="s">
        <v>4127</v>
      </c>
      <c r="D33" s="1">
        <v>45053</v>
      </c>
      <c r="E33" s="21">
        <v>5</v>
      </c>
      <c r="F33" s="21">
        <v>7</v>
      </c>
      <c r="G33" s="21">
        <v>2023</v>
      </c>
      <c r="H33" s="1">
        <f t="shared" si="0"/>
        <v>45053</v>
      </c>
      <c r="I33" s="23">
        <v>45075</v>
      </c>
      <c r="J33" s="21">
        <f t="shared" si="1"/>
        <v>22</v>
      </c>
      <c r="K33" t="s">
        <v>33</v>
      </c>
      <c r="L33">
        <v>66725</v>
      </c>
      <c r="M33">
        <v>1424</v>
      </c>
      <c r="N33" s="24">
        <v>2759.35</v>
      </c>
      <c r="O33" s="24">
        <f t="shared" si="2"/>
        <v>2759.35</v>
      </c>
      <c r="P33">
        <v>251</v>
      </c>
      <c r="Q33" t="b">
        <v>1</v>
      </c>
      <c r="V33" t="s">
        <v>34</v>
      </c>
    </row>
    <row r="34" spans="1:22">
      <c r="A34" t="s">
        <v>93</v>
      </c>
      <c r="B34" t="s">
        <v>94</v>
      </c>
      <c r="C34" s="1" t="s">
        <v>4131</v>
      </c>
      <c r="D34" s="1">
        <v>45226</v>
      </c>
      <c r="E34" s="21">
        <v>10</v>
      </c>
      <c r="F34" s="21">
        <v>27</v>
      </c>
      <c r="G34" s="21">
        <v>2023</v>
      </c>
      <c r="H34" s="1">
        <f t="shared" si="0"/>
        <v>45226</v>
      </c>
      <c r="I34" s="23">
        <v>45228</v>
      </c>
      <c r="J34" s="21">
        <f t="shared" si="1"/>
        <v>2</v>
      </c>
      <c r="K34" t="s">
        <v>33</v>
      </c>
      <c r="L34">
        <v>85654</v>
      </c>
      <c r="M34">
        <v>2087</v>
      </c>
      <c r="N34" s="24">
        <v>2393.02</v>
      </c>
      <c r="O34" s="24">
        <f t="shared" si="2"/>
        <v>2393.02</v>
      </c>
      <c r="P34">
        <v>122</v>
      </c>
      <c r="Q34" t="b">
        <v>0</v>
      </c>
      <c r="V34" t="s">
        <v>34</v>
      </c>
    </row>
    <row r="35" spans="1:22">
      <c r="A35" t="s">
        <v>95</v>
      </c>
      <c r="B35" t="s">
        <v>96</v>
      </c>
      <c r="C35" s="1" t="s">
        <v>4127</v>
      </c>
      <c r="D35" s="1">
        <v>45112</v>
      </c>
      <c r="E35" s="21">
        <v>7</v>
      </c>
      <c r="F35" s="21">
        <v>5</v>
      </c>
      <c r="G35" s="21">
        <v>2023</v>
      </c>
      <c r="H35" s="1">
        <f t="shared" si="0"/>
        <v>45112</v>
      </c>
      <c r="I35" s="23">
        <v>45124</v>
      </c>
      <c r="J35" s="21">
        <f t="shared" si="1"/>
        <v>12</v>
      </c>
      <c r="K35" t="s">
        <v>19</v>
      </c>
      <c r="L35">
        <v>36773</v>
      </c>
      <c r="M35">
        <v>932</v>
      </c>
      <c r="N35" s="24">
        <v>1233.98</v>
      </c>
      <c r="O35" s="24">
        <f t="shared" si="2"/>
        <v>1233.98</v>
      </c>
      <c r="P35">
        <v>84</v>
      </c>
      <c r="Q35" t="b">
        <v>0</v>
      </c>
      <c r="V35" t="s">
        <v>20</v>
      </c>
    </row>
    <row r="36" spans="1:22">
      <c r="A36" t="s">
        <v>97</v>
      </c>
      <c r="B36" t="s">
        <v>98</v>
      </c>
      <c r="C36" s="1" t="s">
        <v>4127</v>
      </c>
      <c r="D36" s="1">
        <v>45187</v>
      </c>
      <c r="E36" s="21">
        <v>9</v>
      </c>
      <c r="F36" s="21">
        <v>18</v>
      </c>
      <c r="G36" s="21">
        <v>2023</v>
      </c>
      <c r="H36" s="1">
        <f t="shared" si="0"/>
        <v>45187</v>
      </c>
      <c r="I36" s="23">
        <v>45191</v>
      </c>
      <c r="J36" s="21">
        <f t="shared" si="1"/>
        <v>4</v>
      </c>
      <c r="K36" t="s">
        <v>33</v>
      </c>
      <c r="L36">
        <v>68435</v>
      </c>
      <c r="M36">
        <v>1959</v>
      </c>
      <c r="N36" s="24">
        <v>2546.46</v>
      </c>
      <c r="O36" s="24">
        <f t="shared" si="2"/>
        <v>2546.46</v>
      </c>
      <c r="P36">
        <v>128</v>
      </c>
      <c r="Q36" t="b">
        <v>1</v>
      </c>
      <c r="V36" t="s">
        <v>34</v>
      </c>
    </row>
    <row r="37" spans="1:22">
      <c r="A37" t="s">
        <v>99</v>
      </c>
      <c r="B37" t="s">
        <v>100</v>
      </c>
      <c r="C37" s="1" t="s">
        <v>4128</v>
      </c>
      <c r="D37" s="1">
        <v>44983</v>
      </c>
      <c r="E37" s="21">
        <v>2</v>
      </c>
      <c r="F37" s="21">
        <v>26</v>
      </c>
      <c r="G37" s="21">
        <v>2023</v>
      </c>
      <c r="H37" s="1">
        <f t="shared" si="0"/>
        <v>44983</v>
      </c>
      <c r="I37" s="23">
        <v>44986</v>
      </c>
      <c r="J37" s="21">
        <f t="shared" si="1"/>
        <v>3</v>
      </c>
      <c r="K37" t="s">
        <v>14</v>
      </c>
      <c r="L37">
        <v>57886</v>
      </c>
      <c r="M37">
        <v>2514</v>
      </c>
      <c r="N37" s="24">
        <v>3658.23</v>
      </c>
      <c r="O37" s="24">
        <f t="shared" si="2"/>
        <v>3632.575</v>
      </c>
      <c r="P37">
        <v>237</v>
      </c>
      <c r="Q37" t="b">
        <v>1</v>
      </c>
      <c r="V37" t="s">
        <v>16</v>
      </c>
    </row>
    <row r="38" spans="1:22">
      <c r="A38" t="s">
        <v>101</v>
      </c>
      <c r="B38" t="s">
        <v>102</v>
      </c>
      <c r="C38" s="1" t="s">
        <v>4129</v>
      </c>
      <c r="D38" s="1">
        <v>45275</v>
      </c>
      <c r="E38" s="21">
        <v>12</v>
      </c>
      <c r="F38" s="21">
        <v>15</v>
      </c>
      <c r="G38" s="21">
        <v>2023</v>
      </c>
      <c r="H38" s="1">
        <f t="shared" si="0"/>
        <v>45275</v>
      </c>
      <c r="I38" s="23">
        <v>45286</v>
      </c>
      <c r="J38" s="21">
        <f t="shared" si="1"/>
        <v>11</v>
      </c>
      <c r="K38" t="s">
        <v>33</v>
      </c>
      <c r="L38">
        <v>67803</v>
      </c>
      <c r="M38">
        <v>1317</v>
      </c>
      <c r="N38" s="24">
        <v>2136.63</v>
      </c>
      <c r="O38" s="24">
        <f t="shared" si="2"/>
        <v>2136.63</v>
      </c>
      <c r="P38">
        <v>83</v>
      </c>
      <c r="Q38" t="b">
        <v>1</v>
      </c>
      <c r="V38" t="s">
        <v>34</v>
      </c>
    </row>
    <row r="39" spans="1:22">
      <c r="A39" t="s">
        <v>103</v>
      </c>
      <c r="B39" t="s">
        <v>104</v>
      </c>
      <c r="C39" s="1" t="s">
        <v>4129</v>
      </c>
      <c r="D39" s="1">
        <v>45122</v>
      </c>
      <c r="E39" s="21">
        <v>7</v>
      </c>
      <c r="F39" s="21">
        <v>15</v>
      </c>
      <c r="G39" s="21">
        <v>2023</v>
      </c>
      <c r="H39" s="1">
        <f t="shared" si="0"/>
        <v>45122</v>
      </c>
      <c r="I39" s="23">
        <v>45145</v>
      </c>
      <c r="J39" s="21">
        <f t="shared" si="1"/>
        <v>23</v>
      </c>
      <c r="K39" t="s">
        <v>14</v>
      </c>
      <c r="L39">
        <v>32551</v>
      </c>
      <c r="M39">
        <v>1335</v>
      </c>
      <c r="N39" s="24">
        <v>1118.15</v>
      </c>
      <c r="O39" s="24">
        <f t="shared" si="2"/>
        <v>1118.15</v>
      </c>
      <c r="P39">
        <v>200</v>
      </c>
      <c r="Q39" t="b">
        <v>1</v>
      </c>
      <c r="V39" t="s">
        <v>16</v>
      </c>
    </row>
    <row r="40" spans="1:22">
      <c r="A40" t="s">
        <v>105</v>
      </c>
      <c r="B40" t="s">
        <v>106</v>
      </c>
      <c r="C40" s="1" t="s">
        <v>4128</v>
      </c>
      <c r="D40" s="1">
        <v>45055</v>
      </c>
      <c r="E40" s="21">
        <v>5</v>
      </c>
      <c r="F40" s="21">
        <v>9</v>
      </c>
      <c r="G40" s="21">
        <v>2023</v>
      </c>
      <c r="H40" s="1">
        <f t="shared" si="0"/>
        <v>45055</v>
      </c>
      <c r="I40" s="23">
        <v>45071</v>
      </c>
      <c r="J40" s="21">
        <f t="shared" si="1"/>
        <v>16</v>
      </c>
      <c r="K40" t="s">
        <v>23</v>
      </c>
      <c r="L40">
        <v>12394</v>
      </c>
      <c r="M40">
        <v>324</v>
      </c>
      <c r="N40" s="24">
        <v>418.96</v>
      </c>
      <c r="O40" s="24">
        <f t="shared" si="2"/>
        <v>418.96</v>
      </c>
      <c r="P40">
        <v>22</v>
      </c>
      <c r="Q40" t="b">
        <v>1</v>
      </c>
      <c r="V40" t="s">
        <v>25</v>
      </c>
    </row>
    <row r="41" spans="1:22">
      <c r="A41" t="s">
        <v>107</v>
      </c>
      <c r="B41" t="s">
        <v>108</v>
      </c>
      <c r="C41" s="1" t="s">
        <v>4131</v>
      </c>
      <c r="D41" s="1">
        <v>44932</v>
      </c>
      <c r="E41" s="21">
        <v>1</v>
      </c>
      <c r="F41" s="21">
        <v>6</v>
      </c>
      <c r="G41" s="21">
        <v>2023</v>
      </c>
      <c r="H41" s="1">
        <f t="shared" si="0"/>
        <v>44932</v>
      </c>
      <c r="I41" s="23">
        <v>44952</v>
      </c>
      <c r="J41" s="21">
        <f t="shared" si="1"/>
        <v>20</v>
      </c>
      <c r="K41" t="s">
        <v>23</v>
      </c>
      <c r="L41">
        <v>70092</v>
      </c>
      <c r="M41">
        <v>2388</v>
      </c>
      <c r="N41" s="24">
        <v>4152.44</v>
      </c>
      <c r="O41" s="24">
        <f t="shared" si="2"/>
        <v>3632.575</v>
      </c>
      <c r="P41">
        <v>424</v>
      </c>
      <c r="Q41" t="b">
        <v>0</v>
      </c>
      <c r="V41" t="s">
        <v>25</v>
      </c>
    </row>
    <row r="42" spans="1:22">
      <c r="A42" t="s">
        <v>109</v>
      </c>
      <c r="B42" t="s">
        <v>110</v>
      </c>
      <c r="C42" s="1" t="s">
        <v>4127</v>
      </c>
      <c r="D42" s="1">
        <v>45201</v>
      </c>
      <c r="E42" s="21">
        <v>10</v>
      </c>
      <c r="F42" s="21">
        <v>2</v>
      </c>
      <c r="G42" s="21">
        <v>2023</v>
      </c>
      <c r="H42" s="1">
        <f t="shared" si="0"/>
        <v>45201</v>
      </c>
      <c r="I42" s="23">
        <v>45211</v>
      </c>
      <c r="J42" s="21">
        <f t="shared" si="1"/>
        <v>10</v>
      </c>
      <c r="K42" t="s">
        <v>23</v>
      </c>
      <c r="L42">
        <v>4890</v>
      </c>
      <c r="M42">
        <v>172</v>
      </c>
      <c r="N42" s="24">
        <v>205.48</v>
      </c>
      <c r="O42" s="24">
        <f t="shared" si="2"/>
        <v>205.48</v>
      </c>
      <c r="P42">
        <v>29</v>
      </c>
      <c r="Q42" t="b">
        <v>1</v>
      </c>
      <c r="V42" t="s">
        <v>25</v>
      </c>
    </row>
    <row r="43" spans="1:22">
      <c r="A43" t="s">
        <v>111</v>
      </c>
      <c r="B43" t="s">
        <v>112</v>
      </c>
      <c r="C43" s="1" t="s">
        <v>4127</v>
      </c>
      <c r="D43" s="1">
        <v>45101</v>
      </c>
      <c r="E43" s="21">
        <v>6</v>
      </c>
      <c r="F43" s="21">
        <v>24</v>
      </c>
      <c r="G43" s="21">
        <v>2023</v>
      </c>
      <c r="H43" s="1">
        <f t="shared" si="0"/>
        <v>45101</v>
      </c>
      <c r="I43" s="23">
        <v>45106</v>
      </c>
      <c r="J43" s="21">
        <f t="shared" si="1"/>
        <v>5</v>
      </c>
      <c r="K43" t="s">
        <v>14</v>
      </c>
      <c r="L43">
        <v>42606</v>
      </c>
      <c r="M43">
        <v>1061</v>
      </c>
      <c r="N43" s="24">
        <v>973.67</v>
      </c>
      <c r="O43" s="24">
        <f t="shared" si="2"/>
        <v>973.67</v>
      </c>
      <c r="P43">
        <v>55</v>
      </c>
      <c r="Q43" t="b">
        <v>1</v>
      </c>
      <c r="V43" t="s">
        <v>16</v>
      </c>
    </row>
    <row r="44" spans="1:27">
      <c r="A44" t="s">
        <v>113</v>
      </c>
      <c r="B44" t="s">
        <v>114</v>
      </c>
      <c r="C44" s="1" t="s">
        <v>4127</v>
      </c>
      <c r="D44" s="1" t="s">
        <v>115</v>
      </c>
      <c r="E44" s="21">
        <v>21</v>
      </c>
      <c r="F44" s="21">
        <v>8</v>
      </c>
      <c r="G44" s="21">
        <v>2023</v>
      </c>
      <c r="H44" s="1">
        <f t="shared" si="0"/>
        <v>45159</v>
      </c>
      <c r="I44" s="23">
        <v>45167</v>
      </c>
      <c r="J44" s="21">
        <f t="shared" si="1"/>
        <v>8</v>
      </c>
      <c r="K44" t="s">
        <v>33</v>
      </c>
      <c r="L44">
        <v>97276</v>
      </c>
      <c r="M44">
        <v>2967</v>
      </c>
      <c r="N44" s="24">
        <v>4397.28</v>
      </c>
      <c r="O44" s="24">
        <f t="shared" si="2"/>
        <v>3632.575</v>
      </c>
      <c r="P44">
        <v>546</v>
      </c>
      <c r="Q44" t="b">
        <v>1</v>
      </c>
      <c r="V44" t="s">
        <v>34</v>
      </c>
      <c r="AA44">
        <v>1</v>
      </c>
    </row>
    <row r="45" spans="1:27">
      <c r="A45" t="s">
        <v>116</v>
      </c>
      <c r="B45" t="s">
        <v>117</v>
      </c>
      <c r="C45" s="1" t="s">
        <v>4129</v>
      </c>
      <c r="D45" s="1">
        <v>45061</v>
      </c>
      <c r="E45" s="21">
        <v>5</v>
      </c>
      <c r="F45" s="21">
        <v>15</v>
      </c>
      <c r="G45" s="21">
        <v>2023</v>
      </c>
      <c r="H45" s="1">
        <f t="shared" si="0"/>
        <v>45061</v>
      </c>
      <c r="I45" s="23">
        <v>45078</v>
      </c>
      <c r="J45" s="21">
        <f t="shared" si="1"/>
        <v>17</v>
      </c>
      <c r="K45" t="s">
        <v>58</v>
      </c>
      <c r="L45">
        <v>81038</v>
      </c>
      <c r="M45">
        <v>2149</v>
      </c>
      <c r="N45" s="24">
        <v>3729.91</v>
      </c>
      <c r="O45" s="24">
        <f t="shared" si="2"/>
        <v>3632.575</v>
      </c>
      <c r="P45">
        <v>116</v>
      </c>
      <c r="Q45" t="b">
        <v>1</v>
      </c>
      <c r="R45">
        <v>81075</v>
      </c>
      <c r="V45" t="s">
        <v>59</v>
      </c>
      <c r="AA45">
        <v>2</v>
      </c>
    </row>
    <row r="46" spans="1:27">
      <c r="A46" t="s">
        <v>118</v>
      </c>
      <c r="B46" t="s">
        <v>119</v>
      </c>
      <c r="C46" s="1" t="s">
        <v>4127</v>
      </c>
      <c r="D46" s="1">
        <v>45186</v>
      </c>
      <c r="E46" s="21">
        <v>9</v>
      </c>
      <c r="F46" s="21">
        <v>17</v>
      </c>
      <c r="G46" s="21">
        <v>2023</v>
      </c>
      <c r="H46" s="1">
        <f t="shared" si="0"/>
        <v>45186</v>
      </c>
      <c r="I46" s="23">
        <v>45202</v>
      </c>
      <c r="J46" s="21">
        <f t="shared" si="1"/>
        <v>16</v>
      </c>
      <c r="K46" t="s">
        <v>14</v>
      </c>
      <c r="L46">
        <v>88313</v>
      </c>
      <c r="M46">
        <v>1127</v>
      </c>
      <c r="N46" s="24">
        <v>670.24</v>
      </c>
      <c r="O46" s="24">
        <f t="shared" si="2"/>
        <v>670.24</v>
      </c>
      <c r="P46">
        <v>96</v>
      </c>
      <c r="Q46" t="b">
        <v>0</v>
      </c>
      <c r="V46" t="s">
        <v>16</v>
      </c>
      <c r="AA46">
        <v>3</v>
      </c>
    </row>
    <row r="47" spans="1:27">
      <c r="A47" t="s">
        <v>120</v>
      </c>
      <c r="B47" t="s">
        <v>121</v>
      </c>
      <c r="C47" s="1" t="s">
        <v>4128</v>
      </c>
      <c r="D47" s="1">
        <v>45079</v>
      </c>
      <c r="E47" s="21">
        <v>6</v>
      </c>
      <c r="F47" s="21">
        <v>2</v>
      </c>
      <c r="G47" s="21">
        <v>2023</v>
      </c>
      <c r="H47" s="1">
        <f t="shared" si="0"/>
        <v>45079</v>
      </c>
      <c r="I47" s="23">
        <v>45105</v>
      </c>
      <c r="J47" s="21">
        <f t="shared" si="1"/>
        <v>26</v>
      </c>
      <c r="K47" t="s">
        <v>33</v>
      </c>
      <c r="L47">
        <v>11627</v>
      </c>
      <c r="M47">
        <v>319</v>
      </c>
      <c r="N47" s="24">
        <v>531.19</v>
      </c>
      <c r="O47" s="24">
        <f t="shared" si="2"/>
        <v>531.19</v>
      </c>
      <c r="P47">
        <v>17</v>
      </c>
      <c r="Q47" t="b">
        <v>1</v>
      </c>
      <c r="V47" t="s">
        <v>34</v>
      </c>
      <c r="AA47">
        <v>4</v>
      </c>
    </row>
    <row r="48" spans="1:27">
      <c r="A48" t="s">
        <v>122</v>
      </c>
      <c r="B48" t="s">
        <v>123</v>
      </c>
      <c r="C48" s="1" t="s">
        <v>4131</v>
      </c>
      <c r="D48" s="1">
        <v>45028</v>
      </c>
      <c r="E48" s="21">
        <v>4</v>
      </c>
      <c r="F48" s="21">
        <v>12</v>
      </c>
      <c r="G48" s="21">
        <v>2023</v>
      </c>
      <c r="H48" s="1">
        <f t="shared" si="0"/>
        <v>45028</v>
      </c>
      <c r="I48" s="23">
        <v>45035</v>
      </c>
      <c r="J48" s="21">
        <f t="shared" si="1"/>
        <v>7</v>
      </c>
      <c r="K48" t="s">
        <v>41</v>
      </c>
      <c r="L48">
        <v>9792</v>
      </c>
      <c r="M48">
        <v>136</v>
      </c>
      <c r="N48" s="24">
        <v>235.62</v>
      </c>
      <c r="O48" s="24">
        <f t="shared" si="2"/>
        <v>235.62</v>
      </c>
      <c r="P48">
        <v>13</v>
      </c>
      <c r="Q48" t="b">
        <v>1</v>
      </c>
      <c r="V48" t="s">
        <v>42</v>
      </c>
      <c r="AA48">
        <v>5</v>
      </c>
    </row>
    <row r="49" spans="1:27">
      <c r="A49" t="s">
        <v>124</v>
      </c>
      <c r="B49" t="s">
        <v>125</v>
      </c>
      <c r="C49" s="1" t="s">
        <v>4129</v>
      </c>
      <c r="D49" s="1">
        <v>45203</v>
      </c>
      <c r="E49" s="21">
        <v>10</v>
      </c>
      <c r="F49" s="21">
        <v>4</v>
      </c>
      <c r="G49" s="21">
        <v>2023</v>
      </c>
      <c r="H49" s="1">
        <f t="shared" si="0"/>
        <v>45203</v>
      </c>
      <c r="I49" s="23">
        <v>45217</v>
      </c>
      <c r="J49" s="21">
        <f t="shared" si="1"/>
        <v>14</v>
      </c>
      <c r="K49" t="s">
        <v>23</v>
      </c>
      <c r="L49">
        <v>74969</v>
      </c>
      <c r="M49">
        <v>1964</v>
      </c>
      <c r="N49" s="24">
        <v>2341.65</v>
      </c>
      <c r="O49" s="24">
        <f t="shared" si="2"/>
        <v>2341.65</v>
      </c>
      <c r="P49">
        <v>249</v>
      </c>
      <c r="Q49" t="b">
        <v>1</v>
      </c>
      <c r="V49" t="s">
        <v>25</v>
      </c>
      <c r="AA49">
        <v>6</v>
      </c>
    </row>
    <row r="50" spans="1:27">
      <c r="A50" t="s">
        <v>126</v>
      </c>
      <c r="B50" t="s">
        <v>127</v>
      </c>
      <c r="C50" s="1" t="s">
        <v>4129</v>
      </c>
      <c r="D50" s="1">
        <v>44927</v>
      </c>
      <c r="E50" s="21">
        <v>1</v>
      </c>
      <c r="F50" s="21">
        <v>1</v>
      </c>
      <c r="G50" s="21">
        <v>2023</v>
      </c>
      <c r="H50" s="1">
        <f t="shared" si="0"/>
        <v>44927</v>
      </c>
      <c r="I50" s="23">
        <v>44943</v>
      </c>
      <c r="J50" s="21">
        <f t="shared" si="1"/>
        <v>16</v>
      </c>
      <c r="K50" t="s">
        <v>19</v>
      </c>
      <c r="L50">
        <v>44001</v>
      </c>
      <c r="M50">
        <v>1483</v>
      </c>
      <c r="N50" s="24">
        <v>2928.86</v>
      </c>
      <c r="O50" s="24">
        <f t="shared" si="2"/>
        <v>2928.86</v>
      </c>
      <c r="P50">
        <v>0</v>
      </c>
      <c r="Q50" t="b">
        <v>0</v>
      </c>
      <c r="V50" t="s">
        <v>20</v>
      </c>
      <c r="AA50">
        <v>7</v>
      </c>
    </row>
    <row r="51" spans="1:22">
      <c r="A51" t="s">
        <v>128</v>
      </c>
      <c r="B51" t="s">
        <v>129</v>
      </c>
      <c r="C51" s="1" t="s">
        <v>4127</v>
      </c>
      <c r="D51" s="1">
        <v>44984</v>
      </c>
      <c r="E51" s="21">
        <v>2</v>
      </c>
      <c r="F51" s="21">
        <v>27</v>
      </c>
      <c r="G51" s="21">
        <v>2023</v>
      </c>
      <c r="H51" s="1">
        <f t="shared" si="0"/>
        <v>44984</v>
      </c>
      <c r="I51" s="23">
        <v>44985</v>
      </c>
      <c r="J51" s="21">
        <f t="shared" si="1"/>
        <v>1</v>
      </c>
      <c r="K51" t="s">
        <v>23</v>
      </c>
      <c r="L51">
        <v>77552</v>
      </c>
      <c r="M51">
        <v>2572</v>
      </c>
      <c r="N51" s="24">
        <v>4321.12</v>
      </c>
      <c r="O51" s="24">
        <f t="shared" si="2"/>
        <v>3632.575</v>
      </c>
      <c r="P51">
        <v>258</v>
      </c>
      <c r="Q51" t="b">
        <v>1</v>
      </c>
      <c r="V51" t="s">
        <v>68</v>
      </c>
    </row>
    <row r="52" spans="1:22">
      <c r="A52" t="s">
        <v>130</v>
      </c>
      <c r="B52" t="s">
        <v>131</v>
      </c>
      <c r="C52" s="1" t="s">
        <v>4129</v>
      </c>
      <c r="D52" s="1">
        <v>45084</v>
      </c>
      <c r="E52" s="21">
        <v>6</v>
      </c>
      <c r="F52" s="21">
        <v>7</v>
      </c>
      <c r="G52" s="21">
        <v>2023</v>
      </c>
      <c r="H52" s="1">
        <f t="shared" si="0"/>
        <v>45084</v>
      </c>
      <c r="I52" s="23">
        <v>45094</v>
      </c>
      <c r="J52" s="21">
        <f t="shared" si="1"/>
        <v>10</v>
      </c>
      <c r="K52" t="s">
        <v>41</v>
      </c>
      <c r="L52">
        <v>24897</v>
      </c>
      <c r="M52">
        <v>908</v>
      </c>
      <c r="N52" s="24">
        <v>1507.73</v>
      </c>
      <c r="O52" s="24">
        <f t="shared" si="2"/>
        <v>1507.73</v>
      </c>
      <c r="P52">
        <v>141</v>
      </c>
      <c r="Q52" t="b">
        <v>1</v>
      </c>
      <c r="V52" t="s">
        <v>42</v>
      </c>
    </row>
    <row r="53" spans="1:22">
      <c r="A53" t="s">
        <v>132</v>
      </c>
      <c r="B53" t="s">
        <v>133</v>
      </c>
      <c r="C53" s="1" t="s">
        <v>4128</v>
      </c>
      <c r="D53" s="1">
        <v>45217</v>
      </c>
      <c r="E53" s="21">
        <v>10</v>
      </c>
      <c r="F53" s="21">
        <v>18</v>
      </c>
      <c r="G53" s="21">
        <v>2023</v>
      </c>
      <c r="H53" s="1">
        <f t="shared" si="0"/>
        <v>45217</v>
      </c>
      <c r="I53" s="23">
        <v>45238</v>
      </c>
      <c r="J53" s="21">
        <f t="shared" si="1"/>
        <v>21</v>
      </c>
      <c r="K53" t="s">
        <v>14</v>
      </c>
      <c r="L53">
        <v>69148</v>
      </c>
      <c r="M53">
        <v>954</v>
      </c>
      <c r="N53" s="24">
        <v>1547.16</v>
      </c>
      <c r="O53" s="24">
        <f t="shared" si="2"/>
        <v>1547.16</v>
      </c>
      <c r="P53">
        <v>74</v>
      </c>
      <c r="Q53" t="b">
        <v>0</v>
      </c>
      <c r="V53" t="s">
        <v>16</v>
      </c>
    </row>
    <row r="54" spans="1:22">
      <c r="A54" t="s">
        <v>134</v>
      </c>
      <c r="B54" t="s">
        <v>135</v>
      </c>
      <c r="C54" s="1" t="s">
        <v>4129</v>
      </c>
      <c r="D54" s="1">
        <v>45175</v>
      </c>
      <c r="E54" s="21">
        <v>9</v>
      </c>
      <c r="F54" s="21">
        <v>6</v>
      </c>
      <c r="G54" s="21">
        <v>2023</v>
      </c>
      <c r="H54" s="1">
        <f t="shared" si="0"/>
        <v>45175</v>
      </c>
      <c r="I54" s="23">
        <v>45181</v>
      </c>
      <c r="J54" s="21">
        <f t="shared" si="1"/>
        <v>6</v>
      </c>
      <c r="K54" t="s">
        <v>19</v>
      </c>
      <c r="L54">
        <v>24483</v>
      </c>
      <c r="M54">
        <v>883</v>
      </c>
      <c r="N54" s="24">
        <v>640.98</v>
      </c>
      <c r="O54" s="24">
        <f t="shared" si="2"/>
        <v>640.98</v>
      </c>
      <c r="P54">
        <v>0</v>
      </c>
      <c r="Q54" t="b">
        <v>0</v>
      </c>
      <c r="V54" t="s">
        <v>20</v>
      </c>
    </row>
    <row r="55" spans="1:22">
      <c r="A55" t="s">
        <v>136</v>
      </c>
      <c r="B55" t="s">
        <v>137</v>
      </c>
      <c r="C55" s="1" t="s">
        <v>4129</v>
      </c>
      <c r="D55" s="1">
        <v>45199</v>
      </c>
      <c r="E55" s="21">
        <v>9</v>
      </c>
      <c r="F55" s="21">
        <v>30</v>
      </c>
      <c r="G55" s="21">
        <v>2023</v>
      </c>
      <c r="H55" s="1">
        <f t="shared" si="0"/>
        <v>45199</v>
      </c>
      <c r="I55" s="23">
        <v>45210</v>
      </c>
      <c r="J55" s="21">
        <f t="shared" si="1"/>
        <v>11</v>
      </c>
      <c r="K55" t="s">
        <v>138</v>
      </c>
      <c r="L55">
        <v>49555</v>
      </c>
      <c r="M55">
        <v>1114</v>
      </c>
      <c r="N55" s="24">
        <v>919.99</v>
      </c>
      <c r="O55" s="24">
        <f t="shared" si="2"/>
        <v>919.99</v>
      </c>
      <c r="P55">
        <v>95</v>
      </c>
      <c r="Q55" t="b">
        <v>0</v>
      </c>
      <c r="V55" t="s">
        <v>139</v>
      </c>
    </row>
    <row r="56" spans="1:22">
      <c r="A56" t="s">
        <v>140</v>
      </c>
      <c r="B56" t="s">
        <v>141</v>
      </c>
      <c r="C56" s="1" t="s">
        <v>4128</v>
      </c>
      <c r="D56" s="1">
        <v>45170</v>
      </c>
      <c r="E56" s="21">
        <v>9</v>
      </c>
      <c r="F56" s="21">
        <v>1</v>
      </c>
      <c r="G56" s="21">
        <v>2023</v>
      </c>
      <c r="H56" s="1">
        <f t="shared" si="0"/>
        <v>45170</v>
      </c>
      <c r="I56" s="23">
        <v>45165</v>
      </c>
      <c r="J56" s="21">
        <f t="shared" si="1"/>
        <v>-5</v>
      </c>
      <c r="K56" t="s">
        <v>41</v>
      </c>
      <c r="L56">
        <v>18159</v>
      </c>
      <c r="M56">
        <v>471</v>
      </c>
      <c r="N56" s="24">
        <v>563.31</v>
      </c>
      <c r="O56" s="24">
        <f t="shared" si="2"/>
        <v>563.31</v>
      </c>
      <c r="P56">
        <v>33</v>
      </c>
      <c r="Q56" t="b">
        <v>0</v>
      </c>
      <c r="V56" t="s">
        <v>42</v>
      </c>
    </row>
    <row r="57" spans="1:22">
      <c r="A57" t="s">
        <v>142</v>
      </c>
      <c r="B57" t="s">
        <v>143</v>
      </c>
      <c r="C57" s="1" t="s">
        <v>4131</v>
      </c>
      <c r="D57" s="1">
        <v>45197</v>
      </c>
      <c r="E57" s="21">
        <v>9</v>
      </c>
      <c r="F57" s="21">
        <v>28</v>
      </c>
      <c r="G57" s="21">
        <v>2023</v>
      </c>
      <c r="H57" s="1">
        <f t="shared" si="0"/>
        <v>45197</v>
      </c>
      <c r="I57" s="23">
        <v>45207</v>
      </c>
      <c r="J57" s="21">
        <f t="shared" si="1"/>
        <v>10</v>
      </c>
      <c r="K57" t="s">
        <v>19</v>
      </c>
      <c r="L57">
        <v>81077</v>
      </c>
      <c r="M57">
        <v>3593</v>
      </c>
      <c r="N57" s="24">
        <v>3219.35</v>
      </c>
      <c r="O57" s="24">
        <f t="shared" si="2"/>
        <v>3219.35</v>
      </c>
      <c r="P57">
        <v>279</v>
      </c>
      <c r="Q57" t="b">
        <v>0</v>
      </c>
      <c r="V57" t="s">
        <v>20</v>
      </c>
    </row>
    <row r="58" spans="1:22">
      <c r="A58" t="s">
        <v>144</v>
      </c>
      <c r="B58" t="s">
        <v>145</v>
      </c>
      <c r="C58" s="1" t="s">
        <v>4128</v>
      </c>
      <c r="D58" s="1">
        <v>45035</v>
      </c>
      <c r="E58" s="21">
        <v>4</v>
      </c>
      <c r="F58" s="21">
        <v>19</v>
      </c>
      <c r="G58" s="21">
        <v>2023</v>
      </c>
      <c r="H58" s="1">
        <f t="shared" si="0"/>
        <v>45035</v>
      </c>
      <c r="I58" s="23">
        <v>45057</v>
      </c>
      <c r="J58" s="21">
        <f t="shared" si="1"/>
        <v>22</v>
      </c>
      <c r="K58" t="s">
        <v>23</v>
      </c>
      <c r="L58">
        <v>36920</v>
      </c>
      <c r="M58">
        <v>382</v>
      </c>
      <c r="N58" s="24">
        <v>428.93</v>
      </c>
      <c r="O58" s="24">
        <f t="shared" si="2"/>
        <v>428.93</v>
      </c>
      <c r="P58">
        <v>29</v>
      </c>
      <c r="Q58" t="b">
        <v>1</v>
      </c>
      <c r="V58" t="s">
        <v>25</v>
      </c>
    </row>
    <row r="59" spans="1:22">
      <c r="A59" t="s">
        <v>146</v>
      </c>
      <c r="B59" t="s">
        <v>147</v>
      </c>
      <c r="C59" s="1" t="s">
        <v>4127</v>
      </c>
      <c r="D59" s="1">
        <v>45280</v>
      </c>
      <c r="E59" s="21">
        <v>12</v>
      </c>
      <c r="F59" s="21">
        <v>20</v>
      </c>
      <c r="G59" s="21">
        <v>2023</v>
      </c>
      <c r="H59" s="1">
        <f t="shared" si="0"/>
        <v>45280</v>
      </c>
      <c r="I59" s="23">
        <v>45300</v>
      </c>
      <c r="J59" s="21">
        <f t="shared" si="1"/>
        <v>20</v>
      </c>
      <c r="K59" t="s">
        <v>14</v>
      </c>
      <c r="L59">
        <v>93067</v>
      </c>
      <c r="M59">
        <v>3121</v>
      </c>
      <c r="N59" s="24">
        <v>5719.84</v>
      </c>
      <c r="O59" s="24">
        <f t="shared" si="2"/>
        <v>3632.575</v>
      </c>
      <c r="P59">
        <v>396</v>
      </c>
      <c r="Q59" t="b">
        <v>1</v>
      </c>
      <c r="V59" t="s">
        <v>16</v>
      </c>
    </row>
    <row r="60" spans="1:22">
      <c r="A60" t="s">
        <v>148</v>
      </c>
      <c r="B60" t="s">
        <v>149</v>
      </c>
      <c r="C60" s="1" t="s">
        <v>4128</v>
      </c>
      <c r="D60" s="1">
        <v>45270</v>
      </c>
      <c r="E60" s="21">
        <v>12</v>
      </c>
      <c r="F60" s="21">
        <v>10</v>
      </c>
      <c r="G60" s="21">
        <v>2023</v>
      </c>
      <c r="H60" s="1">
        <f t="shared" si="0"/>
        <v>45270</v>
      </c>
      <c r="I60" s="23">
        <v>45284</v>
      </c>
      <c r="J60" s="21">
        <f t="shared" si="1"/>
        <v>14</v>
      </c>
      <c r="K60" t="s">
        <v>19</v>
      </c>
      <c r="L60">
        <v>68121</v>
      </c>
      <c r="M60">
        <v>2312</v>
      </c>
      <c r="N60" s="24">
        <v>4014.77</v>
      </c>
      <c r="O60" s="24">
        <f t="shared" si="2"/>
        <v>3632.575</v>
      </c>
      <c r="P60">
        <v>408</v>
      </c>
      <c r="Q60" t="b">
        <v>1</v>
      </c>
      <c r="V60" t="s">
        <v>20</v>
      </c>
    </row>
    <row r="61" spans="1:22">
      <c r="A61" t="s">
        <v>150</v>
      </c>
      <c r="B61" t="s">
        <v>151</v>
      </c>
      <c r="C61" s="1" t="s">
        <v>4131</v>
      </c>
      <c r="D61" s="1">
        <v>45191</v>
      </c>
      <c r="E61" s="21">
        <v>9</v>
      </c>
      <c r="F61" s="21">
        <v>22</v>
      </c>
      <c r="G61" s="21">
        <v>2023</v>
      </c>
      <c r="H61" s="1">
        <f t="shared" si="0"/>
        <v>45191</v>
      </c>
      <c r="I61" s="23">
        <v>45211</v>
      </c>
      <c r="J61" s="21">
        <f t="shared" si="1"/>
        <v>20</v>
      </c>
      <c r="K61" t="s">
        <v>23</v>
      </c>
      <c r="L61">
        <v>70479</v>
      </c>
      <c r="M61">
        <v>1823</v>
      </c>
      <c r="N61" s="24">
        <v>2634.34</v>
      </c>
      <c r="O61" s="24">
        <f t="shared" si="2"/>
        <v>2634.34</v>
      </c>
      <c r="P61">
        <v>112</v>
      </c>
      <c r="Q61" t="b">
        <v>1</v>
      </c>
      <c r="V61" t="s">
        <v>25</v>
      </c>
    </row>
    <row r="62" spans="1:22">
      <c r="A62" t="s">
        <v>152</v>
      </c>
      <c r="B62" t="s">
        <v>153</v>
      </c>
      <c r="C62" s="1" t="s">
        <v>4127</v>
      </c>
      <c r="D62" s="1">
        <v>44959</v>
      </c>
      <c r="E62" s="21">
        <v>2</v>
      </c>
      <c r="F62" s="21">
        <v>2</v>
      </c>
      <c r="G62" s="21">
        <v>2023</v>
      </c>
      <c r="H62" s="1">
        <f t="shared" si="0"/>
        <v>44959</v>
      </c>
      <c r="I62" s="23">
        <v>44963</v>
      </c>
      <c r="J62" s="21">
        <f t="shared" si="1"/>
        <v>4</v>
      </c>
      <c r="K62" t="s">
        <v>41</v>
      </c>
      <c r="L62">
        <v>90475</v>
      </c>
      <c r="M62">
        <v>1762</v>
      </c>
      <c r="N62" s="24">
        <v>3149.01</v>
      </c>
      <c r="O62" s="24">
        <f t="shared" si="2"/>
        <v>3149.01</v>
      </c>
      <c r="P62">
        <v>274</v>
      </c>
      <c r="Q62" t="b">
        <v>1</v>
      </c>
      <c r="V62" t="s">
        <v>42</v>
      </c>
    </row>
    <row r="63" spans="1:22">
      <c r="A63" t="s">
        <v>154</v>
      </c>
      <c r="B63" t="s">
        <v>155</v>
      </c>
      <c r="C63" s="1" t="s">
        <v>4131</v>
      </c>
      <c r="D63" s="1">
        <v>45044</v>
      </c>
      <c r="E63" s="21">
        <v>4</v>
      </c>
      <c r="F63" s="21">
        <v>28</v>
      </c>
      <c r="G63" s="21">
        <v>2023</v>
      </c>
      <c r="H63" s="1">
        <f t="shared" si="0"/>
        <v>45044</v>
      </c>
      <c r="I63" s="23">
        <v>45064</v>
      </c>
      <c r="J63" s="21">
        <f t="shared" si="1"/>
        <v>20</v>
      </c>
      <c r="K63" t="s">
        <v>41</v>
      </c>
      <c r="L63">
        <v>20457</v>
      </c>
      <c r="M63">
        <v>396</v>
      </c>
      <c r="N63" s="24">
        <v>663.56</v>
      </c>
      <c r="O63" s="24">
        <f t="shared" si="2"/>
        <v>663.56</v>
      </c>
      <c r="P63">
        <v>58</v>
      </c>
      <c r="Q63" t="b">
        <v>1</v>
      </c>
      <c r="V63" t="s">
        <v>42</v>
      </c>
    </row>
    <row r="64" spans="1:22">
      <c r="A64" t="s">
        <v>156</v>
      </c>
      <c r="B64" t="s">
        <v>157</v>
      </c>
      <c r="C64" s="1" t="s">
        <v>4127</v>
      </c>
      <c r="D64" s="1">
        <v>45289</v>
      </c>
      <c r="E64" s="21">
        <v>12</v>
      </c>
      <c r="F64" s="21">
        <v>29</v>
      </c>
      <c r="G64" s="21">
        <v>2023</v>
      </c>
      <c r="H64" s="1">
        <f t="shared" si="0"/>
        <v>45289</v>
      </c>
      <c r="I64" s="23">
        <v>45294</v>
      </c>
      <c r="J64" s="21">
        <f t="shared" si="1"/>
        <v>5</v>
      </c>
      <c r="K64" t="s">
        <v>19</v>
      </c>
      <c r="L64">
        <v>67557</v>
      </c>
      <c r="M64">
        <v>3063</v>
      </c>
      <c r="N64" s="24">
        <v>3502.47</v>
      </c>
      <c r="O64" s="24">
        <f t="shared" si="2"/>
        <v>3502.47</v>
      </c>
      <c r="P64">
        <v>554</v>
      </c>
      <c r="Q64" t="b">
        <v>0</v>
      </c>
      <c r="V64" t="s">
        <v>20</v>
      </c>
    </row>
    <row r="65" spans="1:22">
      <c r="A65" t="s">
        <v>158</v>
      </c>
      <c r="B65" t="s">
        <v>159</v>
      </c>
      <c r="C65" s="1" t="s">
        <v>4131</v>
      </c>
      <c r="D65" s="1">
        <v>44943</v>
      </c>
      <c r="E65" s="21">
        <v>1</v>
      </c>
      <c r="F65" s="21">
        <v>17</v>
      </c>
      <c r="G65" s="21">
        <v>2023</v>
      </c>
      <c r="H65" s="1">
        <f t="shared" si="0"/>
        <v>44943</v>
      </c>
      <c r="I65" s="23">
        <v>44960</v>
      </c>
      <c r="J65" s="21">
        <f t="shared" si="1"/>
        <v>17</v>
      </c>
      <c r="K65" t="s">
        <v>23</v>
      </c>
      <c r="L65">
        <v>78189</v>
      </c>
      <c r="M65">
        <v>2164</v>
      </c>
      <c r="N65" s="24">
        <v>1734.66</v>
      </c>
      <c r="O65" s="24">
        <f t="shared" si="2"/>
        <v>1734.66</v>
      </c>
      <c r="P65">
        <v>187</v>
      </c>
      <c r="Q65" t="b">
        <v>1</v>
      </c>
      <c r="R65">
        <v>78213</v>
      </c>
      <c r="V65" t="s">
        <v>25</v>
      </c>
    </row>
    <row r="66" spans="1:22">
      <c r="A66" t="s">
        <v>160</v>
      </c>
      <c r="B66" t="s">
        <v>161</v>
      </c>
      <c r="C66" s="1" t="s">
        <v>4127</v>
      </c>
      <c r="D66" s="1">
        <v>45048</v>
      </c>
      <c r="E66" s="21">
        <v>5</v>
      </c>
      <c r="F66" s="21">
        <v>2</v>
      </c>
      <c r="G66" s="21">
        <v>2023</v>
      </c>
      <c r="H66" s="1">
        <f t="shared" si="0"/>
        <v>45048</v>
      </c>
      <c r="I66" s="23">
        <v>45058</v>
      </c>
      <c r="J66" s="21">
        <f t="shared" si="1"/>
        <v>10</v>
      </c>
      <c r="K66" t="s">
        <v>23</v>
      </c>
      <c r="L66">
        <v>79953</v>
      </c>
      <c r="M66">
        <v>1857</v>
      </c>
      <c r="N66" s="24">
        <v>2360.81</v>
      </c>
      <c r="O66" s="24">
        <f t="shared" si="2"/>
        <v>2360.81</v>
      </c>
      <c r="P66">
        <v>218</v>
      </c>
      <c r="Q66" t="b">
        <v>0</v>
      </c>
      <c r="V66" t="s">
        <v>25</v>
      </c>
    </row>
    <row r="67" spans="1:22">
      <c r="A67" t="s">
        <v>162</v>
      </c>
      <c r="B67" t="s">
        <v>163</v>
      </c>
      <c r="C67" s="1" t="s">
        <v>4129</v>
      </c>
      <c r="D67" s="1">
        <v>45203</v>
      </c>
      <c r="E67" s="21">
        <v>10</v>
      </c>
      <c r="F67" s="21">
        <v>4</v>
      </c>
      <c r="G67" s="21">
        <v>2023</v>
      </c>
      <c r="H67" s="1">
        <f t="shared" ref="H67:H130" si="3">IF(E67&gt;12,DATE(G67,F67,E67),D67)</f>
        <v>45203</v>
      </c>
      <c r="I67" s="23">
        <v>45214</v>
      </c>
      <c r="J67" s="21">
        <f t="shared" ref="J67:J130" si="4">DATEDIF(H67,I67,"D")</f>
        <v>11</v>
      </c>
      <c r="K67" t="s">
        <v>14</v>
      </c>
      <c r="L67">
        <v>53995</v>
      </c>
      <c r="M67">
        <v>1509</v>
      </c>
      <c r="N67" s="24">
        <v>2420.95</v>
      </c>
      <c r="O67" s="24">
        <f t="shared" ref="O67:O130" si="5">IF(N67&lt;$Z$8,$Z$8,IF(N67&gt;$Z$9,$Z$9,N67))</f>
        <v>2420.95</v>
      </c>
      <c r="P67">
        <v>285</v>
      </c>
      <c r="Q67" t="b">
        <v>1</v>
      </c>
      <c r="V67" t="s">
        <v>16</v>
      </c>
    </row>
    <row r="68" spans="1:22">
      <c r="A68" t="s">
        <v>164</v>
      </c>
      <c r="B68" t="s">
        <v>165</v>
      </c>
      <c r="C68" s="1" t="s">
        <v>4131</v>
      </c>
      <c r="D68" s="1">
        <v>45219</v>
      </c>
      <c r="E68" s="21">
        <v>10</v>
      </c>
      <c r="F68" s="21">
        <v>20</v>
      </c>
      <c r="G68" s="21">
        <v>2023</v>
      </c>
      <c r="H68" s="1">
        <f t="shared" si="3"/>
        <v>45219</v>
      </c>
      <c r="I68" s="23">
        <v>45243</v>
      </c>
      <c r="J68" s="21">
        <f t="shared" si="4"/>
        <v>24</v>
      </c>
      <c r="K68" t="s">
        <v>41</v>
      </c>
      <c r="L68">
        <v>41757</v>
      </c>
      <c r="M68">
        <v>1535</v>
      </c>
      <c r="N68" s="24">
        <v>1772.36</v>
      </c>
      <c r="O68" s="24">
        <f t="shared" si="5"/>
        <v>1772.36</v>
      </c>
      <c r="P68">
        <v>0</v>
      </c>
      <c r="Q68" t="b">
        <v>1</v>
      </c>
      <c r="V68" t="s">
        <v>42</v>
      </c>
    </row>
    <row r="69" spans="1:22">
      <c r="A69" t="s">
        <v>166</v>
      </c>
      <c r="B69" t="s">
        <v>167</v>
      </c>
      <c r="C69" s="1" t="s">
        <v>4129</v>
      </c>
      <c r="D69" s="1">
        <v>45169</v>
      </c>
      <c r="E69" s="21">
        <v>8</v>
      </c>
      <c r="F69" s="21">
        <v>31</v>
      </c>
      <c r="G69" s="21">
        <v>2023</v>
      </c>
      <c r="H69" s="1">
        <f t="shared" si="3"/>
        <v>45169</v>
      </c>
      <c r="I69" s="23">
        <v>45181</v>
      </c>
      <c r="J69" s="21">
        <f t="shared" si="4"/>
        <v>12</v>
      </c>
      <c r="K69" t="s">
        <v>19</v>
      </c>
      <c r="L69">
        <v>10692</v>
      </c>
      <c r="M69">
        <v>169</v>
      </c>
      <c r="N69" s="24">
        <v>253.53</v>
      </c>
      <c r="O69" s="24">
        <f t="shared" si="5"/>
        <v>253.53</v>
      </c>
      <c r="P69">
        <v>18</v>
      </c>
      <c r="Q69" t="b">
        <v>1</v>
      </c>
      <c r="V69" t="s">
        <v>20</v>
      </c>
    </row>
    <row r="70" spans="1:22">
      <c r="A70" t="s">
        <v>168</v>
      </c>
      <c r="B70" t="s">
        <v>169</v>
      </c>
      <c r="C70" s="1" t="s">
        <v>4129</v>
      </c>
      <c r="D70" s="1">
        <v>44976</v>
      </c>
      <c r="E70" s="21">
        <v>2</v>
      </c>
      <c r="F70" s="21">
        <v>19</v>
      </c>
      <c r="G70" s="21">
        <v>2023</v>
      </c>
      <c r="H70" s="1">
        <f t="shared" si="3"/>
        <v>44976</v>
      </c>
      <c r="I70" s="23">
        <v>45002</v>
      </c>
      <c r="J70" s="21">
        <f t="shared" si="4"/>
        <v>26</v>
      </c>
      <c r="K70" t="s">
        <v>23</v>
      </c>
      <c r="L70">
        <v>46758</v>
      </c>
      <c r="M70">
        <v>1308</v>
      </c>
      <c r="N70" s="24">
        <v>839.07</v>
      </c>
      <c r="O70" s="24">
        <f t="shared" si="5"/>
        <v>839.07</v>
      </c>
      <c r="P70">
        <v>91</v>
      </c>
      <c r="Q70" t="b">
        <v>1</v>
      </c>
      <c r="V70" t="s">
        <v>25</v>
      </c>
    </row>
    <row r="71" spans="1:22">
      <c r="A71" t="s">
        <v>170</v>
      </c>
      <c r="B71" t="s">
        <v>171</v>
      </c>
      <c r="C71" s="1" t="s">
        <v>4127</v>
      </c>
      <c r="D71" s="1">
        <v>45137</v>
      </c>
      <c r="E71" s="21">
        <v>7</v>
      </c>
      <c r="F71" s="21">
        <v>30</v>
      </c>
      <c r="G71" s="21">
        <v>2023</v>
      </c>
      <c r="H71" s="1">
        <f t="shared" si="3"/>
        <v>45137</v>
      </c>
      <c r="I71" s="23">
        <v>45160</v>
      </c>
      <c r="J71" s="21">
        <f t="shared" si="4"/>
        <v>23</v>
      </c>
      <c r="K71" t="s">
        <v>23</v>
      </c>
      <c r="L71">
        <v>73409</v>
      </c>
      <c r="M71">
        <v>2460</v>
      </c>
      <c r="N71" s="24">
        <v>3990.14</v>
      </c>
      <c r="O71" s="24">
        <f t="shared" si="5"/>
        <v>3632.575</v>
      </c>
      <c r="P71">
        <v>219</v>
      </c>
      <c r="Q71" t="b">
        <v>1</v>
      </c>
      <c r="V71" t="s">
        <v>25</v>
      </c>
    </row>
    <row r="72" spans="1:22">
      <c r="A72" t="s">
        <v>172</v>
      </c>
      <c r="B72" t="s">
        <v>173</v>
      </c>
      <c r="C72" s="1" t="s">
        <v>4128</v>
      </c>
      <c r="D72" s="1">
        <v>45271</v>
      </c>
      <c r="E72" s="21">
        <v>12</v>
      </c>
      <c r="F72" s="21">
        <v>11</v>
      </c>
      <c r="G72" s="21">
        <v>2023</v>
      </c>
      <c r="H72" s="1">
        <f t="shared" si="3"/>
        <v>45271</v>
      </c>
      <c r="I72" s="23">
        <v>45299</v>
      </c>
      <c r="J72" s="21">
        <f t="shared" si="4"/>
        <v>28</v>
      </c>
      <c r="K72" t="s">
        <v>14</v>
      </c>
      <c r="L72">
        <v>72211</v>
      </c>
      <c r="M72">
        <v>3462</v>
      </c>
      <c r="N72" s="24">
        <v>5951.42</v>
      </c>
      <c r="O72" s="24">
        <f t="shared" si="5"/>
        <v>3632.575</v>
      </c>
      <c r="P72">
        <v>474</v>
      </c>
      <c r="Q72" t="b">
        <v>1</v>
      </c>
      <c r="V72" t="s">
        <v>16</v>
      </c>
    </row>
    <row r="73" spans="1:22">
      <c r="A73" t="s">
        <v>174</v>
      </c>
      <c r="B73" t="s">
        <v>175</v>
      </c>
      <c r="C73" s="1" t="s">
        <v>4127</v>
      </c>
      <c r="D73" s="1">
        <v>44958</v>
      </c>
      <c r="E73" s="21">
        <v>2</v>
      </c>
      <c r="F73" s="21">
        <v>1</v>
      </c>
      <c r="G73" s="21">
        <v>2023</v>
      </c>
      <c r="H73" s="1">
        <f t="shared" si="3"/>
        <v>44958</v>
      </c>
      <c r="I73" s="23">
        <v>44953</v>
      </c>
      <c r="J73" s="21">
        <f t="shared" si="4"/>
        <v>-5</v>
      </c>
      <c r="K73" t="s">
        <v>23</v>
      </c>
      <c r="L73">
        <v>66697</v>
      </c>
      <c r="M73">
        <v>1340</v>
      </c>
      <c r="N73" s="24">
        <v>2090.74</v>
      </c>
      <c r="O73" s="24">
        <f t="shared" si="5"/>
        <v>2090.74</v>
      </c>
      <c r="P73">
        <v>0</v>
      </c>
      <c r="Q73" t="b">
        <v>1</v>
      </c>
      <c r="V73" t="s">
        <v>25</v>
      </c>
    </row>
    <row r="74" spans="1:22">
      <c r="A74" t="s">
        <v>176</v>
      </c>
      <c r="B74" t="s">
        <v>177</v>
      </c>
      <c r="C74" s="1" t="s">
        <v>4127</v>
      </c>
      <c r="D74" s="1">
        <v>44982</v>
      </c>
      <c r="E74" s="21">
        <v>2</v>
      </c>
      <c r="F74" s="21">
        <v>25</v>
      </c>
      <c r="G74" s="21">
        <v>2023</v>
      </c>
      <c r="H74" s="1">
        <f t="shared" si="3"/>
        <v>44982</v>
      </c>
      <c r="I74" s="23">
        <v>44994</v>
      </c>
      <c r="J74" s="21">
        <f t="shared" si="4"/>
        <v>12</v>
      </c>
      <c r="K74" t="s">
        <v>41</v>
      </c>
      <c r="L74">
        <v>38065</v>
      </c>
      <c r="M74">
        <v>927</v>
      </c>
      <c r="N74" s="24">
        <v>1808.48</v>
      </c>
      <c r="O74" s="24">
        <f t="shared" si="5"/>
        <v>1808.48</v>
      </c>
      <c r="P74">
        <v>0</v>
      </c>
      <c r="Q74" t="b">
        <v>0</v>
      </c>
      <c r="V74" t="s">
        <v>42</v>
      </c>
    </row>
    <row r="75" spans="1:22">
      <c r="A75" t="s">
        <v>178</v>
      </c>
      <c r="B75" t="s">
        <v>179</v>
      </c>
      <c r="C75" s="1" t="s">
        <v>4127</v>
      </c>
      <c r="D75" s="1">
        <v>45156</v>
      </c>
      <c r="E75" s="21">
        <v>8</v>
      </c>
      <c r="F75" s="21">
        <v>18</v>
      </c>
      <c r="G75" s="21">
        <v>2023</v>
      </c>
      <c r="H75" s="1">
        <f t="shared" si="3"/>
        <v>45156</v>
      </c>
      <c r="I75" s="23">
        <v>45175</v>
      </c>
      <c r="J75" s="21">
        <f t="shared" si="4"/>
        <v>19</v>
      </c>
      <c r="K75" t="s">
        <v>58</v>
      </c>
      <c r="L75">
        <v>93093</v>
      </c>
      <c r="M75">
        <v>2343</v>
      </c>
      <c r="N75" s="24">
        <v>4076.77</v>
      </c>
      <c r="O75" s="24">
        <f t="shared" si="5"/>
        <v>3632.575</v>
      </c>
      <c r="P75">
        <v>327</v>
      </c>
      <c r="Q75" t="b">
        <v>0</v>
      </c>
      <c r="V75" t="s">
        <v>59</v>
      </c>
    </row>
    <row r="76" spans="1:22">
      <c r="A76" t="s">
        <v>180</v>
      </c>
      <c r="B76" t="s">
        <v>181</v>
      </c>
      <c r="C76" s="1" t="s">
        <v>4131</v>
      </c>
      <c r="D76" s="1">
        <v>45163</v>
      </c>
      <c r="E76" s="21">
        <v>8</v>
      </c>
      <c r="F76" s="21">
        <v>25</v>
      </c>
      <c r="G76" s="21">
        <v>2023</v>
      </c>
      <c r="H76" s="1">
        <f t="shared" si="3"/>
        <v>45163</v>
      </c>
      <c r="I76" s="23">
        <v>45179</v>
      </c>
      <c r="J76" s="21">
        <f t="shared" si="4"/>
        <v>16</v>
      </c>
      <c r="K76" t="s">
        <v>14</v>
      </c>
      <c r="L76">
        <v>33606</v>
      </c>
      <c r="M76">
        <v>1150</v>
      </c>
      <c r="N76" s="24">
        <v>2132.84</v>
      </c>
      <c r="O76" s="24">
        <f t="shared" si="5"/>
        <v>2132.84</v>
      </c>
      <c r="P76">
        <v>152</v>
      </c>
      <c r="Q76" t="b">
        <v>1</v>
      </c>
      <c r="V76" t="s">
        <v>16</v>
      </c>
    </row>
    <row r="77" spans="1:22">
      <c r="A77" t="s">
        <v>182</v>
      </c>
      <c r="B77" t="s">
        <v>183</v>
      </c>
      <c r="C77" s="1" t="s">
        <v>4129</v>
      </c>
      <c r="D77" s="1">
        <v>45153</v>
      </c>
      <c r="E77" s="21">
        <v>8</v>
      </c>
      <c r="F77" s="21">
        <v>15</v>
      </c>
      <c r="G77" s="21">
        <v>2023</v>
      </c>
      <c r="H77" s="1">
        <f t="shared" si="3"/>
        <v>45153</v>
      </c>
      <c r="I77" s="23">
        <v>45156</v>
      </c>
      <c r="J77" s="21">
        <f t="shared" si="4"/>
        <v>3</v>
      </c>
      <c r="K77" t="s">
        <v>23</v>
      </c>
      <c r="L77">
        <v>12534</v>
      </c>
      <c r="M77">
        <v>304</v>
      </c>
      <c r="N77" s="24">
        <v>577.71</v>
      </c>
      <c r="O77" s="24">
        <f t="shared" si="5"/>
        <v>577.71</v>
      </c>
      <c r="P77">
        <v>38</v>
      </c>
      <c r="Q77" t="b">
        <v>1</v>
      </c>
      <c r="V77" t="s">
        <v>25</v>
      </c>
    </row>
    <row r="78" spans="1:22">
      <c r="A78" t="s">
        <v>184</v>
      </c>
      <c r="B78" t="s">
        <v>185</v>
      </c>
      <c r="C78" s="1" t="s">
        <v>4128</v>
      </c>
      <c r="D78" s="1" t="s">
        <v>186</v>
      </c>
      <c r="E78" s="21">
        <v>20</v>
      </c>
      <c r="F78" s="21">
        <v>2</v>
      </c>
      <c r="G78" s="21">
        <v>2023</v>
      </c>
      <c r="H78" s="1">
        <f t="shared" si="3"/>
        <v>44977</v>
      </c>
      <c r="I78" s="23">
        <v>44978</v>
      </c>
      <c r="J78" s="21">
        <f t="shared" si="4"/>
        <v>1</v>
      </c>
      <c r="K78" t="s">
        <v>41</v>
      </c>
      <c r="L78">
        <v>95663</v>
      </c>
      <c r="M78">
        <v>2998</v>
      </c>
      <c r="N78" s="24">
        <v>5102.66</v>
      </c>
      <c r="O78" s="24">
        <f t="shared" si="5"/>
        <v>3632.575</v>
      </c>
      <c r="P78">
        <v>460</v>
      </c>
      <c r="Q78" t="b">
        <v>0</v>
      </c>
      <c r="V78" t="s">
        <v>42</v>
      </c>
    </row>
    <row r="79" spans="1:22">
      <c r="A79" t="s">
        <v>187</v>
      </c>
      <c r="B79" t="s">
        <v>188</v>
      </c>
      <c r="C79" s="1" t="s">
        <v>4129</v>
      </c>
      <c r="D79" s="1">
        <v>45203</v>
      </c>
      <c r="E79" s="21">
        <v>10</v>
      </c>
      <c r="F79" s="21">
        <v>4</v>
      </c>
      <c r="G79" s="21">
        <v>2023</v>
      </c>
      <c r="H79" s="1">
        <f t="shared" si="3"/>
        <v>45203</v>
      </c>
      <c r="I79" s="23">
        <v>45218</v>
      </c>
      <c r="J79" s="21">
        <f t="shared" si="4"/>
        <v>15</v>
      </c>
      <c r="K79" t="s">
        <v>23</v>
      </c>
      <c r="L79">
        <v>41397</v>
      </c>
      <c r="M79">
        <v>1708</v>
      </c>
      <c r="N79" s="24">
        <v>2581.45</v>
      </c>
      <c r="O79" s="24">
        <f t="shared" si="5"/>
        <v>2581.45</v>
      </c>
      <c r="P79">
        <v>299</v>
      </c>
      <c r="Q79" t="b">
        <v>0</v>
      </c>
      <c r="V79" t="s">
        <v>25</v>
      </c>
    </row>
    <row r="80" spans="1:22">
      <c r="A80" t="s">
        <v>189</v>
      </c>
      <c r="B80" t="s">
        <v>190</v>
      </c>
      <c r="C80" s="1" t="s">
        <v>4131</v>
      </c>
      <c r="D80" s="1">
        <v>45048</v>
      </c>
      <c r="E80" s="21">
        <v>5</v>
      </c>
      <c r="F80" s="21">
        <v>2</v>
      </c>
      <c r="G80" s="21">
        <v>2023</v>
      </c>
      <c r="H80" s="1">
        <f t="shared" si="3"/>
        <v>45048</v>
      </c>
      <c r="I80" s="23">
        <v>45060</v>
      </c>
      <c r="J80" s="21">
        <f t="shared" si="4"/>
        <v>12</v>
      </c>
      <c r="K80" t="s">
        <v>191</v>
      </c>
      <c r="L80">
        <v>92387</v>
      </c>
      <c r="M80">
        <v>3530</v>
      </c>
      <c r="N80" s="24">
        <v>1795.28</v>
      </c>
      <c r="O80" s="24">
        <f t="shared" si="5"/>
        <v>1795.28</v>
      </c>
      <c r="P80">
        <v>347</v>
      </c>
      <c r="Q80" t="b">
        <v>1</v>
      </c>
      <c r="V80" t="s">
        <v>42</v>
      </c>
    </row>
    <row r="81" spans="1:22">
      <c r="A81" t="s">
        <v>192</v>
      </c>
      <c r="B81" t="s">
        <v>193</v>
      </c>
      <c r="C81" s="1" t="s">
        <v>4127</v>
      </c>
      <c r="D81" s="1">
        <v>45036</v>
      </c>
      <c r="E81" s="21">
        <v>4</v>
      </c>
      <c r="F81" s="21">
        <v>20</v>
      </c>
      <c r="G81" s="21">
        <v>2023</v>
      </c>
      <c r="H81" s="1">
        <f t="shared" si="3"/>
        <v>45036</v>
      </c>
      <c r="I81" s="23">
        <v>45050</v>
      </c>
      <c r="J81" s="21">
        <f t="shared" si="4"/>
        <v>14</v>
      </c>
      <c r="K81" t="s">
        <v>19</v>
      </c>
      <c r="L81">
        <v>2016</v>
      </c>
      <c r="M81">
        <v>56</v>
      </c>
      <c r="N81" s="24">
        <v>67.13</v>
      </c>
      <c r="O81" s="24">
        <f t="shared" si="5"/>
        <v>67.13</v>
      </c>
      <c r="P81">
        <v>10</v>
      </c>
      <c r="Q81" t="b">
        <v>1</v>
      </c>
      <c r="V81" t="s">
        <v>20</v>
      </c>
    </row>
    <row r="82" spans="1:22">
      <c r="A82" t="s">
        <v>194</v>
      </c>
      <c r="B82" t="s">
        <v>195</v>
      </c>
      <c r="C82" s="1" t="s">
        <v>4127</v>
      </c>
      <c r="D82" s="1">
        <v>45011</v>
      </c>
      <c r="E82" s="21">
        <v>3</v>
      </c>
      <c r="F82" s="21">
        <v>26</v>
      </c>
      <c r="G82" s="21">
        <v>2023</v>
      </c>
      <c r="H82" s="1">
        <f t="shared" si="3"/>
        <v>45011</v>
      </c>
      <c r="I82" s="23">
        <v>45019</v>
      </c>
      <c r="J82" s="21">
        <f t="shared" si="4"/>
        <v>8</v>
      </c>
      <c r="K82" t="s">
        <v>23</v>
      </c>
      <c r="L82">
        <v>90789</v>
      </c>
      <c r="M82">
        <v>4046</v>
      </c>
      <c r="N82" s="24">
        <v>5489.38</v>
      </c>
      <c r="O82" s="24">
        <f t="shared" si="5"/>
        <v>3632.575</v>
      </c>
      <c r="P82">
        <v>299</v>
      </c>
      <c r="Q82" t="b">
        <v>1</v>
      </c>
      <c r="V82" t="s">
        <v>25</v>
      </c>
    </row>
    <row r="83" spans="1:22">
      <c r="A83" t="s">
        <v>196</v>
      </c>
      <c r="B83" t="s">
        <v>197</v>
      </c>
      <c r="C83" s="1" t="s">
        <v>4128</v>
      </c>
      <c r="D83" s="1">
        <v>45062</v>
      </c>
      <c r="E83" s="21">
        <v>5</v>
      </c>
      <c r="F83" s="21">
        <v>16</v>
      </c>
      <c r="G83" s="21">
        <v>2023</v>
      </c>
      <c r="H83" s="1">
        <f t="shared" si="3"/>
        <v>45062</v>
      </c>
      <c r="I83" s="23">
        <v>45069</v>
      </c>
      <c r="J83" s="21">
        <f t="shared" si="4"/>
        <v>7</v>
      </c>
      <c r="K83" t="s">
        <v>14</v>
      </c>
      <c r="L83">
        <v>56591</v>
      </c>
      <c r="M83">
        <v>1829</v>
      </c>
      <c r="N83" s="24">
        <v>1748.61</v>
      </c>
      <c r="O83" s="24">
        <f t="shared" si="5"/>
        <v>1748.61</v>
      </c>
      <c r="P83">
        <v>138</v>
      </c>
      <c r="Q83" t="b">
        <v>0</v>
      </c>
      <c r="V83" t="s">
        <v>16</v>
      </c>
    </row>
    <row r="84" spans="1:22">
      <c r="A84" t="s">
        <v>198</v>
      </c>
      <c r="B84" t="s">
        <v>199</v>
      </c>
      <c r="C84" s="1" t="s">
        <v>4131</v>
      </c>
      <c r="D84" s="1">
        <v>45073</v>
      </c>
      <c r="E84" s="21">
        <v>5</v>
      </c>
      <c r="F84" s="21">
        <v>27</v>
      </c>
      <c r="G84" s="21">
        <v>2023</v>
      </c>
      <c r="H84" s="1">
        <f t="shared" si="3"/>
        <v>45073</v>
      </c>
      <c r="I84" s="23">
        <v>45084</v>
      </c>
      <c r="J84" s="21">
        <f t="shared" si="4"/>
        <v>11</v>
      </c>
      <c r="K84" t="s">
        <v>33</v>
      </c>
      <c r="L84">
        <v>90812</v>
      </c>
      <c r="M84">
        <v>2869</v>
      </c>
      <c r="N84" s="24">
        <v>2803.46</v>
      </c>
      <c r="O84" s="24">
        <f t="shared" si="5"/>
        <v>2803.46</v>
      </c>
      <c r="P84">
        <v>258</v>
      </c>
      <c r="Q84" t="b">
        <v>1</v>
      </c>
      <c r="V84" t="s">
        <v>34</v>
      </c>
    </row>
    <row r="85" spans="1:22">
      <c r="A85" t="s">
        <v>200</v>
      </c>
      <c r="B85" t="s">
        <v>201</v>
      </c>
      <c r="C85" s="1" t="s">
        <v>4129</v>
      </c>
      <c r="D85" s="1">
        <v>45211</v>
      </c>
      <c r="E85" s="21">
        <v>10</v>
      </c>
      <c r="F85" s="21">
        <v>12</v>
      </c>
      <c r="G85" s="21">
        <v>2023</v>
      </c>
      <c r="H85" s="1">
        <f t="shared" si="3"/>
        <v>45211</v>
      </c>
      <c r="I85" s="23">
        <v>45234</v>
      </c>
      <c r="J85" s="21">
        <f t="shared" si="4"/>
        <v>23</v>
      </c>
      <c r="K85" t="s">
        <v>33</v>
      </c>
      <c r="L85">
        <v>24247</v>
      </c>
      <c r="M85">
        <v>275</v>
      </c>
      <c r="N85" s="24">
        <v>533.98</v>
      </c>
      <c r="O85" s="24">
        <f t="shared" si="5"/>
        <v>533.98</v>
      </c>
      <c r="P85">
        <v>18</v>
      </c>
      <c r="Q85" t="b">
        <v>0</v>
      </c>
      <c r="V85" t="s">
        <v>34</v>
      </c>
    </row>
    <row r="86" spans="1:22">
      <c r="A86" t="s">
        <v>202</v>
      </c>
      <c r="B86" t="s">
        <v>203</v>
      </c>
      <c r="C86" s="1" t="s">
        <v>4127</v>
      </c>
      <c r="D86" s="1">
        <v>45024</v>
      </c>
      <c r="E86" s="21">
        <v>4</v>
      </c>
      <c r="F86" s="21">
        <v>8</v>
      </c>
      <c r="G86" s="21">
        <v>2023</v>
      </c>
      <c r="H86" s="1">
        <f t="shared" si="3"/>
        <v>45024</v>
      </c>
      <c r="I86" s="23">
        <v>45032</v>
      </c>
      <c r="J86" s="21">
        <f t="shared" si="4"/>
        <v>8</v>
      </c>
      <c r="K86" t="s">
        <v>23</v>
      </c>
      <c r="L86">
        <v>25300</v>
      </c>
      <c r="M86">
        <v>1251</v>
      </c>
      <c r="N86" s="24">
        <v>2298.8</v>
      </c>
      <c r="O86" s="24">
        <f t="shared" si="5"/>
        <v>2298.8</v>
      </c>
      <c r="P86">
        <v>105</v>
      </c>
      <c r="Q86" t="b">
        <v>1</v>
      </c>
      <c r="V86" t="s">
        <v>25</v>
      </c>
    </row>
    <row r="87" spans="1:22">
      <c r="A87" t="s">
        <v>204</v>
      </c>
      <c r="B87" t="s">
        <v>205</v>
      </c>
      <c r="C87" s="1" t="s">
        <v>4129</v>
      </c>
      <c r="D87" s="1">
        <v>45223</v>
      </c>
      <c r="E87" s="21">
        <v>10</v>
      </c>
      <c r="F87" s="21">
        <v>24</v>
      </c>
      <c r="G87" s="21">
        <v>2023</v>
      </c>
      <c r="H87" s="1">
        <f t="shared" si="3"/>
        <v>45223</v>
      </c>
      <c r="I87" s="23">
        <v>45253</v>
      </c>
      <c r="J87" s="21">
        <f t="shared" si="4"/>
        <v>30</v>
      </c>
      <c r="K87" t="s">
        <v>41</v>
      </c>
      <c r="L87">
        <v>75065</v>
      </c>
      <c r="M87">
        <v>1119</v>
      </c>
      <c r="N87" s="24">
        <v>1984.85</v>
      </c>
      <c r="O87" s="24">
        <f t="shared" si="5"/>
        <v>1984.85</v>
      </c>
      <c r="P87">
        <v>73</v>
      </c>
      <c r="Q87" t="b">
        <v>1</v>
      </c>
      <c r="V87" t="s">
        <v>68</v>
      </c>
    </row>
    <row r="88" spans="1:22">
      <c r="A88" t="s">
        <v>206</v>
      </c>
      <c r="B88" t="s">
        <v>207</v>
      </c>
      <c r="C88" s="1" t="s">
        <v>4129</v>
      </c>
      <c r="D88" s="1">
        <v>45205</v>
      </c>
      <c r="E88" s="21">
        <v>10</v>
      </c>
      <c r="F88" s="21">
        <v>6</v>
      </c>
      <c r="G88" s="21">
        <v>2023</v>
      </c>
      <c r="H88" s="1">
        <f t="shared" si="3"/>
        <v>45205</v>
      </c>
      <c r="I88" s="23">
        <v>45115</v>
      </c>
      <c r="J88" s="21">
        <f t="shared" si="4"/>
        <v>-90</v>
      </c>
      <c r="K88" t="s">
        <v>33</v>
      </c>
      <c r="L88">
        <v>83798</v>
      </c>
      <c r="M88">
        <v>1612</v>
      </c>
      <c r="N88" s="24">
        <v>1787.74</v>
      </c>
      <c r="O88" s="24">
        <f t="shared" si="5"/>
        <v>1787.74</v>
      </c>
      <c r="P88">
        <v>279</v>
      </c>
      <c r="Q88" t="b">
        <v>1</v>
      </c>
      <c r="V88" t="s">
        <v>34</v>
      </c>
    </row>
    <row r="89" spans="1:22">
      <c r="A89" t="s">
        <v>208</v>
      </c>
      <c r="B89" t="s">
        <v>209</v>
      </c>
      <c r="C89" s="1" t="s">
        <v>4131</v>
      </c>
      <c r="D89" s="1">
        <v>45226</v>
      </c>
      <c r="E89" s="21">
        <v>10</v>
      </c>
      <c r="F89" s="21">
        <v>27</v>
      </c>
      <c r="G89" s="21">
        <v>2023</v>
      </c>
      <c r="H89" s="1">
        <f t="shared" si="3"/>
        <v>45226</v>
      </c>
      <c r="I89" s="23">
        <v>45255</v>
      </c>
      <c r="J89" s="21">
        <f t="shared" si="4"/>
        <v>29</v>
      </c>
      <c r="K89" t="s">
        <v>33</v>
      </c>
      <c r="L89">
        <v>10268</v>
      </c>
      <c r="M89">
        <v>123</v>
      </c>
      <c r="N89" s="24">
        <v>64.03</v>
      </c>
      <c r="O89" s="24">
        <f t="shared" si="5"/>
        <v>64.03</v>
      </c>
      <c r="P89">
        <v>8</v>
      </c>
      <c r="Q89" t="b">
        <v>0</v>
      </c>
      <c r="V89" t="s">
        <v>34</v>
      </c>
    </row>
    <row r="90" spans="1:22">
      <c r="A90" t="s">
        <v>210</v>
      </c>
      <c r="B90" t="s">
        <v>211</v>
      </c>
      <c r="C90" s="1" t="s">
        <v>4129</v>
      </c>
      <c r="D90" s="1">
        <v>45198</v>
      </c>
      <c r="E90" s="21">
        <v>9</v>
      </c>
      <c r="F90" s="21">
        <v>29</v>
      </c>
      <c r="G90" s="21">
        <v>2023</v>
      </c>
      <c r="H90" s="1">
        <f t="shared" si="3"/>
        <v>45198</v>
      </c>
      <c r="I90" s="23">
        <v>45209</v>
      </c>
      <c r="J90" s="21">
        <f t="shared" si="4"/>
        <v>11</v>
      </c>
      <c r="K90" t="s">
        <v>138</v>
      </c>
      <c r="L90">
        <v>87807</v>
      </c>
      <c r="M90">
        <v>3125</v>
      </c>
      <c r="N90" s="24">
        <v>1938.54</v>
      </c>
      <c r="O90" s="24">
        <f t="shared" si="5"/>
        <v>1938.54</v>
      </c>
      <c r="P90">
        <v>506</v>
      </c>
      <c r="Q90" t="b">
        <v>1</v>
      </c>
      <c r="R90">
        <v>87884</v>
      </c>
      <c r="V90" t="s">
        <v>139</v>
      </c>
    </row>
    <row r="91" spans="1:22">
      <c r="A91" t="s">
        <v>212</v>
      </c>
      <c r="B91" t="s">
        <v>213</v>
      </c>
      <c r="C91" s="1" t="s">
        <v>4131</v>
      </c>
      <c r="D91" s="1">
        <v>44968</v>
      </c>
      <c r="E91" s="21">
        <v>2</v>
      </c>
      <c r="F91" s="21">
        <v>11</v>
      </c>
      <c r="G91" s="21">
        <v>2023</v>
      </c>
      <c r="H91" s="1">
        <f t="shared" si="3"/>
        <v>44968</v>
      </c>
      <c r="I91" s="23">
        <v>45253</v>
      </c>
      <c r="J91" s="21">
        <f t="shared" si="4"/>
        <v>285</v>
      </c>
      <c r="K91" t="s">
        <v>33</v>
      </c>
      <c r="L91">
        <v>13185</v>
      </c>
      <c r="M91">
        <v>250</v>
      </c>
      <c r="N91" s="24">
        <v>242.07</v>
      </c>
      <c r="O91" s="24">
        <f t="shared" si="5"/>
        <v>242.07</v>
      </c>
      <c r="P91">
        <v>14</v>
      </c>
      <c r="Q91" t="b">
        <v>1</v>
      </c>
      <c r="V91" t="s">
        <v>34</v>
      </c>
    </row>
    <row r="92" spans="1:22">
      <c r="A92" t="s">
        <v>214</v>
      </c>
      <c r="B92" t="s">
        <v>215</v>
      </c>
      <c r="C92" s="1" t="s">
        <v>4128</v>
      </c>
      <c r="D92" s="1">
        <v>44961</v>
      </c>
      <c r="E92" s="21">
        <v>2</v>
      </c>
      <c r="F92" s="21">
        <v>4</v>
      </c>
      <c r="G92" s="21">
        <v>2023</v>
      </c>
      <c r="H92" s="1">
        <f t="shared" si="3"/>
        <v>44961</v>
      </c>
      <c r="I92" s="23">
        <v>44991</v>
      </c>
      <c r="J92" s="21">
        <f t="shared" si="4"/>
        <v>30</v>
      </c>
      <c r="K92" t="s">
        <v>33</v>
      </c>
      <c r="L92">
        <v>64704</v>
      </c>
      <c r="M92">
        <v>1112</v>
      </c>
      <c r="N92" s="24">
        <v>582.26</v>
      </c>
      <c r="O92" s="24">
        <f t="shared" si="5"/>
        <v>582.26</v>
      </c>
      <c r="P92">
        <v>213</v>
      </c>
      <c r="Q92" t="b">
        <v>1</v>
      </c>
      <c r="V92" t="s">
        <v>34</v>
      </c>
    </row>
    <row r="93" spans="1:22">
      <c r="A93" t="s">
        <v>216</v>
      </c>
      <c r="B93" t="s">
        <v>217</v>
      </c>
      <c r="C93" s="1" t="s">
        <v>4128</v>
      </c>
      <c r="D93" s="1">
        <v>44988</v>
      </c>
      <c r="E93" s="21">
        <v>3</v>
      </c>
      <c r="F93" s="21">
        <v>3</v>
      </c>
      <c r="G93" s="21">
        <v>2023</v>
      </c>
      <c r="H93" s="1">
        <f t="shared" si="3"/>
        <v>44988</v>
      </c>
      <c r="I93" s="23">
        <v>45017</v>
      </c>
      <c r="J93" s="21">
        <f t="shared" si="4"/>
        <v>29</v>
      </c>
      <c r="K93" t="s">
        <v>41</v>
      </c>
      <c r="L93">
        <v>87779</v>
      </c>
      <c r="M93">
        <v>1188</v>
      </c>
      <c r="N93" s="24">
        <v>624.56</v>
      </c>
      <c r="O93" s="24">
        <f t="shared" si="5"/>
        <v>624.56</v>
      </c>
      <c r="P93">
        <v>186</v>
      </c>
      <c r="Q93" t="b">
        <v>0</v>
      </c>
      <c r="V93" t="s">
        <v>42</v>
      </c>
    </row>
    <row r="94" spans="1:22">
      <c r="A94" t="s">
        <v>218</v>
      </c>
      <c r="B94" t="s">
        <v>219</v>
      </c>
      <c r="C94" s="1" t="s">
        <v>4129</v>
      </c>
      <c r="D94" s="1">
        <v>45223</v>
      </c>
      <c r="E94" s="21">
        <v>10</v>
      </c>
      <c r="F94" s="21">
        <v>24</v>
      </c>
      <c r="G94" s="21">
        <v>2023</v>
      </c>
      <c r="H94" s="1">
        <f t="shared" si="3"/>
        <v>45223</v>
      </c>
      <c r="I94" s="23">
        <v>45239</v>
      </c>
      <c r="J94" s="21">
        <f t="shared" si="4"/>
        <v>16</v>
      </c>
      <c r="K94" t="s">
        <v>41</v>
      </c>
      <c r="L94">
        <v>40099</v>
      </c>
      <c r="M94">
        <v>566</v>
      </c>
      <c r="N94" s="24">
        <v>1061.2</v>
      </c>
      <c r="O94" s="24">
        <f t="shared" si="5"/>
        <v>1061.2</v>
      </c>
      <c r="P94">
        <v>28</v>
      </c>
      <c r="Q94" t="b">
        <v>0</v>
      </c>
      <c r="V94" t="s">
        <v>42</v>
      </c>
    </row>
    <row r="95" spans="1:22">
      <c r="A95" t="s">
        <v>220</v>
      </c>
      <c r="B95" t="s">
        <v>221</v>
      </c>
      <c r="C95" s="1" t="s">
        <v>4129</v>
      </c>
      <c r="D95" s="1">
        <v>45141</v>
      </c>
      <c r="E95" s="21">
        <v>8</v>
      </c>
      <c r="F95" s="21">
        <v>3</v>
      </c>
      <c r="G95" s="21">
        <v>2023</v>
      </c>
      <c r="H95" s="1">
        <f t="shared" si="3"/>
        <v>45141</v>
      </c>
      <c r="I95" s="23">
        <v>45167</v>
      </c>
      <c r="J95" s="21">
        <f t="shared" si="4"/>
        <v>26</v>
      </c>
      <c r="K95" t="s">
        <v>138</v>
      </c>
      <c r="L95">
        <v>9571</v>
      </c>
      <c r="M95">
        <v>319</v>
      </c>
      <c r="N95" s="24">
        <v>497.4</v>
      </c>
      <c r="O95" s="24">
        <f t="shared" si="5"/>
        <v>497.4</v>
      </c>
      <c r="P95">
        <v>52</v>
      </c>
      <c r="Q95" t="b">
        <v>0</v>
      </c>
      <c r="V95" t="s">
        <v>139</v>
      </c>
    </row>
    <row r="96" spans="1:22">
      <c r="A96" t="s">
        <v>222</v>
      </c>
      <c r="B96" t="s">
        <v>223</v>
      </c>
      <c r="C96" s="1" t="s">
        <v>4127</v>
      </c>
      <c r="D96" s="1">
        <v>45088</v>
      </c>
      <c r="E96" s="21">
        <v>6</v>
      </c>
      <c r="F96" s="21">
        <v>11</v>
      </c>
      <c r="G96" s="21">
        <v>2023</v>
      </c>
      <c r="H96" s="1">
        <f t="shared" si="3"/>
        <v>45088</v>
      </c>
      <c r="I96" s="23">
        <v>45097</v>
      </c>
      <c r="J96" s="21">
        <f t="shared" si="4"/>
        <v>9</v>
      </c>
      <c r="K96" t="s">
        <v>14</v>
      </c>
      <c r="L96">
        <v>39044</v>
      </c>
      <c r="M96">
        <v>1465</v>
      </c>
      <c r="N96" s="24">
        <v>1411.43</v>
      </c>
      <c r="O96" s="24">
        <f t="shared" si="5"/>
        <v>1411.43</v>
      </c>
      <c r="P96">
        <v>186</v>
      </c>
      <c r="Q96" t="b">
        <v>1</v>
      </c>
      <c r="V96" t="s">
        <v>16</v>
      </c>
    </row>
    <row r="97" spans="1:22">
      <c r="A97" t="s">
        <v>224</v>
      </c>
      <c r="B97" t="s">
        <v>225</v>
      </c>
      <c r="C97" s="1" t="s">
        <v>4129</v>
      </c>
      <c r="D97" s="1">
        <v>45087</v>
      </c>
      <c r="E97" s="21">
        <v>6</v>
      </c>
      <c r="F97" s="21">
        <v>10</v>
      </c>
      <c r="G97" s="21">
        <v>2023</v>
      </c>
      <c r="H97" s="1">
        <f t="shared" si="3"/>
        <v>45087</v>
      </c>
      <c r="I97" s="23">
        <v>45105</v>
      </c>
      <c r="J97" s="21">
        <f t="shared" si="4"/>
        <v>18</v>
      </c>
      <c r="K97" t="s">
        <v>41</v>
      </c>
      <c r="L97">
        <v>52214</v>
      </c>
      <c r="M97">
        <v>1352</v>
      </c>
      <c r="N97" s="24">
        <v>945</v>
      </c>
      <c r="O97" s="24">
        <f t="shared" si="5"/>
        <v>945</v>
      </c>
      <c r="P97">
        <v>225</v>
      </c>
      <c r="Q97" t="b">
        <v>0</v>
      </c>
      <c r="V97" t="s">
        <v>42</v>
      </c>
    </row>
    <row r="98" spans="1:22">
      <c r="A98" t="s">
        <v>226</v>
      </c>
      <c r="B98" t="s">
        <v>227</v>
      </c>
      <c r="C98" s="1" t="s">
        <v>4127</v>
      </c>
      <c r="D98" s="1">
        <v>45270</v>
      </c>
      <c r="E98" s="21">
        <v>12</v>
      </c>
      <c r="F98" s="21">
        <v>10</v>
      </c>
      <c r="G98" s="21">
        <v>2023</v>
      </c>
      <c r="H98" s="1">
        <f t="shared" si="3"/>
        <v>45270</v>
      </c>
      <c r="I98" s="23">
        <v>45281</v>
      </c>
      <c r="J98" s="21">
        <f t="shared" si="4"/>
        <v>11</v>
      </c>
      <c r="K98" t="s">
        <v>23</v>
      </c>
      <c r="L98">
        <v>62228</v>
      </c>
      <c r="M98">
        <v>1816</v>
      </c>
      <c r="N98" s="24">
        <v>2301.7</v>
      </c>
      <c r="O98" s="24">
        <f t="shared" si="5"/>
        <v>2301.7</v>
      </c>
      <c r="P98">
        <v>233</v>
      </c>
      <c r="Q98" t="b">
        <v>0</v>
      </c>
      <c r="V98" t="s">
        <v>25</v>
      </c>
    </row>
    <row r="99" spans="1:22">
      <c r="A99" t="s">
        <v>228</v>
      </c>
      <c r="B99" t="s">
        <v>229</v>
      </c>
      <c r="C99" s="1" t="s">
        <v>4127</v>
      </c>
      <c r="D99" s="1">
        <v>45109</v>
      </c>
      <c r="E99" s="21">
        <v>7</v>
      </c>
      <c r="F99" s="21">
        <v>2</v>
      </c>
      <c r="G99" s="21">
        <v>2023</v>
      </c>
      <c r="H99" s="1">
        <f t="shared" si="3"/>
        <v>45109</v>
      </c>
      <c r="I99" s="23">
        <v>44983</v>
      </c>
      <c r="J99" s="21">
        <f t="shared" si="4"/>
        <v>-126</v>
      </c>
      <c r="K99" t="s">
        <v>138</v>
      </c>
      <c r="L99">
        <v>49984</v>
      </c>
      <c r="M99">
        <v>1871</v>
      </c>
      <c r="N99" s="24">
        <v>950.5</v>
      </c>
      <c r="O99" s="24">
        <f t="shared" si="5"/>
        <v>950.5</v>
      </c>
      <c r="P99">
        <v>273</v>
      </c>
      <c r="Q99" t="b">
        <v>0</v>
      </c>
      <c r="V99" t="s">
        <v>139</v>
      </c>
    </row>
    <row r="100" spans="1:22">
      <c r="A100" t="s">
        <v>230</v>
      </c>
      <c r="B100" t="s">
        <v>231</v>
      </c>
      <c r="C100" s="1" t="s">
        <v>4131</v>
      </c>
      <c r="D100" s="1">
        <v>45245</v>
      </c>
      <c r="E100" s="21">
        <v>11</v>
      </c>
      <c r="F100" s="21">
        <v>15</v>
      </c>
      <c r="G100" s="21">
        <v>2023</v>
      </c>
      <c r="H100" s="1">
        <f t="shared" si="3"/>
        <v>45245</v>
      </c>
      <c r="I100" s="23">
        <v>45271</v>
      </c>
      <c r="J100" s="21">
        <f t="shared" si="4"/>
        <v>26</v>
      </c>
      <c r="K100" t="s">
        <v>33</v>
      </c>
      <c r="L100">
        <v>41774</v>
      </c>
      <c r="M100">
        <v>446</v>
      </c>
      <c r="N100" s="24">
        <v>850.8</v>
      </c>
      <c r="O100" s="24">
        <f t="shared" si="5"/>
        <v>850.8</v>
      </c>
      <c r="P100">
        <v>74</v>
      </c>
      <c r="Q100" t="b">
        <v>0</v>
      </c>
      <c r="V100" t="s">
        <v>34</v>
      </c>
    </row>
    <row r="101" spans="1:22">
      <c r="A101" t="s">
        <v>232</v>
      </c>
      <c r="B101" t="s">
        <v>233</v>
      </c>
      <c r="C101" s="1" t="s">
        <v>4131</v>
      </c>
      <c r="D101" s="1">
        <v>44964</v>
      </c>
      <c r="E101" s="21">
        <v>2</v>
      </c>
      <c r="F101" s="21">
        <v>7</v>
      </c>
      <c r="G101" s="21">
        <v>2023</v>
      </c>
      <c r="H101" s="1">
        <f t="shared" si="3"/>
        <v>44964</v>
      </c>
      <c r="I101" s="23">
        <v>44975</v>
      </c>
      <c r="J101" s="21">
        <f t="shared" si="4"/>
        <v>11</v>
      </c>
      <c r="K101" t="s">
        <v>234</v>
      </c>
      <c r="L101">
        <v>3568</v>
      </c>
      <c r="M101">
        <v>81</v>
      </c>
      <c r="N101" s="24">
        <v>90.9</v>
      </c>
      <c r="O101" s="24">
        <f t="shared" si="5"/>
        <v>90.9</v>
      </c>
      <c r="P101">
        <v>8</v>
      </c>
      <c r="Q101" t="b">
        <v>1</v>
      </c>
      <c r="V101" t="s">
        <v>16</v>
      </c>
    </row>
    <row r="102" spans="1:22">
      <c r="A102" t="s">
        <v>235</v>
      </c>
      <c r="B102" t="s">
        <v>236</v>
      </c>
      <c r="C102" s="1" t="s">
        <v>4127</v>
      </c>
      <c r="D102" s="1">
        <v>44994</v>
      </c>
      <c r="E102" s="21">
        <v>3</v>
      </c>
      <c r="F102" s="21">
        <v>9</v>
      </c>
      <c r="G102" s="21">
        <v>2023</v>
      </c>
      <c r="H102" s="1">
        <f t="shared" si="3"/>
        <v>44994</v>
      </c>
      <c r="I102" s="23">
        <v>45017</v>
      </c>
      <c r="J102" s="21">
        <f t="shared" si="4"/>
        <v>23</v>
      </c>
      <c r="K102" t="s">
        <v>14</v>
      </c>
      <c r="L102">
        <v>63592</v>
      </c>
      <c r="M102">
        <v>3111</v>
      </c>
      <c r="N102" s="24">
        <v>3433</v>
      </c>
      <c r="O102" s="24">
        <f t="shared" si="5"/>
        <v>3433</v>
      </c>
      <c r="P102">
        <v>156</v>
      </c>
      <c r="Q102" t="b">
        <v>0</v>
      </c>
      <c r="V102" t="s">
        <v>16</v>
      </c>
    </row>
    <row r="103" spans="1:22">
      <c r="A103" t="s">
        <v>237</v>
      </c>
      <c r="B103" t="s">
        <v>238</v>
      </c>
      <c r="C103" s="1" t="s">
        <v>4131</v>
      </c>
      <c r="D103" s="1">
        <v>45052</v>
      </c>
      <c r="E103" s="21">
        <v>5</v>
      </c>
      <c r="F103" s="21">
        <v>6</v>
      </c>
      <c r="G103" s="21">
        <v>2023</v>
      </c>
      <c r="H103" s="1">
        <f t="shared" si="3"/>
        <v>45052</v>
      </c>
      <c r="I103" s="23">
        <v>45059</v>
      </c>
      <c r="J103" s="21">
        <f t="shared" si="4"/>
        <v>7</v>
      </c>
      <c r="K103" t="s">
        <v>41</v>
      </c>
      <c r="L103">
        <v>68563</v>
      </c>
      <c r="M103">
        <v>2276</v>
      </c>
      <c r="N103" s="24">
        <v>2471.49</v>
      </c>
      <c r="O103" s="24">
        <f t="shared" si="5"/>
        <v>2471.49</v>
      </c>
      <c r="P103">
        <v>403</v>
      </c>
      <c r="Q103" t="b">
        <v>1</v>
      </c>
      <c r="V103" t="s">
        <v>42</v>
      </c>
    </row>
    <row r="104" spans="1:22">
      <c r="A104" t="s">
        <v>239</v>
      </c>
      <c r="B104" t="s">
        <v>240</v>
      </c>
      <c r="C104" s="1" t="s">
        <v>4127</v>
      </c>
      <c r="D104" s="1">
        <v>45205</v>
      </c>
      <c r="E104" s="21">
        <v>10</v>
      </c>
      <c r="F104" s="21">
        <v>6</v>
      </c>
      <c r="G104" s="21">
        <v>2023</v>
      </c>
      <c r="H104" s="1">
        <f t="shared" si="3"/>
        <v>45205</v>
      </c>
      <c r="I104" s="23">
        <v>45234</v>
      </c>
      <c r="J104" s="21">
        <f t="shared" si="4"/>
        <v>29</v>
      </c>
      <c r="K104" t="s">
        <v>138</v>
      </c>
      <c r="L104">
        <v>3695</v>
      </c>
      <c r="M104">
        <v>74</v>
      </c>
      <c r="N104" s="24">
        <v>44.7</v>
      </c>
      <c r="O104" s="24">
        <f t="shared" si="5"/>
        <v>44.7</v>
      </c>
      <c r="P104">
        <v>7</v>
      </c>
      <c r="Q104" t="b">
        <v>0</v>
      </c>
      <c r="V104" t="s">
        <v>139</v>
      </c>
    </row>
    <row r="105" spans="1:22">
      <c r="A105" t="s">
        <v>241</v>
      </c>
      <c r="B105" t="s">
        <v>242</v>
      </c>
      <c r="C105" s="1" t="s">
        <v>4129</v>
      </c>
      <c r="D105" s="1">
        <v>45261</v>
      </c>
      <c r="E105" s="21">
        <v>12</v>
      </c>
      <c r="F105" s="21">
        <v>1</v>
      </c>
      <c r="G105" s="21">
        <v>2023</v>
      </c>
      <c r="H105" s="1">
        <f t="shared" si="3"/>
        <v>45261</v>
      </c>
      <c r="I105" s="23">
        <v>45266</v>
      </c>
      <c r="J105" s="21">
        <f t="shared" si="4"/>
        <v>5</v>
      </c>
      <c r="K105" t="s">
        <v>23</v>
      </c>
      <c r="L105">
        <v>49190</v>
      </c>
      <c r="M105">
        <v>1518</v>
      </c>
      <c r="N105" s="24">
        <v>2212.46</v>
      </c>
      <c r="O105" s="24">
        <f t="shared" si="5"/>
        <v>2212.46</v>
      </c>
      <c r="P105">
        <v>188</v>
      </c>
      <c r="Q105" t="b">
        <v>1</v>
      </c>
      <c r="V105" t="s">
        <v>25</v>
      </c>
    </row>
    <row r="106" spans="1:22">
      <c r="A106" t="s">
        <v>243</v>
      </c>
      <c r="B106" t="s">
        <v>244</v>
      </c>
      <c r="C106" s="1" t="s">
        <v>4131</v>
      </c>
      <c r="D106" s="1">
        <v>45210</v>
      </c>
      <c r="E106" s="21">
        <v>10</v>
      </c>
      <c r="F106" s="21">
        <v>11</v>
      </c>
      <c r="G106" s="21">
        <v>2023</v>
      </c>
      <c r="H106" s="1">
        <f t="shared" si="3"/>
        <v>45210</v>
      </c>
      <c r="I106" s="23">
        <v>45221</v>
      </c>
      <c r="J106" s="21">
        <f t="shared" si="4"/>
        <v>11</v>
      </c>
      <c r="K106" t="s">
        <v>14</v>
      </c>
      <c r="L106">
        <v>6258</v>
      </c>
      <c r="M106">
        <v>148</v>
      </c>
      <c r="N106" s="24">
        <v>236.73</v>
      </c>
      <c r="O106" s="24">
        <f t="shared" si="5"/>
        <v>236.73</v>
      </c>
      <c r="P106">
        <v>7</v>
      </c>
      <c r="Q106" t="b">
        <v>1</v>
      </c>
      <c r="V106" t="s">
        <v>16</v>
      </c>
    </row>
    <row r="107" spans="1:22">
      <c r="A107" t="s">
        <v>245</v>
      </c>
      <c r="B107" t="s">
        <v>246</v>
      </c>
      <c r="C107" s="1" t="s">
        <v>4131</v>
      </c>
      <c r="D107" s="1">
        <v>44995</v>
      </c>
      <c r="E107" s="21">
        <v>3</v>
      </c>
      <c r="F107" s="21">
        <v>10</v>
      </c>
      <c r="G107" s="21">
        <v>2023</v>
      </c>
      <c r="H107" s="1">
        <f t="shared" si="3"/>
        <v>44995</v>
      </c>
      <c r="I107" s="23">
        <v>45021</v>
      </c>
      <c r="J107" s="21">
        <f t="shared" si="4"/>
        <v>26</v>
      </c>
      <c r="K107" t="s">
        <v>41</v>
      </c>
      <c r="L107">
        <v>88538</v>
      </c>
      <c r="M107">
        <v>2770</v>
      </c>
      <c r="N107" s="24">
        <v>4194.3</v>
      </c>
      <c r="O107" s="24">
        <f t="shared" si="5"/>
        <v>3632.575</v>
      </c>
      <c r="P107">
        <v>342</v>
      </c>
      <c r="Q107" t="b">
        <v>0</v>
      </c>
      <c r="V107" t="s">
        <v>42</v>
      </c>
    </row>
    <row r="108" spans="1:22">
      <c r="A108" t="s">
        <v>247</v>
      </c>
      <c r="B108" t="s">
        <v>248</v>
      </c>
      <c r="C108" s="1" t="s">
        <v>4129</v>
      </c>
      <c r="D108" s="1">
        <v>45210</v>
      </c>
      <c r="E108" s="21">
        <v>10</v>
      </c>
      <c r="F108" s="21">
        <v>11</v>
      </c>
      <c r="G108" s="21">
        <v>2023</v>
      </c>
      <c r="H108" s="1">
        <f t="shared" si="3"/>
        <v>45210</v>
      </c>
      <c r="I108" s="23">
        <v>45231</v>
      </c>
      <c r="J108" s="21">
        <f t="shared" si="4"/>
        <v>21</v>
      </c>
      <c r="K108" t="s">
        <v>41</v>
      </c>
      <c r="L108">
        <v>40504</v>
      </c>
      <c r="M108">
        <v>608</v>
      </c>
      <c r="N108" s="24">
        <v>430.25</v>
      </c>
      <c r="O108" s="24">
        <f t="shared" si="5"/>
        <v>430.25</v>
      </c>
      <c r="P108">
        <v>120</v>
      </c>
      <c r="Q108" t="b">
        <v>0</v>
      </c>
      <c r="V108" t="s">
        <v>42</v>
      </c>
    </row>
    <row r="109" spans="1:22">
      <c r="A109" t="s">
        <v>249</v>
      </c>
      <c r="B109" t="s">
        <v>250</v>
      </c>
      <c r="C109" s="1" t="s">
        <v>4128</v>
      </c>
      <c r="D109" s="1">
        <v>45034</v>
      </c>
      <c r="E109" s="21">
        <v>4</v>
      </c>
      <c r="F109" s="21">
        <v>18</v>
      </c>
      <c r="G109" s="21">
        <v>2023</v>
      </c>
      <c r="H109" s="1">
        <f t="shared" si="3"/>
        <v>45034</v>
      </c>
      <c r="I109" s="23">
        <v>45053</v>
      </c>
      <c r="J109" s="21">
        <f t="shared" si="4"/>
        <v>19</v>
      </c>
      <c r="K109" t="s">
        <v>41</v>
      </c>
      <c r="L109">
        <v>34159</v>
      </c>
      <c r="M109">
        <v>522</v>
      </c>
      <c r="N109" s="24">
        <v>714.23</v>
      </c>
      <c r="O109" s="24">
        <f t="shared" si="5"/>
        <v>714.23</v>
      </c>
      <c r="P109">
        <v>47</v>
      </c>
      <c r="Q109" t="b">
        <v>0</v>
      </c>
      <c r="V109" t="s">
        <v>42</v>
      </c>
    </row>
    <row r="110" spans="1:22">
      <c r="A110" t="s">
        <v>251</v>
      </c>
      <c r="B110" t="s">
        <v>252</v>
      </c>
      <c r="C110" s="1" t="s">
        <v>4131</v>
      </c>
      <c r="D110" s="1">
        <v>45251</v>
      </c>
      <c r="E110" s="21">
        <v>11</v>
      </c>
      <c r="F110" s="21">
        <v>21</v>
      </c>
      <c r="G110" s="21">
        <v>2023</v>
      </c>
      <c r="H110" s="1">
        <f t="shared" si="3"/>
        <v>45251</v>
      </c>
      <c r="I110" s="23">
        <v>45281</v>
      </c>
      <c r="J110" s="21">
        <f t="shared" si="4"/>
        <v>30</v>
      </c>
      <c r="K110" t="s">
        <v>14</v>
      </c>
      <c r="L110">
        <v>14986</v>
      </c>
      <c r="M110">
        <v>235</v>
      </c>
      <c r="N110" s="24">
        <v>318.24</v>
      </c>
      <c r="O110" s="24">
        <f t="shared" si="5"/>
        <v>318.24</v>
      </c>
      <c r="P110">
        <v>25</v>
      </c>
      <c r="Q110" t="b">
        <v>1</v>
      </c>
      <c r="V110" t="s">
        <v>16</v>
      </c>
    </row>
    <row r="111" spans="1:22">
      <c r="A111" t="s">
        <v>253</v>
      </c>
      <c r="B111" t="s">
        <v>254</v>
      </c>
      <c r="C111" s="1" t="s">
        <v>4128</v>
      </c>
      <c r="D111" s="1">
        <v>45055</v>
      </c>
      <c r="E111" s="21">
        <v>5</v>
      </c>
      <c r="F111" s="21">
        <v>9</v>
      </c>
      <c r="G111" s="21">
        <v>2023</v>
      </c>
      <c r="H111" s="1">
        <f t="shared" si="3"/>
        <v>45055</v>
      </c>
      <c r="I111" s="23">
        <v>45063</v>
      </c>
      <c r="J111" s="21">
        <f t="shared" si="4"/>
        <v>8</v>
      </c>
      <c r="K111" t="s">
        <v>33</v>
      </c>
      <c r="L111">
        <v>62858</v>
      </c>
      <c r="M111">
        <v>2991</v>
      </c>
      <c r="N111" s="24">
        <v>5391.63</v>
      </c>
      <c r="O111" s="24">
        <f t="shared" si="5"/>
        <v>3632.575</v>
      </c>
      <c r="P111">
        <v>457</v>
      </c>
      <c r="Q111" t="b">
        <v>0</v>
      </c>
      <c r="V111" t="s">
        <v>34</v>
      </c>
    </row>
    <row r="112" spans="1:22">
      <c r="A112" t="s">
        <v>255</v>
      </c>
      <c r="B112" t="s">
        <v>256</v>
      </c>
      <c r="C112" s="1" t="s">
        <v>4129</v>
      </c>
      <c r="D112" s="1">
        <v>44974</v>
      </c>
      <c r="E112" s="21">
        <v>2</v>
      </c>
      <c r="F112" s="21">
        <v>17</v>
      </c>
      <c r="G112" s="21">
        <v>2023</v>
      </c>
      <c r="H112" s="1">
        <f t="shared" si="3"/>
        <v>44974</v>
      </c>
      <c r="I112" s="23">
        <v>44997</v>
      </c>
      <c r="J112" s="21">
        <f t="shared" si="4"/>
        <v>23</v>
      </c>
      <c r="K112" t="s">
        <v>23</v>
      </c>
      <c r="L112">
        <v>13666</v>
      </c>
      <c r="M112">
        <v>537</v>
      </c>
      <c r="N112" s="24">
        <v>573.89</v>
      </c>
      <c r="O112" s="24">
        <f t="shared" si="5"/>
        <v>573.89</v>
      </c>
      <c r="P112">
        <v>92</v>
      </c>
      <c r="Q112" t="b">
        <v>0</v>
      </c>
      <c r="V112" t="s">
        <v>25</v>
      </c>
    </row>
    <row r="113" spans="1:22">
      <c r="A113" t="s">
        <v>257</v>
      </c>
      <c r="B113" t="s">
        <v>258</v>
      </c>
      <c r="C113" s="1" t="s">
        <v>4131</v>
      </c>
      <c r="D113" s="1" t="s">
        <v>259</v>
      </c>
      <c r="E113" s="21">
        <v>23</v>
      </c>
      <c r="F113" s="21">
        <v>1</v>
      </c>
      <c r="G113" s="21">
        <v>2023</v>
      </c>
      <c r="H113" s="1">
        <f t="shared" si="3"/>
        <v>44949</v>
      </c>
      <c r="I113" s="23">
        <v>44968</v>
      </c>
      <c r="J113" s="21">
        <f t="shared" si="4"/>
        <v>19</v>
      </c>
      <c r="K113" t="s">
        <v>23</v>
      </c>
      <c r="L113">
        <v>39660</v>
      </c>
      <c r="M113">
        <v>654</v>
      </c>
      <c r="N113" s="24">
        <v>691.43</v>
      </c>
      <c r="O113" s="24">
        <f t="shared" si="5"/>
        <v>691.43</v>
      </c>
      <c r="P113">
        <v>73</v>
      </c>
      <c r="Q113" t="b">
        <v>0</v>
      </c>
      <c r="V113" t="s">
        <v>25</v>
      </c>
    </row>
    <row r="114" spans="1:22">
      <c r="A114" t="s">
        <v>260</v>
      </c>
      <c r="B114" t="s">
        <v>261</v>
      </c>
      <c r="C114" s="1" t="s">
        <v>4131</v>
      </c>
      <c r="D114" s="1">
        <v>44993</v>
      </c>
      <c r="E114" s="21">
        <v>3</v>
      </c>
      <c r="F114" s="21">
        <v>8</v>
      </c>
      <c r="G114" s="21">
        <v>2023</v>
      </c>
      <c r="H114" s="1">
        <f t="shared" si="3"/>
        <v>44993</v>
      </c>
      <c r="I114" s="23">
        <v>45013</v>
      </c>
      <c r="J114" s="21">
        <f t="shared" si="4"/>
        <v>20</v>
      </c>
      <c r="K114" t="s">
        <v>33</v>
      </c>
      <c r="L114">
        <v>4561</v>
      </c>
      <c r="M114">
        <v>79</v>
      </c>
      <c r="N114" s="24">
        <v>112.8</v>
      </c>
      <c r="O114" s="24">
        <f t="shared" si="5"/>
        <v>112.8</v>
      </c>
      <c r="P114">
        <v>7</v>
      </c>
      <c r="Q114" t="b">
        <v>0</v>
      </c>
      <c r="V114" t="s">
        <v>34</v>
      </c>
    </row>
    <row r="115" spans="1:22">
      <c r="A115" t="s">
        <v>262</v>
      </c>
      <c r="B115" t="s">
        <v>263</v>
      </c>
      <c r="C115" s="1" t="s">
        <v>4128</v>
      </c>
      <c r="D115" s="1">
        <v>45153</v>
      </c>
      <c r="E115" s="21">
        <v>8</v>
      </c>
      <c r="F115" s="21">
        <v>15</v>
      </c>
      <c r="G115" s="21">
        <v>2023</v>
      </c>
      <c r="H115" s="1">
        <f t="shared" si="3"/>
        <v>45153</v>
      </c>
      <c r="I115" s="23">
        <v>45161</v>
      </c>
      <c r="J115" s="21">
        <f t="shared" si="4"/>
        <v>8</v>
      </c>
      <c r="K115" t="s">
        <v>19</v>
      </c>
      <c r="L115">
        <v>27854</v>
      </c>
      <c r="M115">
        <v>1092</v>
      </c>
      <c r="N115" s="24">
        <v>1582.97</v>
      </c>
      <c r="O115" s="24">
        <f t="shared" si="5"/>
        <v>1582.97</v>
      </c>
      <c r="P115">
        <v>208</v>
      </c>
      <c r="Q115" t="b">
        <v>1</v>
      </c>
      <c r="V115" t="s">
        <v>20</v>
      </c>
    </row>
    <row r="116" spans="1:22">
      <c r="A116" t="s">
        <v>264</v>
      </c>
      <c r="B116" t="s">
        <v>265</v>
      </c>
      <c r="C116" s="1" t="s">
        <v>4131</v>
      </c>
      <c r="D116" s="1">
        <v>44931</v>
      </c>
      <c r="E116" s="21">
        <v>1</v>
      </c>
      <c r="F116" s="21">
        <v>5</v>
      </c>
      <c r="G116" s="21">
        <v>2023</v>
      </c>
      <c r="H116" s="1">
        <f t="shared" si="3"/>
        <v>44931</v>
      </c>
      <c r="I116" s="23">
        <v>44958</v>
      </c>
      <c r="J116" s="21">
        <f t="shared" si="4"/>
        <v>27</v>
      </c>
      <c r="K116" t="s">
        <v>266</v>
      </c>
      <c r="L116">
        <v>65505</v>
      </c>
      <c r="M116">
        <v>1064</v>
      </c>
      <c r="N116" s="24">
        <v>1280.98</v>
      </c>
      <c r="O116" s="24">
        <f t="shared" si="5"/>
        <v>1280.98</v>
      </c>
      <c r="P116">
        <v>161</v>
      </c>
      <c r="Q116" t="b">
        <v>1</v>
      </c>
      <c r="V116" t="s">
        <v>20</v>
      </c>
    </row>
    <row r="117" spans="1:22">
      <c r="A117" t="s">
        <v>267</v>
      </c>
      <c r="B117" t="s">
        <v>268</v>
      </c>
      <c r="C117" s="1" t="s">
        <v>4127</v>
      </c>
      <c r="D117" s="1">
        <v>45280</v>
      </c>
      <c r="E117" s="21">
        <v>12</v>
      </c>
      <c r="F117" s="21">
        <v>20</v>
      </c>
      <c r="G117" s="21">
        <v>2023</v>
      </c>
      <c r="H117" s="1">
        <f t="shared" si="3"/>
        <v>45280</v>
      </c>
      <c r="I117" s="23">
        <v>45307</v>
      </c>
      <c r="J117" s="21">
        <f t="shared" si="4"/>
        <v>27</v>
      </c>
      <c r="K117" t="s">
        <v>19</v>
      </c>
      <c r="L117">
        <v>53251</v>
      </c>
      <c r="M117">
        <v>1032</v>
      </c>
      <c r="N117" s="24">
        <v>1201.86</v>
      </c>
      <c r="O117" s="24">
        <f t="shared" si="5"/>
        <v>1201.86</v>
      </c>
      <c r="P117">
        <v>70</v>
      </c>
      <c r="Q117" t="b">
        <v>1</v>
      </c>
      <c r="V117" t="s">
        <v>20</v>
      </c>
    </row>
    <row r="118" spans="1:22">
      <c r="A118" t="s">
        <v>269</v>
      </c>
      <c r="B118" t="s">
        <v>270</v>
      </c>
      <c r="C118" s="1" t="s">
        <v>4127</v>
      </c>
      <c r="D118" s="1">
        <v>45116</v>
      </c>
      <c r="E118" s="21">
        <v>7</v>
      </c>
      <c r="F118" s="21">
        <v>9</v>
      </c>
      <c r="G118" s="21">
        <v>2023</v>
      </c>
      <c r="H118" s="1">
        <f t="shared" si="3"/>
        <v>45116</v>
      </c>
      <c r="I118" s="23">
        <v>45124</v>
      </c>
      <c r="J118" s="21">
        <f t="shared" si="4"/>
        <v>8</v>
      </c>
      <c r="K118" t="s">
        <v>14</v>
      </c>
      <c r="L118">
        <v>23662</v>
      </c>
      <c r="M118">
        <v>1148</v>
      </c>
      <c r="N118" s="24">
        <v>1424.92</v>
      </c>
      <c r="O118" s="24">
        <f t="shared" si="5"/>
        <v>1424.92</v>
      </c>
      <c r="P118">
        <v>0</v>
      </c>
      <c r="Q118" t="b">
        <v>1</v>
      </c>
      <c r="V118" t="s">
        <v>16</v>
      </c>
    </row>
    <row r="119" spans="1:22">
      <c r="A119" t="s">
        <v>271</v>
      </c>
      <c r="B119" t="s">
        <v>272</v>
      </c>
      <c r="C119" s="1" t="s">
        <v>4127</v>
      </c>
      <c r="D119" s="1">
        <v>45110</v>
      </c>
      <c r="E119" s="21">
        <v>7</v>
      </c>
      <c r="F119" s="21">
        <v>3</v>
      </c>
      <c r="G119" s="21">
        <v>2023</v>
      </c>
      <c r="H119" s="1">
        <f t="shared" si="3"/>
        <v>45110</v>
      </c>
      <c r="I119" s="23">
        <v>45008</v>
      </c>
      <c r="J119" s="21">
        <f t="shared" si="4"/>
        <v>-102</v>
      </c>
      <c r="K119" t="s">
        <v>41</v>
      </c>
      <c r="L119">
        <v>9392</v>
      </c>
      <c r="M119">
        <v>189</v>
      </c>
      <c r="N119" s="24">
        <v>338.61</v>
      </c>
      <c r="O119" s="24">
        <f t="shared" si="5"/>
        <v>338.61</v>
      </c>
      <c r="P119">
        <v>23</v>
      </c>
      <c r="Q119" t="b">
        <v>1</v>
      </c>
      <c r="V119" t="s">
        <v>42</v>
      </c>
    </row>
    <row r="120" spans="1:22">
      <c r="A120" t="s">
        <v>273</v>
      </c>
      <c r="B120" t="s">
        <v>274</v>
      </c>
      <c r="C120" s="1" t="s">
        <v>4128</v>
      </c>
      <c r="D120" s="1">
        <v>45113</v>
      </c>
      <c r="E120" s="21">
        <v>7</v>
      </c>
      <c r="F120" s="21">
        <v>6</v>
      </c>
      <c r="G120" s="21">
        <v>2023</v>
      </c>
      <c r="H120" s="1">
        <f t="shared" si="3"/>
        <v>45113</v>
      </c>
      <c r="I120" s="23">
        <v>45132</v>
      </c>
      <c r="J120" s="21">
        <f t="shared" si="4"/>
        <v>19</v>
      </c>
      <c r="K120" t="s">
        <v>266</v>
      </c>
      <c r="L120">
        <v>31535</v>
      </c>
      <c r="M120">
        <v>1149</v>
      </c>
      <c r="N120" s="24">
        <v>1369.32</v>
      </c>
      <c r="O120" s="24">
        <f t="shared" si="5"/>
        <v>1369.32</v>
      </c>
      <c r="P120">
        <v>95</v>
      </c>
      <c r="Q120" t="b">
        <v>1</v>
      </c>
      <c r="V120" t="s">
        <v>20</v>
      </c>
    </row>
    <row r="121" spans="1:22">
      <c r="A121" t="s">
        <v>275</v>
      </c>
      <c r="B121" t="s">
        <v>276</v>
      </c>
      <c r="C121" s="1" t="s">
        <v>4128</v>
      </c>
      <c r="D121" s="1">
        <v>44947</v>
      </c>
      <c r="E121" s="21">
        <v>1</v>
      </c>
      <c r="F121" s="21">
        <v>21</v>
      </c>
      <c r="G121" s="21">
        <v>2023</v>
      </c>
      <c r="H121" s="1">
        <f t="shared" si="3"/>
        <v>44947</v>
      </c>
      <c r="I121" s="23">
        <v>44963</v>
      </c>
      <c r="J121" s="21">
        <f t="shared" si="4"/>
        <v>16</v>
      </c>
      <c r="K121" t="s">
        <v>19</v>
      </c>
      <c r="L121">
        <v>79603</v>
      </c>
      <c r="M121">
        <v>3912</v>
      </c>
      <c r="N121" s="24">
        <v>7471.52</v>
      </c>
      <c r="O121" s="24">
        <f t="shared" si="5"/>
        <v>3632.575</v>
      </c>
      <c r="P121">
        <v>344</v>
      </c>
      <c r="Q121" t="b">
        <v>0</v>
      </c>
      <c r="V121" t="s">
        <v>20</v>
      </c>
    </row>
    <row r="122" spans="1:22">
      <c r="A122" t="s">
        <v>277</v>
      </c>
      <c r="B122" t="s">
        <v>278</v>
      </c>
      <c r="C122" s="1" t="s">
        <v>4129</v>
      </c>
      <c r="D122" s="1">
        <v>45054</v>
      </c>
      <c r="E122" s="21">
        <v>5</v>
      </c>
      <c r="F122" s="21">
        <v>8</v>
      </c>
      <c r="G122" s="21">
        <v>2023</v>
      </c>
      <c r="H122" s="1">
        <f t="shared" si="3"/>
        <v>45054</v>
      </c>
      <c r="I122" s="23">
        <v>45083</v>
      </c>
      <c r="J122" s="21">
        <f t="shared" si="4"/>
        <v>29</v>
      </c>
      <c r="K122" t="s">
        <v>23</v>
      </c>
      <c r="L122">
        <v>53256</v>
      </c>
      <c r="M122">
        <v>1329</v>
      </c>
      <c r="N122" s="24">
        <v>1669.23</v>
      </c>
      <c r="O122" s="24">
        <f t="shared" si="5"/>
        <v>1669.23</v>
      </c>
      <c r="P122">
        <v>241</v>
      </c>
      <c r="Q122" t="b">
        <v>0</v>
      </c>
      <c r="V122" t="s">
        <v>25</v>
      </c>
    </row>
    <row r="123" spans="1:22">
      <c r="A123" t="s">
        <v>279</v>
      </c>
      <c r="B123" t="s">
        <v>280</v>
      </c>
      <c r="C123" s="1" t="s">
        <v>4128</v>
      </c>
      <c r="D123" s="1">
        <v>45213</v>
      </c>
      <c r="E123" s="21">
        <v>10</v>
      </c>
      <c r="F123" s="21">
        <v>14</v>
      </c>
      <c r="G123" s="21">
        <v>2023</v>
      </c>
      <c r="H123" s="1">
        <f t="shared" si="3"/>
        <v>45213</v>
      </c>
      <c r="I123" s="23">
        <v>45214</v>
      </c>
      <c r="J123" s="21">
        <f t="shared" si="4"/>
        <v>1</v>
      </c>
      <c r="K123" t="s">
        <v>33</v>
      </c>
      <c r="L123">
        <v>90135</v>
      </c>
      <c r="M123">
        <v>964</v>
      </c>
      <c r="N123" s="24">
        <v>1854.54</v>
      </c>
      <c r="O123" s="24">
        <f t="shared" si="5"/>
        <v>1854.54</v>
      </c>
      <c r="P123">
        <v>61</v>
      </c>
      <c r="Q123" t="b">
        <v>1</v>
      </c>
      <c r="V123" t="s">
        <v>34</v>
      </c>
    </row>
    <row r="124" spans="1:22">
      <c r="A124" t="s">
        <v>281</v>
      </c>
      <c r="B124" t="s">
        <v>282</v>
      </c>
      <c r="C124" s="1" t="s">
        <v>4131</v>
      </c>
      <c r="D124" s="1">
        <v>45244</v>
      </c>
      <c r="E124" s="21">
        <v>11</v>
      </c>
      <c r="F124" s="21">
        <v>14</v>
      </c>
      <c r="G124" s="21">
        <v>2023</v>
      </c>
      <c r="H124" s="1">
        <f t="shared" si="3"/>
        <v>45244</v>
      </c>
      <c r="I124" s="23">
        <v>45255</v>
      </c>
      <c r="J124" s="21">
        <f t="shared" si="4"/>
        <v>11</v>
      </c>
      <c r="K124" t="s">
        <v>19</v>
      </c>
      <c r="L124">
        <v>36222</v>
      </c>
      <c r="M124">
        <v>715</v>
      </c>
      <c r="N124" s="24">
        <v>1250.71</v>
      </c>
      <c r="O124" s="24">
        <f t="shared" si="5"/>
        <v>1250.71</v>
      </c>
      <c r="P124">
        <v>112</v>
      </c>
      <c r="Q124" t="b">
        <v>1</v>
      </c>
      <c r="V124" t="s">
        <v>20</v>
      </c>
    </row>
    <row r="125" spans="1:22">
      <c r="A125" t="s">
        <v>283</v>
      </c>
      <c r="B125" t="s">
        <v>284</v>
      </c>
      <c r="C125" s="1" t="s">
        <v>4128</v>
      </c>
      <c r="D125" s="1">
        <v>45048</v>
      </c>
      <c r="E125" s="21">
        <v>5</v>
      </c>
      <c r="F125" s="21">
        <v>2</v>
      </c>
      <c r="G125" s="21">
        <v>2023</v>
      </c>
      <c r="H125" s="1">
        <f t="shared" si="3"/>
        <v>45048</v>
      </c>
      <c r="I125" s="23">
        <v>45065</v>
      </c>
      <c r="J125" s="21">
        <f t="shared" si="4"/>
        <v>17</v>
      </c>
      <c r="K125" t="s">
        <v>138</v>
      </c>
      <c r="L125">
        <v>78373</v>
      </c>
      <c r="M125">
        <v>3388</v>
      </c>
      <c r="N125" s="24">
        <v>3535.88</v>
      </c>
      <c r="O125" s="24">
        <f t="shared" si="5"/>
        <v>3535.88</v>
      </c>
      <c r="P125">
        <v>307</v>
      </c>
      <c r="Q125" t="b">
        <v>1</v>
      </c>
      <c r="V125" t="s">
        <v>139</v>
      </c>
    </row>
    <row r="126" spans="1:22">
      <c r="A126" t="s">
        <v>285</v>
      </c>
      <c r="B126" t="s">
        <v>286</v>
      </c>
      <c r="C126" s="1" t="s">
        <v>4127</v>
      </c>
      <c r="D126" s="1">
        <v>45017</v>
      </c>
      <c r="E126" s="21">
        <v>4</v>
      </c>
      <c r="F126" s="21">
        <v>1</v>
      </c>
      <c r="G126" s="21">
        <v>2023</v>
      </c>
      <c r="H126" s="1">
        <f t="shared" si="3"/>
        <v>45017</v>
      </c>
      <c r="I126" s="23">
        <v>44959</v>
      </c>
      <c r="J126" s="21">
        <f t="shared" si="4"/>
        <v>-58</v>
      </c>
      <c r="K126" t="s">
        <v>23</v>
      </c>
      <c r="L126">
        <v>80575</v>
      </c>
      <c r="M126">
        <v>3592</v>
      </c>
      <c r="N126" s="24">
        <v>6449.3</v>
      </c>
      <c r="O126" s="24">
        <f t="shared" si="5"/>
        <v>3632.575</v>
      </c>
      <c r="P126">
        <v>589</v>
      </c>
      <c r="Q126" t="b">
        <v>0</v>
      </c>
      <c r="V126" t="s">
        <v>25</v>
      </c>
    </row>
    <row r="127" spans="1:22">
      <c r="A127" t="s">
        <v>287</v>
      </c>
      <c r="B127" t="s">
        <v>288</v>
      </c>
      <c r="C127" s="1" t="s">
        <v>4129</v>
      </c>
      <c r="D127" s="1">
        <v>45097</v>
      </c>
      <c r="E127" s="21">
        <v>6</v>
      </c>
      <c r="F127" s="21">
        <v>20</v>
      </c>
      <c r="G127" s="21">
        <v>2023</v>
      </c>
      <c r="H127" s="1">
        <f t="shared" si="3"/>
        <v>45097</v>
      </c>
      <c r="I127" s="23">
        <v>45101</v>
      </c>
      <c r="J127" s="21">
        <f t="shared" si="4"/>
        <v>4</v>
      </c>
      <c r="K127" t="s">
        <v>23</v>
      </c>
      <c r="L127">
        <v>97354</v>
      </c>
      <c r="M127">
        <v>3966</v>
      </c>
      <c r="N127" s="24">
        <v>2637.77</v>
      </c>
      <c r="O127" s="24">
        <f t="shared" si="5"/>
        <v>2637.77</v>
      </c>
      <c r="P127">
        <v>628</v>
      </c>
      <c r="Q127" t="b">
        <v>1</v>
      </c>
      <c r="V127" t="s">
        <v>25</v>
      </c>
    </row>
    <row r="128" spans="1:22">
      <c r="A128" t="s">
        <v>289</v>
      </c>
      <c r="B128" t="s">
        <v>290</v>
      </c>
      <c r="C128" s="1" t="s">
        <v>4128</v>
      </c>
      <c r="D128" s="1">
        <v>45269</v>
      </c>
      <c r="E128" s="21">
        <v>12</v>
      </c>
      <c r="F128" s="21">
        <v>9</v>
      </c>
      <c r="G128" s="21">
        <v>2023</v>
      </c>
      <c r="H128" s="1">
        <f t="shared" si="3"/>
        <v>45269</v>
      </c>
      <c r="I128" s="23">
        <v>45282</v>
      </c>
      <c r="J128" s="21">
        <f t="shared" si="4"/>
        <v>13</v>
      </c>
      <c r="K128" t="s">
        <v>33</v>
      </c>
      <c r="L128">
        <v>85651</v>
      </c>
      <c r="M128">
        <v>1244</v>
      </c>
      <c r="N128" s="24">
        <v>2348.14</v>
      </c>
      <c r="O128" s="24">
        <f t="shared" si="5"/>
        <v>2348.14</v>
      </c>
      <c r="P128">
        <v>63</v>
      </c>
      <c r="Q128" t="b">
        <v>0</v>
      </c>
      <c r="V128" t="s">
        <v>34</v>
      </c>
    </row>
    <row r="129" spans="1:22">
      <c r="A129" t="s">
        <v>291</v>
      </c>
      <c r="B129" t="s">
        <v>292</v>
      </c>
      <c r="C129" s="1" t="s">
        <v>4129</v>
      </c>
      <c r="D129" s="1">
        <v>45063</v>
      </c>
      <c r="E129" s="21">
        <v>5</v>
      </c>
      <c r="F129" s="21">
        <v>17</v>
      </c>
      <c r="G129" s="21">
        <v>2023</v>
      </c>
      <c r="H129" s="1">
        <f t="shared" si="3"/>
        <v>45063</v>
      </c>
      <c r="I129" s="23">
        <v>45088</v>
      </c>
      <c r="J129" s="21">
        <f t="shared" si="4"/>
        <v>25</v>
      </c>
      <c r="K129" t="s">
        <v>33</v>
      </c>
      <c r="L129">
        <v>64335</v>
      </c>
      <c r="M129">
        <v>2690</v>
      </c>
      <c r="N129" s="24">
        <v>3893.68</v>
      </c>
      <c r="O129" s="24">
        <f t="shared" si="5"/>
        <v>3632.575</v>
      </c>
      <c r="P129">
        <v>0</v>
      </c>
      <c r="Q129" t="b">
        <v>1</v>
      </c>
      <c r="V129" t="s">
        <v>34</v>
      </c>
    </row>
    <row r="130" spans="1:22">
      <c r="A130" t="s">
        <v>293</v>
      </c>
      <c r="B130" t="s">
        <v>294</v>
      </c>
      <c r="C130" s="1" t="s">
        <v>4131</v>
      </c>
      <c r="D130" s="1">
        <v>45122</v>
      </c>
      <c r="E130" s="21">
        <v>7</v>
      </c>
      <c r="F130" s="21">
        <v>15</v>
      </c>
      <c r="G130" s="21">
        <v>2023</v>
      </c>
      <c r="H130" s="1">
        <f t="shared" si="3"/>
        <v>45122</v>
      </c>
      <c r="I130" s="23">
        <v>45127</v>
      </c>
      <c r="J130" s="21">
        <f t="shared" si="4"/>
        <v>5</v>
      </c>
      <c r="K130" t="s">
        <v>14</v>
      </c>
      <c r="L130">
        <v>11965</v>
      </c>
      <c r="M130">
        <v>559</v>
      </c>
      <c r="N130" s="24">
        <v>325.11</v>
      </c>
      <c r="O130" s="24">
        <f t="shared" si="5"/>
        <v>325.11</v>
      </c>
      <c r="P130">
        <v>39</v>
      </c>
      <c r="Q130" t="b">
        <v>0</v>
      </c>
      <c r="V130" t="s">
        <v>16</v>
      </c>
    </row>
    <row r="131" spans="1:22">
      <c r="A131" t="s">
        <v>295</v>
      </c>
      <c r="B131" t="s">
        <v>296</v>
      </c>
      <c r="C131" s="1" t="s">
        <v>4131</v>
      </c>
      <c r="D131" s="1">
        <v>45040</v>
      </c>
      <c r="E131" s="21">
        <v>4</v>
      </c>
      <c r="F131" s="21">
        <v>24</v>
      </c>
      <c r="G131" s="21">
        <v>2023</v>
      </c>
      <c r="H131" s="1">
        <f t="shared" ref="H131:H194" si="6">IF(E131&gt;12,DATE(G131,F131,E131),D131)</f>
        <v>45040</v>
      </c>
      <c r="I131" s="23">
        <v>45060</v>
      </c>
      <c r="J131" s="21">
        <f t="shared" ref="J131:J194" si="7">DATEDIF(H131,I131,"D")</f>
        <v>20</v>
      </c>
      <c r="K131" t="s">
        <v>19</v>
      </c>
      <c r="L131">
        <v>25538</v>
      </c>
      <c r="M131">
        <v>868</v>
      </c>
      <c r="N131" s="24">
        <v>1272.82</v>
      </c>
      <c r="O131" s="24">
        <f t="shared" ref="O131:O194" si="8">IF(N131&lt;$Z$8,$Z$8,IF(N131&gt;$Z$9,$Z$9,N131))</f>
        <v>1272.82</v>
      </c>
      <c r="P131">
        <v>156</v>
      </c>
      <c r="Q131" t="b">
        <v>0</v>
      </c>
      <c r="V131" t="s">
        <v>20</v>
      </c>
    </row>
    <row r="132" spans="1:22">
      <c r="A132" t="s">
        <v>297</v>
      </c>
      <c r="B132" t="s">
        <v>298</v>
      </c>
      <c r="C132" s="1" t="s">
        <v>4128</v>
      </c>
      <c r="D132" s="1">
        <v>45106</v>
      </c>
      <c r="E132" s="21">
        <v>6</v>
      </c>
      <c r="F132" s="21">
        <v>29</v>
      </c>
      <c r="G132" s="21">
        <v>2023</v>
      </c>
      <c r="H132" s="1">
        <f t="shared" si="6"/>
        <v>45106</v>
      </c>
      <c r="I132" s="23">
        <v>45117</v>
      </c>
      <c r="J132" s="21">
        <f t="shared" si="7"/>
        <v>11</v>
      </c>
      <c r="K132" t="s">
        <v>41</v>
      </c>
      <c r="L132">
        <v>71592</v>
      </c>
      <c r="M132">
        <v>3410</v>
      </c>
      <c r="N132" s="24">
        <v>6688.28</v>
      </c>
      <c r="O132" s="24">
        <f t="shared" si="8"/>
        <v>3632.575</v>
      </c>
      <c r="P132">
        <v>616</v>
      </c>
      <c r="Q132" t="b">
        <v>0</v>
      </c>
      <c r="V132" t="s">
        <v>68</v>
      </c>
    </row>
    <row r="133" spans="1:22">
      <c r="A133" t="s">
        <v>299</v>
      </c>
      <c r="B133" t="s">
        <v>300</v>
      </c>
      <c r="C133" s="1" t="s">
        <v>4128</v>
      </c>
      <c r="D133" s="1">
        <v>45043</v>
      </c>
      <c r="E133" s="21">
        <v>4</v>
      </c>
      <c r="F133" s="21">
        <v>27</v>
      </c>
      <c r="G133" s="21">
        <v>2023</v>
      </c>
      <c r="H133" s="1">
        <f t="shared" si="6"/>
        <v>45043</v>
      </c>
      <c r="I133" s="23">
        <v>45046</v>
      </c>
      <c r="J133" s="21">
        <f t="shared" si="7"/>
        <v>3</v>
      </c>
      <c r="K133" t="s">
        <v>41</v>
      </c>
      <c r="L133">
        <v>99018</v>
      </c>
      <c r="M133">
        <v>4265</v>
      </c>
      <c r="N133" s="24">
        <v>2579.05</v>
      </c>
      <c r="O133" s="24">
        <f t="shared" si="8"/>
        <v>2579.05</v>
      </c>
      <c r="P133">
        <v>480</v>
      </c>
      <c r="Q133" t="b">
        <v>0</v>
      </c>
      <c r="V133" t="s">
        <v>42</v>
      </c>
    </row>
    <row r="134" spans="1:22">
      <c r="A134" t="s">
        <v>301</v>
      </c>
      <c r="B134" t="s">
        <v>302</v>
      </c>
      <c r="C134" s="1" t="s">
        <v>4131</v>
      </c>
      <c r="D134" s="1">
        <v>45131</v>
      </c>
      <c r="E134" s="21">
        <v>7</v>
      </c>
      <c r="F134" s="21">
        <v>24</v>
      </c>
      <c r="G134" s="21">
        <v>2023</v>
      </c>
      <c r="H134" s="1">
        <f t="shared" si="6"/>
        <v>45131</v>
      </c>
      <c r="I134" s="23">
        <v>45148</v>
      </c>
      <c r="J134" s="21">
        <f t="shared" si="7"/>
        <v>17</v>
      </c>
      <c r="K134" t="s">
        <v>19</v>
      </c>
      <c r="L134">
        <v>9110</v>
      </c>
      <c r="M134">
        <v>334</v>
      </c>
      <c r="N134" s="24">
        <v>444.9</v>
      </c>
      <c r="O134" s="24">
        <f t="shared" si="8"/>
        <v>444.9</v>
      </c>
      <c r="P134">
        <v>38</v>
      </c>
      <c r="Q134" t="b">
        <v>1</v>
      </c>
      <c r="V134" t="s">
        <v>20</v>
      </c>
    </row>
    <row r="135" spans="1:22">
      <c r="A135" t="s">
        <v>303</v>
      </c>
      <c r="B135" t="s">
        <v>304</v>
      </c>
      <c r="C135" s="1" t="s">
        <v>4127</v>
      </c>
      <c r="D135" s="1">
        <v>45069</v>
      </c>
      <c r="E135" s="21">
        <v>5</v>
      </c>
      <c r="F135" s="21">
        <v>23</v>
      </c>
      <c r="G135" s="21">
        <v>2023</v>
      </c>
      <c r="H135" s="1">
        <f t="shared" si="6"/>
        <v>45069</v>
      </c>
      <c r="I135" s="23">
        <v>45085</v>
      </c>
      <c r="J135" s="21">
        <f t="shared" si="7"/>
        <v>16</v>
      </c>
      <c r="K135" t="s">
        <v>19</v>
      </c>
      <c r="L135">
        <v>80309</v>
      </c>
      <c r="M135">
        <v>2657</v>
      </c>
      <c r="N135" s="24">
        <v>4308.83</v>
      </c>
      <c r="O135" s="24">
        <f t="shared" si="8"/>
        <v>3632.575</v>
      </c>
      <c r="P135">
        <v>253</v>
      </c>
      <c r="Q135" t="b">
        <v>1</v>
      </c>
      <c r="V135" t="s">
        <v>20</v>
      </c>
    </row>
    <row r="136" spans="1:22">
      <c r="A136" t="s">
        <v>305</v>
      </c>
      <c r="B136" t="s">
        <v>306</v>
      </c>
      <c r="C136" s="1" t="s">
        <v>4128</v>
      </c>
      <c r="D136" s="1">
        <v>45274</v>
      </c>
      <c r="E136" s="21">
        <v>12</v>
      </c>
      <c r="F136" s="21">
        <v>14</v>
      </c>
      <c r="G136" s="21">
        <v>2023</v>
      </c>
      <c r="H136" s="1">
        <f t="shared" si="6"/>
        <v>45274</v>
      </c>
      <c r="I136" s="23">
        <v>45289</v>
      </c>
      <c r="J136" s="21">
        <f t="shared" si="7"/>
        <v>15</v>
      </c>
      <c r="K136" t="s">
        <v>41</v>
      </c>
      <c r="L136">
        <v>28266</v>
      </c>
      <c r="M136">
        <v>676</v>
      </c>
      <c r="N136" s="24">
        <v>1159.6</v>
      </c>
      <c r="O136" s="24">
        <f t="shared" si="8"/>
        <v>1159.6</v>
      </c>
      <c r="P136">
        <v>0</v>
      </c>
      <c r="Q136" t="b">
        <v>1</v>
      </c>
      <c r="V136" t="s">
        <v>42</v>
      </c>
    </row>
    <row r="137" spans="1:22">
      <c r="A137" t="s">
        <v>307</v>
      </c>
      <c r="B137" t="s">
        <v>308</v>
      </c>
      <c r="C137" s="1" t="s">
        <v>4129</v>
      </c>
      <c r="D137" s="1">
        <v>44941</v>
      </c>
      <c r="E137" s="21">
        <v>1</v>
      </c>
      <c r="F137" s="21">
        <v>15</v>
      </c>
      <c r="G137" s="21">
        <v>2023</v>
      </c>
      <c r="H137" s="1">
        <f t="shared" si="6"/>
        <v>44941</v>
      </c>
      <c r="I137" s="23">
        <v>44961</v>
      </c>
      <c r="J137" s="21">
        <f t="shared" si="7"/>
        <v>20</v>
      </c>
      <c r="K137" t="s">
        <v>41</v>
      </c>
      <c r="L137">
        <v>53992</v>
      </c>
      <c r="M137">
        <v>883</v>
      </c>
      <c r="N137" s="24">
        <v>989.61</v>
      </c>
      <c r="O137" s="24">
        <f t="shared" si="8"/>
        <v>989.61</v>
      </c>
      <c r="P137">
        <v>91</v>
      </c>
      <c r="Q137" t="b">
        <v>1</v>
      </c>
      <c r="V137" t="s">
        <v>42</v>
      </c>
    </row>
    <row r="138" spans="1:22">
      <c r="A138" t="s">
        <v>309</v>
      </c>
      <c r="B138" t="s">
        <v>310</v>
      </c>
      <c r="C138" s="1" t="s">
        <v>4127</v>
      </c>
      <c r="D138" s="1">
        <v>45018</v>
      </c>
      <c r="E138" s="21">
        <v>4</v>
      </c>
      <c r="F138" s="21">
        <v>2</v>
      </c>
      <c r="G138" s="21">
        <v>2023</v>
      </c>
      <c r="H138" s="1">
        <f t="shared" si="6"/>
        <v>45018</v>
      </c>
      <c r="I138" s="23">
        <v>45047</v>
      </c>
      <c r="J138" s="21">
        <f t="shared" si="7"/>
        <v>29</v>
      </c>
      <c r="K138" t="s">
        <v>41</v>
      </c>
      <c r="L138">
        <v>83948</v>
      </c>
      <c r="M138">
        <v>2870</v>
      </c>
      <c r="N138" s="24">
        <v>2313.94</v>
      </c>
      <c r="O138" s="24">
        <f t="shared" si="8"/>
        <v>2313.94</v>
      </c>
      <c r="P138">
        <v>258</v>
      </c>
      <c r="Q138" t="b">
        <v>1</v>
      </c>
      <c r="V138" t="s">
        <v>42</v>
      </c>
    </row>
    <row r="139" spans="1:22">
      <c r="A139" t="s">
        <v>311</v>
      </c>
      <c r="B139" t="s">
        <v>312</v>
      </c>
      <c r="C139" s="1" t="s">
        <v>4127</v>
      </c>
      <c r="D139" s="1">
        <v>44946</v>
      </c>
      <c r="E139" s="21">
        <v>1</v>
      </c>
      <c r="F139" s="21">
        <v>20</v>
      </c>
      <c r="G139" s="21">
        <v>2023</v>
      </c>
      <c r="H139" s="1">
        <f t="shared" si="6"/>
        <v>44946</v>
      </c>
      <c r="I139" s="23">
        <v>44975</v>
      </c>
      <c r="J139" s="21">
        <f t="shared" si="7"/>
        <v>29</v>
      </c>
      <c r="K139" t="s">
        <v>19</v>
      </c>
      <c r="L139">
        <v>99806</v>
      </c>
      <c r="M139">
        <v>2268</v>
      </c>
      <c r="N139" s="24">
        <v>1278.05</v>
      </c>
      <c r="O139" s="24">
        <f t="shared" si="8"/>
        <v>1278.05</v>
      </c>
      <c r="P139">
        <v>260</v>
      </c>
      <c r="Q139" t="b">
        <v>1</v>
      </c>
      <c r="V139" t="s">
        <v>20</v>
      </c>
    </row>
    <row r="140" spans="1:22">
      <c r="A140" t="s">
        <v>313</v>
      </c>
      <c r="B140" t="s">
        <v>314</v>
      </c>
      <c r="C140" s="1" t="s">
        <v>4128</v>
      </c>
      <c r="D140" s="1">
        <v>45087</v>
      </c>
      <c r="E140" s="21">
        <v>6</v>
      </c>
      <c r="F140" s="21">
        <v>10</v>
      </c>
      <c r="G140" s="21">
        <v>2023</v>
      </c>
      <c r="H140" s="1">
        <f t="shared" si="6"/>
        <v>45087</v>
      </c>
      <c r="I140" s="23">
        <v>45111</v>
      </c>
      <c r="J140" s="21">
        <f t="shared" si="7"/>
        <v>24</v>
      </c>
      <c r="K140" t="s">
        <v>33</v>
      </c>
      <c r="L140">
        <v>7910</v>
      </c>
      <c r="M140">
        <v>353</v>
      </c>
      <c r="N140" s="24">
        <v>483.47</v>
      </c>
      <c r="O140" s="24">
        <f t="shared" si="8"/>
        <v>483.47</v>
      </c>
      <c r="P140">
        <v>22</v>
      </c>
      <c r="Q140" t="b">
        <v>0</v>
      </c>
      <c r="V140" t="s">
        <v>34</v>
      </c>
    </row>
    <row r="141" spans="1:22">
      <c r="A141" t="s">
        <v>315</v>
      </c>
      <c r="B141" t="s">
        <v>316</v>
      </c>
      <c r="C141" s="1" t="s">
        <v>4129</v>
      </c>
      <c r="D141" s="1">
        <v>44986</v>
      </c>
      <c r="E141" s="21">
        <v>3</v>
      </c>
      <c r="F141" s="21">
        <v>1</v>
      </c>
      <c r="G141" s="21">
        <v>2023</v>
      </c>
      <c r="H141" s="1">
        <f t="shared" si="6"/>
        <v>44986</v>
      </c>
      <c r="I141" s="23">
        <v>44995</v>
      </c>
      <c r="J141" s="21">
        <f t="shared" si="7"/>
        <v>9</v>
      </c>
      <c r="K141" t="s">
        <v>33</v>
      </c>
      <c r="L141">
        <v>91982</v>
      </c>
      <c r="M141">
        <v>4574</v>
      </c>
      <c r="N141" s="24">
        <v>5394.42</v>
      </c>
      <c r="O141" s="24">
        <f t="shared" si="8"/>
        <v>3632.575</v>
      </c>
      <c r="P141">
        <v>0</v>
      </c>
      <c r="Q141" t="b">
        <v>0</v>
      </c>
      <c r="R141">
        <v>92026</v>
      </c>
      <c r="V141" t="s">
        <v>34</v>
      </c>
    </row>
    <row r="142" spans="1:22">
      <c r="A142" t="s">
        <v>317</v>
      </c>
      <c r="B142" t="s">
        <v>318</v>
      </c>
      <c r="C142" s="1" t="s">
        <v>4129</v>
      </c>
      <c r="D142" s="1">
        <v>45235</v>
      </c>
      <c r="E142" s="21">
        <v>11</v>
      </c>
      <c r="F142" s="21">
        <v>5</v>
      </c>
      <c r="G142" s="21">
        <v>2023</v>
      </c>
      <c r="H142" s="1">
        <f t="shared" si="6"/>
        <v>45235</v>
      </c>
      <c r="I142" s="23">
        <v>45060</v>
      </c>
      <c r="J142" s="21">
        <f t="shared" si="7"/>
        <v>-175</v>
      </c>
      <c r="K142" t="s">
        <v>19</v>
      </c>
      <c r="L142">
        <v>1206</v>
      </c>
      <c r="M142">
        <v>48</v>
      </c>
      <c r="N142" s="24">
        <v>92.31</v>
      </c>
      <c r="O142" s="24">
        <f t="shared" si="8"/>
        <v>92.31</v>
      </c>
      <c r="P142">
        <v>2</v>
      </c>
      <c r="Q142" t="b">
        <v>1</v>
      </c>
      <c r="V142" t="s">
        <v>20</v>
      </c>
    </row>
    <row r="143" spans="1:22">
      <c r="A143" t="s">
        <v>319</v>
      </c>
      <c r="B143" t="s">
        <v>320</v>
      </c>
      <c r="C143" s="1" t="s">
        <v>4128</v>
      </c>
      <c r="D143" s="1">
        <v>45268</v>
      </c>
      <c r="E143" s="21">
        <v>12</v>
      </c>
      <c r="F143" s="21">
        <v>8</v>
      </c>
      <c r="G143" s="21">
        <v>2023</v>
      </c>
      <c r="H143" s="1">
        <f t="shared" si="6"/>
        <v>45268</v>
      </c>
      <c r="I143" s="23">
        <v>45165</v>
      </c>
      <c r="J143" s="21">
        <f t="shared" si="7"/>
        <v>-103</v>
      </c>
      <c r="K143" t="s">
        <v>14</v>
      </c>
      <c r="L143">
        <v>88054</v>
      </c>
      <c r="M143">
        <v>1199</v>
      </c>
      <c r="N143" s="24">
        <v>708.5</v>
      </c>
      <c r="O143" s="24">
        <f t="shared" si="8"/>
        <v>708.5</v>
      </c>
      <c r="P143">
        <v>175</v>
      </c>
      <c r="Q143" t="b">
        <v>1</v>
      </c>
      <c r="V143" t="s">
        <v>16</v>
      </c>
    </row>
    <row r="144" spans="1:22">
      <c r="A144" t="s">
        <v>321</v>
      </c>
      <c r="B144" t="s">
        <v>322</v>
      </c>
      <c r="C144" s="1" t="s">
        <v>4131</v>
      </c>
      <c r="D144" s="1">
        <v>45202</v>
      </c>
      <c r="E144" s="21">
        <v>10</v>
      </c>
      <c r="F144" s="21">
        <v>3</v>
      </c>
      <c r="G144" s="21">
        <v>2023</v>
      </c>
      <c r="H144" s="1">
        <f t="shared" si="6"/>
        <v>45202</v>
      </c>
      <c r="I144" s="23">
        <v>45215</v>
      </c>
      <c r="J144" s="21">
        <f t="shared" si="7"/>
        <v>13</v>
      </c>
      <c r="K144" t="s">
        <v>19</v>
      </c>
      <c r="L144">
        <v>88897</v>
      </c>
      <c r="M144">
        <v>1915</v>
      </c>
      <c r="N144" s="24">
        <v>2926.3</v>
      </c>
      <c r="O144" s="24">
        <f t="shared" si="8"/>
        <v>2926.3</v>
      </c>
      <c r="P144">
        <v>148</v>
      </c>
      <c r="Q144" t="b">
        <v>0</v>
      </c>
      <c r="V144" t="s">
        <v>20</v>
      </c>
    </row>
    <row r="145" spans="1:22">
      <c r="A145" t="s">
        <v>323</v>
      </c>
      <c r="B145" t="s">
        <v>324</v>
      </c>
      <c r="C145" s="1" t="s">
        <v>4127</v>
      </c>
      <c r="D145" s="1">
        <v>45270</v>
      </c>
      <c r="E145" s="21">
        <v>12</v>
      </c>
      <c r="F145" s="21">
        <v>10</v>
      </c>
      <c r="G145" s="21">
        <v>2023</v>
      </c>
      <c r="H145" s="1">
        <f t="shared" si="6"/>
        <v>45270</v>
      </c>
      <c r="I145" s="23">
        <v>45295</v>
      </c>
      <c r="J145" s="21">
        <f t="shared" si="7"/>
        <v>25</v>
      </c>
      <c r="K145" t="s">
        <v>41</v>
      </c>
      <c r="L145">
        <v>24419</v>
      </c>
      <c r="M145">
        <v>350</v>
      </c>
      <c r="N145" s="24">
        <v>188.11</v>
      </c>
      <c r="O145" s="24">
        <f t="shared" si="8"/>
        <v>188.11</v>
      </c>
      <c r="P145">
        <v>29</v>
      </c>
      <c r="Q145" t="b">
        <v>0</v>
      </c>
      <c r="R145">
        <v>24436</v>
      </c>
      <c r="V145" t="s">
        <v>42</v>
      </c>
    </row>
    <row r="146" spans="1:22">
      <c r="A146" t="s">
        <v>325</v>
      </c>
      <c r="B146" t="s">
        <v>326</v>
      </c>
      <c r="C146" s="1" t="s">
        <v>4127</v>
      </c>
      <c r="D146" s="1">
        <v>45267</v>
      </c>
      <c r="E146" s="21">
        <v>12</v>
      </c>
      <c r="F146" s="21">
        <v>7</v>
      </c>
      <c r="G146" s="21">
        <v>2023</v>
      </c>
      <c r="H146" s="1">
        <f t="shared" si="6"/>
        <v>45267</v>
      </c>
      <c r="I146" s="23">
        <v>45274</v>
      </c>
      <c r="J146" s="21">
        <f t="shared" si="7"/>
        <v>7</v>
      </c>
      <c r="K146" t="s">
        <v>19</v>
      </c>
      <c r="L146">
        <v>51636</v>
      </c>
      <c r="M146">
        <v>1859</v>
      </c>
      <c r="N146" s="24">
        <v>-1407.54</v>
      </c>
      <c r="O146" s="24">
        <f t="shared" si="8"/>
        <v>-344.195</v>
      </c>
      <c r="P146">
        <v>270</v>
      </c>
      <c r="Q146" t="b">
        <v>1</v>
      </c>
      <c r="V146" t="s">
        <v>20</v>
      </c>
    </row>
    <row r="147" spans="1:22">
      <c r="A147" t="s">
        <v>327</v>
      </c>
      <c r="B147" t="s">
        <v>328</v>
      </c>
      <c r="C147" s="1" t="s">
        <v>4128</v>
      </c>
      <c r="D147" s="1">
        <v>45266</v>
      </c>
      <c r="E147" s="21">
        <v>12</v>
      </c>
      <c r="F147" s="21">
        <v>6</v>
      </c>
      <c r="G147" s="21">
        <v>2023</v>
      </c>
      <c r="H147" s="1">
        <f t="shared" si="6"/>
        <v>45266</v>
      </c>
      <c r="I147" s="23">
        <v>45292</v>
      </c>
      <c r="J147" s="21">
        <f t="shared" si="7"/>
        <v>26</v>
      </c>
      <c r="K147" t="s">
        <v>41</v>
      </c>
      <c r="L147">
        <v>51015</v>
      </c>
      <c r="M147">
        <v>2071</v>
      </c>
      <c r="N147" s="24">
        <v>2444.54</v>
      </c>
      <c r="O147" s="24">
        <f t="shared" si="8"/>
        <v>2444.54</v>
      </c>
      <c r="P147">
        <v>0</v>
      </c>
      <c r="Q147" t="b">
        <v>0</v>
      </c>
      <c r="V147" t="s">
        <v>42</v>
      </c>
    </row>
    <row r="148" spans="1:22">
      <c r="A148" t="s">
        <v>329</v>
      </c>
      <c r="B148" t="s">
        <v>330</v>
      </c>
      <c r="C148" s="1" t="s">
        <v>4131</v>
      </c>
      <c r="D148" s="1">
        <v>45080</v>
      </c>
      <c r="E148" s="21">
        <v>6</v>
      </c>
      <c r="F148" s="21">
        <v>3</v>
      </c>
      <c r="G148" s="21">
        <v>2023</v>
      </c>
      <c r="H148" s="1">
        <f t="shared" si="6"/>
        <v>45080</v>
      </c>
      <c r="I148" s="23">
        <v>45105</v>
      </c>
      <c r="J148" s="21">
        <f t="shared" si="7"/>
        <v>25</v>
      </c>
      <c r="K148" t="s">
        <v>19</v>
      </c>
      <c r="L148">
        <v>55268</v>
      </c>
      <c r="M148">
        <v>2599</v>
      </c>
      <c r="N148" s="24">
        <v>3072.82</v>
      </c>
      <c r="O148" s="24">
        <f t="shared" si="8"/>
        <v>3072.82</v>
      </c>
      <c r="P148">
        <v>433</v>
      </c>
      <c r="Q148" t="b">
        <v>1</v>
      </c>
      <c r="V148" t="s">
        <v>20</v>
      </c>
    </row>
    <row r="149" spans="1:22">
      <c r="A149" t="s">
        <v>331</v>
      </c>
      <c r="B149" t="s">
        <v>332</v>
      </c>
      <c r="C149" s="1" t="s">
        <v>4128</v>
      </c>
      <c r="D149" s="1">
        <v>45094</v>
      </c>
      <c r="E149" s="21">
        <v>6</v>
      </c>
      <c r="F149" s="21">
        <v>17</v>
      </c>
      <c r="G149" s="21">
        <v>2023</v>
      </c>
      <c r="H149" s="1">
        <f t="shared" si="6"/>
        <v>45094</v>
      </c>
      <c r="I149" s="23">
        <v>45103</v>
      </c>
      <c r="J149" s="21">
        <f t="shared" si="7"/>
        <v>9</v>
      </c>
      <c r="K149" t="s">
        <v>33</v>
      </c>
      <c r="L149">
        <v>88939</v>
      </c>
      <c r="M149">
        <v>2448</v>
      </c>
      <c r="N149" s="24">
        <v>3741.89</v>
      </c>
      <c r="O149" s="24">
        <f t="shared" si="8"/>
        <v>3632.575</v>
      </c>
      <c r="P149">
        <v>205</v>
      </c>
      <c r="Q149" t="b">
        <v>1</v>
      </c>
      <c r="V149" t="s">
        <v>34</v>
      </c>
    </row>
    <row r="150" spans="1:22">
      <c r="A150" t="s">
        <v>333</v>
      </c>
      <c r="B150" t="s">
        <v>334</v>
      </c>
      <c r="C150" s="1" t="s">
        <v>4131</v>
      </c>
      <c r="D150" s="1">
        <v>44992</v>
      </c>
      <c r="E150" s="21">
        <v>3</v>
      </c>
      <c r="F150" s="21">
        <v>7</v>
      </c>
      <c r="G150" s="21">
        <v>2023</v>
      </c>
      <c r="H150" s="1">
        <f t="shared" si="6"/>
        <v>44992</v>
      </c>
      <c r="I150" s="23">
        <v>45015</v>
      </c>
      <c r="J150" s="21">
        <f t="shared" si="7"/>
        <v>23</v>
      </c>
      <c r="K150" t="s">
        <v>19</v>
      </c>
      <c r="L150">
        <v>19141</v>
      </c>
      <c r="M150">
        <v>881</v>
      </c>
      <c r="N150" s="24">
        <v>1643.35</v>
      </c>
      <c r="O150" s="24">
        <f t="shared" si="8"/>
        <v>1643.35</v>
      </c>
      <c r="P150">
        <v>67</v>
      </c>
      <c r="Q150" t="b">
        <v>1</v>
      </c>
      <c r="V150" t="s">
        <v>20</v>
      </c>
    </row>
    <row r="151" spans="1:22">
      <c r="A151" t="s">
        <v>335</v>
      </c>
      <c r="B151" t="s">
        <v>336</v>
      </c>
      <c r="C151" s="1" t="s">
        <v>4127</v>
      </c>
      <c r="D151" s="1">
        <v>45121</v>
      </c>
      <c r="E151" s="21">
        <v>7</v>
      </c>
      <c r="F151" s="21">
        <v>14</v>
      </c>
      <c r="G151" s="21">
        <v>2023</v>
      </c>
      <c r="H151" s="1">
        <f t="shared" si="6"/>
        <v>45121</v>
      </c>
      <c r="I151" s="23">
        <v>45126</v>
      </c>
      <c r="J151" s="21">
        <f t="shared" si="7"/>
        <v>5</v>
      </c>
      <c r="K151" t="s">
        <v>138</v>
      </c>
      <c r="L151">
        <v>81356</v>
      </c>
      <c r="M151">
        <v>3670</v>
      </c>
      <c r="N151" s="24">
        <v>5352.87</v>
      </c>
      <c r="O151" s="24">
        <f t="shared" si="8"/>
        <v>3632.575</v>
      </c>
      <c r="P151">
        <v>660</v>
      </c>
      <c r="Q151" t="b">
        <v>1</v>
      </c>
      <c r="V151" t="s">
        <v>139</v>
      </c>
    </row>
    <row r="152" spans="1:22">
      <c r="A152" t="s">
        <v>337</v>
      </c>
      <c r="B152" t="s">
        <v>338</v>
      </c>
      <c r="C152" s="1" t="s">
        <v>4128</v>
      </c>
      <c r="D152" s="1">
        <v>45242</v>
      </c>
      <c r="E152" s="21">
        <v>11</v>
      </c>
      <c r="F152" s="21">
        <v>12</v>
      </c>
      <c r="G152" s="21">
        <v>2023</v>
      </c>
      <c r="H152" s="1">
        <f t="shared" si="6"/>
        <v>45242</v>
      </c>
      <c r="I152" s="23">
        <v>45254</v>
      </c>
      <c r="J152" s="21">
        <f t="shared" si="7"/>
        <v>12</v>
      </c>
      <c r="K152" t="s">
        <v>41</v>
      </c>
      <c r="L152">
        <v>72910</v>
      </c>
      <c r="M152">
        <v>1654</v>
      </c>
      <c r="N152" s="24">
        <v>3192.72</v>
      </c>
      <c r="O152" s="24">
        <f t="shared" si="8"/>
        <v>3192.72</v>
      </c>
      <c r="P152">
        <v>192</v>
      </c>
      <c r="Q152" t="b">
        <v>1</v>
      </c>
      <c r="V152" t="s">
        <v>42</v>
      </c>
    </row>
    <row r="153" spans="1:22">
      <c r="A153" t="s">
        <v>339</v>
      </c>
      <c r="B153" t="s">
        <v>340</v>
      </c>
      <c r="C153" s="1" t="s">
        <v>4131</v>
      </c>
      <c r="D153" s="1">
        <v>44927</v>
      </c>
      <c r="E153" s="21">
        <v>1</v>
      </c>
      <c r="F153" s="21">
        <v>1</v>
      </c>
      <c r="G153" s="21">
        <v>2023</v>
      </c>
      <c r="H153" s="1">
        <f t="shared" si="6"/>
        <v>44927</v>
      </c>
      <c r="I153" s="23">
        <v>44955</v>
      </c>
      <c r="J153" s="21">
        <f t="shared" si="7"/>
        <v>28</v>
      </c>
      <c r="K153" t="s">
        <v>58</v>
      </c>
      <c r="L153">
        <v>57044</v>
      </c>
      <c r="M153">
        <v>2553</v>
      </c>
      <c r="N153" s="24">
        <v>4652.65</v>
      </c>
      <c r="O153" s="24">
        <f t="shared" si="8"/>
        <v>3632.575</v>
      </c>
      <c r="P153">
        <v>180</v>
      </c>
      <c r="Q153" t="b">
        <v>1</v>
      </c>
      <c r="V153" t="s">
        <v>59</v>
      </c>
    </row>
    <row r="154" spans="1:22">
      <c r="A154" t="s">
        <v>341</v>
      </c>
      <c r="B154" t="s">
        <v>342</v>
      </c>
      <c r="C154" s="1" t="s">
        <v>4129</v>
      </c>
      <c r="D154" s="1">
        <v>45223</v>
      </c>
      <c r="E154" s="21">
        <v>10</v>
      </c>
      <c r="F154" s="21">
        <v>24</v>
      </c>
      <c r="G154" s="21">
        <v>2023</v>
      </c>
      <c r="H154" s="1">
        <f t="shared" si="6"/>
        <v>45223</v>
      </c>
      <c r="I154" s="23">
        <v>45248</v>
      </c>
      <c r="J154" s="21">
        <f t="shared" si="7"/>
        <v>25</v>
      </c>
      <c r="K154" t="s">
        <v>14</v>
      </c>
      <c r="L154">
        <v>68214</v>
      </c>
      <c r="M154">
        <v>1707</v>
      </c>
      <c r="N154" s="24">
        <v>2350.11</v>
      </c>
      <c r="O154" s="24">
        <f t="shared" si="8"/>
        <v>2350.11</v>
      </c>
      <c r="P154">
        <v>306</v>
      </c>
      <c r="Q154" t="b">
        <v>1</v>
      </c>
      <c r="V154" t="s">
        <v>16</v>
      </c>
    </row>
    <row r="155" spans="1:22">
      <c r="A155" t="s">
        <v>343</v>
      </c>
      <c r="B155" t="s">
        <v>344</v>
      </c>
      <c r="C155" s="1" t="s">
        <v>4128</v>
      </c>
      <c r="D155" s="1">
        <v>45153</v>
      </c>
      <c r="E155" s="21">
        <v>8</v>
      </c>
      <c r="F155" s="21">
        <v>15</v>
      </c>
      <c r="G155" s="21">
        <v>2023</v>
      </c>
      <c r="H155" s="1">
        <f t="shared" si="6"/>
        <v>45153</v>
      </c>
      <c r="I155" s="23">
        <v>45155</v>
      </c>
      <c r="J155" s="21">
        <f t="shared" si="7"/>
        <v>2</v>
      </c>
      <c r="K155" t="s">
        <v>14</v>
      </c>
      <c r="L155">
        <v>34827</v>
      </c>
      <c r="M155">
        <v>761</v>
      </c>
      <c r="N155" s="24">
        <v>1332.27</v>
      </c>
      <c r="O155" s="24">
        <f t="shared" si="8"/>
        <v>1332.27</v>
      </c>
      <c r="P155">
        <v>131</v>
      </c>
      <c r="Q155" t="b">
        <v>0</v>
      </c>
      <c r="V155" t="s">
        <v>16</v>
      </c>
    </row>
    <row r="156" spans="1:22">
      <c r="A156" t="s">
        <v>345</v>
      </c>
      <c r="B156" t="s">
        <v>346</v>
      </c>
      <c r="C156" s="1" t="s">
        <v>4128</v>
      </c>
      <c r="D156" s="1">
        <v>45169</v>
      </c>
      <c r="E156" s="21">
        <v>8</v>
      </c>
      <c r="F156" s="21">
        <v>31</v>
      </c>
      <c r="G156" s="21">
        <v>2023</v>
      </c>
      <c r="H156" s="1">
        <f t="shared" si="6"/>
        <v>45169</v>
      </c>
      <c r="I156" s="23">
        <v>45185</v>
      </c>
      <c r="J156" s="21">
        <f t="shared" si="7"/>
        <v>16</v>
      </c>
      <c r="K156" t="s">
        <v>19</v>
      </c>
      <c r="L156">
        <v>56820</v>
      </c>
      <c r="M156">
        <v>2043</v>
      </c>
      <c r="N156" s="24">
        <v>2990.68</v>
      </c>
      <c r="O156" s="24">
        <f t="shared" si="8"/>
        <v>2990.68</v>
      </c>
      <c r="P156">
        <v>403</v>
      </c>
      <c r="Q156" t="b">
        <v>1</v>
      </c>
      <c r="V156" t="s">
        <v>68</v>
      </c>
    </row>
    <row r="157" spans="1:22">
      <c r="A157" t="s">
        <v>347</v>
      </c>
      <c r="B157" t="s">
        <v>348</v>
      </c>
      <c r="C157" s="1" t="s">
        <v>4128</v>
      </c>
      <c r="D157" s="1">
        <v>45013</v>
      </c>
      <c r="E157" s="21">
        <v>3</v>
      </c>
      <c r="F157" s="21">
        <v>28</v>
      </c>
      <c r="G157" s="21">
        <v>2023</v>
      </c>
      <c r="H157" s="1">
        <f t="shared" si="6"/>
        <v>45013</v>
      </c>
      <c r="I157" s="23">
        <v>45021</v>
      </c>
      <c r="J157" s="21">
        <f t="shared" si="7"/>
        <v>8</v>
      </c>
      <c r="K157" t="s">
        <v>19</v>
      </c>
      <c r="L157">
        <v>63623</v>
      </c>
      <c r="M157">
        <v>1471</v>
      </c>
      <c r="N157" s="24">
        <v>908.84</v>
      </c>
      <c r="O157" s="24">
        <f t="shared" si="8"/>
        <v>908.84</v>
      </c>
      <c r="P157">
        <v>274</v>
      </c>
      <c r="Q157" t="b">
        <v>1</v>
      </c>
      <c r="V157" t="s">
        <v>20</v>
      </c>
    </row>
    <row r="158" spans="1:22">
      <c r="A158" t="s">
        <v>349</v>
      </c>
      <c r="B158" t="s">
        <v>350</v>
      </c>
      <c r="C158" s="1" t="s">
        <v>4128</v>
      </c>
      <c r="D158" s="1">
        <v>45266</v>
      </c>
      <c r="E158" s="21">
        <v>12</v>
      </c>
      <c r="F158" s="21">
        <v>6</v>
      </c>
      <c r="G158" s="21">
        <v>2023</v>
      </c>
      <c r="H158" s="1">
        <f t="shared" si="6"/>
        <v>45266</v>
      </c>
      <c r="I158" s="23">
        <v>45261</v>
      </c>
      <c r="J158" s="21">
        <f t="shared" si="7"/>
        <v>-5</v>
      </c>
      <c r="K158" t="s">
        <v>14</v>
      </c>
      <c r="L158">
        <v>82734</v>
      </c>
      <c r="M158">
        <v>2912</v>
      </c>
      <c r="N158" s="24">
        <v>4690.79</v>
      </c>
      <c r="O158" s="24">
        <f t="shared" si="8"/>
        <v>3632.575</v>
      </c>
      <c r="P158">
        <v>0</v>
      </c>
      <c r="Q158" t="b">
        <v>1</v>
      </c>
      <c r="R158">
        <v>82765</v>
      </c>
      <c r="V158" t="s">
        <v>16</v>
      </c>
    </row>
    <row r="159" spans="1:22">
      <c r="A159" t="s">
        <v>351</v>
      </c>
      <c r="B159" t="s">
        <v>352</v>
      </c>
      <c r="C159" s="1" t="s">
        <v>4129</v>
      </c>
      <c r="D159" s="1">
        <v>45047</v>
      </c>
      <c r="E159" s="21">
        <v>5</v>
      </c>
      <c r="F159" s="21">
        <v>1</v>
      </c>
      <c r="G159" s="21">
        <v>2023</v>
      </c>
      <c r="H159" s="1">
        <f t="shared" si="6"/>
        <v>45047</v>
      </c>
      <c r="I159" s="23">
        <v>45068</v>
      </c>
      <c r="J159" s="21">
        <f t="shared" si="7"/>
        <v>21</v>
      </c>
      <c r="K159" t="s">
        <v>23</v>
      </c>
      <c r="L159">
        <v>76450</v>
      </c>
      <c r="M159">
        <v>2629</v>
      </c>
      <c r="N159" s="24">
        <v>1688.77</v>
      </c>
      <c r="O159" s="24">
        <f t="shared" si="8"/>
        <v>1688.77</v>
      </c>
      <c r="P159">
        <v>0</v>
      </c>
      <c r="Q159" t="b">
        <v>1</v>
      </c>
      <c r="V159" t="s">
        <v>68</v>
      </c>
    </row>
    <row r="160" spans="1:22">
      <c r="A160" t="s">
        <v>353</v>
      </c>
      <c r="B160" t="s">
        <v>354</v>
      </c>
      <c r="C160" s="1" t="s">
        <v>4129</v>
      </c>
      <c r="D160" s="1">
        <v>45028</v>
      </c>
      <c r="E160" s="21">
        <v>4</v>
      </c>
      <c r="F160" s="21">
        <v>12</v>
      </c>
      <c r="G160" s="21">
        <v>2023</v>
      </c>
      <c r="H160" s="1">
        <f t="shared" si="6"/>
        <v>45028</v>
      </c>
      <c r="I160" s="23">
        <v>45265</v>
      </c>
      <c r="J160" s="21">
        <f t="shared" si="7"/>
        <v>237</v>
      </c>
      <c r="K160" t="s">
        <v>41</v>
      </c>
      <c r="L160">
        <v>94426</v>
      </c>
      <c r="M160">
        <v>3072</v>
      </c>
      <c r="N160" s="24">
        <v>4273.53</v>
      </c>
      <c r="O160" s="24">
        <f t="shared" si="8"/>
        <v>3632.575</v>
      </c>
      <c r="P160">
        <v>201</v>
      </c>
      <c r="Q160" t="b">
        <v>1</v>
      </c>
      <c r="V160" t="s">
        <v>42</v>
      </c>
    </row>
    <row r="161" spans="1:22">
      <c r="A161" t="s">
        <v>355</v>
      </c>
      <c r="B161" t="s">
        <v>356</v>
      </c>
      <c r="C161" s="1" t="s">
        <v>4131</v>
      </c>
      <c r="D161" s="1">
        <v>45170</v>
      </c>
      <c r="E161" s="21">
        <v>9</v>
      </c>
      <c r="F161" s="21">
        <v>1</v>
      </c>
      <c r="G161" s="21">
        <v>2023</v>
      </c>
      <c r="H161" s="1">
        <f t="shared" si="6"/>
        <v>45170</v>
      </c>
      <c r="I161" s="23">
        <v>45181</v>
      </c>
      <c r="J161" s="21">
        <f t="shared" si="7"/>
        <v>11</v>
      </c>
      <c r="K161" t="s">
        <v>41</v>
      </c>
      <c r="L161">
        <v>23299</v>
      </c>
      <c r="M161">
        <v>587</v>
      </c>
      <c r="N161" s="24">
        <v>912.17</v>
      </c>
      <c r="O161" s="24">
        <f t="shared" si="8"/>
        <v>912.17</v>
      </c>
      <c r="P161">
        <v>79</v>
      </c>
      <c r="Q161" t="b">
        <v>1</v>
      </c>
      <c r="V161" t="s">
        <v>42</v>
      </c>
    </row>
    <row r="162" spans="1:22">
      <c r="A162" t="s">
        <v>357</v>
      </c>
      <c r="B162" t="s">
        <v>358</v>
      </c>
      <c r="C162" s="1" t="s">
        <v>4129</v>
      </c>
      <c r="D162" s="1">
        <v>45160</v>
      </c>
      <c r="E162" s="21">
        <v>8</v>
      </c>
      <c r="F162" s="21">
        <v>22</v>
      </c>
      <c r="G162" s="21">
        <v>2023</v>
      </c>
      <c r="H162" s="1">
        <f t="shared" si="6"/>
        <v>45160</v>
      </c>
      <c r="I162" s="23">
        <v>45172</v>
      </c>
      <c r="J162" s="21">
        <f t="shared" si="7"/>
        <v>12</v>
      </c>
      <c r="K162" t="s">
        <v>19</v>
      </c>
      <c r="L162">
        <v>44585</v>
      </c>
      <c r="M162">
        <v>1424</v>
      </c>
      <c r="N162" s="24">
        <v>854.1</v>
      </c>
      <c r="O162" s="24">
        <f t="shared" si="8"/>
        <v>854.1</v>
      </c>
      <c r="P162">
        <v>184</v>
      </c>
      <c r="Q162" t="b">
        <v>0</v>
      </c>
      <c r="V162" t="s">
        <v>68</v>
      </c>
    </row>
    <row r="163" spans="1:22">
      <c r="A163" t="s">
        <v>359</v>
      </c>
      <c r="B163" t="s">
        <v>360</v>
      </c>
      <c r="C163" s="1" t="s">
        <v>4129</v>
      </c>
      <c r="D163" s="1">
        <v>45026</v>
      </c>
      <c r="E163" s="21">
        <v>4</v>
      </c>
      <c r="F163" s="21">
        <v>10</v>
      </c>
      <c r="G163" s="21">
        <v>2023</v>
      </c>
      <c r="H163" s="1">
        <f t="shared" si="6"/>
        <v>45026</v>
      </c>
      <c r="I163" s="23">
        <v>45053</v>
      </c>
      <c r="J163" s="21">
        <f t="shared" si="7"/>
        <v>27</v>
      </c>
      <c r="K163" t="s">
        <v>41</v>
      </c>
      <c r="L163">
        <v>65044</v>
      </c>
      <c r="M163">
        <v>2202</v>
      </c>
      <c r="N163" s="24">
        <v>1863.31</v>
      </c>
      <c r="O163" s="24">
        <f t="shared" si="8"/>
        <v>1863.31</v>
      </c>
      <c r="P163">
        <v>261</v>
      </c>
      <c r="Q163" t="b">
        <v>0</v>
      </c>
      <c r="V163" t="s">
        <v>42</v>
      </c>
    </row>
    <row r="164" spans="1:22">
      <c r="A164" t="s">
        <v>361</v>
      </c>
      <c r="B164" t="s">
        <v>362</v>
      </c>
      <c r="C164" s="1" t="s">
        <v>4131</v>
      </c>
      <c r="D164" s="1">
        <v>45131</v>
      </c>
      <c r="E164" s="21">
        <v>7</v>
      </c>
      <c r="F164" s="21">
        <v>24</v>
      </c>
      <c r="G164" s="21">
        <v>2023</v>
      </c>
      <c r="H164" s="1">
        <f t="shared" si="6"/>
        <v>45131</v>
      </c>
      <c r="I164" s="23">
        <v>45151</v>
      </c>
      <c r="J164" s="21">
        <f t="shared" si="7"/>
        <v>20</v>
      </c>
      <c r="K164" t="s">
        <v>138</v>
      </c>
      <c r="L164">
        <v>43557</v>
      </c>
      <c r="M164">
        <v>1386</v>
      </c>
      <c r="N164" s="24">
        <v>2596.68</v>
      </c>
      <c r="O164" s="24">
        <f t="shared" si="8"/>
        <v>2596.68</v>
      </c>
      <c r="P164">
        <v>151</v>
      </c>
      <c r="Q164" t="b">
        <v>1</v>
      </c>
      <c r="V164" t="s">
        <v>68</v>
      </c>
    </row>
    <row r="165" spans="1:22">
      <c r="A165" t="s">
        <v>363</v>
      </c>
      <c r="B165" t="s">
        <v>364</v>
      </c>
      <c r="C165" s="1" t="s">
        <v>4128</v>
      </c>
      <c r="D165" s="1">
        <v>44929</v>
      </c>
      <c r="E165" s="21">
        <v>1</v>
      </c>
      <c r="F165" s="21">
        <v>3</v>
      </c>
      <c r="G165" s="21">
        <v>2023</v>
      </c>
      <c r="H165" s="1">
        <f t="shared" si="6"/>
        <v>44929</v>
      </c>
      <c r="I165" s="23">
        <v>44945</v>
      </c>
      <c r="J165" s="21">
        <f t="shared" si="7"/>
        <v>16</v>
      </c>
      <c r="K165" t="s">
        <v>41</v>
      </c>
      <c r="L165">
        <v>50080</v>
      </c>
      <c r="M165">
        <v>1391</v>
      </c>
      <c r="N165" s="24">
        <v>1981.44</v>
      </c>
      <c r="O165" s="24">
        <f t="shared" si="8"/>
        <v>1981.44</v>
      </c>
      <c r="P165">
        <v>159</v>
      </c>
      <c r="Q165" t="b">
        <v>1</v>
      </c>
      <c r="V165" t="s">
        <v>42</v>
      </c>
    </row>
    <row r="166" spans="1:22">
      <c r="A166" t="s">
        <v>365</v>
      </c>
      <c r="B166" t="s">
        <v>366</v>
      </c>
      <c r="C166" s="1" t="s">
        <v>4127</v>
      </c>
      <c r="D166" s="1">
        <v>44981</v>
      </c>
      <c r="E166" s="21">
        <v>2</v>
      </c>
      <c r="F166" s="21">
        <v>24</v>
      </c>
      <c r="G166" s="21">
        <v>2023</v>
      </c>
      <c r="H166" s="1">
        <f t="shared" si="6"/>
        <v>44981</v>
      </c>
      <c r="I166" s="23">
        <v>44999</v>
      </c>
      <c r="J166" s="21">
        <f t="shared" si="7"/>
        <v>18</v>
      </c>
      <c r="K166" t="s">
        <v>33</v>
      </c>
      <c r="L166">
        <v>3693</v>
      </c>
      <c r="M166">
        <v>39</v>
      </c>
      <c r="N166" s="24">
        <v>33.91</v>
      </c>
      <c r="O166" s="24">
        <f t="shared" si="8"/>
        <v>33.91</v>
      </c>
      <c r="P166">
        <v>0</v>
      </c>
      <c r="Q166" t="b">
        <v>0</v>
      </c>
      <c r="V166" t="s">
        <v>34</v>
      </c>
    </row>
    <row r="167" spans="1:22">
      <c r="A167" t="s">
        <v>367</v>
      </c>
      <c r="B167" t="s">
        <v>368</v>
      </c>
      <c r="C167" s="1" t="s">
        <v>4129</v>
      </c>
      <c r="D167" s="1">
        <v>45283</v>
      </c>
      <c r="E167" s="21">
        <v>12</v>
      </c>
      <c r="F167" s="21">
        <v>23</v>
      </c>
      <c r="G167" s="21">
        <v>2023</v>
      </c>
      <c r="H167" s="1">
        <f t="shared" si="6"/>
        <v>45283</v>
      </c>
      <c r="I167" s="23">
        <v>45288</v>
      </c>
      <c r="J167" s="21">
        <f t="shared" si="7"/>
        <v>5</v>
      </c>
      <c r="K167" t="s">
        <v>14</v>
      </c>
      <c r="L167">
        <v>96003</v>
      </c>
      <c r="M167">
        <v>3214</v>
      </c>
      <c r="N167" s="24">
        <v>4936.77</v>
      </c>
      <c r="O167" s="24">
        <f t="shared" si="8"/>
        <v>3632.575</v>
      </c>
      <c r="P167">
        <v>161</v>
      </c>
      <c r="Q167" t="b">
        <v>1</v>
      </c>
      <c r="V167" t="s">
        <v>16</v>
      </c>
    </row>
    <row r="168" spans="1:22">
      <c r="A168" t="s">
        <v>369</v>
      </c>
      <c r="B168" t="s">
        <v>370</v>
      </c>
      <c r="C168" s="1" t="s">
        <v>4127</v>
      </c>
      <c r="D168" s="1">
        <v>45054</v>
      </c>
      <c r="E168" s="21">
        <v>5</v>
      </c>
      <c r="F168" s="21">
        <v>8</v>
      </c>
      <c r="G168" s="21">
        <v>2023</v>
      </c>
      <c r="H168" s="1">
        <f t="shared" si="6"/>
        <v>45054</v>
      </c>
      <c r="I168" s="23">
        <v>45080</v>
      </c>
      <c r="J168" s="21">
        <f t="shared" si="7"/>
        <v>26</v>
      </c>
      <c r="K168" t="s">
        <v>41</v>
      </c>
      <c r="L168">
        <v>96259</v>
      </c>
      <c r="M168">
        <v>1611</v>
      </c>
      <c r="N168" s="24">
        <v>2247.61</v>
      </c>
      <c r="O168" s="24">
        <f t="shared" si="8"/>
        <v>2247.61</v>
      </c>
      <c r="P168">
        <v>143</v>
      </c>
      <c r="Q168" t="b">
        <v>1</v>
      </c>
      <c r="V168" t="s">
        <v>42</v>
      </c>
    </row>
    <row r="169" spans="1:22">
      <c r="A169" t="s">
        <v>371</v>
      </c>
      <c r="B169" t="s">
        <v>372</v>
      </c>
      <c r="C169" s="1" t="s">
        <v>4129</v>
      </c>
      <c r="D169" s="1">
        <v>44995</v>
      </c>
      <c r="E169" s="21">
        <v>3</v>
      </c>
      <c r="F169" s="21">
        <v>10</v>
      </c>
      <c r="G169" s="21">
        <v>2023</v>
      </c>
      <c r="H169" s="1">
        <f t="shared" si="6"/>
        <v>44995</v>
      </c>
      <c r="I169" s="23">
        <v>45004</v>
      </c>
      <c r="J169" s="21">
        <f t="shared" si="7"/>
        <v>9</v>
      </c>
      <c r="K169" t="s">
        <v>19</v>
      </c>
      <c r="L169">
        <v>70163</v>
      </c>
      <c r="M169">
        <v>2505</v>
      </c>
      <c r="N169" s="24">
        <v>3137.17</v>
      </c>
      <c r="O169" s="24">
        <f t="shared" si="8"/>
        <v>3137.17</v>
      </c>
      <c r="P169">
        <v>0</v>
      </c>
      <c r="Q169" t="b">
        <v>1</v>
      </c>
      <c r="V169" t="s">
        <v>20</v>
      </c>
    </row>
    <row r="170" spans="1:22">
      <c r="A170" t="s">
        <v>373</v>
      </c>
      <c r="B170" t="s">
        <v>374</v>
      </c>
      <c r="C170" s="1" t="s">
        <v>4128</v>
      </c>
      <c r="D170" s="1">
        <v>45213</v>
      </c>
      <c r="E170" s="21">
        <v>10</v>
      </c>
      <c r="F170" s="21">
        <v>14</v>
      </c>
      <c r="G170" s="21">
        <v>2023</v>
      </c>
      <c r="H170" s="1">
        <f t="shared" si="6"/>
        <v>45213</v>
      </c>
      <c r="I170" s="23">
        <v>45224</v>
      </c>
      <c r="J170" s="21">
        <f t="shared" si="7"/>
        <v>11</v>
      </c>
      <c r="K170" t="s">
        <v>41</v>
      </c>
      <c r="L170">
        <v>26939</v>
      </c>
      <c r="M170">
        <v>1087</v>
      </c>
      <c r="N170" s="24">
        <v>2135.17</v>
      </c>
      <c r="O170" s="24">
        <f t="shared" si="8"/>
        <v>2135.17</v>
      </c>
      <c r="P170">
        <v>172</v>
      </c>
      <c r="Q170" t="b">
        <v>1</v>
      </c>
      <c r="V170" t="s">
        <v>42</v>
      </c>
    </row>
    <row r="171" spans="1:22">
      <c r="A171" t="s">
        <v>375</v>
      </c>
      <c r="B171" t="s">
        <v>376</v>
      </c>
      <c r="C171" s="1" t="s">
        <v>4128</v>
      </c>
      <c r="D171" s="1">
        <v>45153</v>
      </c>
      <c r="E171" s="21">
        <v>8</v>
      </c>
      <c r="F171" s="21">
        <v>15</v>
      </c>
      <c r="G171" s="21">
        <v>2023</v>
      </c>
      <c r="H171" s="1">
        <f t="shared" si="6"/>
        <v>45153</v>
      </c>
      <c r="I171" s="23">
        <v>45169</v>
      </c>
      <c r="J171" s="21">
        <f t="shared" si="7"/>
        <v>16</v>
      </c>
      <c r="K171" t="s">
        <v>14</v>
      </c>
      <c r="L171">
        <v>49925</v>
      </c>
      <c r="M171">
        <v>1498</v>
      </c>
      <c r="N171" s="24">
        <v>2284.72</v>
      </c>
      <c r="O171" s="24">
        <f t="shared" si="8"/>
        <v>2284.72</v>
      </c>
      <c r="P171">
        <v>114</v>
      </c>
      <c r="Q171" t="b">
        <v>1</v>
      </c>
      <c r="V171" t="s">
        <v>16</v>
      </c>
    </row>
    <row r="172" spans="1:22">
      <c r="A172" t="s">
        <v>377</v>
      </c>
      <c r="B172" t="s">
        <v>378</v>
      </c>
      <c r="C172" s="1" t="s">
        <v>4131</v>
      </c>
      <c r="D172" s="1">
        <v>45185</v>
      </c>
      <c r="E172" s="21">
        <v>9</v>
      </c>
      <c r="F172" s="21">
        <v>16</v>
      </c>
      <c r="G172" s="21">
        <v>2023</v>
      </c>
      <c r="H172" s="1">
        <f t="shared" si="6"/>
        <v>45185</v>
      </c>
      <c r="I172" s="23">
        <v>45196</v>
      </c>
      <c r="J172" s="21">
        <f t="shared" si="7"/>
        <v>11</v>
      </c>
      <c r="K172" t="s">
        <v>138</v>
      </c>
      <c r="L172">
        <v>43941</v>
      </c>
      <c r="M172">
        <v>1392</v>
      </c>
      <c r="N172" s="24">
        <v>1479.92</v>
      </c>
      <c r="O172" s="24">
        <f t="shared" si="8"/>
        <v>1479.92</v>
      </c>
      <c r="P172">
        <v>183</v>
      </c>
      <c r="Q172" t="b">
        <v>1</v>
      </c>
      <c r="V172" t="s">
        <v>139</v>
      </c>
    </row>
    <row r="173" spans="1:22">
      <c r="A173" t="s">
        <v>379</v>
      </c>
      <c r="B173" t="s">
        <v>380</v>
      </c>
      <c r="C173" s="1" t="s">
        <v>4129</v>
      </c>
      <c r="D173" s="1">
        <v>45155</v>
      </c>
      <c r="E173" s="21">
        <v>8</v>
      </c>
      <c r="F173" s="21">
        <v>17</v>
      </c>
      <c r="G173" s="21">
        <v>2023</v>
      </c>
      <c r="H173" s="1">
        <f t="shared" si="6"/>
        <v>45155</v>
      </c>
      <c r="I173" s="23">
        <v>45175</v>
      </c>
      <c r="J173" s="21">
        <f t="shared" si="7"/>
        <v>20</v>
      </c>
      <c r="K173" t="s">
        <v>19</v>
      </c>
      <c r="L173">
        <v>22834</v>
      </c>
      <c r="M173">
        <v>1097</v>
      </c>
      <c r="N173" s="24">
        <v>1865.02</v>
      </c>
      <c r="O173" s="24">
        <f t="shared" si="8"/>
        <v>1865.02</v>
      </c>
      <c r="P173">
        <v>172</v>
      </c>
      <c r="Q173" t="b">
        <v>0</v>
      </c>
      <c r="V173" t="s">
        <v>20</v>
      </c>
    </row>
    <row r="174" spans="1:22">
      <c r="A174" t="s">
        <v>381</v>
      </c>
      <c r="B174" t="s">
        <v>382</v>
      </c>
      <c r="C174" s="1" t="s">
        <v>4131</v>
      </c>
      <c r="D174" s="1">
        <v>45170</v>
      </c>
      <c r="E174" s="21">
        <v>9</v>
      </c>
      <c r="F174" s="21">
        <v>1</v>
      </c>
      <c r="G174" s="21">
        <v>2023</v>
      </c>
      <c r="H174" s="1">
        <f t="shared" si="6"/>
        <v>45170</v>
      </c>
      <c r="I174" s="23">
        <v>45199</v>
      </c>
      <c r="J174" s="21">
        <f t="shared" si="7"/>
        <v>29</v>
      </c>
      <c r="K174" t="s">
        <v>23</v>
      </c>
      <c r="L174">
        <v>19047</v>
      </c>
      <c r="M174">
        <v>835</v>
      </c>
      <c r="N174" s="24">
        <v>1525.44</v>
      </c>
      <c r="O174" s="24">
        <f t="shared" si="8"/>
        <v>1525.44</v>
      </c>
      <c r="P174">
        <v>97</v>
      </c>
      <c r="Q174" t="b">
        <v>1</v>
      </c>
      <c r="V174" t="s">
        <v>25</v>
      </c>
    </row>
    <row r="175" spans="1:22">
      <c r="A175" t="s">
        <v>383</v>
      </c>
      <c r="B175" t="s">
        <v>384</v>
      </c>
      <c r="C175" s="1" t="s">
        <v>4127</v>
      </c>
      <c r="D175" s="1">
        <v>45253</v>
      </c>
      <c r="E175" s="21">
        <v>11</v>
      </c>
      <c r="F175" s="21">
        <v>23</v>
      </c>
      <c r="G175" s="21">
        <v>2023</v>
      </c>
      <c r="H175" s="1">
        <f t="shared" si="6"/>
        <v>45253</v>
      </c>
      <c r="I175" s="23">
        <v>45271</v>
      </c>
      <c r="J175" s="21">
        <f t="shared" si="7"/>
        <v>18</v>
      </c>
      <c r="K175" t="s">
        <v>14</v>
      </c>
      <c r="L175">
        <v>27105</v>
      </c>
      <c r="M175">
        <v>1262</v>
      </c>
      <c r="N175" s="24">
        <v>868.04</v>
      </c>
      <c r="O175" s="24">
        <f t="shared" si="8"/>
        <v>868.04</v>
      </c>
      <c r="P175">
        <v>68</v>
      </c>
      <c r="Q175" t="b">
        <v>1</v>
      </c>
      <c r="V175" t="s">
        <v>16</v>
      </c>
    </row>
    <row r="176" spans="1:22">
      <c r="A176" t="s">
        <v>385</v>
      </c>
      <c r="B176" t="s">
        <v>386</v>
      </c>
      <c r="C176" s="1" t="s">
        <v>4131</v>
      </c>
      <c r="D176" s="1">
        <v>45175</v>
      </c>
      <c r="E176" s="21">
        <v>9</v>
      </c>
      <c r="F176" s="21">
        <v>6</v>
      </c>
      <c r="G176" s="21">
        <v>2023</v>
      </c>
      <c r="H176" s="1">
        <f t="shared" si="6"/>
        <v>45175</v>
      </c>
      <c r="I176" s="23">
        <v>45182</v>
      </c>
      <c r="J176" s="21">
        <f t="shared" si="7"/>
        <v>7</v>
      </c>
      <c r="K176" t="s">
        <v>23</v>
      </c>
      <c r="L176">
        <v>76766</v>
      </c>
      <c r="M176">
        <v>3266</v>
      </c>
      <c r="N176" s="24">
        <v>2615.51</v>
      </c>
      <c r="O176" s="24">
        <f t="shared" si="8"/>
        <v>2615.51</v>
      </c>
      <c r="P176">
        <v>383</v>
      </c>
      <c r="Q176" t="b">
        <v>1</v>
      </c>
      <c r="V176" t="s">
        <v>25</v>
      </c>
    </row>
    <row r="177" spans="1:22">
      <c r="A177" t="s">
        <v>387</v>
      </c>
      <c r="B177" t="s">
        <v>388</v>
      </c>
      <c r="C177" s="1" t="s">
        <v>4128</v>
      </c>
      <c r="D177" s="1">
        <v>44966</v>
      </c>
      <c r="E177" s="21">
        <v>2</v>
      </c>
      <c r="F177" s="21">
        <v>9</v>
      </c>
      <c r="G177" s="21">
        <v>2023</v>
      </c>
      <c r="H177" s="1">
        <f t="shared" si="6"/>
        <v>44966</v>
      </c>
      <c r="I177" s="23">
        <v>44993</v>
      </c>
      <c r="J177" s="21">
        <f t="shared" si="7"/>
        <v>27</v>
      </c>
      <c r="K177" t="s">
        <v>14</v>
      </c>
      <c r="L177">
        <v>16707</v>
      </c>
      <c r="M177">
        <v>239</v>
      </c>
      <c r="N177" s="24">
        <v>197.02</v>
      </c>
      <c r="O177" s="24">
        <f t="shared" si="8"/>
        <v>197.02</v>
      </c>
      <c r="P177">
        <v>22</v>
      </c>
      <c r="Q177" t="b">
        <v>0</v>
      </c>
      <c r="V177" t="s">
        <v>16</v>
      </c>
    </row>
    <row r="178" spans="1:22">
      <c r="A178" t="s">
        <v>389</v>
      </c>
      <c r="B178" t="s">
        <v>390</v>
      </c>
      <c r="C178" s="1" t="s">
        <v>4128</v>
      </c>
      <c r="D178" s="1">
        <v>45098</v>
      </c>
      <c r="E178" s="21">
        <v>6</v>
      </c>
      <c r="F178" s="21">
        <v>21</v>
      </c>
      <c r="G178" s="21">
        <v>2023</v>
      </c>
      <c r="H178" s="1">
        <f t="shared" si="6"/>
        <v>45098</v>
      </c>
      <c r="I178" s="23">
        <v>45124</v>
      </c>
      <c r="J178" s="21">
        <f t="shared" si="7"/>
        <v>26</v>
      </c>
      <c r="K178" t="s">
        <v>14</v>
      </c>
      <c r="L178">
        <v>22976</v>
      </c>
      <c r="M178">
        <v>366</v>
      </c>
      <c r="N178" s="24">
        <v>562.48</v>
      </c>
      <c r="O178" s="24">
        <f t="shared" si="8"/>
        <v>562.48</v>
      </c>
      <c r="P178">
        <v>0</v>
      </c>
      <c r="Q178" t="b">
        <v>0</v>
      </c>
      <c r="V178" t="s">
        <v>16</v>
      </c>
    </row>
    <row r="179" spans="1:22">
      <c r="A179" t="s">
        <v>391</v>
      </c>
      <c r="B179" t="s">
        <v>392</v>
      </c>
      <c r="C179" s="1" t="s">
        <v>4131</v>
      </c>
      <c r="D179" s="1">
        <v>44997</v>
      </c>
      <c r="E179" s="21">
        <v>3</v>
      </c>
      <c r="F179" s="21">
        <v>12</v>
      </c>
      <c r="G179" s="21">
        <v>2023</v>
      </c>
      <c r="H179" s="1">
        <f t="shared" si="6"/>
        <v>44997</v>
      </c>
      <c r="I179" s="23">
        <v>45018</v>
      </c>
      <c r="J179" s="21">
        <f t="shared" si="7"/>
        <v>21</v>
      </c>
      <c r="K179" t="s">
        <v>266</v>
      </c>
      <c r="L179">
        <v>45262</v>
      </c>
      <c r="M179">
        <v>1406</v>
      </c>
      <c r="N179" s="24">
        <v>1974.81</v>
      </c>
      <c r="O179" s="24">
        <f t="shared" si="8"/>
        <v>1974.81</v>
      </c>
      <c r="P179">
        <v>96</v>
      </c>
      <c r="Q179" t="b">
        <v>0</v>
      </c>
      <c r="V179" t="s">
        <v>20</v>
      </c>
    </row>
    <row r="180" spans="1:22">
      <c r="A180" t="s">
        <v>393</v>
      </c>
      <c r="B180" t="s">
        <v>394</v>
      </c>
      <c r="C180" s="1" t="s">
        <v>4128</v>
      </c>
      <c r="D180" s="1">
        <v>45005</v>
      </c>
      <c r="E180" s="21">
        <v>3</v>
      </c>
      <c r="F180" s="21">
        <v>20</v>
      </c>
      <c r="G180" s="21">
        <v>2023</v>
      </c>
      <c r="H180" s="1">
        <f t="shared" si="6"/>
        <v>45005</v>
      </c>
      <c r="I180" s="23">
        <v>45012</v>
      </c>
      <c r="J180" s="21">
        <f t="shared" si="7"/>
        <v>7</v>
      </c>
      <c r="K180" t="s">
        <v>19</v>
      </c>
      <c r="L180">
        <v>24776</v>
      </c>
      <c r="M180">
        <v>491</v>
      </c>
      <c r="N180" s="24">
        <v>701.39</v>
      </c>
      <c r="O180" s="24">
        <f t="shared" si="8"/>
        <v>701.39</v>
      </c>
      <c r="P180">
        <v>72</v>
      </c>
      <c r="Q180" t="b">
        <v>0</v>
      </c>
      <c r="V180" t="s">
        <v>20</v>
      </c>
    </row>
    <row r="181" spans="1:22">
      <c r="A181" t="s">
        <v>395</v>
      </c>
      <c r="B181" t="s">
        <v>396</v>
      </c>
      <c r="C181" s="1" t="s">
        <v>4127</v>
      </c>
      <c r="D181" s="1">
        <v>45135</v>
      </c>
      <c r="E181" s="21">
        <v>7</v>
      </c>
      <c r="F181" s="21">
        <v>28</v>
      </c>
      <c r="G181" s="21">
        <v>2023</v>
      </c>
      <c r="H181" s="1">
        <f t="shared" si="6"/>
        <v>45135</v>
      </c>
      <c r="I181" s="23">
        <v>45165</v>
      </c>
      <c r="J181" s="21">
        <f t="shared" si="7"/>
        <v>30</v>
      </c>
      <c r="K181" t="s">
        <v>19</v>
      </c>
      <c r="L181">
        <v>31080</v>
      </c>
      <c r="M181">
        <v>903</v>
      </c>
      <c r="N181" s="24">
        <v>1725.78</v>
      </c>
      <c r="O181" s="24">
        <f t="shared" si="8"/>
        <v>1725.78</v>
      </c>
      <c r="P181">
        <v>52</v>
      </c>
      <c r="Q181" t="b">
        <v>0</v>
      </c>
      <c r="V181" t="s">
        <v>20</v>
      </c>
    </row>
    <row r="182" spans="1:22">
      <c r="A182" t="s">
        <v>397</v>
      </c>
      <c r="B182" t="s">
        <v>398</v>
      </c>
      <c r="C182" s="1" t="s">
        <v>4128</v>
      </c>
      <c r="D182" s="1">
        <v>44958</v>
      </c>
      <c r="E182" s="21">
        <v>2</v>
      </c>
      <c r="F182" s="21">
        <v>1</v>
      </c>
      <c r="G182" s="21">
        <v>2023</v>
      </c>
      <c r="H182" s="1">
        <f t="shared" si="6"/>
        <v>44958</v>
      </c>
      <c r="I182" s="23">
        <v>44978</v>
      </c>
      <c r="J182" s="21">
        <f t="shared" si="7"/>
        <v>20</v>
      </c>
      <c r="K182" t="s">
        <v>33</v>
      </c>
      <c r="L182">
        <v>67842</v>
      </c>
      <c r="M182">
        <v>1748</v>
      </c>
      <c r="N182" s="24">
        <v>2908.44</v>
      </c>
      <c r="O182" s="24">
        <f t="shared" si="8"/>
        <v>2908.44</v>
      </c>
      <c r="P182">
        <v>0</v>
      </c>
      <c r="Q182" t="b">
        <v>1</v>
      </c>
      <c r="V182" t="s">
        <v>34</v>
      </c>
    </row>
    <row r="183" spans="1:22">
      <c r="A183" t="s">
        <v>399</v>
      </c>
      <c r="B183" t="s">
        <v>400</v>
      </c>
      <c r="C183" s="1" t="s">
        <v>4131</v>
      </c>
      <c r="D183" s="1">
        <v>45226</v>
      </c>
      <c r="E183" s="21">
        <v>10</v>
      </c>
      <c r="F183" s="21">
        <v>27</v>
      </c>
      <c r="G183" s="21">
        <v>2023</v>
      </c>
      <c r="H183" s="1">
        <f t="shared" si="6"/>
        <v>45226</v>
      </c>
      <c r="I183" s="23">
        <v>45246</v>
      </c>
      <c r="J183" s="21">
        <f t="shared" si="7"/>
        <v>20</v>
      </c>
      <c r="K183" t="s">
        <v>23</v>
      </c>
      <c r="L183">
        <v>62373</v>
      </c>
      <c r="M183">
        <v>1994</v>
      </c>
      <c r="N183" s="24">
        <v>1379.66</v>
      </c>
      <c r="O183" s="24">
        <f t="shared" si="8"/>
        <v>1379.66</v>
      </c>
      <c r="P183">
        <v>265</v>
      </c>
      <c r="Q183" t="b">
        <v>1</v>
      </c>
      <c r="V183" t="s">
        <v>25</v>
      </c>
    </row>
    <row r="184" spans="1:22">
      <c r="A184" t="s">
        <v>401</v>
      </c>
      <c r="B184" t="s">
        <v>402</v>
      </c>
      <c r="C184" s="1" t="s">
        <v>4129</v>
      </c>
      <c r="D184" s="1">
        <v>45221</v>
      </c>
      <c r="E184" s="21">
        <v>10</v>
      </c>
      <c r="F184" s="21">
        <v>22</v>
      </c>
      <c r="G184" s="21">
        <v>2023</v>
      </c>
      <c r="H184" s="1">
        <f t="shared" si="6"/>
        <v>45221</v>
      </c>
      <c r="I184" s="23">
        <v>45225</v>
      </c>
      <c r="J184" s="21">
        <f t="shared" si="7"/>
        <v>4</v>
      </c>
      <c r="K184" t="s">
        <v>23</v>
      </c>
      <c r="L184">
        <v>7776</v>
      </c>
      <c r="M184">
        <v>310</v>
      </c>
      <c r="N184" s="24">
        <v>316.59</v>
      </c>
      <c r="O184" s="24">
        <f t="shared" si="8"/>
        <v>316.59</v>
      </c>
      <c r="P184">
        <v>29</v>
      </c>
      <c r="Q184" t="b">
        <v>1</v>
      </c>
      <c r="V184" t="s">
        <v>25</v>
      </c>
    </row>
    <row r="185" spans="1:22">
      <c r="A185" t="s">
        <v>403</v>
      </c>
      <c r="B185" t="s">
        <v>404</v>
      </c>
      <c r="C185" s="1" t="s">
        <v>4128</v>
      </c>
      <c r="D185" s="1">
        <v>45107</v>
      </c>
      <c r="E185" s="21">
        <v>6</v>
      </c>
      <c r="F185" s="21">
        <v>30</v>
      </c>
      <c r="G185" s="21">
        <v>2023</v>
      </c>
      <c r="H185" s="1">
        <f t="shared" si="6"/>
        <v>45107</v>
      </c>
      <c r="I185" s="23">
        <v>45117</v>
      </c>
      <c r="J185" s="21">
        <f t="shared" si="7"/>
        <v>10</v>
      </c>
      <c r="K185" t="s">
        <v>23</v>
      </c>
      <c r="L185">
        <v>93787</v>
      </c>
      <c r="M185">
        <v>3622</v>
      </c>
      <c r="N185" s="24">
        <v>4176.49</v>
      </c>
      <c r="O185" s="24">
        <f t="shared" si="8"/>
        <v>3632.575</v>
      </c>
      <c r="P185">
        <v>428</v>
      </c>
      <c r="Q185" t="b">
        <v>0</v>
      </c>
      <c r="V185" t="s">
        <v>25</v>
      </c>
    </row>
    <row r="186" spans="1:22">
      <c r="A186" t="s">
        <v>405</v>
      </c>
      <c r="B186" t="s">
        <v>406</v>
      </c>
      <c r="C186" s="1" t="s">
        <v>4128</v>
      </c>
      <c r="D186" s="1">
        <v>45141</v>
      </c>
      <c r="E186" s="21">
        <v>8</v>
      </c>
      <c r="F186" s="21">
        <v>3</v>
      </c>
      <c r="G186" s="21">
        <v>2023</v>
      </c>
      <c r="H186" s="1">
        <f t="shared" si="6"/>
        <v>45141</v>
      </c>
      <c r="I186" s="23">
        <v>45165</v>
      </c>
      <c r="J186" s="21">
        <f t="shared" si="7"/>
        <v>24</v>
      </c>
      <c r="K186" t="s">
        <v>266</v>
      </c>
      <c r="L186">
        <v>56016</v>
      </c>
      <c r="M186">
        <v>1728</v>
      </c>
      <c r="N186" s="24">
        <v>1890.33</v>
      </c>
      <c r="O186" s="24">
        <f t="shared" si="8"/>
        <v>1890.33</v>
      </c>
      <c r="P186">
        <v>128</v>
      </c>
      <c r="Q186" t="b">
        <v>0</v>
      </c>
      <c r="V186" t="s">
        <v>20</v>
      </c>
    </row>
    <row r="187" spans="1:22">
      <c r="A187" t="s">
        <v>407</v>
      </c>
      <c r="B187" t="s">
        <v>408</v>
      </c>
      <c r="C187" s="1" t="s">
        <v>4127</v>
      </c>
      <c r="D187" s="1">
        <v>45235</v>
      </c>
      <c r="E187" s="21">
        <v>11</v>
      </c>
      <c r="F187" s="21">
        <v>5</v>
      </c>
      <c r="G187" s="21">
        <v>2023</v>
      </c>
      <c r="H187" s="1">
        <f t="shared" si="6"/>
        <v>45235</v>
      </c>
      <c r="I187" s="23">
        <v>45237</v>
      </c>
      <c r="J187" s="21">
        <f t="shared" si="7"/>
        <v>2</v>
      </c>
      <c r="K187" t="s">
        <v>33</v>
      </c>
      <c r="L187">
        <v>10474</v>
      </c>
      <c r="M187">
        <v>449</v>
      </c>
      <c r="N187" s="24">
        <v>675.28</v>
      </c>
      <c r="O187" s="24">
        <f t="shared" si="8"/>
        <v>675.28</v>
      </c>
      <c r="P187">
        <v>42</v>
      </c>
      <c r="Q187" t="b">
        <v>1</v>
      </c>
      <c r="V187" t="s">
        <v>34</v>
      </c>
    </row>
    <row r="188" spans="1:22">
      <c r="A188" t="s">
        <v>409</v>
      </c>
      <c r="B188" t="s">
        <v>410</v>
      </c>
      <c r="C188" s="1" t="s">
        <v>4127</v>
      </c>
      <c r="D188" s="1">
        <v>45066</v>
      </c>
      <c r="E188" s="21">
        <v>5</v>
      </c>
      <c r="F188" s="21">
        <v>20</v>
      </c>
      <c r="G188" s="21">
        <v>2023</v>
      </c>
      <c r="H188" s="1">
        <f t="shared" si="6"/>
        <v>45066</v>
      </c>
      <c r="I188" s="23">
        <v>45090</v>
      </c>
      <c r="J188" s="21">
        <f t="shared" si="7"/>
        <v>24</v>
      </c>
      <c r="K188" t="s">
        <v>19</v>
      </c>
      <c r="L188">
        <v>59053</v>
      </c>
      <c r="M188">
        <v>1608</v>
      </c>
      <c r="N188" s="24">
        <v>2955.25</v>
      </c>
      <c r="O188" s="24">
        <f t="shared" si="8"/>
        <v>2955.25</v>
      </c>
      <c r="P188">
        <v>230</v>
      </c>
      <c r="Q188" t="b">
        <v>1</v>
      </c>
      <c r="V188" t="s">
        <v>20</v>
      </c>
    </row>
    <row r="189" spans="1:22">
      <c r="A189" t="s">
        <v>411</v>
      </c>
      <c r="B189" t="s">
        <v>412</v>
      </c>
      <c r="C189" s="1" t="s">
        <v>4127</v>
      </c>
      <c r="D189" s="1">
        <v>45099</v>
      </c>
      <c r="E189" s="21">
        <v>6</v>
      </c>
      <c r="F189" s="21">
        <v>22</v>
      </c>
      <c r="G189" s="21">
        <v>2023</v>
      </c>
      <c r="H189" s="1">
        <f t="shared" si="6"/>
        <v>45099</v>
      </c>
      <c r="I189" s="23">
        <v>45128</v>
      </c>
      <c r="J189" s="21">
        <f t="shared" si="7"/>
        <v>29</v>
      </c>
      <c r="K189" t="s">
        <v>58</v>
      </c>
      <c r="L189">
        <v>22959</v>
      </c>
      <c r="M189">
        <v>1053</v>
      </c>
      <c r="N189" s="24">
        <v>1009.91</v>
      </c>
      <c r="O189" s="24">
        <f t="shared" si="8"/>
        <v>1009.91</v>
      </c>
      <c r="P189">
        <v>100</v>
      </c>
      <c r="Q189" t="b">
        <v>1</v>
      </c>
      <c r="V189" t="s">
        <v>59</v>
      </c>
    </row>
    <row r="190" spans="1:22">
      <c r="A190" t="s">
        <v>413</v>
      </c>
      <c r="B190" t="s">
        <v>414</v>
      </c>
      <c r="C190" s="1" t="s">
        <v>4127</v>
      </c>
      <c r="D190" s="1">
        <v>45011</v>
      </c>
      <c r="E190" s="21">
        <v>3</v>
      </c>
      <c r="F190" s="21">
        <v>26</v>
      </c>
      <c r="G190" s="21">
        <v>2023</v>
      </c>
      <c r="H190" s="1">
        <f t="shared" si="6"/>
        <v>45011</v>
      </c>
      <c r="I190" s="23">
        <v>45018</v>
      </c>
      <c r="J190" s="21">
        <f t="shared" si="7"/>
        <v>7</v>
      </c>
      <c r="K190" t="s">
        <v>415</v>
      </c>
      <c r="L190">
        <v>6530</v>
      </c>
      <c r="M190">
        <v>83</v>
      </c>
      <c r="N190" s="24">
        <v>110.21</v>
      </c>
      <c r="O190" s="24">
        <f t="shared" si="8"/>
        <v>110.21</v>
      </c>
      <c r="P190">
        <v>15</v>
      </c>
      <c r="Q190" t="b">
        <v>1</v>
      </c>
      <c r="V190" t="s">
        <v>34</v>
      </c>
    </row>
    <row r="191" spans="1:22">
      <c r="A191" t="s">
        <v>416</v>
      </c>
      <c r="B191" t="s">
        <v>417</v>
      </c>
      <c r="C191" s="1" t="s">
        <v>4127</v>
      </c>
      <c r="D191" s="1">
        <v>45245</v>
      </c>
      <c r="E191" s="21">
        <v>11</v>
      </c>
      <c r="F191" s="21">
        <v>15</v>
      </c>
      <c r="G191" s="21">
        <v>2023</v>
      </c>
      <c r="H191" s="1">
        <f t="shared" si="6"/>
        <v>45245</v>
      </c>
      <c r="I191" s="23">
        <v>45262</v>
      </c>
      <c r="J191" s="21">
        <f t="shared" si="7"/>
        <v>17</v>
      </c>
      <c r="K191" t="s">
        <v>19</v>
      </c>
      <c r="L191">
        <v>95856</v>
      </c>
      <c r="M191">
        <v>4618</v>
      </c>
      <c r="N191" s="24">
        <v>7777.24</v>
      </c>
      <c r="O191" s="24">
        <f t="shared" si="8"/>
        <v>3632.575</v>
      </c>
      <c r="P191">
        <v>0</v>
      </c>
      <c r="Q191" t="b">
        <v>1</v>
      </c>
      <c r="V191" t="s">
        <v>20</v>
      </c>
    </row>
    <row r="192" spans="1:22">
      <c r="A192" t="s">
        <v>418</v>
      </c>
      <c r="B192" t="s">
        <v>419</v>
      </c>
      <c r="C192" s="1" t="s">
        <v>4127</v>
      </c>
      <c r="D192" s="1">
        <v>45230</v>
      </c>
      <c r="E192" s="21">
        <v>10</v>
      </c>
      <c r="F192" s="21">
        <v>31</v>
      </c>
      <c r="G192" s="21">
        <v>2023</v>
      </c>
      <c r="H192" s="1">
        <f t="shared" si="6"/>
        <v>45230</v>
      </c>
      <c r="I192" s="23">
        <v>45256</v>
      </c>
      <c r="J192" s="21">
        <f t="shared" si="7"/>
        <v>26</v>
      </c>
      <c r="K192" t="s">
        <v>19</v>
      </c>
      <c r="L192">
        <v>4748</v>
      </c>
      <c r="M192">
        <v>171</v>
      </c>
      <c r="N192" s="24">
        <v>192.26</v>
      </c>
      <c r="O192" s="24">
        <f t="shared" si="8"/>
        <v>192.26</v>
      </c>
      <c r="P192">
        <v>19</v>
      </c>
      <c r="Q192" t="b">
        <v>1</v>
      </c>
      <c r="V192" t="s">
        <v>68</v>
      </c>
    </row>
    <row r="193" spans="1:22">
      <c r="A193" t="s">
        <v>420</v>
      </c>
      <c r="B193" t="s">
        <v>421</v>
      </c>
      <c r="C193" s="1" t="s">
        <v>4128</v>
      </c>
      <c r="D193" s="1">
        <v>45256</v>
      </c>
      <c r="E193" s="21">
        <v>11</v>
      </c>
      <c r="F193" s="21">
        <v>26</v>
      </c>
      <c r="G193" s="21">
        <v>2023</v>
      </c>
      <c r="H193" s="1">
        <f t="shared" si="6"/>
        <v>45256</v>
      </c>
      <c r="I193" s="23">
        <v>45273</v>
      </c>
      <c r="J193" s="21">
        <f t="shared" si="7"/>
        <v>17</v>
      </c>
      <c r="K193" t="s">
        <v>33</v>
      </c>
      <c r="L193">
        <v>98504</v>
      </c>
      <c r="M193">
        <v>2482</v>
      </c>
      <c r="N193" s="24">
        <v>1866.9</v>
      </c>
      <c r="O193" s="24">
        <f t="shared" si="8"/>
        <v>1866.9</v>
      </c>
      <c r="P193">
        <v>138</v>
      </c>
      <c r="Q193" t="b">
        <v>1</v>
      </c>
      <c r="V193" t="s">
        <v>34</v>
      </c>
    </row>
    <row r="194" spans="1:22">
      <c r="A194" t="s">
        <v>422</v>
      </c>
      <c r="B194" t="s">
        <v>423</v>
      </c>
      <c r="C194" s="1" t="s">
        <v>4129</v>
      </c>
      <c r="D194" s="1">
        <v>45020</v>
      </c>
      <c r="E194" s="21">
        <v>4</v>
      </c>
      <c r="F194" s="21">
        <v>4</v>
      </c>
      <c r="G194" s="21">
        <v>2023</v>
      </c>
      <c r="H194" s="1">
        <f t="shared" si="6"/>
        <v>45020</v>
      </c>
      <c r="I194" s="23">
        <v>45030</v>
      </c>
      <c r="J194" s="21">
        <f t="shared" si="7"/>
        <v>10</v>
      </c>
      <c r="K194" t="s">
        <v>19</v>
      </c>
      <c r="L194">
        <v>99098</v>
      </c>
      <c r="M194">
        <v>1772</v>
      </c>
      <c r="N194" s="24">
        <v>2148.42</v>
      </c>
      <c r="O194" s="24">
        <f t="shared" si="8"/>
        <v>2148.42</v>
      </c>
      <c r="P194">
        <v>221</v>
      </c>
      <c r="Q194" t="b">
        <v>1</v>
      </c>
      <c r="V194" t="s">
        <v>20</v>
      </c>
    </row>
    <row r="195" spans="1:22">
      <c r="A195" t="s">
        <v>424</v>
      </c>
      <c r="B195" t="s">
        <v>425</v>
      </c>
      <c r="C195" s="1" t="s">
        <v>4128</v>
      </c>
      <c r="D195" s="1">
        <v>45121</v>
      </c>
      <c r="E195" s="21">
        <v>7</v>
      </c>
      <c r="F195" s="21">
        <v>14</v>
      </c>
      <c r="G195" s="21">
        <v>2023</v>
      </c>
      <c r="H195" s="1">
        <f t="shared" ref="H195:H258" si="9">IF(E195&gt;12,DATE(G195,F195,E195),D195)</f>
        <v>45121</v>
      </c>
      <c r="I195" s="23">
        <v>45129</v>
      </c>
      <c r="J195" s="21">
        <f t="shared" ref="J195:J258" si="10">DATEDIF(H195,I195,"D")</f>
        <v>8</v>
      </c>
      <c r="K195" t="s">
        <v>19</v>
      </c>
      <c r="L195">
        <v>14545</v>
      </c>
      <c r="M195">
        <v>424</v>
      </c>
      <c r="N195" s="24">
        <v>247.12</v>
      </c>
      <c r="O195" s="24">
        <f t="shared" ref="O195:O258" si="11">IF(N195&lt;$Z$8,$Z$8,IF(N195&gt;$Z$9,$Z$9,N195))</f>
        <v>247.12</v>
      </c>
      <c r="P195">
        <v>69</v>
      </c>
      <c r="Q195" t="b">
        <v>1</v>
      </c>
      <c r="V195" t="s">
        <v>20</v>
      </c>
    </row>
    <row r="196" spans="1:22">
      <c r="A196" t="s">
        <v>426</v>
      </c>
      <c r="B196" t="s">
        <v>427</v>
      </c>
      <c r="C196" s="1" t="s">
        <v>4129</v>
      </c>
      <c r="D196" s="1">
        <v>45099</v>
      </c>
      <c r="E196" s="21">
        <v>6</v>
      </c>
      <c r="F196" s="21">
        <v>22</v>
      </c>
      <c r="G196" s="21">
        <v>2023</v>
      </c>
      <c r="H196" s="1">
        <f t="shared" si="9"/>
        <v>45099</v>
      </c>
      <c r="I196" s="23">
        <v>45125</v>
      </c>
      <c r="J196" s="21">
        <f t="shared" si="10"/>
        <v>26</v>
      </c>
      <c r="K196" t="s">
        <v>23</v>
      </c>
      <c r="L196">
        <v>67199</v>
      </c>
      <c r="M196">
        <v>1194</v>
      </c>
      <c r="N196" s="24">
        <v>2284.81</v>
      </c>
      <c r="O196" s="24">
        <f t="shared" si="11"/>
        <v>2284.81</v>
      </c>
      <c r="P196">
        <v>107</v>
      </c>
      <c r="Q196" t="b">
        <v>1</v>
      </c>
      <c r="V196" t="s">
        <v>25</v>
      </c>
    </row>
    <row r="197" spans="1:22">
      <c r="A197" t="s">
        <v>428</v>
      </c>
      <c r="B197" t="s">
        <v>429</v>
      </c>
      <c r="C197" s="1" t="s">
        <v>4127</v>
      </c>
      <c r="D197" s="1">
        <v>45142</v>
      </c>
      <c r="E197" s="21">
        <v>8</v>
      </c>
      <c r="F197" s="21">
        <v>4</v>
      </c>
      <c r="G197" s="21">
        <v>2023</v>
      </c>
      <c r="H197" s="1">
        <f t="shared" si="9"/>
        <v>45142</v>
      </c>
      <c r="I197" s="23">
        <v>45037</v>
      </c>
      <c r="J197" s="21">
        <f t="shared" si="10"/>
        <v>-105</v>
      </c>
      <c r="K197" t="s">
        <v>33</v>
      </c>
      <c r="L197">
        <v>35766</v>
      </c>
      <c r="M197">
        <v>595</v>
      </c>
      <c r="N197" s="24">
        <v>364.28</v>
      </c>
      <c r="O197" s="24">
        <f t="shared" si="11"/>
        <v>364.28</v>
      </c>
      <c r="P197">
        <v>101</v>
      </c>
      <c r="Q197" t="b">
        <v>1</v>
      </c>
      <c r="V197" t="s">
        <v>34</v>
      </c>
    </row>
    <row r="198" spans="1:22">
      <c r="A198" t="s">
        <v>430</v>
      </c>
      <c r="B198" t="s">
        <v>431</v>
      </c>
      <c r="C198" s="1" t="s">
        <v>4128</v>
      </c>
      <c r="D198" s="1">
        <v>44936</v>
      </c>
      <c r="E198" s="21">
        <v>1</v>
      </c>
      <c r="F198" s="21">
        <v>10</v>
      </c>
      <c r="G198" s="21">
        <v>2023</v>
      </c>
      <c r="H198" s="1">
        <f t="shared" si="9"/>
        <v>44936</v>
      </c>
      <c r="I198" s="23">
        <v>45214</v>
      </c>
      <c r="J198" s="21">
        <f t="shared" si="10"/>
        <v>278</v>
      </c>
      <c r="K198" t="s">
        <v>33</v>
      </c>
      <c r="L198">
        <v>74530</v>
      </c>
      <c r="M198">
        <v>2585</v>
      </c>
      <c r="N198" s="24">
        <v>2992.62</v>
      </c>
      <c r="O198" s="24">
        <f t="shared" si="11"/>
        <v>2992.62</v>
      </c>
      <c r="P198">
        <v>226</v>
      </c>
      <c r="Q198" t="b">
        <v>1</v>
      </c>
      <c r="V198" t="s">
        <v>34</v>
      </c>
    </row>
    <row r="199" spans="1:22">
      <c r="A199" t="s">
        <v>432</v>
      </c>
      <c r="B199" t="s">
        <v>433</v>
      </c>
      <c r="C199" s="1" t="s">
        <v>4128</v>
      </c>
      <c r="D199" s="1">
        <v>45106</v>
      </c>
      <c r="E199" s="21">
        <v>6</v>
      </c>
      <c r="F199" s="21">
        <v>29</v>
      </c>
      <c r="G199" s="21">
        <v>2023</v>
      </c>
      <c r="H199" s="1">
        <f t="shared" si="9"/>
        <v>45106</v>
      </c>
      <c r="I199" s="23">
        <v>45129</v>
      </c>
      <c r="J199" s="21">
        <f t="shared" si="10"/>
        <v>23</v>
      </c>
      <c r="K199" t="s">
        <v>14</v>
      </c>
      <c r="L199">
        <v>94557</v>
      </c>
      <c r="M199">
        <v>2924</v>
      </c>
      <c r="N199" s="24">
        <v>3786.06</v>
      </c>
      <c r="O199" s="24">
        <f t="shared" si="11"/>
        <v>3632.575</v>
      </c>
      <c r="P199">
        <v>507</v>
      </c>
      <c r="Q199" t="b">
        <v>1</v>
      </c>
      <c r="V199" t="s">
        <v>16</v>
      </c>
    </row>
    <row r="200" spans="1:22">
      <c r="A200" t="s">
        <v>434</v>
      </c>
      <c r="B200" t="s">
        <v>435</v>
      </c>
      <c r="C200" s="1" t="s">
        <v>4131</v>
      </c>
      <c r="D200" s="1" t="s">
        <v>436</v>
      </c>
      <c r="E200" s="21">
        <v>30</v>
      </c>
      <c r="F200" s="21">
        <v>11</v>
      </c>
      <c r="G200" s="21">
        <v>2023</v>
      </c>
      <c r="H200" s="1">
        <f t="shared" si="9"/>
        <v>45260</v>
      </c>
      <c r="I200" s="23">
        <v>45287</v>
      </c>
      <c r="J200" s="21">
        <f t="shared" si="10"/>
        <v>27</v>
      </c>
      <c r="K200" t="s">
        <v>23</v>
      </c>
      <c r="L200">
        <v>62087</v>
      </c>
      <c r="M200">
        <v>2285</v>
      </c>
      <c r="N200" s="24">
        <v>4519.63</v>
      </c>
      <c r="O200" s="24">
        <f t="shared" si="11"/>
        <v>3632.575</v>
      </c>
      <c r="P200">
        <v>143</v>
      </c>
      <c r="Q200" t="b">
        <v>0</v>
      </c>
      <c r="V200" t="s">
        <v>25</v>
      </c>
    </row>
    <row r="201" spans="1:22">
      <c r="A201" t="s">
        <v>437</v>
      </c>
      <c r="B201" t="s">
        <v>438</v>
      </c>
      <c r="C201" s="1" t="s">
        <v>4131</v>
      </c>
      <c r="D201" s="1">
        <v>44942</v>
      </c>
      <c r="E201" s="21">
        <v>1</v>
      </c>
      <c r="F201" s="21">
        <v>16</v>
      </c>
      <c r="G201" s="21">
        <v>2023</v>
      </c>
      <c r="H201" s="1">
        <f t="shared" si="9"/>
        <v>44942</v>
      </c>
      <c r="I201" s="23">
        <v>44970</v>
      </c>
      <c r="J201" s="21">
        <f t="shared" si="10"/>
        <v>28</v>
      </c>
      <c r="K201" t="s">
        <v>41</v>
      </c>
      <c r="L201">
        <v>96839</v>
      </c>
      <c r="M201">
        <v>4569</v>
      </c>
      <c r="N201" s="24">
        <v>3422.33</v>
      </c>
      <c r="O201" s="24">
        <f t="shared" si="11"/>
        <v>3422.33</v>
      </c>
      <c r="P201">
        <v>0</v>
      </c>
      <c r="Q201" t="b">
        <v>0</v>
      </c>
      <c r="V201" t="s">
        <v>42</v>
      </c>
    </row>
    <row r="202" spans="1:22">
      <c r="A202" t="s">
        <v>439</v>
      </c>
      <c r="B202" t="s">
        <v>440</v>
      </c>
      <c r="C202" s="1" t="s">
        <v>4131</v>
      </c>
      <c r="D202" s="1">
        <v>44937</v>
      </c>
      <c r="E202" s="21">
        <v>1</v>
      </c>
      <c r="F202" s="21">
        <v>11</v>
      </c>
      <c r="G202" s="21">
        <v>2023</v>
      </c>
      <c r="H202" s="1">
        <f t="shared" si="9"/>
        <v>44937</v>
      </c>
      <c r="I202" s="23">
        <v>44932</v>
      </c>
      <c r="J202" s="21">
        <f t="shared" si="10"/>
        <v>-5</v>
      </c>
      <c r="K202" t="s">
        <v>33</v>
      </c>
      <c r="L202">
        <v>69840</v>
      </c>
      <c r="M202">
        <v>2185</v>
      </c>
      <c r="N202" s="24">
        <v>1467.55</v>
      </c>
      <c r="O202" s="24">
        <f t="shared" si="11"/>
        <v>1467.55</v>
      </c>
      <c r="P202">
        <v>272</v>
      </c>
      <c r="Q202" t="b">
        <v>1</v>
      </c>
      <c r="R202">
        <v>69935</v>
      </c>
      <c r="V202" t="s">
        <v>34</v>
      </c>
    </row>
    <row r="203" spans="1:22">
      <c r="A203" t="s">
        <v>441</v>
      </c>
      <c r="B203" t="s">
        <v>442</v>
      </c>
      <c r="C203" s="1" t="s">
        <v>4128</v>
      </c>
      <c r="D203" s="1">
        <v>45169</v>
      </c>
      <c r="E203" s="21">
        <v>8</v>
      </c>
      <c r="F203" s="21">
        <v>31</v>
      </c>
      <c r="G203" s="21">
        <v>2023</v>
      </c>
      <c r="H203" s="1">
        <f t="shared" si="9"/>
        <v>45169</v>
      </c>
      <c r="I203" s="23">
        <v>45179</v>
      </c>
      <c r="J203" s="21">
        <f t="shared" si="10"/>
        <v>10</v>
      </c>
      <c r="K203" t="s">
        <v>23</v>
      </c>
      <c r="L203">
        <v>55384</v>
      </c>
      <c r="M203">
        <v>1840</v>
      </c>
      <c r="N203" s="24">
        <v>944.03</v>
      </c>
      <c r="O203" s="24">
        <f t="shared" si="11"/>
        <v>944.03</v>
      </c>
      <c r="P203">
        <v>173</v>
      </c>
      <c r="Q203" t="b">
        <v>1</v>
      </c>
      <c r="V203" t="s">
        <v>25</v>
      </c>
    </row>
    <row r="204" spans="1:22">
      <c r="A204" t="s">
        <v>443</v>
      </c>
      <c r="B204" t="s">
        <v>444</v>
      </c>
      <c r="C204" s="1" t="s">
        <v>4127</v>
      </c>
      <c r="D204" s="1">
        <v>45038</v>
      </c>
      <c r="E204" s="21">
        <v>4</v>
      </c>
      <c r="F204" s="21">
        <v>22</v>
      </c>
      <c r="G204" s="21">
        <v>2023</v>
      </c>
      <c r="H204" s="1">
        <f t="shared" si="9"/>
        <v>45038</v>
      </c>
      <c r="I204" s="23">
        <v>45047</v>
      </c>
      <c r="J204" s="21">
        <f t="shared" si="10"/>
        <v>9</v>
      </c>
      <c r="K204" t="s">
        <v>19</v>
      </c>
      <c r="L204">
        <v>52005</v>
      </c>
      <c r="M204">
        <v>706</v>
      </c>
      <c r="N204" s="24">
        <v>517.75</v>
      </c>
      <c r="O204" s="24">
        <f t="shared" si="11"/>
        <v>517.75</v>
      </c>
      <c r="P204">
        <v>63</v>
      </c>
      <c r="Q204" t="b">
        <v>0</v>
      </c>
      <c r="V204" t="s">
        <v>20</v>
      </c>
    </row>
    <row r="205" spans="1:22">
      <c r="A205" t="s">
        <v>445</v>
      </c>
      <c r="B205" t="s">
        <v>446</v>
      </c>
      <c r="C205" s="1" t="s">
        <v>4127</v>
      </c>
      <c r="D205" s="1">
        <v>45115</v>
      </c>
      <c r="E205" s="21">
        <v>7</v>
      </c>
      <c r="F205" s="21">
        <v>8</v>
      </c>
      <c r="G205" s="21">
        <v>2023</v>
      </c>
      <c r="H205" s="1">
        <f t="shared" si="9"/>
        <v>45115</v>
      </c>
      <c r="I205" s="23">
        <v>45122</v>
      </c>
      <c r="J205" s="21">
        <f t="shared" si="10"/>
        <v>7</v>
      </c>
      <c r="K205" t="s">
        <v>33</v>
      </c>
      <c r="L205">
        <v>47576</v>
      </c>
      <c r="M205">
        <v>1841</v>
      </c>
      <c r="N205" s="24">
        <v>1492.88</v>
      </c>
      <c r="O205" s="24">
        <f t="shared" si="11"/>
        <v>1492.88</v>
      </c>
      <c r="P205">
        <v>211</v>
      </c>
      <c r="Q205" t="b">
        <v>0</v>
      </c>
      <c r="V205" t="s">
        <v>34</v>
      </c>
    </row>
    <row r="206" spans="1:22">
      <c r="A206" t="s">
        <v>447</v>
      </c>
      <c r="B206" t="s">
        <v>448</v>
      </c>
      <c r="C206" s="1" t="s">
        <v>4127</v>
      </c>
      <c r="D206" s="1">
        <v>44985</v>
      </c>
      <c r="E206" s="21">
        <v>2</v>
      </c>
      <c r="F206" s="21">
        <v>28</v>
      </c>
      <c r="G206" s="21">
        <v>2023</v>
      </c>
      <c r="H206" s="1">
        <f t="shared" si="9"/>
        <v>44985</v>
      </c>
      <c r="I206" s="23">
        <v>44990</v>
      </c>
      <c r="J206" s="21">
        <f t="shared" si="10"/>
        <v>5</v>
      </c>
      <c r="K206" t="s">
        <v>33</v>
      </c>
      <c r="L206">
        <v>40353</v>
      </c>
      <c r="M206">
        <v>1049</v>
      </c>
      <c r="N206" s="24">
        <v>1516.72</v>
      </c>
      <c r="O206" s="24">
        <f t="shared" si="11"/>
        <v>1516.72</v>
      </c>
      <c r="P206">
        <v>209</v>
      </c>
      <c r="Q206" t="b">
        <v>1</v>
      </c>
      <c r="V206" t="s">
        <v>34</v>
      </c>
    </row>
    <row r="207" spans="1:22">
      <c r="A207" t="s">
        <v>449</v>
      </c>
      <c r="B207" t="s">
        <v>450</v>
      </c>
      <c r="C207" s="1" t="s">
        <v>4131</v>
      </c>
      <c r="D207" s="1">
        <v>45086</v>
      </c>
      <c r="E207" s="21">
        <v>6</v>
      </c>
      <c r="F207" s="21">
        <v>9</v>
      </c>
      <c r="G207" s="21">
        <v>2023</v>
      </c>
      <c r="H207" s="1">
        <f t="shared" si="9"/>
        <v>45086</v>
      </c>
      <c r="I207" s="23">
        <v>45185</v>
      </c>
      <c r="J207" s="21">
        <f t="shared" si="10"/>
        <v>99</v>
      </c>
      <c r="K207" t="s">
        <v>23</v>
      </c>
      <c r="L207">
        <v>63003</v>
      </c>
      <c r="M207">
        <v>3091</v>
      </c>
      <c r="N207" s="24">
        <v>2564.17</v>
      </c>
      <c r="O207" s="24">
        <f t="shared" si="11"/>
        <v>2564.17</v>
      </c>
      <c r="P207">
        <v>256</v>
      </c>
      <c r="Q207" t="b">
        <v>1</v>
      </c>
      <c r="V207" t="s">
        <v>25</v>
      </c>
    </row>
    <row r="208" spans="1:22">
      <c r="A208" t="s">
        <v>451</v>
      </c>
      <c r="B208" t="s">
        <v>452</v>
      </c>
      <c r="C208" s="1" t="s">
        <v>4131</v>
      </c>
      <c r="D208" s="1">
        <v>45086</v>
      </c>
      <c r="E208" s="21">
        <v>6</v>
      </c>
      <c r="F208" s="21">
        <v>9</v>
      </c>
      <c r="G208" s="21">
        <v>2023</v>
      </c>
      <c r="H208" s="1">
        <f t="shared" si="9"/>
        <v>45086</v>
      </c>
      <c r="I208" s="23">
        <v>45087</v>
      </c>
      <c r="J208" s="21">
        <f t="shared" si="10"/>
        <v>1</v>
      </c>
      <c r="K208" t="s">
        <v>33</v>
      </c>
      <c r="L208">
        <v>84211</v>
      </c>
      <c r="M208">
        <v>3614</v>
      </c>
      <c r="N208" s="24">
        <v>1918.24</v>
      </c>
      <c r="O208" s="24">
        <f t="shared" si="11"/>
        <v>1918.24</v>
      </c>
      <c r="P208">
        <v>236</v>
      </c>
      <c r="Q208" t="b">
        <v>0</v>
      </c>
      <c r="V208" t="s">
        <v>34</v>
      </c>
    </row>
    <row r="209" spans="1:22">
      <c r="A209" t="s">
        <v>453</v>
      </c>
      <c r="B209" t="s">
        <v>454</v>
      </c>
      <c r="C209" s="1" t="s">
        <v>4128</v>
      </c>
      <c r="D209" s="1">
        <v>45119</v>
      </c>
      <c r="E209" s="21">
        <v>7</v>
      </c>
      <c r="F209" s="21">
        <v>12</v>
      </c>
      <c r="G209" s="21">
        <v>2023</v>
      </c>
      <c r="H209" s="1">
        <f t="shared" si="9"/>
        <v>45119</v>
      </c>
      <c r="I209" s="23">
        <v>45120</v>
      </c>
      <c r="J209" s="21">
        <f t="shared" si="10"/>
        <v>1</v>
      </c>
      <c r="K209" t="s">
        <v>19</v>
      </c>
      <c r="L209">
        <v>53733</v>
      </c>
      <c r="M209">
        <v>1660</v>
      </c>
      <c r="N209" s="24">
        <v>2888.28</v>
      </c>
      <c r="O209" s="24">
        <f t="shared" si="11"/>
        <v>2888.28</v>
      </c>
      <c r="P209">
        <v>228</v>
      </c>
      <c r="Q209" t="b">
        <v>1</v>
      </c>
      <c r="V209" t="s">
        <v>20</v>
      </c>
    </row>
    <row r="210" spans="1:22">
      <c r="A210" t="s">
        <v>455</v>
      </c>
      <c r="B210" t="s">
        <v>456</v>
      </c>
      <c r="C210" s="1" t="s">
        <v>4128</v>
      </c>
      <c r="D210" s="1">
        <v>44965</v>
      </c>
      <c r="E210" s="21">
        <v>2</v>
      </c>
      <c r="F210" s="21">
        <v>8</v>
      </c>
      <c r="G210" s="21">
        <v>2023</v>
      </c>
      <c r="H210" s="1">
        <f t="shared" si="9"/>
        <v>44965</v>
      </c>
      <c r="I210" s="23">
        <v>44986</v>
      </c>
      <c r="J210" s="21">
        <f t="shared" si="10"/>
        <v>21</v>
      </c>
      <c r="K210" t="s">
        <v>138</v>
      </c>
      <c r="L210">
        <v>66318</v>
      </c>
      <c r="M210">
        <v>990</v>
      </c>
      <c r="N210" s="24">
        <v>1037.91</v>
      </c>
      <c r="O210" s="24">
        <f t="shared" si="11"/>
        <v>1037.91</v>
      </c>
      <c r="P210">
        <v>122</v>
      </c>
      <c r="Q210" t="b">
        <v>0</v>
      </c>
      <c r="V210" t="s">
        <v>68</v>
      </c>
    </row>
    <row r="211" spans="1:22">
      <c r="A211" t="s">
        <v>457</v>
      </c>
      <c r="B211" t="s">
        <v>458</v>
      </c>
      <c r="C211" s="1" t="s">
        <v>4128</v>
      </c>
      <c r="D211" s="1">
        <v>45051</v>
      </c>
      <c r="E211" s="21">
        <v>5</v>
      </c>
      <c r="F211" s="21">
        <v>5</v>
      </c>
      <c r="G211" s="21">
        <v>2023</v>
      </c>
      <c r="H211" s="1">
        <f t="shared" si="9"/>
        <v>45051</v>
      </c>
      <c r="I211" s="23">
        <v>45072</v>
      </c>
      <c r="J211" s="21">
        <f t="shared" si="10"/>
        <v>21</v>
      </c>
      <c r="K211" t="s">
        <v>415</v>
      </c>
      <c r="L211">
        <v>90474</v>
      </c>
      <c r="M211">
        <v>4014</v>
      </c>
      <c r="N211" s="24">
        <v>4136.61</v>
      </c>
      <c r="O211" s="24">
        <f t="shared" si="11"/>
        <v>3632.575</v>
      </c>
      <c r="P211">
        <v>516</v>
      </c>
      <c r="Q211" t="b">
        <v>1</v>
      </c>
      <c r="V211" t="s">
        <v>34</v>
      </c>
    </row>
    <row r="212" spans="1:22">
      <c r="A212" t="s">
        <v>459</v>
      </c>
      <c r="B212" t="s">
        <v>460</v>
      </c>
      <c r="C212" s="1" t="s">
        <v>4128</v>
      </c>
      <c r="D212" s="1">
        <v>45277</v>
      </c>
      <c r="E212" s="21">
        <v>12</v>
      </c>
      <c r="F212" s="21">
        <v>17</v>
      </c>
      <c r="G212" s="21">
        <v>2023</v>
      </c>
      <c r="H212" s="1">
        <f t="shared" si="9"/>
        <v>45277</v>
      </c>
      <c r="I212" s="23">
        <v>45302</v>
      </c>
      <c r="J212" s="21">
        <f t="shared" si="10"/>
        <v>25</v>
      </c>
      <c r="K212" t="s">
        <v>14</v>
      </c>
      <c r="L212">
        <v>24664</v>
      </c>
      <c r="M212">
        <v>1035</v>
      </c>
      <c r="N212" s="24">
        <v>987.1</v>
      </c>
      <c r="O212" s="24">
        <f t="shared" si="11"/>
        <v>987.1</v>
      </c>
      <c r="P212">
        <v>155</v>
      </c>
      <c r="Q212" t="b">
        <v>1</v>
      </c>
      <c r="V212" t="s">
        <v>16</v>
      </c>
    </row>
    <row r="213" spans="1:22">
      <c r="A213" t="s">
        <v>461</v>
      </c>
      <c r="B213" t="s">
        <v>462</v>
      </c>
      <c r="C213" s="1" t="s">
        <v>4128</v>
      </c>
      <c r="D213" s="1">
        <v>45216</v>
      </c>
      <c r="E213" s="21">
        <v>10</v>
      </c>
      <c r="F213" s="21">
        <v>17</v>
      </c>
      <c r="G213" s="21">
        <v>2023</v>
      </c>
      <c r="H213" s="1">
        <f t="shared" si="9"/>
        <v>45216</v>
      </c>
      <c r="I213" s="23">
        <v>45230</v>
      </c>
      <c r="J213" s="21">
        <f t="shared" si="10"/>
        <v>14</v>
      </c>
      <c r="K213" t="s">
        <v>19</v>
      </c>
      <c r="L213">
        <v>68172</v>
      </c>
      <c r="M213">
        <v>1185</v>
      </c>
      <c r="N213" s="24">
        <v>2326.23</v>
      </c>
      <c r="O213" s="24">
        <f t="shared" si="11"/>
        <v>2326.23</v>
      </c>
      <c r="P213">
        <v>0</v>
      </c>
      <c r="Q213" t="b">
        <v>0</v>
      </c>
      <c r="V213" t="s">
        <v>20</v>
      </c>
    </row>
    <row r="214" spans="1:22">
      <c r="A214" t="s">
        <v>463</v>
      </c>
      <c r="B214" t="s">
        <v>464</v>
      </c>
      <c r="C214" s="1" t="s">
        <v>4128</v>
      </c>
      <c r="D214" s="1">
        <v>45146</v>
      </c>
      <c r="E214" s="21">
        <v>8</v>
      </c>
      <c r="F214" s="21">
        <v>8</v>
      </c>
      <c r="G214" s="21">
        <v>2023</v>
      </c>
      <c r="H214" s="1">
        <f t="shared" si="9"/>
        <v>45146</v>
      </c>
      <c r="I214" s="23">
        <v>45149</v>
      </c>
      <c r="J214" s="21">
        <f t="shared" si="10"/>
        <v>3</v>
      </c>
      <c r="K214" t="s">
        <v>19</v>
      </c>
      <c r="L214">
        <v>86616</v>
      </c>
      <c r="M214">
        <v>1889</v>
      </c>
      <c r="N214" s="24">
        <v>1426.52</v>
      </c>
      <c r="O214" s="24">
        <f t="shared" si="11"/>
        <v>1426.52</v>
      </c>
      <c r="P214">
        <v>0</v>
      </c>
      <c r="Q214" t="b">
        <v>1</v>
      </c>
      <c r="V214" t="s">
        <v>20</v>
      </c>
    </row>
    <row r="215" spans="1:22">
      <c r="A215" t="s">
        <v>465</v>
      </c>
      <c r="B215" t="s">
        <v>466</v>
      </c>
      <c r="C215" s="1" t="s">
        <v>4129</v>
      </c>
      <c r="D215" s="1">
        <v>45258</v>
      </c>
      <c r="E215" s="21">
        <v>11</v>
      </c>
      <c r="F215" s="21">
        <v>28</v>
      </c>
      <c r="G215" s="21">
        <v>2023</v>
      </c>
      <c r="H215" s="1">
        <f t="shared" si="9"/>
        <v>45258</v>
      </c>
      <c r="I215" s="23">
        <v>45270</v>
      </c>
      <c r="J215" s="21">
        <f t="shared" si="10"/>
        <v>12</v>
      </c>
      <c r="K215" t="s">
        <v>23</v>
      </c>
      <c r="L215">
        <v>94264</v>
      </c>
      <c r="M215">
        <v>3934</v>
      </c>
      <c r="N215" s="24">
        <v>7267.5</v>
      </c>
      <c r="O215" s="24">
        <f t="shared" si="11"/>
        <v>3632.575</v>
      </c>
      <c r="P215">
        <v>453</v>
      </c>
      <c r="Q215" t="b">
        <v>1</v>
      </c>
      <c r="V215" t="s">
        <v>25</v>
      </c>
    </row>
    <row r="216" spans="1:22">
      <c r="A216" t="s">
        <v>467</v>
      </c>
      <c r="B216" t="s">
        <v>468</v>
      </c>
      <c r="C216" s="1" t="s">
        <v>4129</v>
      </c>
      <c r="D216" s="1">
        <v>45177</v>
      </c>
      <c r="E216" s="21">
        <v>9</v>
      </c>
      <c r="F216" s="21">
        <v>8</v>
      </c>
      <c r="G216" s="21">
        <v>2023</v>
      </c>
      <c r="H216" s="1">
        <f t="shared" si="9"/>
        <v>45177</v>
      </c>
      <c r="I216" s="23">
        <v>45192</v>
      </c>
      <c r="J216" s="21">
        <f t="shared" si="10"/>
        <v>15</v>
      </c>
      <c r="K216" t="s">
        <v>14</v>
      </c>
      <c r="L216">
        <v>27736</v>
      </c>
      <c r="M216">
        <v>482</v>
      </c>
      <c r="N216" s="24">
        <v>802.63</v>
      </c>
      <c r="O216" s="24">
        <f t="shared" si="11"/>
        <v>802.63</v>
      </c>
      <c r="P216">
        <v>33</v>
      </c>
      <c r="Q216" t="b">
        <v>1</v>
      </c>
      <c r="V216" t="s">
        <v>16</v>
      </c>
    </row>
    <row r="217" spans="1:22">
      <c r="A217" t="s">
        <v>469</v>
      </c>
      <c r="B217" t="s">
        <v>470</v>
      </c>
      <c r="C217" s="1" t="s">
        <v>4129</v>
      </c>
      <c r="D217" s="1">
        <v>45252</v>
      </c>
      <c r="E217" s="21">
        <v>11</v>
      </c>
      <c r="F217" s="21">
        <v>22</v>
      </c>
      <c r="G217" s="21">
        <v>2023</v>
      </c>
      <c r="H217" s="1">
        <f t="shared" si="9"/>
        <v>45252</v>
      </c>
      <c r="I217" s="23">
        <v>45277</v>
      </c>
      <c r="J217" s="21">
        <f t="shared" si="10"/>
        <v>25</v>
      </c>
      <c r="K217" t="s">
        <v>14</v>
      </c>
      <c r="L217">
        <v>95209</v>
      </c>
      <c r="M217">
        <v>4447</v>
      </c>
      <c r="N217" s="24">
        <v>2733.66</v>
      </c>
      <c r="O217" s="24">
        <f t="shared" si="11"/>
        <v>2733.66</v>
      </c>
      <c r="P217">
        <v>717</v>
      </c>
      <c r="Q217" t="b">
        <v>1</v>
      </c>
      <c r="V217" t="s">
        <v>16</v>
      </c>
    </row>
    <row r="218" spans="1:22">
      <c r="A218" t="s">
        <v>471</v>
      </c>
      <c r="B218" t="s">
        <v>472</v>
      </c>
      <c r="C218" s="1" t="s">
        <v>4128</v>
      </c>
      <c r="D218" s="1">
        <v>45005</v>
      </c>
      <c r="E218" s="21">
        <v>3</v>
      </c>
      <c r="F218" s="21">
        <v>20</v>
      </c>
      <c r="G218" s="21">
        <v>2023</v>
      </c>
      <c r="H218" s="1">
        <f t="shared" si="9"/>
        <v>45005</v>
      </c>
      <c r="I218" s="23">
        <v>45035</v>
      </c>
      <c r="J218" s="21">
        <f t="shared" si="10"/>
        <v>30</v>
      </c>
      <c r="K218" t="s">
        <v>33</v>
      </c>
      <c r="L218">
        <v>1854</v>
      </c>
      <c r="M218">
        <v>50</v>
      </c>
      <c r="N218" s="24">
        <v>99</v>
      </c>
      <c r="O218" s="24">
        <f t="shared" si="11"/>
        <v>99</v>
      </c>
      <c r="P218">
        <v>7</v>
      </c>
      <c r="Q218" t="b">
        <v>0</v>
      </c>
      <c r="V218" t="s">
        <v>34</v>
      </c>
    </row>
    <row r="219" spans="1:22">
      <c r="A219" t="s">
        <v>473</v>
      </c>
      <c r="B219" t="s">
        <v>474</v>
      </c>
      <c r="C219" s="1" t="s">
        <v>4129</v>
      </c>
      <c r="D219" s="1">
        <v>45260</v>
      </c>
      <c r="E219" s="21">
        <v>11</v>
      </c>
      <c r="F219" s="21">
        <v>30</v>
      </c>
      <c r="G219" s="21">
        <v>2023</v>
      </c>
      <c r="H219" s="1">
        <f t="shared" si="9"/>
        <v>45260</v>
      </c>
      <c r="I219" s="23">
        <v>45265</v>
      </c>
      <c r="J219" s="21">
        <f t="shared" si="10"/>
        <v>5</v>
      </c>
      <c r="K219" t="s">
        <v>41</v>
      </c>
      <c r="L219">
        <v>91084</v>
      </c>
      <c r="M219">
        <v>1227</v>
      </c>
      <c r="N219" s="24">
        <v>1112.95</v>
      </c>
      <c r="O219" s="24">
        <f t="shared" si="11"/>
        <v>1112.95</v>
      </c>
      <c r="P219">
        <v>119</v>
      </c>
      <c r="Q219" t="b">
        <v>1</v>
      </c>
      <c r="V219" t="s">
        <v>68</v>
      </c>
    </row>
    <row r="220" spans="1:22">
      <c r="A220" t="s">
        <v>475</v>
      </c>
      <c r="B220" t="s">
        <v>476</v>
      </c>
      <c r="C220" s="1" t="s">
        <v>4129</v>
      </c>
      <c r="D220" s="1">
        <v>45202</v>
      </c>
      <c r="E220" s="21">
        <v>10</v>
      </c>
      <c r="F220" s="21">
        <v>3</v>
      </c>
      <c r="G220" s="21">
        <v>2023</v>
      </c>
      <c r="H220" s="1">
        <f t="shared" si="9"/>
        <v>45202</v>
      </c>
      <c r="I220" s="23">
        <v>45197</v>
      </c>
      <c r="J220" s="21">
        <f t="shared" si="10"/>
        <v>-5</v>
      </c>
      <c r="K220" t="s">
        <v>14</v>
      </c>
      <c r="L220">
        <v>39623</v>
      </c>
      <c r="M220">
        <v>1689</v>
      </c>
      <c r="N220" s="24">
        <v>1094.26</v>
      </c>
      <c r="O220" s="24">
        <f t="shared" si="11"/>
        <v>1094.26</v>
      </c>
      <c r="P220">
        <v>241</v>
      </c>
      <c r="Q220" t="b">
        <v>0</v>
      </c>
      <c r="V220" t="s">
        <v>16</v>
      </c>
    </row>
    <row r="221" spans="1:22">
      <c r="A221" t="s">
        <v>477</v>
      </c>
      <c r="B221" t="s">
        <v>478</v>
      </c>
      <c r="C221" s="1" t="s">
        <v>4127</v>
      </c>
      <c r="D221" s="1">
        <v>45230</v>
      </c>
      <c r="E221" s="21">
        <v>10</v>
      </c>
      <c r="F221" s="21">
        <v>31</v>
      </c>
      <c r="G221" s="21">
        <v>2023</v>
      </c>
      <c r="H221" s="1">
        <f t="shared" si="9"/>
        <v>45230</v>
      </c>
      <c r="I221" s="23">
        <v>45251</v>
      </c>
      <c r="J221" s="21">
        <f t="shared" si="10"/>
        <v>21</v>
      </c>
      <c r="K221" t="s">
        <v>33</v>
      </c>
      <c r="L221">
        <v>8392</v>
      </c>
      <c r="M221">
        <v>209</v>
      </c>
      <c r="N221" s="24">
        <v>364.49</v>
      </c>
      <c r="O221" s="24">
        <f t="shared" si="11"/>
        <v>364.49</v>
      </c>
      <c r="P221">
        <v>17</v>
      </c>
      <c r="Q221" t="b">
        <v>1</v>
      </c>
      <c r="V221" t="s">
        <v>34</v>
      </c>
    </row>
    <row r="222" spans="1:22">
      <c r="A222" t="s">
        <v>479</v>
      </c>
      <c r="B222" t="s">
        <v>480</v>
      </c>
      <c r="C222" s="1" t="s">
        <v>4128</v>
      </c>
      <c r="D222" s="1">
        <v>44971</v>
      </c>
      <c r="E222" s="21">
        <v>2</v>
      </c>
      <c r="F222" s="21">
        <v>14</v>
      </c>
      <c r="G222" s="21">
        <v>2023</v>
      </c>
      <c r="H222" s="1">
        <f t="shared" si="9"/>
        <v>44971</v>
      </c>
      <c r="I222" s="23">
        <v>44984</v>
      </c>
      <c r="J222" s="21">
        <f t="shared" si="10"/>
        <v>13</v>
      </c>
      <c r="K222" t="s">
        <v>19</v>
      </c>
      <c r="L222">
        <v>56680</v>
      </c>
      <c r="M222">
        <v>1760</v>
      </c>
      <c r="N222" s="24">
        <v>2745.62</v>
      </c>
      <c r="O222" s="24">
        <f t="shared" si="11"/>
        <v>2745.62</v>
      </c>
      <c r="P222">
        <v>205</v>
      </c>
      <c r="Q222" t="b">
        <v>0</v>
      </c>
      <c r="V222" t="s">
        <v>20</v>
      </c>
    </row>
    <row r="223" spans="1:22">
      <c r="A223" t="s">
        <v>481</v>
      </c>
      <c r="B223" t="s">
        <v>482</v>
      </c>
      <c r="C223" s="1" t="s">
        <v>4129</v>
      </c>
      <c r="D223" s="1">
        <v>45164</v>
      </c>
      <c r="E223" s="21">
        <v>8</v>
      </c>
      <c r="F223" s="21">
        <v>26</v>
      </c>
      <c r="G223" s="21">
        <v>2023</v>
      </c>
      <c r="H223" s="1">
        <f t="shared" si="9"/>
        <v>45164</v>
      </c>
      <c r="I223" s="23">
        <v>45159</v>
      </c>
      <c r="J223" s="21">
        <f t="shared" si="10"/>
        <v>-5</v>
      </c>
      <c r="K223" t="s">
        <v>14</v>
      </c>
      <c r="L223">
        <v>47717</v>
      </c>
      <c r="M223">
        <v>691</v>
      </c>
      <c r="N223" s="24">
        <v>985.25</v>
      </c>
      <c r="O223" s="24">
        <f t="shared" si="11"/>
        <v>985.25</v>
      </c>
      <c r="P223">
        <v>127</v>
      </c>
      <c r="Q223" t="b">
        <v>1</v>
      </c>
      <c r="V223" t="s">
        <v>16</v>
      </c>
    </row>
    <row r="224" spans="1:22">
      <c r="A224" t="s">
        <v>483</v>
      </c>
      <c r="B224" t="s">
        <v>484</v>
      </c>
      <c r="C224" s="1" t="s">
        <v>4127</v>
      </c>
      <c r="D224" s="1" t="s">
        <v>485</v>
      </c>
      <c r="E224" s="21">
        <v>22</v>
      </c>
      <c r="F224" s="21">
        <v>6</v>
      </c>
      <c r="G224" s="21">
        <v>2023</v>
      </c>
      <c r="H224" s="1">
        <f t="shared" si="9"/>
        <v>45099</v>
      </c>
      <c r="I224" s="23">
        <v>45105</v>
      </c>
      <c r="J224" s="21">
        <f t="shared" si="10"/>
        <v>6</v>
      </c>
      <c r="K224" t="s">
        <v>19</v>
      </c>
      <c r="L224">
        <v>88092</v>
      </c>
      <c r="M224">
        <v>890</v>
      </c>
      <c r="N224" s="24">
        <v>653.23</v>
      </c>
      <c r="O224" s="24">
        <f t="shared" si="11"/>
        <v>653.23</v>
      </c>
      <c r="P224">
        <v>62</v>
      </c>
      <c r="Q224" t="b">
        <v>0</v>
      </c>
      <c r="V224" t="s">
        <v>20</v>
      </c>
    </row>
    <row r="225" spans="1:22">
      <c r="A225" t="s">
        <v>486</v>
      </c>
      <c r="B225" t="s">
        <v>487</v>
      </c>
      <c r="C225" s="1" t="s">
        <v>4127</v>
      </c>
      <c r="D225" s="1">
        <v>45093</v>
      </c>
      <c r="E225" s="21">
        <v>6</v>
      </c>
      <c r="F225" s="21">
        <v>16</v>
      </c>
      <c r="G225" s="21">
        <v>2023</v>
      </c>
      <c r="H225" s="1">
        <f t="shared" si="9"/>
        <v>45093</v>
      </c>
      <c r="I225" s="23">
        <v>45113</v>
      </c>
      <c r="J225" s="21">
        <f t="shared" si="10"/>
        <v>20</v>
      </c>
      <c r="K225" t="s">
        <v>41</v>
      </c>
      <c r="L225">
        <v>51859</v>
      </c>
      <c r="M225">
        <v>1842</v>
      </c>
      <c r="N225" s="24">
        <v>2243.08</v>
      </c>
      <c r="O225" s="24">
        <f t="shared" si="11"/>
        <v>2243.08</v>
      </c>
      <c r="P225">
        <v>0</v>
      </c>
      <c r="Q225" t="b">
        <v>1</v>
      </c>
      <c r="V225" t="s">
        <v>42</v>
      </c>
    </row>
    <row r="226" spans="1:22">
      <c r="A226" t="s">
        <v>488</v>
      </c>
      <c r="B226" t="s">
        <v>489</v>
      </c>
      <c r="C226" s="1" t="s">
        <v>4128</v>
      </c>
      <c r="D226" s="1">
        <v>45059</v>
      </c>
      <c r="E226" s="21">
        <v>5</v>
      </c>
      <c r="F226" s="21">
        <v>13</v>
      </c>
      <c r="G226" s="21">
        <v>2023</v>
      </c>
      <c r="H226" s="1">
        <f t="shared" si="9"/>
        <v>45059</v>
      </c>
      <c r="I226" s="23">
        <v>45074</v>
      </c>
      <c r="J226" s="21">
        <f t="shared" si="10"/>
        <v>15</v>
      </c>
      <c r="K226" t="s">
        <v>138</v>
      </c>
      <c r="L226">
        <v>27309</v>
      </c>
      <c r="M226">
        <v>835</v>
      </c>
      <c r="N226" s="24">
        <v>1395.15</v>
      </c>
      <c r="O226" s="24">
        <f t="shared" si="11"/>
        <v>1395.15</v>
      </c>
      <c r="P226">
        <v>144</v>
      </c>
      <c r="Q226" t="b">
        <v>1</v>
      </c>
      <c r="V226" t="s">
        <v>68</v>
      </c>
    </row>
    <row r="227" spans="1:22">
      <c r="A227" t="s">
        <v>490</v>
      </c>
      <c r="B227" t="s">
        <v>491</v>
      </c>
      <c r="C227" s="1" t="s">
        <v>4129</v>
      </c>
      <c r="D227" s="1">
        <v>45286</v>
      </c>
      <c r="E227" s="21">
        <v>12</v>
      </c>
      <c r="F227" s="21">
        <v>26</v>
      </c>
      <c r="G227" s="21">
        <v>2023</v>
      </c>
      <c r="H227" s="1">
        <f t="shared" si="9"/>
        <v>45286</v>
      </c>
      <c r="I227" s="23">
        <v>45311</v>
      </c>
      <c r="J227" s="21">
        <f t="shared" si="10"/>
        <v>25</v>
      </c>
      <c r="K227" t="s">
        <v>33</v>
      </c>
      <c r="L227">
        <v>88455</v>
      </c>
      <c r="M227">
        <v>2984</v>
      </c>
      <c r="N227" s="24">
        <v>2851.02</v>
      </c>
      <c r="O227" s="24">
        <f t="shared" si="11"/>
        <v>2851.02</v>
      </c>
      <c r="P227">
        <v>583</v>
      </c>
      <c r="Q227" t="b">
        <v>1</v>
      </c>
      <c r="V227" t="s">
        <v>34</v>
      </c>
    </row>
    <row r="228" spans="1:22">
      <c r="A228" t="s">
        <v>492</v>
      </c>
      <c r="B228" t="s">
        <v>493</v>
      </c>
      <c r="C228" s="1" t="s">
        <v>4129</v>
      </c>
      <c r="D228" s="1">
        <v>45191</v>
      </c>
      <c r="E228" s="21">
        <v>9</v>
      </c>
      <c r="F228" s="21">
        <v>22</v>
      </c>
      <c r="G228" s="21">
        <v>2023</v>
      </c>
      <c r="H228" s="1">
        <f t="shared" si="9"/>
        <v>45191</v>
      </c>
      <c r="I228" s="23">
        <v>45202</v>
      </c>
      <c r="J228" s="21">
        <f t="shared" si="10"/>
        <v>11</v>
      </c>
      <c r="K228" t="s">
        <v>23</v>
      </c>
      <c r="L228">
        <v>64734</v>
      </c>
      <c r="M228">
        <v>2702</v>
      </c>
      <c r="N228" s="24">
        <v>2614.28</v>
      </c>
      <c r="O228" s="24">
        <f t="shared" si="11"/>
        <v>2614.28</v>
      </c>
      <c r="P228">
        <v>319</v>
      </c>
      <c r="Q228" t="b">
        <v>0</v>
      </c>
      <c r="V228" t="s">
        <v>25</v>
      </c>
    </row>
    <row r="229" spans="1:22">
      <c r="A229" t="s">
        <v>494</v>
      </c>
      <c r="B229" t="s">
        <v>495</v>
      </c>
      <c r="C229" s="1" t="s">
        <v>4129</v>
      </c>
      <c r="D229" s="1">
        <v>45135</v>
      </c>
      <c r="E229" s="21">
        <v>7</v>
      </c>
      <c r="F229" s="21">
        <v>28</v>
      </c>
      <c r="G229" s="21">
        <v>2023</v>
      </c>
      <c r="H229" s="1">
        <f t="shared" si="9"/>
        <v>45135</v>
      </c>
      <c r="I229" s="23">
        <v>45139</v>
      </c>
      <c r="J229" s="21">
        <f t="shared" si="10"/>
        <v>4</v>
      </c>
      <c r="K229" t="s">
        <v>23</v>
      </c>
      <c r="L229">
        <v>71467</v>
      </c>
      <c r="M229">
        <v>2563</v>
      </c>
      <c r="N229" s="24">
        <v>1293.58</v>
      </c>
      <c r="O229" s="24">
        <f t="shared" si="11"/>
        <v>1293.58</v>
      </c>
      <c r="P229">
        <v>323</v>
      </c>
      <c r="Q229" t="b">
        <v>0</v>
      </c>
      <c r="V229" t="s">
        <v>25</v>
      </c>
    </row>
    <row r="230" spans="1:22">
      <c r="A230" t="s">
        <v>496</v>
      </c>
      <c r="B230" t="s">
        <v>497</v>
      </c>
      <c r="C230" s="1" t="s">
        <v>4128</v>
      </c>
      <c r="D230" s="1">
        <v>45280</v>
      </c>
      <c r="E230" s="21">
        <v>12</v>
      </c>
      <c r="F230" s="21">
        <v>20</v>
      </c>
      <c r="G230" s="21">
        <v>2023</v>
      </c>
      <c r="H230" s="1">
        <f t="shared" si="9"/>
        <v>45280</v>
      </c>
      <c r="I230" s="23">
        <v>45310</v>
      </c>
      <c r="J230" s="21">
        <f t="shared" si="10"/>
        <v>30</v>
      </c>
      <c r="K230" t="s">
        <v>23</v>
      </c>
      <c r="L230">
        <v>53662</v>
      </c>
      <c r="M230">
        <v>911</v>
      </c>
      <c r="N230" s="24">
        <v>693.6</v>
      </c>
      <c r="O230" s="24">
        <f t="shared" si="11"/>
        <v>693.6</v>
      </c>
      <c r="P230">
        <v>123</v>
      </c>
      <c r="Q230" t="b">
        <v>1</v>
      </c>
      <c r="V230" t="s">
        <v>25</v>
      </c>
    </row>
    <row r="231" spans="1:22">
      <c r="A231" t="s">
        <v>498</v>
      </c>
      <c r="B231" t="s">
        <v>499</v>
      </c>
      <c r="C231" s="1" t="s">
        <v>4127</v>
      </c>
      <c r="D231" s="1">
        <v>45156</v>
      </c>
      <c r="E231" s="21">
        <v>8</v>
      </c>
      <c r="F231" s="21">
        <v>18</v>
      </c>
      <c r="G231" s="21">
        <v>2023</v>
      </c>
      <c r="H231" s="1">
        <f t="shared" si="9"/>
        <v>45156</v>
      </c>
      <c r="I231" s="23">
        <v>45165</v>
      </c>
      <c r="J231" s="21">
        <f t="shared" si="10"/>
        <v>9</v>
      </c>
      <c r="K231" t="s">
        <v>14</v>
      </c>
      <c r="L231">
        <v>99506</v>
      </c>
      <c r="M231">
        <v>2431</v>
      </c>
      <c r="N231" s="24">
        <v>4407.67</v>
      </c>
      <c r="O231" s="24">
        <f t="shared" si="11"/>
        <v>3632.575</v>
      </c>
      <c r="P231">
        <v>461</v>
      </c>
      <c r="Q231" t="b">
        <v>1</v>
      </c>
      <c r="V231" t="s">
        <v>16</v>
      </c>
    </row>
    <row r="232" spans="1:22">
      <c r="A232" t="s">
        <v>500</v>
      </c>
      <c r="B232" t="s">
        <v>501</v>
      </c>
      <c r="C232" s="1" t="s">
        <v>4127</v>
      </c>
      <c r="D232" s="1">
        <v>45040</v>
      </c>
      <c r="E232" s="21">
        <v>4</v>
      </c>
      <c r="F232" s="21">
        <v>24</v>
      </c>
      <c r="G232" s="21">
        <v>2023</v>
      </c>
      <c r="H232" s="1">
        <f t="shared" si="9"/>
        <v>45040</v>
      </c>
      <c r="I232" s="23">
        <v>45055</v>
      </c>
      <c r="J232" s="21">
        <f t="shared" si="10"/>
        <v>15</v>
      </c>
      <c r="K232" t="s">
        <v>33</v>
      </c>
      <c r="L232">
        <v>13688</v>
      </c>
      <c r="M232">
        <v>632</v>
      </c>
      <c r="N232" s="24">
        <v>734.78</v>
      </c>
      <c r="O232" s="24">
        <f t="shared" si="11"/>
        <v>734.78</v>
      </c>
      <c r="P232">
        <v>112</v>
      </c>
      <c r="Q232" t="b">
        <v>1</v>
      </c>
      <c r="V232" t="s">
        <v>68</v>
      </c>
    </row>
    <row r="233" spans="1:22">
      <c r="A233" t="s">
        <v>502</v>
      </c>
      <c r="B233" t="s">
        <v>503</v>
      </c>
      <c r="C233" s="1" t="s">
        <v>4127</v>
      </c>
      <c r="D233" s="1">
        <v>45266</v>
      </c>
      <c r="E233" s="21">
        <v>12</v>
      </c>
      <c r="F233" s="21">
        <v>6</v>
      </c>
      <c r="G233" s="21">
        <v>2023</v>
      </c>
      <c r="H233" s="1">
        <f t="shared" si="9"/>
        <v>45266</v>
      </c>
      <c r="I233" s="23">
        <v>45275</v>
      </c>
      <c r="J233" s="21">
        <f t="shared" si="10"/>
        <v>9</v>
      </c>
      <c r="K233" t="s">
        <v>138</v>
      </c>
      <c r="L233">
        <v>26342</v>
      </c>
      <c r="M233">
        <v>1074</v>
      </c>
      <c r="N233" s="24">
        <v>2122.6</v>
      </c>
      <c r="O233" s="24">
        <f t="shared" si="11"/>
        <v>2122.6</v>
      </c>
      <c r="P233">
        <v>81</v>
      </c>
      <c r="Q233" t="b">
        <v>1</v>
      </c>
      <c r="V233" t="s">
        <v>139</v>
      </c>
    </row>
    <row r="234" spans="1:22">
      <c r="A234" t="s">
        <v>504</v>
      </c>
      <c r="B234" t="s">
        <v>505</v>
      </c>
      <c r="C234" s="1" t="s">
        <v>4127</v>
      </c>
      <c r="D234" s="1">
        <v>45198</v>
      </c>
      <c r="E234" s="21">
        <v>9</v>
      </c>
      <c r="F234" s="21">
        <v>29</v>
      </c>
      <c r="G234" s="21">
        <v>2023</v>
      </c>
      <c r="H234" s="1">
        <f t="shared" si="9"/>
        <v>45198</v>
      </c>
      <c r="I234" s="23">
        <v>45205</v>
      </c>
      <c r="J234" s="21">
        <f t="shared" si="10"/>
        <v>7</v>
      </c>
      <c r="K234" t="s">
        <v>33</v>
      </c>
      <c r="L234">
        <v>38157</v>
      </c>
      <c r="M234">
        <v>1231</v>
      </c>
      <c r="N234" s="24">
        <v>1346.17</v>
      </c>
      <c r="O234" s="24">
        <f t="shared" si="11"/>
        <v>1346.17</v>
      </c>
      <c r="P234">
        <v>142</v>
      </c>
      <c r="Q234" t="b">
        <v>1</v>
      </c>
      <c r="V234" t="s">
        <v>34</v>
      </c>
    </row>
    <row r="235" spans="1:22">
      <c r="A235" t="s">
        <v>506</v>
      </c>
      <c r="B235" t="s">
        <v>507</v>
      </c>
      <c r="C235" s="1" t="s">
        <v>4127</v>
      </c>
      <c r="D235" s="1">
        <v>45208</v>
      </c>
      <c r="E235" s="21">
        <v>10</v>
      </c>
      <c r="F235" s="21">
        <v>9</v>
      </c>
      <c r="G235" s="21">
        <v>2023</v>
      </c>
      <c r="H235" s="1">
        <f t="shared" si="9"/>
        <v>45208</v>
      </c>
      <c r="I235" s="23">
        <v>45231</v>
      </c>
      <c r="J235" s="21">
        <f t="shared" si="10"/>
        <v>23</v>
      </c>
      <c r="K235" t="s">
        <v>14</v>
      </c>
      <c r="L235">
        <v>68863</v>
      </c>
      <c r="M235">
        <v>1392</v>
      </c>
      <c r="N235" s="24">
        <v>2189.31</v>
      </c>
      <c r="O235" s="24">
        <f t="shared" si="11"/>
        <v>2189.31</v>
      </c>
      <c r="P235">
        <v>166</v>
      </c>
      <c r="Q235" t="b">
        <v>0</v>
      </c>
      <c r="V235" t="s">
        <v>16</v>
      </c>
    </row>
    <row r="236" spans="1:22">
      <c r="A236" t="s">
        <v>508</v>
      </c>
      <c r="B236" t="s">
        <v>509</v>
      </c>
      <c r="C236" s="1" t="s">
        <v>4129</v>
      </c>
      <c r="D236" s="1">
        <v>45065</v>
      </c>
      <c r="E236" s="21">
        <v>5</v>
      </c>
      <c r="F236" s="21">
        <v>19</v>
      </c>
      <c r="G236" s="21">
        <v>2023</v>
      </c>
      <c r="H236" s="1">
        <f t="shared" si="9"/>
        <v>45065</v>
      </c>
      <c r="I236" s="23">
        <v>45085</v>
      </c>
      <c r="J236" s="21">
        <f t="shared" si="10"/>
        <v>20</v>
      </c>
      <c r="K236" t="s">
        <v>33</v>
      </c>
      <c r="L236">
        <v>53083</v>
      </c>
      <c r="M236">
        <v>1172</v>
      </c>
      <c r="N236" s="24">
        <v>1081.61</v>
      </c>
      <c r="O236" s="24">
        <f t="shared" si="11"/>
        <v>1081.61</v>
      </c>
      <c r="P236">
        <v>197</v>
      </c>
      <c r="Q236" t="b">
        <v>1</v>
      </c>
      <c r="V236" t="s">
        <v>34</v>
      </c>
    </row>
    <row r="237" spans="1:22">
      <c r="A237" t="s">
        <v>510</v>
      </c>
      <c r="B237" t="s">
        <v>511</v>
      </c>
      <c r="C237" s="1" t="s">
        <v>4131</v>
      </c>
      <c r="D237" s="1">
        <v>45025</v>
      </c>
      <c r="E237" s="21">
        <v>4</v>
      </c>
      <c r="F237" s="21">
        <v>9</v>
      </c>
      <c r="G237" s="21">
        <v>2023</v>
      </c>
      <c r="H237" s="1">
        <f t="shared" si="9"/>
        <v>45025</v>
      </c>
      <c r="I237" s="23">
        <v>45040</v>
      </c>
      <c r="J237" s="21">
        <f t="shared" si="10"/>
        <v>15</v>
      </c>
      <c r="K237" t="s">
        <v>19</v>
      </c>
      <c r="L237">
        <v>66733</v>
      </c>
      <c r="M237">
        <v>2621</v>
      </c>
      <c r="N237" s="24">
        <v>2740.82</v>
      </c>
      <c r="O237" s="24">
        <f t="shared" si="11"/>
        <v>2740.82</v>
      </c>
      <c r="P237">
        <v>0</v>
      </c>
      <c r="Q237" t="b">
        <v>0</v>
      </c>
      <c r="V237" t="s">
        <v>20</v>
      </c>
    </row>
    <row r="238" spans="1:22">
      <c r="A238" t="s">
        <v>512</v>
      </c>
      <c r="B238" t="s">
        <v>513</v>
      </c>
      <c r="C238" s="1" t="s">
        <v>4127</v>
      </c>
      <c r="D238" s="1">
        <v>45280</v>
      </c>
      <c r="E238" s="21">
        <v>12</v>
      </c>
      <c r="F238" s="21">
        <v>20</v>
      </c>
      <c r="G238" s="21">
        <v>2023</v>
      </c>
      <c r="H238" s="1">
        <f t="shared" si="9"/>
        <v>45280</v>
      </c>
      <c r="I238" s="23">
        <v>45290</v>
      </c>
      <c r="J238" s="21">
        <f t="shared" si="10"/>
        <v>10</v>
      </c>
      <c r="K238" t="s">
        <v>138</v>
      </c>
      <c r="L238">
        <v>90045</v>
      </c>
      <c r="M238">
        <v>3966</v>
      </c>
      <c r="N238" s="24">
        <v>3117.63</v>
      </c>
      <c r="O238" s="24">
        <f t="shared" si="11"/>
        <v>3117.63</v>
      </c>
      <c r="P238">
        <v>587</v>
      </c>
      <c r="Q238" t="b">
        <v>1</v>
      </c>
      <c r="V238" t="s">
        <v>139</v>
      </c>
    </row>
    <row r="239" spans="1:22">
      <c r="A239" t="s">
        <v>514</v>
      </c>
      <c r="B239" t="s">
        <v>515</v>
      </c>
      <c r="C239" s="1" t="s">
        <v>4128</v>
      </c>
      <c r="D239" s="1">
        <v>45174</v>
      </c>
      <c r="E239" s="21">
        <v>9</v>
      </c>
      <c r="F239" s="21">
        <v>5</v>
      </c>
      <c r="G239" s="21">
        <v>2023</v>
      </c>
      <c r="H239" s="1">
        <f t="shared" si="9"/>
        <v>45174</v>
      </c>
      <c r="I239" s="23">
        <v>45180</v>
      </c>
      <c r="J239" s="21">
        <f t="shared" si="10"/>
        <v>6</v>
      </c>
      <c r="K239" t="s">
        <v>138</v>
      </c>
      <c r="L239">
        <v>35698</v>
      </c>
      <c r="M239">
        <v>1315</v>
      </c>
      <c r="N239" s="24">
        <v>1342.08</v>
      </c>
      <c r="O239" s="24">
        <f t="shared" si="11"/>
        <v>1342.08</v>
      </c>
      <c r="P239">
        <v>262</v>
      </c>
      <c r="Q239" t="b">
        <v>0</v>
      </c>
      <c r="V239" t="s">
        <v>139</v>
      </c>
    </row>
    <row r="240" spans="1:22">
      <c r="A240" t="s">
        <v>516</v>
      </c>
      <c r="B240" t="s">
        <v>517</v>
      </c>
      <c r="C240" s="1" t="s">
        <v>4129</v>
      </c>
      <c r="D240" s="1">
        <v>45195</v>
      </c>
      <c r="E240" s="21">
        <v>9</v>
      </c>
      <c r="F240" s="21">
        <v>26</v>
      </c>
      <c r="G240" s="21">
        <v>2023</v>
      </c>
      <c r="H240" s="1">
        <f t="shared" si="9"/>
        <v>45195</v>
      </c>
      <c r="I240" s="23">
        <v>45214</v>
      </c>
      <c r="J240" s="21">
        <f t="shared" si="10"/>
        <v>19</v>
      </c>
      <c r="K240" t="s">
        <v>138</v>
      </c>
      <c r="L240">
        <v>81623</v>
      </c>
      <c r="M240">
        <v>3459</v>
      </c>
      <c r="N240" s="24">
        <v>4568.84</v>
      </c>
      <c r="O240" s="24">
        <f t="shared" si="11"/>
        <v>3632.575</v>
      </c>
      <c r="P240">
        <v>211</v>
      </c>
      <c r="Q240" t="b">
        <v>0</v>
      </c>
      <c r="V240" t="s">
        <v>139</v>
      </c>
    </row>
    <row r="241" spans="1:22">
      <c r="A241" t="s">
        <v>518</v>
      </c>
      <c r="B241" t="s">
        <v>519</v>
      </c>
      <c r="C241" s="1" t="s">
        <v>4127</v>
      </c>
      <c r="D241" s="1">
        <v>45026</v>
      </c>
      <c r="E241" s="21">
        <v>4</v>
      </c>
      <c r="F241" s="21">
        <v>10</v>
      </c>
      <c r="G241" s="21">
        <v>2023</v>
      </c>
      <c r="H241" s="1">
        <f t="shared" si="9"/>
        <v>45026</v>
      </c>
      <c r="I241" s="23">
        <v>45031</v>
      </c>
      <c r="J241" s="21">
        <f t="shared" si="10"/>
        <v>5</v>
      </c>
      <c r="K241" t="s">
        <v>234</v>
      </c>
      <c r="L241">
        <v>23671</v>
      </c>
      <c r="M241">
        <v>962</v>
      </c>
      <c r="N241" s="24">
        <v>1912.13</v>
      </c>
      <c r="O241" s="24">
        <f t="shared" si="11"/>
        <v>1912.13</v>
      </c>
      <c r="P241">
        <v>80</v>
      </c>
      <c r="Q241" t="b">
        <v>1</v>
      </c>
      <c r="V241" t="s">
        <v>16</v>
      </c>
    </row>
    <row r="242" spans="1:22">
      <c r="A242" t="s">
        <v>520</v>
      </c>
      <c r="B242" t="s">
        <v>521</v>
      </c>
      <c r="C242" s="1" t="s">
        <v>4127</v>
      </c>
      <c r="D242" s="1">
        <v>45022</v>
      </c>
      <c r="E242" s="21">
        <v>4</v>
      </c>
      <c r="F242" s="21">
        <v>6</v>
      </c>
      <c r="G242" s="21">
        <v>2023</v>
      </c>
      <c r="H242" s="1">
        <f t="shared" si="9"/>
        <v>45022</v>
      </c>
      <c r="I242" s="23">
        <v>45092</v>
      </c>
      <c r="J242" s="21">
        <f t="shared" si="10"/>
        <v>70</v>
      </c>
      <c r="K242" t="s">
        <v>19</v>
      </c>
      <c r="L242">
        <v>26184</v>
      </c>
      <c r="M242">
        <v>418</v>
      </c>
      <c r="N242" s="24">
        <v>625.45</v>
      </c>
      <c r="O242" s="24">
        <f t="shared" si="11"/>
        <v>625.45</v>
      </c>
      <c r="P242">
        <v>46</v>
      </c>
      <c r="Q242" t="b">
        <v>1</v>
      </c>
      <c r="V242" t="s">
        <v>20</v>
      </c>
    </row>
    <row r="243" spans="1:22">
      <c r="A243" t="s">
        <v>522</v>
      </c>
      <c r="B243" t="s">
        <v>523</v>
      </c>
      <c r="C243" s="1" t="s">
        <v>4127</v>
      </c>
      <c r="D243" s="1">
        <v>45200</v>
      </c>
      <c r="E243" s="21">
        <v>10</v>
      </c>
      <c r="F243" s="21">
        <v>1</v>
      </c>
      <c r="G243" s="21">
        <v>2023</v>
      </c>
      <c r="H243" s="1">
        <f t="shared" si="9"/>
        <v>45200</v>
      </c>
      <c r="I243" s="23">
        <v>44937</v>
      </c>
      <c r="J243" s="21">
        <f t="shared" si="10"/>
        <v>-263</v>
      </c>
      <c r="K243" t="s">
        <v>33</v>
      </c>
      <c r="L243">
        <v>94384</v>
      </c>
      <c r="M243">
        <v>2544</v>
      </c>
      <c r="N243" s="24">
        <v>2032.32</v>
      </c>
      <c r="O243" s="24">
        <f t="shared" si="11"/>
        <v>2032.32</v>
      </c>
      <c r="P243">
        <v>259</v>
      </c>
      <c r="Q243" t="b">
        <v>1</v>
      </c>
      <c r="V243" t="s">
        <v>34</v>
      </c>
    </row>
    <row r="244" spans="1:22">
      <c r="A244" t="s">
        <v>524</v>
      </c>
      <c r="B244" t="s">
        <v>525</v>
      </c>
      <c r="C244" s="1" t="s">
        <v>4127</v>
      </c>
      <c r="D244" s="1">
        <v>44954</v>
      </c>
      <c r="E244" s="21">
        <v>1</v>
      </c>
      <c r="F244" s="21">
        <v>28</v>
      </c>
      <c r="G244" s="21">
        <v>2023</v>
      </c>
      <c r="H244" s="1">
        <f t="shared" si="9"/>
        <v>44954</v>
      </c>
      <c r="I244" s="23">
        <v>44958</v>
      </c>
      <c r="J244" s="21">
        <f t="shared" si="10"/>
        <v>4</v>
      </c>
      <c r="K244" t="s">
        <v>19</v>
      </c>
      <c r="L244">
        <v>43107</v>
      </c>
      <c r="M244">
        <v>694</v>
      </c>
      <c r="N244" s="24">
        <v>393.8</v>
      </c>
      <c r="O244" s="24">
        <f t="shared" si="11"/>
        <v>393.8</v>
      </c>
      <c r="P244">
        <v>36</v>
      </c>
      <c r="Q244" t="b">
        <v>0</v>
      </c>
      <c r="V244" t="s">
        <v>20</v>
      </c>
    </row>
    <row r="245" spans="1:22">
      <c r="A245" t="s">
        <v>526</v>
      </c>
      <c r="B245" t="s">
        <v>527</v>
      </c>
      <c r="C245" s="1" t="s">
        <v>4128</v>
      </c>
      <c r="D245" s="1">
        <v>44991</v>
      </c>
      <c r="E245" s="21">
        <v>3</v>
      </c>
      <c r="F245" s="21">
        <v>6</v>
      </c>
      <c r="G245" s="21">
        <v>2023</v>
      </c>
      <c r="H245" s="1">
        <f t="shared" si="9"/>
        <v>44991</v>
      </c>
      <c r="I245" s="23">
        <v>44993</v>
      </c>
      <c r="J245" s="21">
        <f t="shared" si="10"/>
        <v>2</v>
      </c>
      <c r="K245" t="s">
        <v>19</v>
      </c>
      <c r="L245">
        <v>87202</v>
      </c>
      <c r="M245">
        <v>1692</v>
      </c>
      <c r="N245" s="24">
        <v>1166.69</v>
      </c>
      <c r="O245" s="24">
        <f t="shared" si="11"/>
        <v>1166.69</v>
      </c>
      <c r="P245">
        <v>107</v>
      </c>
      <c r="Q245" t="b">
        <v>1</v>
      </c>
      <c r="V245" t="s">
        <v>20</v>
      </c>
    </row>
    <row r="246" spans="1:22">
      <c r="A246" t="s">
        <v>528</v>
      </c>
      <c r="B246" t="s">
        <v>529</v>
      </c>
      <c r="C246" s="1" t="s">
        <v>4131</v>
      </c>
      <c r="D246" s="1">
        <v>44979</v>
      </c>
      <c r="E246" s="21">
        <v>2</v>
      </c>
      <c r="F246" s="21">
        <v>22</v>
      </c>
      <c r="G246" s="21">
        <v>2023</v>
      </c>
      <c r="H246" s="1">
        <f t="shared" si="9"/>
        <v>44979</v>
      </c>
      <c r="I246" s="23">
        <v>45007</v>
      </c>
      <c r="J246" s="21">
        <f t="shared" si="10"/>
        <v>28</v>
      </c>
      <c r="K246" t="s">
        <v>33</v>
      </c>
      <c r="L246">
        <v>52663</v>
      </c>
      <c r="M246">
        <v>2357</v>
      </c>
      <c r="N246" s="24">
        <v>3167.41</v>
      </c>
      <c r="O246" s="24">
        <f t="shared" si="11"/>
        <v>3167.41</v>
      </c>
      <c r="P246">
        <v>358</v>
      </c>
      <c r="Q246" t="b">
        <v>1</v>
      </c>
      <c r="V246" t="s">
        <v>34</v>
      </c>
    </row>
    <row r="247" spans="1:22">
      <c r="A247" t="s">
        <v>530</v>
      </c>
      <c r="B247" t="s">
        <v>531</v>
      </c>
      <c r="C247" s="1" t="s">
        <v>4129</v>
      </c>
      <c r="D247" s="1">
        <v>45167</v>
      </c>
      <c r="E247" s="21">
        <v>8</v>
      </c>
      <c r="F247" s="21">
        <v>29</v>
      </c>
      <c r="G247" s="21">
        <v>2023</v>
      </c>
      <c r="H247" s="1">
        <f t="shared" si="9"/>
        <v>45167</v>
      </c>
      <c r="I247" s="23">
        <v>45178</v>
      </c>
      <c r="J247" s="21">
        <f t="shared" si="10"/>
        <v>11</v>
      </c>
      <c r="K247" t="s">
        <v>23</v>
      </c>
      <c r="L247">
        <v>16708</v>
      </c>
      <c r="M247">
        <v>483</v>
      </c>
      <c r="N247" s="24">
        <v>795.86</v>
      </c>
      <c r="O247" s="24">
        <f t="shared" si="11"/>
        <v>795.86</v>
      </c>
      <c r="P247">
        <v>87</v>
      </c>
      <c r="Q247" t="b">
        <v>1</v>
      </c>
      <c r="V247" t="s">
        <v>25</v>
      </c>
    </row>
    <row r="248" spans="1:22">
      <c r="A248" t="s">
        <v>532</v>
      </c>
      <c r="B248" t="s">
        <v>533</v>
      </c>
      <c r="C248" s="1" t="s">
        <v>4131</v>
      </c>
      <c r="D248" s="1">
        <v>44953</v>
      </c>
      <c r="E248" s="21">
        <v>1</v>
      </c>
      <c r="F248" s="21">
        <v>27</v>
      </c>
      <c r="G248" s="21">
        <v>2023</v>
      </c>
      <c r="H248" s="1">
        <f t="shared" si="9"/>
        <v>44953</v>
      </c>
      <c r="I248" s="23">
        <v>44971</v>
      </c>
      <c r="J248" s="21">
        <f t="shared" si="10"/>
        <v>18</v>
      </c>
      <c r="K248" t="s">
        <v>14</v>
      </c>
      <c r="L248">
        <v>92906</v>
      </c>
      <c r="M248">
        <v>2918</v>
      </c>
      <c r="N248" s="24">
        <v>5575.21</v>
      </c>
      <c r="O248" s="24">
        <f t="shared" si="11"/>
        <v>3632.575</v>
      </c>
      <c r="P248">
        <v>0</v>
      </c>
      <c r="Q248" t="b">
        <v>0</v>
      </c>
      <c r="V248" t="s">
        <v>16</v>
      </c>
    </row>
    <row r="249" spans="1:22">
      <c r="A249" t="s">
        <v>534</v>
      </c>
      <c r="B249" t="s">
        <v>535</v>
      </c>
      <c r="C249" s="1" t="s">
        <v>4129</v>
      </c>
      <c r="D249" s="1">
        <v>44985</v>
      </c>
      <c r="E249" s="21">
        <v>2</v>
      </c>
      <c r="F249" s="21">
        <v>28</v>
      </c>
      <c r="G249" s="21">
        <v>2023</v>
      </c>
      <c r="H249" s="1">
        <f t="shared" si="9"/>
        <v>44985</v>
      </c>
      <c r="I249" s="23">
        <v>45001</v>
      </c>
      <c r="J249" s="21">
        <f t="shared" si="10"/>
        <v>16</v>
      </c>
      <c r="K249" t="s">
        <v>41</v>
      </c>
      <c r="L249">
        <v>50811</v>
      </c>
      <c r="M249">
        <v>870</v>
      </c>
      <c r="N249" s="24">
        <v>455.65</v>
      </c>
      <c r="O249" s="24">
        <f t="shared" si="11"/>
        <v>455.65</v>
      </c>
      <c r="P249">
        <v>0</v>
      </c>
      <c r="Q249" t="b">
        <v>1</v>
      </c>
      <c r="V249" t="s">
        <v>42</v>
      </c>
    </row>
    <row r="250" spans="1:22">
      <c r="A250" t="s">
        <v>536</v>
      </c>
      <c r="B250" t="s">
        <v>537</v>
      </c>
      <c r="C250" s="1" t="s">
        <v>4127</v>
      </c>
      <c r="D250" s="1">
        <v>44964</v>
      </c>
      <c r="E250" s="21">
        <v>2</v>
      </c>
      <c r="F250" s="21">
        <v>7</v>
      </c>
      <c r="G250" s="21">
        <v>2023</v>
      </c>
      <c r="H250" s="1">
        <f t="shared" si="9"/>
        <v>44964</v>
      </c>
      <c r="I250" s="23">
        <v>44976</v>
      </c>
      <c r="J250" s="21">
        <f t="shared" si="10"/>
        <v>12</v>
      </c>
      <c r="K250" t="s">
        <v>19</v>
      </c>
      <c r="L250">
        <v>3811</v>
      </c>
      <c r="M250">
        <v>85</v>
      </c>
      <c r="N250" s="24">
        <v>109.15</v>
      </c>
      <c r="O250" s="24">
        <f t="shared" si="11"/>
        <v>109.15</v>
      </c>
      <c r="P250">
        <v>7</v>
      </c>
      <c r="Q250" t="b">
        <v>1</v>
      </c>
      <c r="V250" t="s">
        <v>20</v>
      </c>
    </row>
    <row r="251" spans="1:22">
      <c r="A251" t="s">
        <v>538</v>
      </c>
      <c r="B251" t="s">
        <v>539</v>
      </c>
      <c r="C251" s="1" t="s">
        <v>4131</v>
      </c>
      <c r="D251" s="1">
        <v>45004</v>
      </c>
      <c r="E251" s="21">
        <v>3</v>
      </c>
      <c r="F251" s="21">
        <v>19</v>
      </c>
      <c r="G251" s="21">
        <v>2023</v>
      </c>
      <c r="H251" s="1">
        <f t="shared" si="9"/>
        <v>45004</v>
      </c>
      <c r="I251" s="23">
        <v>45009</v>
      </c>
      <c r="J251" s="21">
        <f t="shared" si="10"/>
        <v>5</v>
      </c>
      <c r="K251" t="s">
        <v>19</v>
      </c>
      <c r="L251">
        <v>57250</v>
      </c>
      <c r="M251">
        <v>1099</v>
      </c>
      <c r="N251" s="24">
        <v>1325.72</v>
      </c>
      <c r="O251" s="24">
        <f t="shared" si="11"/>
        <v>1325.72</v>
      </c>
      <c r="P251">
        <v>181</v>
      </c>
      <c r="Q251" t="b">
        <v>0</v>
      </c>
      <c r="V251" t="s">
        <v>20</v>
      </c>
    </row>
    <row r="252" spans="1:22">
      <c r="A252" t="s">
        <v>540</v>
      </c>
      <c r="B252" t="s">
        <v>541</v>
      </c>
      <c r="C252" s="1" t="s">
        <v>4127</v>
      </c>
      <c r="D252" s="1">
        <v>45052</v>
      </c>
      <c r="E252" s="21">
        <v>5</v>
      </c>
      <c r="F252" s="21">
        <v>6</v>
      </c>
      <c r="G252" s="21">
        <v>2023</v>
      </c>
      <c r="H252" s="1">
        <f t="shared" si="9"/>
        <v>45052</v>
      </c>
      <c r="I252" s="23">
        <v>45093</v>
      </c>
      <c r="J252" s="21">
        <f t="shared" si="10"/>
        <v>41</v>
      </c>
      <c r="K252" t="s">
        <v>14</v>
      </c>
      <c r="L252">
        <v>73082</v>
      </c>
      <c r="M252">
        <v>1333</v>
      </c>
      <c r="N252" s="24">
        <v>1978.28</v>
      </c>
      <c r="O252" s="24">
        <f t="shared" si="11"/>
        <v>1978.28</v>
      </c>
      <c r="P252">
        <v>0</v>
      </c>
      <c r="Q252" t="b">
        <v>1</v>
      </c>
      <c r="V252" t="s">
        <v>16</v>
      </c>
    </row>
    <row r="253" spans="1:22">
      <c r="A253" t="s">
        <v>542</v>
      </c>
      <c r="B253" t="s">
        <v>543</v>
      </c>
      <c r="C253" s="1" t="s">
        <v>4131</v>
      </c>
      <c r="D253" s="1">
        <v>45054</v>
      </c>
      <c r="E253" s="21">
        <v>5</v>
      </c>
      <c r="F253" s="21">
        <v>8</v>
      </c>
      <c r="G253" s="21">
        <v>2023</v>
      </c>
      <c r="H253" s="1">
        <f t="shared" si="9"/>
        <v>45054</v>
      </c>
      <c r="I253" s="23">
        <v>45081</v>
      </c>
      <c r="J253" s="21">
        <f t="shared" si="10"/>
        <v>27</v>
      </c>
      <c r="K253" t="s">
        <v>14</v>
      </c>
      <c r="L253">
        <v>35754</v>
      </c>
      <c r="M253">
        <v>1269</v>
      </c>
      <c r="N253" s="24">
        <v>1699.66</v>
      </c>
      <c r="O253" s="24">
        <f t="shared" si="11"/>
        <v>1699.66</v>
      </c>
      <c r="P253">
        <v>175</v>
      </c>
      <c r="Q253" t="b">
        <v>0</v>
      </c>
      <c r="V253" t="s">
        <v>16</v>
      </c>
    </row>
    <row r="254" spans="1:22">
      <c r="A254" t="s">
        <v>544</v>
      </c>
      <c r="B254" t="s">
        <v>545</v>
      </c>
      <c r="C254" s="1" t="s">
        <v>4129</v>
      </c>
      <c r="D254" s="1">
        <v>45237</v>
      </c>
      <c r="E254" s="21">
        <v>11</v>
      </c>
      <c r="F254" s="21">
        <v>7</v>
      </c>
      <c r="G254" s="21">
        <v>2023</v>
      </c>
      <c r="H254" s="1">
        <f t="shared" si="9"/>
        <v>45237</v>
      </c>
      <c r="I254" s="23">
        <v>45261</v>
      </c>
      <c r="J254" s="21">
        <f t="shared" si="10"/>
        <v>24</v>
      </c>
      <c r="K254" t="s">
        <v>19</v>
      </c>
      <c r="L254">
        <v>96742</v>
      </c>
      <c r="M254">
        <v>1961</v>
      </c>
      <c r="N254" s="24">
        <v>3001.43</v>
      </c>
      <c r="O254" s="24">
        <f t="shared" si="11"/>
        <v>3001.43</v>
      </c>
      <c r="P254">
        <v>160</v>
      </c>
      <c r="Q254" t="b">
        <v>0</v>
      </c>
      <c r="V254" t="s">
        <v>20</v>
      </c>
    </row>
    <row r="255" spans="1:22">
      <c r="A255" t="s">
        <v>546</v>
      </c>
      <c r="B255" t="s">
        <v>547</v>
      </c>
      <c r="C255" s="1" t="s">
        <v>4127</v>
      </c>
      <c r="D255" s="1">
        <v>45194</v>
      </c>
      <c r="E255" s="21">
        <v>9</v>
      </c>
      <c r="F255" s="21">
        <v>25</v>
      </c>
      <c r="G255" s="21">
        <v>2023</v>
      </c>
      <c r="H255" s="1">
        <f t="shared" si="9"/>
        <v>45194</v>
      </c>
      <c r="I255" s="23">
        <v>45207</v>
      </c>
      <c r="J255" s="21">
        <f t="shared" si="10"/>
        <v>13</v>
      </c>
      <c r="K255" t="s">
        <v>14</v>
      </c>
      <c r="L255">
        <v>12411</v>
      </c>
      <c r="M255">
        <v>437</v>
      </c>
      <c r="N255" s="24">
        <v>649.87</v>
      </c>
      <c r="O255" s="24">
        <f t="shared" si="11"/>
        <v>649.87</v>
      </c>
      <c r="P255">
        <v>28</v>
      </c>
      <c r="Q255" t="b">
        <v>1</v>
      </c>
      <c r="V255" t="s">
        <v>16</v>
      </c>
    </row>
    <row r="256" spans="1:22">
      <c r="A256" t="s">
        <v>548</v>
      </c>
      <c r="B256" t="s">
        <v>549</v>
      </c>
      <c r="C256" s="1" t="s">
        <v>4129</v>
      </c>
      <c r="D256" s="1">
        <v>45079</v>
      </c>
      <c r="E256" s="21">
        <v>6</v>
      </c>
      <c r="F256" s="21">
        <v>2</v>
      </c>
      <c r="G256" s="21">
        <v>2023</v>
      </c>
      <c r="H256" s="1">
        <f t="shared" si="9"/>
        <v>45079</v>
      </c>
      <c r="I256" s="23">
        <v>45097</v>
      </c>
      <c r="J256" s="21">
        <f t="shared" si="10"/>
        <v>18</v>
      </c>
      <c r="K256" t="s">
        <v>14</v>
      </c>
      <c r="L256">
        <v>3911</v>
      </c>
      <c r="M256">
        <v>48</v>
      </c>
      <c r="N256" s="24">
        <v>32.42</v>
      </c>
      <c r="O256" s="24">
        <f t="shared" si="11"/>
        <v>32.42</v>
      </c>
      <c r="P256">
        <v>2</v>
      </c>
      <c r="Q256" t="b">
        <v>1</v>
      </c>
      <c r="V256" t="s">
        <v>16</v>
      </c>
    </row>
    <row r="257" spans="1:22">
      <c r="A257" t="s">
        <v>550</v>
      </c>
      <c r="B257" t="s">
        <v>551</v>
      </c>
      <c r="C257" s="1" t="s">
        <v>4127</v>
      </c>
      <c r="D257" s="1">
        <v>45083</v>
      </c>
      <c r="E257" s="21">
        <v>6</v>
      </c>
      <c r="F257" s="21">
        <v>6</v>
      </c>
      <c r="G257" s="21">
        <v>2023</v>
      </c>
      <c r="H257" s="1">
        <f t="shared" si="9"/>
        <v>45083</v>
      </c>
      <c r="I257" s="23">
        <v>45084</v>
      </c>
      <c r="J257" s="21">
        <f t="shared" si="10"/>
        <v>1</v>
      </c>
      <c r="K257" t="s">
        <v>23</v>
      </c>
      <c r="L257">
        <v>68270</v>
      </c>
      <c r="M257">
        <v>1069</v>
      </c>
      <c r="N257" s="24">
        <v>1816.85</v>
      </c>
      <c r="O257" s="24">
        <f t="shared" si="11"/>
        <v>1816.85</v>
      </c>
      <c r="P257">
        <v>0</v>
      </c>
      <c r="Q257" t="b">
        <v>1</v>
      </c>
      <c r="V257" t="s">
        <v>25</v>
      </c>
    </row>
    <row r="258" spans="1:22">
      <c r="A258" t="s">
        <v>552</v>
      </c>
      <c r="B258" t="s">
        <v>553</v>
      </c>
      <c r="C258" s="1" t="s">
        <v>4127</v>
      </c>
      <c r="D258" s="1">
        <v>44977</v>
      </c>
      <c r="E258" s="21">
        <v>2</v>
      </c>
      <c r="F258" s="21">
        <v>20</v>
      </c>
      <c r="G258" s="21">
        <v>2023</v>
      </c>
      <c r="H258" s="1">
        <f t="shared" si="9"/>
        <v>44977</v>
      </c>
      <c r="I258" s="23">
        <v>44998</v>
      </c>
      <c r="J258" s="21">
        <f t="shared" si="10"/>
        <v>21</v>
      </c>
      <c r="K258" t="s">
        <v>14</v>
      </c>
      <c r="L258">
        <v>84763</v>
      </c>
      <c r="M258">
        <v>1778</v>
      </c>
      <c r="N258" s="24">
        <v>1217.66</v>
      </c>
      <c r="O258" s="24">
        <f t="shared" si="11"/>
        <v>1217.66</v>
      </c>
      <c r="P258">
        <v>308</v>
      </c>
      <c r="Q258" t="b">
        <v>1</v>
      </c>
      <c r="V258" t="s">
        <v>16</v>
      </c>
    </row>
    <row r="259" spans="1:22">
      <c r="A259" t="s">
        <v>554</v>
      </c>
      <c r="B259" t="s">
        <v>555</v>
      </c>
      <c r="C259" s="1" t="s">
        <v>4129</v>
      </c>
      <c r="D259" s="1">
        <v>45035</v>
      </c>
      <c r="E259" s="21">
        <v>4</v>
      </c>
      <c r="F259" s="21">
        <v>19</v>
      </c>
      <c r="G259" s="21">
        <v>2023</v>
      </c>
      <c r="H259" s="1">
        <f t="shared" ref="H259:H322" si="12">IF(E259&gt;12,DATE(G259,F259,E259),D259)</f>
        <v>45035</v>
      </c>
      <c r="I259" s="23">
        <v>45049</v>
      </c>
      <c r="J259" s="21">
        <f t="shared" ref="J259:J322" si="13">DATEDIF(H259,I259,"D")</f>
        <v>14</v>
      </c>
      <c r="K259" t="s">
        <v>14</v>
      </c>
      <c r="L259">
        <v>9680</v>
      </c>
      <c r="M259">
        <v>327</v>
      </c>
      <c r="N259" s="24">
        <v>506.13</v>
      </c>
      <c r="O259" s="24">
        <f t="shared" ref="O259:O322" si="14">IF(N259&lt;$Z$8,$Z$8,IF(N259&gt;$Z$9,$Z$9,N259))</f>
        <v>506.13</v>
      </c>
      <c r="P259">
        <v>58</v>
      </c>
      <c r="Q259" t="b">
        <v>0</v>
      </c>
      <c r="V259" t="s">
        <v>16</v>
      </c>
    </row>
    <row r="260" spans="1:22">
      <c r="A260" t="s">
        <v>556</v>
      </c>
      <c r="B260" t="s">
        <v>557</v>
      </c>
      <c r="C260" s="1" t="s">
        <v>4127</v>
      </c>
      <c r="D260" s="1">
        <v>45049</v>
      </c>
      <c r="E260" s="21">
        <v>5</v>
      </c>
      <c r="F260" s="21">
        <v>3</v>
      </c>
      <c r="G260" s="21">
        <v>2023</v>
      </c>
      <c r="H260" s="1">
        <f t="shared" si="12"/>
        <v>45049</v>
      </c>
      <c r="I260" s="23">
        <v>45011</v>
      </c>
      <c r="J260" s="21">
        <f t="shared" si="13"/>
        <v>-38</v>
      </c>
      <c r="K260" t="s">
        <v>41</v>
      </c>
      <c r="L260">
        <v>85896</v>
      </c>
      <c r="M260">
        <v>3181</v>
      </c>
      <c r="N260" s="24">
        <v>3576.14</v>
      </c>
      <c r="O260" s="24">
        <f t="shared" si="14"/>
        <v>3576.14</v>
      </c>
      <c r="P260">
        <v>380</v>
      </c>
      <c r="Q260" t="b">
        <v>0</v>
      </c>
      <c r="V260" t="s">
        <v>42</v>
      </c>
    </row>
    <row r="261" spans="1:22">
      <c r="A261" t="s">
        <v>558</v>
      </c>
      <c r="B261" t="s">
        <v>559</v>
      </c>
      <c r="C261" s="1" t="s">
        <v>4131</v>
      </c>
      <c r="D261" s="1">
        <v>44928</v>
      </c>
      <c r="E261" s="21">
        <v>1</v>
      </c>
      <c r="F261" s="21">
        <v>2</v>
      </c>
      <c r="G261" s="21">
        <v>2023</v>
      </c>
      <c r="H261" s="1">
        <f t="shared" si="12"/>
        <v>44928</v>
      </c>
      <c r="I261" s="23">
        <v>44939</v>
      </c>
      <c r="J261" s="21">
        <f t="shared" si="13"/>
        <v>11</v>
      </c>
      <c r="K261" t="s">
        <v>33</v>
      </c>
      <c r="L261">
        <v>84879</v>
      </c>
      <c r="M261">
        <v>2351</v>
      </c>
      <c r="N261" s="24">
        <v>2987.59</v>
      </c>
      <c r="O261" s="24">
        <f t="shared" si="14"/>
        <v>2987.59</v>
      </c>
      <c r="P261">
        <v>0</v>
      </c>
      <c r="Q261" t="b">
        <v>0</v>
      </c>
      <c r="V261" t="s">
        <v>34</v>
      </c>
    </row>
    <row r="262" spans="1:22">
      <c r="A262" t="s">
        <v>560</v>
      </c>
      <c r="B262" t="s">
        <v>561</v>
      </c>
      <c r="C262" s="1" t="s">
        <v>4128</v>
      </c>
      <c r="D262" s="1">
        <v>45167</v>
      </c>
      <c r="E262" s="21">
        <v>8</v>
      </c>
      <c r="F262" s="21">
        <v>29</v>
      </c>
      <c r="G262" s="21">
        <v>2023</v>
      </c>
      <c r="H262" s="1">
        <f t="shared" si="12"/>
        <v>45167</v>
      </c>
      <c r="I262" s="23">
        <v>45180</v>
      </c>
      <c r="J262" s="21">
        <f t="shared" si="13"/>
        <v>13</v>
      </c>
      <c r="K262" t="s">
        <v>19</v>
      </c>
      <c r="L262">
        <v>72295</v>
      </c>
      <c r="M262">
        <v>2012</v>
      </c>
      <c r="N262" s="24">
        <v>3732.15</v>
      </c>
      <c r="O262" s="24">
        <f t="shared" si="14"/>
        <v>3632.575</v>
      </c>
      <c r="P262">
        <v>386</v>
      </c>
      <c r="Q262" t="b">
        <v>1</v>
      </c>
      <c r="V262" t="s">
        <v>20</v>
      </c>
    </row>
    <row r="263" spans="1:22">
      <c r="A263" t="s">
        <v>562</v>
      </c>
      <c r="B263" t="s">
        <v>563</v>
      </c>
      <c r="C263" s="1" t="s">
        <v>4127</v>
      </c>
      <c r="D263" s="1">
        <v>45288</v>
      </c>
      <c r="E263" s="21">
        <v>12</v>
      </c>
      <c r="F263" s="21">
        <v>28</v>
      </c>
      <c r="G263" s="21">
        <v>2023</v>
      </c>
      <c r="H263" s="1">
        <f t="shared" si="12"/>
        <v>45288</v>
      </c>
      <c r="I263" s="23">
        <v>45294</v>
      </c>
      <c r="J263" s="21">
        <f t="shared" si="13"/>
        <v>6</v>
      </c>
      <c r="K263" t="s">
        <v>19</v>
      </c>
      <c r="L263">
        <v>89614</v>
      </c>
      <c r="M263">
        <v>3493</v>
      </c>
      <c r="N263" s="24">
        <v>6409.05</v>
      </c>
      <c r="O263" s="24">
        <f t="shared" si="14"/>
        <v>3632.575</v>
      </c>
      <c r="P263">
        <v>318</v>
      </c>
      <c r="Q263" t="b">
        <v>0</v>
      </c>
      <c r="V263" t="s">
        <v>20</v>
      </c>
    </row>
    <row r="264" spans="1:22">
      <c r="A264" t="s">
        <v>564</v>
      </c>
      <c r="B264" t="s">
        <v>565</v>
      </c>
      <c r="C264" s="1" t="s">
        <v>4131</v>
      </c>
      <c r="D264" s="1">
        <v>44963</v>
      </c>
      <c r="E264" s="21">
        <v>2</v>
      </c>
      <c r="F264" s="21">
        <v>6</v>
      </c>
      <c r="G264" s="21">
        <v>2023</v>
      </c>
      <c r="H264" s="1">
        <f t="shared" si="12"/>
        <v>44963</v>
      </c>
      <c r="I264" s="23">
        <v>44974</v>
      </c>
      <c r="J264" s="21">
        <f t="shared" si="13"/>
        <v>11</v>
      </c>
      <c r="K264" t="s">
        <v>19</v>
      </c>
      <c r="L264">
        <v>12111</v>
      </c>
      <c r="M264">
        <v>128</v>
      </c>
      <c r="N264" s="24">
        <v>221.03</v>
      </c>
      <c r="O264" s="24">
        <f t="shared" si="14"/>
        <v>221.03</v>
      </c>
      <c r="P264">
        <v>0</v>
      </c>
      <c r="Q264" t="b">
        <v>1</v>
      </c>
      <c r="V264" t="s">
        <v>20</v>
      </c>
    </row>
    <row r="265" spans="1:22">
      <c r="A265" t="s">
        <v>566</v>
      </c>
      <c r="B265" t="s">
        <v>567</v>
      </c>
      <c r="C265" s="1" t="s">
        <v>4128</v>
      </c>
      <c r="D265" s="1">
        <v>45247</v>
      </c>
      <c r="E265" s="21">
        <v>11</v>
      </c>
      <c r="F265" s="21">
        <v>17</v>
      </c>
      <c r="G265" s="21">
        <v>2023</v>
      </c>
      <c r="H265" s="1">
        <f t="shared" si="12"/>
        <v>45247</v>
      </c>
      <c r="I265" s="23">
        <v>45267</v>
      </c>
      <c r="J265" s="21">
        <f t="shared" si="13"/>
        <v>20</v>
      </c>
      <c r="K265" t="s">
        <v>14</v>
      </c>
      <c r="L265">
        <v>38504</v>
      </c>
      <c r="M265">
        <v>910</v>
      </c>
      <c r="N265" s="24">
        <v>1151.35</v>
      </c>
      <c r="O265" s="24">
        <f t="shared" si="14"/>
        <v>1151.35</v>
      </c>
      <c r="P265">
        <v>172</v>
      </c>
      <c r="Q265" t="b">
        <v>1</v>
      </c>
      <c r="V265" t="s">
        <v>16</v>
      </c>
    </row>
    <row r="266" spans="1:22">
      <c r="A266" t="s">
        <v>568</v>
      </c>
      <c r="B266" t="s">
        <v>569</v>
      </c>
      <c r="C266" s="1" t="s">
        <v>4128</v>
      </c>
      <c r="D266" s="1">
        <v>45028</v>
      </c>
      <c r="E266" s="21">
        <v>4</v>
      </c>
      <c r="F266" s="21">
        <v>12</v>
      </c>
      <c r="G266" s="21">
        <v>2023</v>
      </c>
      <c r="H266" s="1">
        <f t="shared" si="12"/>
        <v>45028</v>
      </c>
      <c r="I266" s="23">
        <v>45055</v>
      </c>
      <c r="J266" s="21">
        <f t="shared" si="13"/>
        <v>27</v>
      </c>
      <c r="K266" t="s">
        <v>41</v>
      </c>
      <c r="L266">
        <v>2802</v>
      </c>
      <c r="M266">
        <v>119</v>
      </c>
      <c r="N266" s="24">
        <v>190.92</v>
      </c>
      <c r="O266" s="24">
        <f t="shared" si="14"/>
        <v>190.92</v>
      </c>
      <c r="P266">
        <v>11</v>
      </c>
      <c r="Q266" t="b">
        <v>1</v>
      </c>
      <c r="V266" t="s">
        <v>42</v>
      </c>
    </row>
    <row r="267" spans="1:22">
      <c r="A267" t="s">
        <v>570</v>
      </c>
      <c r="B267" t="s">
        <v>571</v>
      </c>
      <c r="C267" s="1" t="s">
        <v>4131</v>
      </c>
      <c r="D267" s="1">
        <v>45258</v>
      </c>
      <c r="E267" s="21">
        <v>11</v>
      </c>
      <c r="F267" s="21">
        <v>28</v>
      </c>
      <c r="G267" s="21">
        <v>2023</v>
      </c>
      <c r="H267" s="1">
        <f t="shared" si="12"/>
        <v>45258</v>
      </c>
      <c r="I267" s="23">
        <v>45283</v>
      </c>
      <c r="J267" s="21">
        <f t="shared" si="13"/>
        <v>25</v>
      </c>
      <c r="K267" t="s">
        <v>41</v>
      </c>
      <c r="L267">
        <v>9155</v>
      </c>
      <c r="M267">
        <v>312</v>
      </c>
      <c r="N267" s="24">
        <v>396.04</v>
      </c>
      <c r="O267" s="24">
        <f t="shared" si="14"/>
        <v>396.04</v>
      </c>
      <c r="P267">
        <v>58</v>
      </c>
      <c r="Q267" t="b">
        <v>0</v>
      </c>
      <c r="V267" t="s">
        <v>42</v>
      </c>
    </row>
    <row r="268" spans="1:22">
      <c r="A268" t="s">
        <v>572</v>
      </c>
      <c r="B268" t="s">
        <v>573</v>
      </c>
      <c r="C268" s="1" t="s">
        <v>4129</v>
      </c>
      <c r="D268" s="1" t="s">
        <v>574</v>
      </c>
      <c r="E268" s="21">
        <v>14</v>
      </c>
      <c r="F268" s="21">
        <v>3</v>
      </c>
      <c r="G268" s="21">
        <v>2023</v>
      </c>
      <c r="H268" s="1">
        <f t="shared" si="12"/>
        <v>44999</v>
      </c>
      <c r="I268" s="23">
        <v>45001</v>
      </c>
      <c r="J268" s="21">
        <f t="shared" si="13"/>
        <v>2</v>
      </c>
      <c r="K268" t="s">
        <v>23</v>
      </c>
      <c r="L268">
        <v>74656</v>
      </c>
      <c r="M268">
        <v>1753</v>
      </c>
      <c r="N268" s="24">
        <v>3163.13</v>
      </c>
      <c r="O268" s="24">
        <f t="shared" si="14"/>
        <v>3163.13</v>
      </c>
      <c r="P268">
        <v>345</v>
      </c>
      <c r="Q268" t="b">
        <v>0</v>
      </c>
      <c r="V268" t="s">
        <v>25</v>
      </c>
    </row>
    <row r="269" spans="1:22">
      <c r="A269" t="s">
        <v>575</v>
      </c>
      <c r="B269" t="s">
        <v>576</v>
      </c>
      <c r="C269" s="1" t="s">
        <v>4128</v>
      </c>
      <c r="D269" s="1">
        <v>45011</v>
      </c>
      <c r="E269" s="21">
        <v>3</v>
      </c>
      <c r="F269" s="21">
        <v>26</v>
      </c>
      <c r="G269" s="21">
        <v>2023</v>
      </c>
      <c r="H269" s="1">
        <f t="shared" si="12"/>
        <v>45011</v>
      </c>
      <c r="I269" s="23">
        <v>45032</v>
      </c>
      <c r="J269" s="21">
        <f t="shared" si="13"/>
        <v>21</v>
      </c>
      <c r="K269" t="s">
        <v>23</v>
      </c>
      <c r="L269">
        <v>40384</v>
      </c>
      <c r="M269">
        <v>1866</v>
      </c>
      <c r="N269" s="24">
        <v>2060.37</v>
      </c>
      <c r="O269" s="24">
        <f t="shared" si="14"/>
        <v>2060.37</v>
      </c>
      <c r="P269">
        <v>278</v>
      </c>
      <c r="Q269" t="b">
        <v>1</v>
      </c>
      <c r="V269" t="s">
        <v>25</v>
      </c>
    </row>
    <row r="270" spans="1:22">
      <c r="A270" t="s">
        <v>577</v>
      </c>
      <c r="B270" t="s">
        <v>578</v>
      </c>
      <c r="C270" s="1" t="s">
        <v>4131</v>
      </c>
      <c r="D270" s="1">
        <v>45218</v>
      </c>
      <c r="E270" s="21">
        <v>10</v>
      </c>
      <c r="F270" s="21">
        <v>19</v>
      </c>
      <c r="G270" s="21">
        <v>2023</v>
      </c>
      <c r="H270" s="1">
        <f t="shared" si="12"/>
        <v>45218</v>
      </c>
      <c r="I270" s="23">
        <v>45228</v>
      </c>
      <c r="J270" s="21">
        <f t="shared" si="13"/>
        <v>10</v>
      </c>
      <c r="K270" t="s">
        <v>33</v>
      </c>
      <c r="L270">
        <v>48254</v>
      </c>
      <c r="M270">
        <v>1973</v>
      </c>
      <c r="N270" s="24">
        <v>3857.91</v>
      </c>
      <c r="O270" s="24">
        <f t="shared" si="14"/>
        <v>3632.575</v>
      </c>
      <c r="P270">
        <v>340</v>
      </c>
      <c r="Q270" t="b">
        <v>0</v>
      </c>
      <c r="V270" t="s">
        <v>34</v>
      </c>
    </row>
    <row r="271" spans="1:22">
      <c r="A271" t="s">
        <v>579</v>
      </c>
      <c r="B271" t="s">
        <v>580</v>
      </c>
      <c r="C271" s="1" t="s">
        <v>4129</v>
      </c>
      <c r="D271" s="1">
        <v>45166</v>
      </c>
      <c r="E271" s="21">
        <v>8</v>
      </c>
      <c r="F271" s="21">
        <v>28</v>
      </c>
      <c r="G271" s="21">
        <v>2023</v>
      </c>
      <c r="H271" s="1">
        <f t="shared" si="12"/>
        <v>45166</v>
      </c>
      <c r="I271" s="23">
        <v>45177</v>
      </c>
      <c r="J271" s="21">
        <f t="shared" si="13"/>
        <v>11</v>
      </c>
      <c r="K271" t="s">
        <v>23</v>
      </c>
      <c r="L271">
        <v>22918</v>
      </c>
      <c r="M271">
        <v>472</v>
      </c>
      <c r="N271" s="24">
        <v>896.08</v>
      </c>
      <c r="O271" s="24">
        <f t="shared" si="14"/>
        <v>896.08</v>
      </c>
      <c r="P271">
        <v>76</v>
      </c>
      <c r="Q271" t="b">
        <v>1</v>
      </c>
      <c r="V271" t="s">
        <v>25</v>
      </c>
    </row>
    <row r="272" spans="1:22">
      <c r="A272" t="s">
        <v>581</v>
      </c>
      <c r="B272" t="s">
        <v>582</v>
      </c>
      <c r="C272" s="1" t="s">
        <v>4128</v>
      </c>
      <c r="D272" s="1">
        <v>45066</v>
      </c>
      <c r="E272" s="21">
        <v>5</v>
      </c>
      <c r="F272" s="21">
        <v>20</v>
      </c>
      <c r="G272" s="21">
        <v>2023</v>
      </c>
      <c r="H272" s="1">
        <f t="shared" si="12"/>
        <v>45066</v>
      </c>
      <c r="I272" s="23">
        <v>45085</v>
      </c>
      <c r="J272" s="21">
        <f t="shared" si="13"/>
        <v>19</v>
      </c>
      <c r="K272" t="s">
        <v>33</v>
      </c>
      <c r="L272">
        <v>86981</v>
      </c>
      <c r="M272">
        <v>3114</v>
      </c>
      <c r="N272" s="24">
        <v>5021.03</v>
      </c>
      <c r="O272" s="24">
        <f t="shared" si="14"/>
        <v>3632.575</v>
      </c>
      <c r="P272">
        <v>482</v>
      </c>
      <c r="Q272" t="b">
        <v>1</v>
      </c>
      <c r="V272" t="s">
        <v>34</v>
      </c>
    </row>
    <row r="273" spans="1:22">
      <c r="A273" t="s">
        <v>583</v>
      </c>
      <c r="B273" t="s">
        <v>584</v>
      </c>
      <c r="C273" s="1" t="s">
        <v>4128</v>
      </c>
      <c r="D273" s="1">
        <v>44968</v>
      </c>
      <c r="E273" s="21">
        <v>2</v>
      </c>
      <c r="F273" s="21">
        <v>11</v>
      </c>
      <c r="G273" s="21">
        <v>2023</v>
      </c>
      <c r="H273" s="1">
        <f t="shared" si="12"/>
        <v>44968</v>
      </c>
      <c r="I273" s="23">
        <v>44993</v>
      </c>
      <c r="J273" s="21">
        <f t="shared" si="13"/>
        <v>25</v>
      </c>
      <c r="K273" t="s">
        <v>14</v>
      </c>
      <c r="L273">
        <v>61713</v>
      </c>
      <c r="M273">
        <v>2087</v>
      </c>
      <c r="N273" s="24">
        <v>1918.21</v>
      </c>
      <c r="O273" s="24">
        <f t="shared" si="14"/>
        <v>1918.21</v>
      </c>
      <c r="P273">
        <v>200</v>
      </c>
      <c r="Q273" t="b">
        <v>1</v>
      </c>
      <c r="V273" t="s">
        <v>16</v>
      </c>
    </row>
    <row r="274" spans="1:22">
      <c r="A274" t="s">
        <v>585</v>
      </c>
      <c r="B274" t="s">
        <v>586</v>
      </c>
      <c r="C274" s="1" t="s">
        <v>4131</v>
      </c>
      <c r="D274" s="1">
        <v>45092</v>
      </c>
      <c r="E274" s="21">
        <v>6</v>
      </c>
      <c r="F274" s="21">
        <v>15</v>
      </c>
      <c r="G274" s="21">
        <v>2023</v>
      </c>
      <c r="H274" s="1">
        <f t="shared" si="12"/>
        <v>45092</v>
      </c>
      <c r="I274" s="23">
        <v>45111</v>
      </c>
      <c r="J274" s="21">
        <f t="shared" si="13"/>
        <v>19</v>
      </c>
      <c r="K274" t="s">
        <v>14</v>
      </c>
      <c r="L274">
        <v>31306</v>
      </c>
      <c r="M274">
        <v>815</v>
      </c>
      <c r="N274" s="24">
        <v>568.45</v>
      </c>
      <c r="O274" s="24">
        <f t="shared" si="14"/>
        <v>568.45</v>
      </c>
      <c r="P274">
        <v>47</v>
      </c>
      <c r="Q274" t="b">
        <v>0</v>
      </c>
      <c r="V274" t="s">
        <v>16</v>
      </c>
    </row>
    <row r="275" spans="1:22">
      <c r="A275" t="s">
        <v>587</v>
      </c>
      <c r="B275" t="s">
        <v>588</v>
      </c>
      <c r="C275" s="1" t="s">
        <v>4128</v>
      </c>
      <c r="D275" s="1">
        <v>45044</v>
      </c>
      <c r="E275" s="21">
        <v>4</v>
      </c>
      <c r="F275" s="21">
        <v>28</v>
      </c>
      <c r="G275" s="21">
        <v>2023</v>
      </c>
      <c r="H275" s="1">
        <f t="shared" si="12"/>
        <v>45044</v>
      </c>
      <c r="I275" s="23">
        <v>45046</v>
      </c>
      <c r="J275" s="21">
        <f t="shared" si="13"/>
        <v>2</v>
      </c>
      <c r="K275" t="s">
        <v>33</v>
      </c>
      <c r="L275">
        <v>17646</v>
      </c>
      <c r="M275">
        <v>435</v>
      </c>
      <c r="N275" s="24">
        <v>775.19</v>
      </c>
      <c r="O275" s="24">
        <f t="shared" si="14"/>
        <v>775.19</v>
      </c>
      <c r="P275">
        <v>44</v>
      </c>
      <c r="Q275" t="b">
        <v>1</v>
      </c>
      <c r="V275" t="s">
        <v>34</v>
      </c>
    </row>
    <row r="276" spans="1:22">
      <c r="A276" t="s">
        <v>589</v>
      </c>
      <c r="B276" t="s">
        <v>590</v>
      </c>
      <c r="C276" s="1" t="s">
        <v>4129</v>
      </c>
      <c r="D276" s="1">
        <v>45221</v>
      </c>
      <c r="E276" s="21">
        <v>10</v>
      </c>
      <c r="F276" s="21">
        <v>22</v>
      </c>
      <c r="G276" s="21">
        <v>2023</v>
      </c>
      <c r="H276" s="1">
        <f t="shared" si="12"/>
        <v>45221</v>
      </c>
      <c r="I276" s="23">
        <v>45250</v>
      </c>
      <c r="J276" s="21">
        <f t="shared" si="13"/>
        <v>29</v>
      </c>
      <c r="K276" t="s">
        <v>14</v>
      </c>
      <c r="L276">
        <v>47843</v>
      </c>
      <c r="M276">
        <v>1135</v>
      </c>
      <c r="N276" s="24">
        <v>848.93</v>
      </c>
      <c r="O276" s="24">
        <f t="shared" si="14"/>
        <v>848.93</v>
      </c>
      <c r="P276">
        <v>0</v>
      </c>
      <c r="Q276" t="b">
        <v>0</v>
      </c>
      <c r="V276" t="s">
        <v>16</v>
      </c>
    </row>
    <row r="277" spans="1:22">
      <c r="A277" t="s">
        <v>591</v>
      </c>
      <c r="B277" t="s">
        <v>592</v>
      </c>
      <c r="C277" s="1" t="s">
        <v>4131</v>
      </c>
      <c r="D277" s="1">
        <v>45271</v>
      </c>
      <c r="E277" s="21">
        <v>12</v>
      </c>
      <c r="F277" s="21">
        <v>11</v>
      </c>
      <c r="G277" s="21">
        <v>2023</v>
      </c>
      <c r="H277" s="1">
        <f t="shared" si="12"/>
        <v>45271</v>
      </c>
      <c r="I277" s="23">
        <v>45288</v>
      </c>
      <c r="J277" s="21">
        <f t="shared" si="13"/>
        <v>17</v>
      </c>
      <c r="K277" t="s">
        <v>23</v>
      </c>
      <c r="L277">
        <v>97601</v>
      </c>
      <c r="M277">
        <v>3385</v>
      </c>
      <c r="N277" s="24">
        <v>6030.01</v>
      </c>
      <c r="O277" s="24">
        <f t="shared" si="14"/>
        <v>3632.575</v>
      </c>
      <c r="P277">
        <v>221</v>
      </c>
      <c r="Q277" t="b">
        <v>1</v>
      </c>
      <c r="V277" t="s">
        <v>25</v>
      </c>
    </row>
    <row r="278" spans="1:22">
      <c r="A278" t="s">
        <v>593</v>
      </c>
      <c r="B278" t="s">
        <v>594</v>
      </c>
      <c r="C278" s="1" t="s">
        <v>4128</v>
      </c>
      <c r="D278" s="1">
        <v>45016</v>
      </c>
      <c r="E278" s="21">
        <v>3</v>
      </c>
      <c r="F278" s="21">
        <v>31</v>
      </c>
      <c r="G278" s="21">
        <v>2023</v>
      </c>
      <c r="H278" s="1">
        <f t="shared" si="12"/>
        <v>45016</v>
      </c>
      <c r="I278" s="23">
        <v>45018</v>
      </c>
      <c r="J278" s="21">
        <f t="shared" si="13"/>
        <v>2</v>
      </c>
      <c r="K278" t="s">
        <v>23</v>
      </c>
      <c r="L278">
        <v>91735</v>
      </c>
      <c r="M278">
        <v>2540</v>
      </c>
      <c r="N278" s="24">
        <v>3139.81</v>
      </c>
      <c r="O278" s="24">
        <f t="shared" si="14"/>
        <v>3139.81</v>
      </c>
      <c r="P278">
        <v>131</v>
      </c>
      <c r="Q278" t="b">
        <v>1</v>
      </c>
      <c r="V278" t="s">
        <v>25</v>
      </c>
    </row>
    <row r="279" spans="1:22">
      <c r="A279" t="s">
        <v>595</v>
      </c>
      <c r="B279" t="s">
        <v>596</v>
      </c>
      <c r="C279" s="1" t="s">
        <v>4127</v>
      </c>
      <c r="D279" s="1">
        <v>45069</v>
      </c>
      <c r="E279" s="21">
        <v>5</v>
      </c>
      <c r="F279" s="21">
        <v>23</v>
      </c>
      <c r="G279" s="21">
        <v>2023</v>
      </c>
      <c r="H279" s="1">
        <f t="shared" si="12"/>
        <v>45069</v>
      </c>
      <c r="I279" s="23">
        <v>45093</v>
      </c>
      <c r="J279" s="21">
        <f t="shared" si="13"/>
        <v>24</v>
      </c>
      <c r="K279" t="s">
        <v>14</v>
      </c>
      <c r="L279">
        <v>17371</v>
      </c>
      <c r="M279">
        <v>751</v>
      </c>
      <c r="N279" s="24">
        <v>833.49</v>
      </c>
      <c r="O279" s="24">
        <f t="shared" si="14"/>
        <v>833.49</v>
      </c>
      <c r="P279">
        <v>53</v>
      </c>
      <c r="Q279" t="b">
        <v>1</v>
      </c>
      <c r="V279" t="s">
        <v>16</v>
      </c>
    </row>
    <row r="280" spans="1:22">
      <c r="A280" t="s">
        <v>597</v>
      </c>
      <c r="B280" t="s">
        <v>598</v>
      </c>
      <c r="C280" s="1" t="s">
        <v>4128</v>
      </c>
      <c r="D280" s="1">
        <v>45252</v>
      </c>
      <c r="E280" s="21">
        <v>11</v>
      </c>
      <c r="F280" s="21">
        <v>22</v>
      </c>
      <c r="G280" s="21">
        <v>2023</v>
      </c>
      <c r="H280" s="1">
        <f t="shared" si="12"/>
        <v>45252</v>
      </c>
      <c r="I280" s="23">
        <v>45275</v>
      </c>
      <c r="J280" s="21">
        <f t="shared" si="13"/>
        <v>23</v>
      </c>
      <c r="K280" t="s">
        <v>19</v>
      </c>
      <c r="L280">
        <v>78371</v>
      </c>
      <c r="M280">
        <v>2882</v>
      </c>
      <c r="N280" s="24">
        <v>5345.49</v>
      </c>
      <c r="O280" s="24">
        <f t="shared" si="14"/>
        <v>3632.575</v>
      </c>
      <c r="P280">
        <v>453</v>
      </c>
      <c r="Q280" t="b">
        <v>0</v>
      </c>
      <c r="V280" t="s">
        <v>20</v>
      </c>
    </row>
    <row r="281" spans="1:22">
      <c r="A281" t="s">
        <v>599</v>
      </c>
      <c r="B281" t="s">
        <v>600</v>
      </c>
      <c r="C281" s="1" t="s">
        <v>4131</v>
      </c>
      <c r="D281" s="1">
        <v>45167</v>
      </c>
      <c r="E281" s="21">
        <v>8</v>
      </c>
      <c r="F281" s="21">
        <v>29</v>
      </c>
      <c r="G281" s="21">
        <v>2023</v>
      </c>
      <c r="H281" s="1">
        <f t="shared" si="12"/>
        <v>45167</v>
      </c>
      <c r="I281" s="23">
        <v>45190</v>
      </c>
      <c r="J281" s="21">
        <f t="shared" si="13"/>
        <v>23</v>
      </c>
      <c r="K281" t="s">
        <v>58</v>
      </c>
      <c r="L281">
        <v>3049</v>
      </c>
      <c r="M281">
        <v>39</v>
      </c>
      <c r="N281" s="24">
        <v>54.83</v>
      </c>
      <c r="O281" s="24">
        <f t="shared" si="14"/>
        <v>54.83</v>
      </c>
      <c r="P281">
        <v>7</v>
      </c>
      <c r="Q281" t="b">
        <v>1</v>
      </c>
      <c r="V281" t="s">
        <v>59</v>
      </c>
    </row>
    <row r="282" spans="1:22">
      <c r="A282" t="s">
        <v>601</v>
      </c>
      <c r="B282" t="s">
        <v>602</v>
      </c>
      <c r="C282" s="1" t="s">
        <v>4127</v>
      </c>
      <c r="D282" s="1">
        <v>45270</v>
      </c>
      <c r="E282" s="21">
        <v>12</v>
      </c>
      <c r="F282" s="21">
        <v>10</v>
      </c>
      <c r="G282" s="21">
        <v>2023</v>
      </c>
      <c r="H282" s="1">
        <f t="shared" si="12"/>
        <v>45270</v>
      </c>
      <c r="I282" s="23">
        <v>45265</v>
      </c>
      <c r="J282" s="21">
        <f t="shared" si="13"/>
        <v>-5</v>
      </c>
      <c r="K282" t="s">
        <v>23</v>
      </c>
      <c r="L282">
        <v>32616</v>
      </c>
      <c r="M282">
        <v>1161</v>
      </c>
      <c r="N282" s="24">
        <v>1584.67</v>
      </c>
      <c r="O282" s="24">
        <f t="shared" si="14"/>
        <v>1584.67</v>
      </c>
      <c r="P282">
        <v>229</v>
      </c>
      <c r="Q282" t="b">
        <v>1</v>
      </c>
      <c r="V282" t="s">
        <v>25</v>
      </c>
    </row>
    <row r="283" spans="1:22">
      <c r="A283" t="s">
        <v>603</v>
      </c>
      <c r="B283" t="s">
        <v>604</v>
      </c>
      <c r="C283" s="1" t="s">
        <v>4129</v>
      </c>
      <c r="D283" s="1">
        <v>45137</v>
      </c>
      <c r="E283" s="21">
        <v>7</v>
      </c>
      <c r="F283" s="21">
        <v>30</v>
      </c>
      <c r="G283" s="21">
        <v>2023</v>
      </c>
      <c r="H283" s="1">
        <f t="shared" si="12"/>
        <v>45137</v>
      </c>
      <c r="I283" s="23">
        <v>45153</v>
      </c>
      <c r="J283" s="21">
        <f t="shared" si="13"/>
        <v>16</v>
      </c>
      <c r="K283" t="s">
        <v>19</v>
      </c>
      <c r="L283">
        <v>21932</v>
      </c>
      <c r="M283">
        <v>457</v>
      </c>
      <c r="N283" s="24">
        <v>611.53</v>
      </c>
      <c r="O283" s="24">
        <f t="shared" si="14"/>
        <v>611.53</v>
      </c>
      <c r="P283">
        <v>56</v>
      </c>
      <c r="Q283" t="b">
        <v>1</v>
      </c>
      <c r="V283" t="s">
        <v>20</v>
      </c>
    </row>
    <row r="284" spans="1:22">
      <c r="A284" t="s">
        <v>605</v>
      </c>
      <c r="B284" t="s">
        <v>606</v>
      </c>
      <c r="C284" s="1" t="s">
        <v>4128</v>
      </c>
      <c r="D284" s="1">
        <v>45132</v>
      </c>
      <c r="E284" s="21">
        <v>7</v>
      </c>
      <c r="F284" s="21">
        <v>25</v>
      </c>
      <c r="G284" s="21">
        <v>2023</v>
      </c>
      <c r="H284" s="1">
        <f t="shared" si="12"/>
        <v>45132</v>
      </c>
      <c r="I284" s="23">
        <v>45135</v>
      </c>
      <c r="J284" s="21">
        <f t="shared" si="13"/>
        <v>3</v>
      </c>
      <c r="K284" t="s">
        <v>33</v>
      </c>
      <c r="L284">
        <v>30855</v>
      </c>
      <c r="M284">
        <v>1040</v>
      </c>
      <c r="N284" s="24">
        <v>1099.02</v>
      </c>
      <c r="O284" s="24">
        <f t="shared" si="14"/>
        <v>1099.02</v>
      </c>
      <c r="P284">
        <v>0</v>
      </c>
      <c r="Q284" t="b">
        <v>0</v>
      </c>
      <c r="V284" t="s">
        <v>34</v>
      </c>
    </row>
    <row r="285" spans="1:22">
      <c r="A285" t="s">
        <v>607</v>
      </c>
      <c r="B285" t="s">
        <v>608</v>
      </c>
      <c r="C285" s="1" t="s">
        <v>4131</v>
      </c>
      <c r="D285" s="1" t="s">
        <v>115</v>
      </c>
      <c r="E285" s="21">
        <v>21</v>
      </c>
      <c r="F285" s="21">
        <v>8</v>
      </c>
      <c r="G285" s="21">
        <v>2023</v>
      </c>
      <c r="H285" s="1">
        <f t="shared" si="12"/>
        <v>45159</v>
      </c>
      <c r="I285" s="23">
        <v>45189</v>
      </c>
      <c r="J285" s="21">
        <f t="shared" si="13"/>
        <v>30</v>
      </c>
      <c r="K285" t="s">
        <v>19</v>
      </c>
      <c r="L285">
        <v>62434</v>
      </c>
      <c r="M285">
        <v>2322</v>
      </c>
      <c r="N285" s="24">
        <v>3897.39</v>
      </c>
      <c r="O285" s="24">
        <f t="shared" si="14"/>
        <v>3632.575</v>
      </c>
      <c r="P285">
        <v>372</v>
      </c>
      <c r="Q285" t="b">
        <v>1</v>
      </c>
      <c r="V285" t="s">
        <v>68</v>
      </c>
    </row>
    <row r="286" spans="1:22">
      <c r="A286" t="s">
        <v>609</v>
      </c>
      <c r="B286" t="s">
        <v>610</v>
      </c>
      <c r="C286" s="1" t="s">
        <v>4127</v>
      </c>
      <c r="D286" s="1">
        <v>45056</v>
      </c>
      <c r="E286" s="21">
        <v>5</v>
      </c>
      <c r="F286" s="21">
        <v>10</v>
      </c>
      <c r="G286" s="21">
        <v>2023</v>
      </c>
      <c r="H286" s="1">
        <f t="shared" si="12"/>
        <v>45056</v>
      </c>
      <c r="I286" s="23">
        <v>45059</v>
      </c>
      <c r="J286" s="21">
        <f t="shared" si="13"/>
        <v>3</v>
      </c>
      <c r="K286" t="s">
        <v>138</v>
      </c>
      <c r="L286">
        <v>73694</v>
      </c>
      <c r="M286">
        <v>1417</v>
      </c>
      <c r="N286" s="24">
        <v>1245.82</v>
      </c>
      <c r="O286" s="24">
        <f t="shared" si="14"/>
        <v>1245.82</v>
      </c>
      <c r="P286">
        <v>177</v>
      </c>
      <c r="Q286" t="b">
        <v>1</v>
      </c>
      <c r="V286" t="s">
        <v>139</v>
      </c>
    </row>
    <row r="287" spans="1:22">
      <c r="A287" t="s">
        <v>611</v>
      </c>
      <c r="B287" t="s">
        <v>612</v>
      </c>
      <c r="C287" s="1" t="s">
        <v>4131</v>
      </c>
      <c r="D287" s="1">
        <v>45133</v>
      </c>
      <c r="E287" s="21">
        <v>7</v>
      </c>
      <c r="F287" s="21">
        <v>26</v>
      </c>
      <c r="G287" s="21">
        <v>2023</v>
      </c>
      <c r="H287" s="1">
        <f t="shared" si="12"/>
        <v>45133</v>
      </c>
      <c r="I287" s="23">
        <v>45138</v>
      </c>
      <c r="J287" s="21">
        <f t="shared" si="13"/>
        <v>5</v>
      </c>
      <c r="K287" t="s">
        <v>33</v>
      </c>
      <c r="L287">
        <v>44016</v>
      </c>
      <c r="M287">
        <v>1244</v>
      </c>
      <c r="N287" s="24">
        <v>2373.98</v>
      </c>
      <c r="O287" s="24">
        <f t="shared" si="14"/>
        <v>2373.98</v>
      </c>
      <c r="P287">
        <v>0</v>
      </c>
      <c r="Q287" t="b">
        <v>1</v>
      </c>
      <c r="V287" t="s">
        <v>34</v>
      </c>
    </row>
    <row r="288" spans="1:22">
      <c r="A288" t="s">
        <v>613</v>
      </c>
      <c r="B288" t="s">
        <v>614</v>
      </c>
      <c r="C288" s="1" t="s">
        <v>4129</v>
      </c>
      <c r="D288" s="1">
        <v>44927</v>
      </c>
      <c r="E288" s="21">
        <v>1</v>
      </c>
      <c r="F288" s="21">
        <v>1</v>
      </c>
      <c r="G288" s="21">
        <v>2023</v>
      </c>
      <c r="H288" s="1">
        <f t="shared" si="12"/>
        <v>44927</v>
      </c>
      <c r="I288" s="23">
        <v>44932</v>
      </c>
      <c r="J288" s="21">
        <f t="shared" si="13"/>
        <v>5</v>
      </c>
      <c r="K288" t="s">
        <v>33</v>
      </c>
      <c r="L288">
        <v>8400</v>
      </c>
      <c r="M288">
        <v>147</v>
      </c>
      <c r="N288" s="24">
        <v>270.62</v>
      </c>
      <c r="O288" s="24">
        <f t="shared" si="14"/>
        <v>270.62</v>
      </c>
      <c r="P288">
        <v>10</v>
      </c>
      <c r="Q288" t="b">
        <v>1</v>
      </c>
      <c r="V288" t="s">
        <v>34</v>
      </c>
    </row>
    <row r="289" spans="1:22">
      <c r="A289" t="s">
        <v>615</v>
      </c>
      <c r="B289" t="s">
        <v>616</v>
      </c>
      <c r="C289" s="1" t="s">
        <v>4127</v>
      </c>
      <c r="D289" s="1" t="s">
        <v>617</v>
      </c>
      <c r="E289" s="21">
        <v>31</v>
      </c>
      <c r="F289" s="21">
        <v>7</v>
      </c>
      <c r="G289" s="21">
        <v>2023</v>
      </c>
      <c r="H289" s="1">
        <f t="shared" si="12"/>
        <v>45138</v>
      </c>
      <c r="I289" s="23">
        <v>45142</v>
      </c>
      <c r="J289" s="21">
        <f t="shared" si="13"/>
        <v>4</v>
      </c>
      <c r="K289" t="s">
        <v>266</v>
      </c>
      <c r="L289">
        <v>43642</v>
      </c>
      <c r="M289">
        <v>527</v>
      </c>
      <c r="N289" s="24">
        <v>530.28</v>
      </c>
      <c r="O289" s="24">
        <f t="shared" si="14"/>
        <v>530.28</v>
      </c>
      <c r="P289">
        <v>100</v>
      </c>
      <c r="Q289" t="b">
        <v>1</v>
      </c>
      <c r="V289" t="s">
        <v>68</v>
      </c>
    </row>
    <row r="290" spans="1:22">
      <c r="A290" t="s">
        <v>618</v>
      </c>
      <c r="B290" t="s">
        <v>619</v>
      </c>
      <c r="C290" s="1" t="s">
        <v>4131</v>
      </c>
      <c r="D290" s="1">
        <v>45192</v>
      </c>
      <c r="E290" s="21">
        <v>9</v>
      </c>
      <c r="F290" s="21">
        <v>23</v>
      </c>
      <c r="G290" s="21">
        <v>2023</v>
      </c>
      <c r="H290" s="1">
        <f t="shared" si="12"/>
        <v>45192</v>
      </c>
      <c r="I290" s="23">
        <v>45209</v>
      </c>
      <c r="J290" s="21">
        <f t="shared" si="13"/>
        <v>17</v>
      </c>
      <c r="K290" t="s">
        <v>41</v>
      </c>
      <c r="L290">
        <v>16151</v>
      </c>
      <c r="M290">
        <v>406</v>
      </c>
      <c r="N290" s="24">
        <v>647.24</v>
      </c>
      <c r="O290" s="24">
        <f t="shared" si="14"/>
        <v>647.24</v>
      </c>
      <c r="P290">
        <v>41</v>
      </c>
      <c r="Q290" t="b">
        <v>0</v>
      </c>
      <c r="R290">
        <v>16169</v>
      </c>
      <c r="V290" t="s">
        <v>68</v>
      </c>
    </row>
    <row r="291" spans="1:22">
      <c r="A291" t="s">
        <v>620</v>
      </c>
      <c r="B291" t="s">
        <v>621</v>
      </c>
      <c r="C291" s="1" t="s">
        <v>4131</v>
      </c>
      <c r="D291" s="1">
        <v>45247</v>
      </c>
      <c r="E291" s="21">
        <v>11</v>
      </c>
      <c r="F291" s="21">
        <v>17</v>
      </c>
      <c r="G291" s="21">
        <v>2023</v>
      </c>
      <c r="H291" s="1">
        <f t="shared" si="12"/>
        <v>45247</v>
      </c>
      <c r="I291" s="23">
        <v>45253</v>
      </c>
      <c r="J291" s="21">
        <f t="shared" si="13"/>
        <v>6</v>
      </c>
      <c r="K291" t="s">
        <v>14</v>
      </c>
      <c r="L291">
        <v>52407</v>
      </c>
      <c r="M291">
        <v>1284</v>
      </c>
      <c r="N291" s="24">
        <v>1746.03</v>
      </c>
      <c r="O291" s="24">
        <f t="shared" si="14"/>
        <v>1746.03</v>
      </c>
      <c r="P291">
        <v>150</v>
      </c>
      <c r="Q291" t="b">
        <v>0</v>
      </c>
      <c r="V291" t="s">
        <v>68</v>
      </c>
    </row>
    <row r="292" spans="1:22">
      <c r="A292" t="s">
        <v>622</v>
      </c>
      <c r="B292" t="s">
        <v>623</v>
      </c>
      <c r="C292" s="1" t="s">
        <v>4128</v>
      </c>
      <c r="D292" s="1">
        <v>45063</v>
      </c>
      <c r="E292" s="21">
        <v>5</v>
      </c>
      <c r="F292" s="21">
        <v>17</v>
      </c>
      <c r="G292" s="21">
        <v>2023</v>
      </c>
      <c r="H292" s="1">
        <f t="shared" si="12"/>
        <v>45063</v>
      </c>
      <c r="I292" s="23">
        <v>45086</v>
      </c>
      <c r="J292" s="21">
        <f t="shared" si="13"/>
        <v>23</v>
      </c>
      <c r="K292" t="s">
        <v>58</v>
      </c>
      <c r="L292">
        <v>67690</v>
      </c>
      <c r="M292">
        <v>3372</v>
      </c>
      <c r="N292" s="24">
        <v>3393.83</v>
      </c>
      <c r="O292" s="24">
        <f t="shared" si="14"/>
        <v>3393.83</v>
      </c>
      <c r="P292">
        <v>0</v>
      </c>
      <c r="Q292" t="b">
        <v>0</v>
      </c>
      <c r="V292" t="s">
        <v>59</v>
      </c>
    </row>
    <row r="293" spans="1:22">
      <c r="A293" t="s">
        <v>624</v>
      </c>
      <c r="B293" t="s">
        <v>625</v>
      </c>
      <c r="C293" s="1" t="s">
        <v>4129</v>
      </c>
      <c r="D293" s="1">
        <v>45151</v>
      </c>
      <c r="E293" s="21">
        <v>8</v>
      </c>
      <c r="F293" s="21">
        <v>13</v>
      </c>
      <c r="G293" s="21">
        <v>2023</v>
      </c>
      <c r="H293" s="1">
        <f t="shared" si="12"/>
        <v>45151</v>
      </c>
      <c r="I293" s="23">
        <v>45159</v>
      </c>
      <c r="J293" s="21">
        <f t="shared" si="13"/>
        <v>8</v>
      </c>
      <c r="K293" t="s">
        <v>14</v>
      </c>
      <c r="L293">
        <v>5499</v>
      </c>
      <c r="M293">
        <v>153</v>
      </c>
      <c r="N293" s="24">
        <v>303.37</v>
      </c>
      <c r="O293" s="24">
        <f t="shared" si="14"/>
        <v>303.37</v>
      </c>
      <c r="P293">
        <v>15</v>
      </c>
      <c r="Q293" t="b">
        <v>1</v>
      </c>
      <c r="V293" t="s">
        <v>16</v>
      </c>
    </row>
    <row r="294" spans="1:22">
      <c r="A294" t="s">
        <v>626</v>
      </c>
      <c r="B294" t="s">
        <v>627</v>
      </c>
      <c r="C294" s="1" t="s">
        <v>4128</v>
      </c>
      <c r="D294" s="1">
        <v>44941</v>
      </c>
      <c r="E294" s="21">
        <v>1</v>
      </c>
      <c r="F294" s="21">
        <v>15</v>
      </c>
      <c r="G294" s="21">
        <v>2023</v>
      </c>
      <c r="H294" s="1">
        <f t="shared" si="12"/>
        <v>44941</v>
      </c>
      <c r="I294" s="23">
        <v>44944</v>
      </c>
      <c r="J294" s="21">
        <f t="shared" si="13"/>
        <v>3</v>
      </c>
      <c r="K294" t="s">
        <v>33</v>
      </c>
      <c r="L294">
        <v>7295</v>
      </c>
      <c r="M294">
        <v>170</v>
      </c>
      <c r="N294" s="24">
        <v>91.44</v>
      </c>
      <c r="O294" s="24">
        <f t="shared" si="14"/>
        <v>91.44</v>
      </c>
      <c r="P294">
        <v>14</v>
      </c>
      <c r="Q294" t="b">
        <v>1</v>
      </c>
      <c r="V294" t="s">
        <v>34</v>
      </c>
    </row>
    <row r="295" spans="1:22">
      <c r="A295" t="s">
        <v>628</v>
      </c>
      <c r="B295" t="s">
        <v>629</v>
      </c>
      <c r="C295" s="1" t="s">
        <v>4129</v>
      </c>
      <c r="D295" s="1">
        <v>45049</v>
      </c>
      <c r="E295" s="21">
        <v>5</v>
      </c>
      <c r="F295" s="21">
        <v>3</v>
      </c>
      <c r="G295" s="21">
        <v>2023</v>
      </c>
      <c r="H295" s="1">
        <f t="shared" si="12"/>
        <v>45049</v>
      </c>
      <c r="I295" s="23">
        <v>45074</v>
      </c>
      <c r="J295" s="21">
        <f t="shared" si="13"/>
        <v>25</v>
      </c>
      <c r="K295" t="s">
        <v>14</v>
      </c>
      <c r="L295">
        <v>60040</v>
      </c>
      <c r="M295">
        <v>1994</v>
      </c>
      <c r="N295" s="24">
        <v>1752.66</v>
      </c>
      <c r="O295" s="24">
        <f t="shared" si="14"/>
        <v>1752.66</v>
      </c>
      <c r="P295">
        <v>288</v>
      </c>
      <c r="Q295" t="b">
        <v>0</v>
      </c>
      <c r="V295" t="s">
        <v>16</v>
      </c>
    </row>
    <row r="296" spans="1:22">
      <c r="A296" t="s">
        <v>630</v>
      </c>
      <c r="B296" t="s">
        <v>631</v>
      </c>
      <c r="C296" s="1" t="s">
        <v>4127</v>
      </c>
      <c r="D296" s="1">
        <v>44934</v>
      </c>
      <c r="E296" s="21">
        <v>1</v>
      </c>
      <c r="F296" s="21">
        <v>8</v>
      </c>
      <c r="G296" s="21">
        <v>2023</v>
      </c>
      <c r="H296" s="1">
        <f t="shared" si="12"/>
        <v>44934</v>
      </c>
      <c r="I296" s="23">
        <v>45151</v>
      </c>
      <c r="J296" s="21">
        <f t="shared" si="13"/>
        <v>217</v>
      </c>
      <c r="K296" t="s">
        <v>41</v>
      </c>
      <c r="L296">
        <v>13183</v>
      </c>
      <c r="M296">
        <v>178</v>
      </c>
      <c r="N296" s="24">
        <v>227.86</v>
      </c>
      <c r="O296" s="24">
        <f t="shared" si="14"/>
        <v>227.86</v>
      </c>
      <c r="P296">
        <v>9</v>
      </c>
      <c r="Q296" t="b">
        <v>0</v>
      </c>
      <c r="V296" t="s">
        <v>42</v>
      </c>
    </row>
    <row r="297" spans="1:22">
      <c r="A297" t="s">
        <v>632</v>
      </c>
      <c r="B297" t="s">
        <v>633</v>
      </c>
      <c r="C297" s="1" t="s">
        <v>4127</v>
      </c>
      <c r="D297" s="1">
        <v>44985</v>
      </c>
      <c r="E297" s="21">
        <v>2</v>
      </c>
      <c r="F297" s="21">
        <v>28</v>
      </c>
      <c r="G297" s="21">
        <v>2023</v>
      </c>
      <c r="H297" s="1">
        <f t="shared" si="12"/>
        <v>44985</v>
      </c>
      <c r="I297" s="23">
        <v>44997</v>
      </c>
      <c r="J297" s="21">
        <f t="shared" si="13"/>
        <v>12</v>
      </c>
      <c r="K297" t="s">
        <v>19</v>
      </c>
      <c r="L297">
        <v>30299</v>
      </c>
      <c r="M297">
        <v>1468</v>
      </c>
      <c r="N297" s="24">
        <v>1883.34</v>
      </c>
      <c r="O297" s="24">
        <f t="shared" si="14"/>
        <v>1883.34</v>
      </c>
      <c r="P297">
        <v>232</v>
      </c>
      <c r="Q297" t="b">
        <v>1</v>
      </c>
      <c r="V297" t="s">
        <v>20</v>
      </c>
    </row>
    <row r="298" spans="1:22">
      <c r="A298" t="s">
        <v>634</v>
      </c>
      <c r="B298" t="s">
        <v>635</v>
      </c>
      <c r="C298" s="1" t="s">
        <v>4128</v>
      </c>
      <c r="D298" s="1">
        <v>45005</v>
      </c>
      <c r="E298" s="21">
        <v>3</v>
      </c>
      <c r="F298" s="21">
        <v>20</v>
      </c>
      <c r="G298" s="21">
        <v>2023</v>
      </c>
      <c r="H298" s="1">
        <f t="shared" si="12"/>
        <v>45005</v>
      </c>
      <c r="I298" s="23">
        <v>45016</v>
      </c>
      <c r="J298" s="21">
        <f t="shared" si="13"/>
        <v>11</v>
      </c>
      <c r="K298" t="s">
        <v>19</v>
      </c>
      <c r="L298">
        <v>13874</v>
      </c>
      <c r="M298">
        <v>491</v>
      </c>
      <c r="N298" s="24">
        <v>679.25</v>
      </c>
      <c r="O298" s="24">
        <f t="shared" si="14"/>
        <v>679.25</v>
      </c>
      <c r="P298">
        <v>62</v>
      </c>
      <c r="Q298" t="b">
        <v>0</v>
      </c>
      <c r="V298" t="s">
        <v>20</v>
      </c>
    </row>
    <row r="299" spans="1:22">
      <c r="A299" t="s">
        <v>636</v>
      </c>
      <c r="B299" t="s">
        <v>637</v>
      </c>
      <c r="C299" s="1" t="s">
        <v>4131</v>
      </c>
      <c r="D299" s="1">
        <v>45187</v>
      </c>
      <c r="E299" s="21">
        <v>9</v>
      </c>
      <c r="F299" s="21">
        <v>18</v>
      </c>
      <c r="G299" s="21">
        <v>2023</v>
      </c>
      <c r="H299" s="1">
        <f t="shared" si="12"/>
        <v>45187</v>
      </c>
      <c r="I299" s="23">
        <v>45190</v>
      </c>
      <c r="J299" s="21">
        <f t="shared" si="13"/>
        <v>3</v>
      </c>
      <c r="K299" t="s">
        <v>41</v>
      </c>
      <c r="L299">
        <v>33711</v>
      </c>
      <c r="M299">
        <v>1354</v>
      </c>
      <c r="N299" s="24">
        <v>2203.65</v>
      </c>
      <c r="O299" s="24">
        <f t="shared" si="14"/>
        <v>2203.65</v>
      </c>
      <c r="P299">
        <v>190</v>
      </c>
      <c r="Q299" t="b">
        <v>1</v>
      </c>
      <c r="V299" t="s">
        <v>42</v>
      </c>
    </row>
    <row r="300" spans="1:22">
      <c r="A300" t="s">
        <v>638</v>
      </c>
      <c r="B300" t="s">
        <v>639</v>
      </c>
      <c r="C300" s="1" t="s">
        <v>4129</v>
      </c>
      <c r="D300" s="1">
        <v>45174</v>
      </c>
      <c r="E300" s="21">
        <v>9</v>
      </c>
      <c r="F300" s="21">
        <v>5</v>
      </c>
      <c r="G300" s="21">
        <v>2023</v>
      </c>
      <c r="H300" s="1">
        <f t="shared" si="12"/>
        <v>45174</v>
      </c>
      <c r="I300" s="23">
        <v>45188</v>
      </c>
      <c r="J300" s="21">
        <f t="shared" si="13"/>
        <v>14</v>
      </c>
      <c r="K300" t="s">
        <v>138</v>
      </c>
      <c r="L300">
        <v>6539</v>
      </c>
      <c r="M300">
        <v>109</v>
      </c>
      <c r="N300" s="24">
        <v>156.44</v>
      </c>
      <c r="O300" s="24">
        <f t="shared" si="14"/>
        <v>156.44</v>
      </c>
      <c r="P300">
        <v>15</v>
      </c>
      <c r="Q300" t="b">
        <v>0</v>
      </c>
      <c r="V300" t="s">
        <v>139</v>
      </c>
    </row>
    <row r="301" spans="1:22">
      <c r="A301" t="s">
        <v>640</v>
      </c>
      <c r="B301" t="s">
        <v>641</v>
      </c>
      <c r="C301" s="1" t="s">
        <v>4128</v>
      </c>
      <c r="D301" s="1">
        <v>45209</v>
      </c>
      <c r="E301" s="21">
        <v>10</v>
      </c>
      <c r="F301" s="21">
        <v>10</v>
      </c>
      <c r="G301" s="21">
        <v>2023</v>
      </c>
      <c r="H301" s="1">
        <f t="shared" si="12"/>
        <v>45209</v>
      </c>
      <c r="I301" s="23">
        <v>45220</v>
      </c>
      <c r="J301" s="21">
        <f t="shared" si="13"/>
        <v>11</v>
      </c>
      <c r="K301" t="s">
        <v>41</v>
      </c>
      <c r="L301">
        <v>54351</v>
      </c>
      <c r="M301">
        <v>1433</v>
      </c>
      <c r="N301" s="24">
        <v>2006.8</v>
      </c>
      <c r="O301" s="24">
        <f t="shared" si="14"/>
        <v>2006.8</v>
      </c>
      <c r="P301">
        <v>184</v>
      </c>
      <c r="Q301" t="b">
        <v>1</v>
      </c>
      <c r="V301" t="s">
        <v>42</v>
      </c>
    </row>
    <row r="302" spans="1:22">
      <c r="A302" t="s">
        <v>642</v>
      </c>
      <c r="B302" t="s">
        <v>643</v>
      </c>
      <c r="C302" s="1" t="s">
        <v>4127</v>
      </c>
      <c r="D302" s="1">
        <v>45233</v>
      </c>
      <c r="E302" s="21">
        <v>11</v>
      </c>
      <c r="F302" s="21">
        <v>3</v>
      </c>
      <c r="G302" s="21">
        <v>2023</v>
      </c>
      <c r="H302" s="1">
        <f t="shared" si="12"/>
        <v>45233</v>
      </c>
      <c r="I302" s="23">
        <v>45258</v>
      </c>
      <c r="J302" s="21">
        <f t="shared" si="13"/>
        <v>25</v>
      </c>
      <c r="K302" t="s">
        <v>23</v>
      </c>
      <c r="L302">
        <v>62267</v>
      </c>
      <c r="M302">
        <v>1675</v>
      </c>
      <c r="N302" s="24">
        <v>971.96</v>
      </c>
      <c r="O302" s="24">
        <f t="shared" si="14"/>
        <v>971.96</v>
      </c>
      <c r="P302">
        <v>230</v>
      </c>
      <c r="Q302" t="b">
        <v>1</v>
      </c>
      <c r="V302" t="s">
        <v>25</v>
      </c>
    </row>
    <row r="303" spans="1:22">
      <c r="A303" t="s">
        <v>644</v>
      </c>
      <c r="B303" t="s">
        <v>645</v>
      </c>
      <c r="C303" s="1" t="s">
        <v>4128</v>
      </c>
      <c r="D303" s="1">
        <v>44962</v>
      </c>
      <c r="E303" s="21">
        <v>2</v>
      </c>
      <c r="F303" s="21">
        <v>5</v>
      </c>
      <c r="G303" s="21">
        <v>2023</v>
      </c>
      <c r="H303" s="1">
        <f t="shared" si="12"/>
        <v>44962</v>
      </c>
      <c r="I303" s="23">
        <v>44965</v>
      </c>
      <c r="J303" s="21">
        <f t="shared" si="13"/>
        <v>3</v>
      </c>
      <c r="K303" t="s">
        <v>33</v>
      </c>
      <c r="L303">
        <v>49354</v>
      </c>
      <c r="M303">
        <v>2115</v>
      </c>
      <c r="N303" s="24">
        <v>2252.04</v>
      </c>
      <c r="O303" s="24">
        <f t="shared" si="14"/>
        <v>2252.04</v>
      </c>
      <c r="P303">
        <v>322</v>
      </c>
      <c r="Q303" t="b">
        <v>1</v>
      </c>
      <c r="V303" t="s">
        <v>34</v>
      </c>
    </row>
    <row r="304" spans="1:22">
      <c r="A304" t="s">
        <v>646</v>
      </c>
      <c r="B304" t="s">
        <v>647</v>
      </c>
      <c r="C304" s="1" t="s">
        <v>4127</v>
      </c>
      <c r="D304" s="1">
        <v>45139</v>
      </c>
      <c r="E304" s="21">
        <v>8</v>
      </c>
      <c r="F304" s="21">
        <v>1</v>
      </c>
      <c r="G304" s="21">
        <v>2023</v>
      </c>
      <c r="H304" s="1">
        <f t="shared" si="12"/>
        <v>45139</v>
      </c>
      <c r="I304" s="23">
        <v>45155</v>
      </c>
      <c r="J304" s="21">
        <f t="shared" si="13"/>
        <v>16</v>
      </c>
      <c r="K304" t="s">
        <v>19</v>
      </c>
      <c r="L304">
        <v>3557</v>
      </c>
      <c r="M304">
        <v>35</v>
      </c>
      <c r="N304" s="24">
        <v>29.68</v>
      </c>
      <c r="O304" s="24">
        <f t="shared" si="14"/>
        <v>29.68</v>
      </c>
      <c r="P304">
        <v>5</v>
      </c>
      <c r="Q304" t="b">
        <v>1</v>
      </c>
      <c r="V304" t="s">
        <v>20</v>
      </c>
    </row>
    <row r="305" spans="1:22">
      <c r="A305" t="s">
        <v>648</v>
      </c>
      <c r="B305" t="s">
        <v>649</v>
      </c>
      <c r="C305" s="1" t="s">
        <v>4129</v>
      </c>
      <c r="D305" s="1">
        <v>45063</v>
      </c>
      <c r="E305" s="21">
        <v>5</v>
      </c>
      <c r="F305" s="21">
        <v>17</v>
      </c>
      <c r="G305" s="21">
        <v>2023</v>
      </c>
      <c r="H305" s="1">
        <f t="shared" si="12"/>
        <v>45063</v>
      </c>
      <c r="I305" s="23">
        <v>45058</v>
      </c>
      <c r="J305" s="21">
        <f t="shared" si="13"/>
        <v>-5</v>
      </c>
      <c r="K305" t="s">
        <v>41</v>
      </c>
      <c r="L305">
        <v>39360</v>
      </c>
      <c r="M305">
        <v>867</v>
      </c>
      <c r="N305" s="24">
        <v>778.61</v>
      </c>
      <c r="O305" s="24">
        <f t="shared" si="14"/>
        <v>778.61</v>
      </c>
      <c r="P305">
        <v>137</v>
      </c>
      <c r="Q305" t="b">
        <v>1</v>
      </c>
      <c r="V305" t="s">
        <v>42</v>
      </c>
    </row>
    <row r="306" spans="1:22">
      <c r="A306" t="s">
        <v>650</v>
      </c>
      <c r="B306" t="s">
        <v>651</v>
      </c>
      <c r="C306" s="1" t="s">
        <v>4128</v>
      </c>
      <c r="D306" s="1">
        <v>45079</v>
      </c>
      <c r="E306" s="21">
        <v>6</v>
      </c>
      <c r="F306" s="21">
        <v>2</v>
      </c>
      <c r="G306" s="21">
        <v>2023</v>
      </c>
      <c r="H306" s="1">
        <f t="shared" si="12"/>
        <v>45079</v>
      </c>
      <c r="I306" s="23">
        <v>45097</v>
      </c>
      <c r="J306" s="21">
        <f t="shared" si="13"/>
        <v>18</v>
      </c>
      <c r="K306" t="s">
        <v>19</v>
      </c>
      <c r="L306">
        <v>83018</v>
      </c>
      <c r="M306">
        <v>4088</v>
      </c>
      <c r="N306" s="24">
        <v>5443.2</v>
      </c>
      <c r="O306" s="24">
        <f t="shared" si="14"/>
        <v>3632.575</v>
      </c>
      <c r="P306">
        <v>737</v>
      </c>
      <c r="Q306" t="b">
        <v>0</v>
      </c>
      <c r="V306" t="s">
        <v>20</v>
      </c>
    </row>
    <row r="307" spans="1:22">
      <c r="A307" t="s">
        <v>652</v>
      </c>
      <c r="B307" t="s">
        <v>653</v>
      </c>
      <c r="C307" s="1" t="s">
        <v>4127</v>
      </c>
      <c r="D307" s="1">
        <v>45264</v>
      </c>
      <c r="E307" s="21">
        <v>12</v>
      </c>
      <c r="F307" s="21">
        <v>4</v>
      </c>
      <c r="G307" s="21">
        <v>2023</v>
      </c>
      <c r="H307" s="1">
        <f t="shared" si="12"/>
        <v>45264</v>
      </c>
      <c r="I307" s="23">
        <v>45266</v>
      </c>
      <c r="J307" s="21">
        <f t="shared" si="13"/>
        <v>2</v>
      </c>
      <c r="K307" t="s">
        <v>41</v>
      </c>
      <c r="L307">
        <v>3200</v>
      </c>
      <c r="M307">
        <v>92</v>
      </c>
      <c r="N307" s="24">
        <v>73.53</v>
      </c>
      <c r="O307" s="24">
        <f t="shared" si="14"/>
        <v>73.53</v>
      </c>
      <c r="P307">
        <v>7</v>
      </c>
      <c r="Q307" t="b">
        <v>1</v>
      </c>
      <c r="R307">
        <v>3228</v>
      </c>
      <c r="V307" t="s">
        <v>42</v>
      </c>
    </row>
    <row r="308" spans="1:22">
      <c r="A308" t="s">
        <v>654</v>
      </c>
      <c r="B308" t="s">
        <v>655</v>
      </c>
      <c r="C308" s="1" t="s">
        <v>4127</v>
      </c>
      <c r="D308" s="1">
        <v>45202</v>
      </c>
      <c r="E308" s="21">
        <v>10</v>
      </c>
      <c r="F308" s="21">
        <v>3</v>
      </c>
      <c r="G308" s="21">
        <v>2023</v>
      </c>
      <c r="H308" s="1">
        <f t="shared" si="12"/>
        <v>45202</v>
      </c>
      <c r="I308" s="23">
        <v>45219</v>
      </c>
      <c r="J308" s="21">
        <f t="shared" si="13"/>
        <v>17</v>
      </c>
      <c r="K308" t="s">
        <v>19</v>
      </c>
      <c r="L308">
        <v>69497</v>
      </c>
      <c r="M308">
        <v>1758</v>
      </c>
      <c r="N308" s="24">
        <v>1654.14</v>
      </c>
      <c r="O308" s="24">
        <f t="shared" si="14"/>
        <v>1654.14</v>
      </c>
      <c r="P308">
        <v>193</v>
      </c>
      <c r="Q308" t="b">
        <v>1</v>
      </c>
      <c r="V308" t="s">
        <v>20</v>
      </c>
    </row>
    <row r="309" spans="1:22">
      <c r="A309" t="s">
        <v>656</v>
      </c>
      <c r="B309" t="s">
        <v>657</v>
      </c>
      <c r="C309" s="1" t="s">
        <v>4128</v>
      </c>
      <c r="D309" s="1">
        <v>45205</v>
      </c>
      <c r="E309" s="21">
        <v>10</v>
      </c>
      <c r="F309" s="21">
        <v>6</v>
      </c>
      <c r="G309" s="21">
        <v>2023</v>
      </c>
      <c r="H309" s="1">
        <f t="shared" si="12"/>
        <v>45205</v>
      </c>
      <c r="I309" s="23">
        <v>45219</v>
      </c>
      <c r="J309" s="21">
        <f t="shared" si="13"/>
        <v>14</v>
      </c>
      <c r="K309" t="s">
        <v>14</v>
      </c>
      <c r="L309">
        <v>47975</v>
      </c>
      <c r="M309">
        <v>709</v>
      </c>
      <c r="N309" s="24">
        <v>606.64</v>
      </c>
      <c r="O309" s="24">
        <f t="shared" si="14"/>
        <v>606.64</v>
      </c>
      <c r="P309">
        <v>136</v>
      </c>
      <c r="Q309" t="b">
        <v>0</v>
      </c>
      <c r="V309" t="s">
        <v>16</v>
      </c>
    </row>
    <row r="310" spans="1:22">
      <c r="A310" t="s">
        <v>658</v>
      </c>
      <c r="B310" t="s">
        <v>659</v>
      </c>
      <c r="C310" s="1" t="s">
        <v>4129</v>
      </c>
      <c r="D310" s="1">
        <v>45023</v>
      </c>
      <c r="E310" s="21">
        <v>4</v>
      </c>
      <c r="F310" s="21">
        <v>7</v>
      </c>
      <c r="G310" s="21">
        <v>2023</v>
      </c>
      <c r="H310" s="1">
        <f t="shared" si="12"/>
        <v>45023</v>
      </c>
      <c r="I310" s="23">
        <v>45044</v>
      </c>
      <c r="J310" s="21">
        <f t="shared" si="13"/>
        <v>21</v>
      </c>
      <c r="K310" t="s">
        <v>41</v>
      </c>
      <c r="L310">
        <v>22357</v>
      </c>
      <c r="M310">
        <v>1094</v>
      </c>
      <c r="N310" s="24">
        <v>2103.49</v>
      </c>
      <c r="O310" s="24">
        <f t="shared" si="14"/>
        <v>2103.49</v>
      </c>
      <c r="P310">
        <v>119</v>
      </c>
      <c r="Q310" t="b">
        <v>1</v>
      </c>
      <c r="V310" t="s">
        <v>42</v>
      </c>
    </row>
    <row r="311" spans="1:22">
      <c r="A311" t="s">
        <v>660</v>
      </c>
      <c r="B311" t="s">
        <v>661</v>
      </c>
      <c r="C311" s="1" t="s">
        <v>4127</v>
      </c>
      <c r="D311" s="1">
        <v>45123</v>
      </c>
      <c r="E311" s="21">
        <v>7</v>
      </c>
      <c r="F311" s="21">
        <v>16</v>
      </c>
      <c r="G311" s="21">
        <v>2023</v>
      </c>
      <c r="H311" s="1">
        <f t="shared" si="12"/>
        <v>45123</v>
      </c>
      <c r="I311" s="23">
        <v>45149</v>
      </c>
      <c r="J311" s="21">
        <f t="shared" si="13"/>
        <v>26</v>
      </c>
      <c r="K311" t="s">
        <v>23</v>
      </c>
      <c r="L311">
        <v>78505</v>
      </c>
      <c r="M311">
        <v>847</v>
      </c>
      <c r="N311" s="24">
        <v>1623.7</v>
      </c>
      <c r="O311" s="24">
        <f t="shared" si="14"/>
        <v>1623.7</v>
      </c>
      <c r="P311">
        <v>58</v>
      </c>
      <c r="Q311" t="b">
        <v>1</v>
      </c>
      <c r="V311" t="s">
        <v>25</v>
      </c>
    </row>
    <row r="312" spans="1:22">
      <c r="A312" t="s">
        <v>662</v>
      </c>
      <c r="B312" t="s">
        <v>663</v>
      </c>
      <c r="C312" s="1" t="s">
        <v>4131</v>
      </c>
      <c r="D312" s="1">
        <v>44949</v>
      </c>
      <c r="E312" s="21">
        <v>1</v>
      </c>
      <c r="F312" s="21">
        <v>23</v>
      </c>
      <c r="G312" s="21">
        <v>2023</v>
      </c>
      <c r="H312" s="1">
        <f t="shared" si="12"/>
        <v>44949</v>
      </c>
      <c r="I312" s="23">
        <v>44962</v>
      </c>
      <c r="J312" s="21">
        <f t="shared" si="13"/>
        <v>13</v>
      </c>
      <c r="K312" t="s">
        <v>23</v>
      </c>
      <c r="L312">
        <v>3869</v>
      </c>
      <c r="M312">
        <v>152</v>
      </c>
      <c r="N312" s="24">
        <v>215.07</v>
      </c>
      <c r="O312" s="24">
        <f t="shared" si="14"/>
        <v>215.07</v>
      </c>
      <c r="P312">
        <v>19</v>
      </c>
      <c r="Q312" t="b">
        <v>1</v>
      </c>
      <c r="V312" t="s">
        <v>25</v>
      </c>
    </row>
    <row r="313" spans="1:22">
      <c r="A313" t="s">
        <v>664</v>
      </c>
      <c r="B313" t="s">
        <v>665</v>
      </c>
      <c r="C313" s="1" t="s">
        <v>4127</v>
      </c>
      <c r="D313" s="1">
        <v>45122</v>
      </c>
      <c r="E313" s="21">
        <v>7</v>
      </c>
      <c r="F313" s="21">
        <v>15</v>
      </c>
      <c r="G313" s="21">
        <v>2023</v>
      </c>
      <c r="H313" s="1">
        <f t="shared" si="12"/>
        <v>45122</v>
      </c>
      <c r="I313" s="23">
        <v>45145</v>
      </c>
      <c r="J313" s="21">
        <f t="shared" si="13"/>
        <v>23</v>
      </c>
      <c r="K313" t="s">
        <v>33</v>
      </c>
      <c r="L313">
        <v>62135</v>
      </c>
      <c r="M313">
        <v>2531</v>
      </c>
      <c r="N313" s="24">
        <v>4775.45</v>
      </c>
      <c r="O313" s="24">
        <f t="shared" si="14"/>
        <v>3632.575</v>
      </c>
      <c r="P313">
        <v>168</v>
      </c>
      <c r="Q313" t="b">
        <v>1</v>
      </c>
      <c r="V313" t="s">
        <v>34</v>
      </c>
    </row>
    <row r="314" spans="1:22">
      <c r="A314" t="s">
        <v>666</v>
      </c>
      <c r="B314" t="s">
        <v>667</v>
      </c>
      <c r="C314" s="1" t="s">
        <v>4127</v>
      </c>
      <c r="D314" s="1">
        <v>45260</v>
      </c>
      <c r="E314" s="21">
        <v>11</v>
      </c>
      <c r="F314" s="21">
        <v>30</v>
      </c>
      <c r="G314" s="21">
        <v>2023</v>
      </c>
      <c r="H314" s="1">
        <f t="shared" si="12"/>
        <v>45260</v>
      </c>
      <c r="I314" s="23">
        <v>45265</v>
      </c>
      <c r="J314" s="21">
        <f t="shared" si="13"/>
        <v>5</v>
      </c>
      <c r="K314" t="s">
        <v>41</v>
      </c>
      <c r="L314">
        <v>51108</v>
      </c>
      <c r="M314">
        <v>1009</v>
      </c>
      <c r="N314" s="24">
        <v>1693.83</v>
      </c>
      <c r="O314" s="24">
        <f t="shared" si="14"/>
        <v>1693.83</v>
      </c>
      <c r="P314">
        <v>81</v>
      </c>
      <c r="Q314" t="b">
        <v>0</v>
      </c>
      <c r="V314" t="s">
        <v>42</v>
      </c>
    </row>
    <row r="315" spans="1:22">
      <c r="A315" t="s">
        <v>668</v>
      </c>
      <c r="B315" t="s">
        <v>669</v>
      </c>
      <c r="C315" s="1" t="s">
        <v>4131</v>
      </c>
      <c r="D315" s="1">
        <v>44945</v>
      </c>
      <c r="E315" s="21">
        <v>1</v>
      </c>
      <c r="F315" s="21">
        <v>19</v>
      </c>
      <c r="G315" s="21">
        <v>2023</v>
      </c>
      <c r="H315" s="1">
        <f t="shared" si="12"/>
        <v>44945</v>
      </c>
      <c r="I315" s="23">
        <v>44963</v>
      </c>
      <c r="J315" s="21">
        <f t="shared" si="13"/>
        <v>18</v>
      </c>
      <c r="K315" t="s">
        <v>19</v>
      </c>
      <c r="L315">
        <v>95179</v>
      </c>
      <c r="M315">
        <v>3508</v>
      </c>
      <c r="N315" s="24">
        <v>4858.31</v>
      </c>
      <c r="O315" s="24">
        <f t="shared" si="14"/>
        <v>3632.575</v>
      </c>
      <c r="P315">
        <v>700</v>
      </c>
      <c r="Q315" t="b">
        <v>0</v>
      </c>
      <c r="V315" t="s">
        <v>20</v>
      </c>
    </row>
    <row r="316" spans="1:22">
      <c r="A316" t="s">
        <v>670</v>
      </c>
      <c r="B316" t="s">
        <v>671</v>
      </c>
      <c r="C316" s="1" t="s">
        <v>4131</v>
      </c>
      <c r="D316" s="1">
        <v>45096</v>
      </c>
      <c r="E316" s="21">
        <v>6</v>
      </c>
      <c r="F316" s="21">
        <v>19</v>
      </c>
      <c r="G316" s="21">
        <v>2023</v>
      </c>
      <c r="H316" s="1">
        <f t="shared" si="12"/>
        <v>45096</v>
      </c>
      <c r="I316" s="23">
        <v>45123</v>
      </c>
      <c r="J316" s="21">
        <f t="shared" si="13"/>
        <v>27</v>
      </c>
      <c r="K316" t="s">
        <v>23</v>
      </c>
      <c r="L316">
        <v>91272</v>
      </c>
      <c r="M316">
        <v>1251</v>
      </c>
      <c r="N316" s="24">
        <v>637.58</v>
      </c>
      <c r="O316" s="24">
        <f t="shared" si="14"/>
        <v>637.58</v>
      </c>
      <c r="P316">
        <v>164</v>
      </c>
      <c r="Q316" t="b">
        <v>0</v>
      </c>
      <c r="V316" t="s">
        <v>25</v>
      </c>
    </row>
    <row r="317" spans="1:22">
      <c r="A317" t="s">
        <v>672</v>
      </c>
      <c r="B317" t="s">
        <v>673</v>
      </c>
      <c r="C317" s="1" t="s">
        <v>4128</v>
      </c>
      <c r="D317" s="1" t="s">
        <v>674</v>
      </c>
      <c r="E317" s="21">
        <v>14</v>
      </c>
      <c r="F317" s="21">
        <v>8</v>
      </c>
      <c r="G317" s="21">
        <v>2023</v>
      </c>
      <c r="H317" s="1">
        <f t="shared" si="12"/>
        <v>45152</v>
      </c>
      <c r="I317" s="23">
        <v>45155</v>
      </c>
      <c r="J317" s="21">
        <f t="shared" si="13"/>
        <v>3</v>
      </c>
      <c r="K317" t="s">
        <v>33</v>
      </c>
      <c r="L317">
        <v>39467</v>
      </c>
      <c r="M317">
        <v>800</v>
      </c>
      <c r="N317" s="24">
        <v>1327.02</v>
      </c>
      <c r="O317" s="24">
        <f t="shared" si="14"/>
        <v>1327.02</v>
      </c>
      <c r="P317">
        <v>0</v>
      </c>
      <c r="Q317" t="b">
        <v>0</v>
      </c>
      <c r="V317" t="s">
        <v>34</v>
      </c>
    </row>
    <row r="318" spans="1:22">
      <c r="A318" t="s">
        <v>675</v>
      </c>
      <c r="B318" t="s">
        <v>676</v>
      </c>
      <c r="C318" s="1" t="s">
        <v>4131</v>
      </c>
      <c r="D318" s="1" t="s">
        <v>677</v>
      </c>
      <c r="E318" s="21">
        <v>22</v>
      </c>
      <c r="F318" s="21">
        <v>8</v>
      </c>
      <c r="G318" s="21">
        <v>2023</v>
      </c>
      <c r="H318" s="1">
        <f t="shared" si="12"/>
        <v>45160</v>
      </c>
      <c r="I318" s="23">
        <v>45187</v>
      </c>
      <c r="J318" s="21">
        <f t="shared" si="13"/>
        <v>27</v>
      </c>
      <c r="K318" t="s">
        <v>33</v>
      </c>
      <c r="L318">
        <v>24328</v>
      </c>
      <c r="M318">
        <v>1010</v>
      </c>
      <c r="N318" s="24">
        <v>1569.27</v>
      </c>
      <c r="O318" s="24">
        <f t="shared" si="14"/>
        <v>1569.27</v>
      </c>
      <c r="P318">
        <v>201</v>
      </c>
      <c r="Q318" t="b">
        <v>1</v>
      </c>
      <c r="V318" t="s">
        <v>34</v>
      </c>
    </row>
    <row r="319" spans="1:22">
      <c r="A319" t="s">
        <v>678</v>
      </c>
      <c r="B319" t="s">
        <v>679</v>
      </c>
      <c r="C319" s="1" t="s">
        <v>4127</v>
      </c>
      <c r="D319" s="1">
        <v>45000</v>
      </c>
      <c r="E319" s="21">
        <v>3</v>
      </c>
      <c r="F319" s="21">
        <v>15</v>
      </c>
      <c r="G319" s="21">
        <v>2023</v>
      </c>
      <c r="H319" s="1">
        <f t="shared" si="12"/>
        <v>45000</v>
      </c>
      <c r="I319" s="23">
        <v>45007</v>
      </c>
      <c r="J319" s="21">
        <f t="shared" si="13"/>
        <v>7</v>
      </c>
      <c r="K319" t="s">
        <v>41</v>
      </c>
      <c r="L319">
        <v>92412</v>
      </c>
      <c r="M319">
        <v>4120</v>
      </c>
      <c r="N319" s="24">
        <v>5862.27</v>
      </c>
      <c r="O319" s="24">
        <f t="shared" si="14"/>
        <v>3632.575</v>
      </c>
      <c r="P319">
        <v>803</v>
      </c>
      <c r="Q319" t="b">
        <v>1</v>
      </c>
      <c r="V319" t="s">
        <v>42</v>
      </c>
    </row>
    <row r="320" spans="1:22">
      <c r="A320" t="s">
        <v>680</v>
      </c>
      <c r="B320" t="s">
        <v>681</v>
      </c>
      <c r="C320" s="1" t="s">
        <v>4131</v>
      </c>
      <c r="D320" s="1" t="s">
        <v>682</v>
      </c>
      <c r="E320" s="21">
        <v>21</v>
      </c>
      <c r="F320" s="21">
        <v>3</v>
      </c>
      <c r="G320" s="21">
        <v>2023</v>
      </c>
      <c r="H320" s="1">
        <f t="shared" si="12"/>
        <v>45006</v>
      </c>
      <c r="I320" s="23">
        <v>45021</v>
      </c>
      <c r="J320" s="21">
        <f t="shared" si="13"/>
        <v>15</v>
      </c>
      <c r="K320" t="s">
        <v>14</v>
      </c>
      <c r="L320">
        <v>87831</v>
      </c>
      <c r="M320">
        <v>3016</v>
      </c>
      <c r="N320" s="24">
        <v>4948.16</v>
      </c>
      <c r="O320" s="24">
        <f t="shared" si="14"/>
        <v>3632.575</v>
      </c>
      <c r="P320">
        <v>350</v>
      </c>
      <c r="Q320" t="b">
        <v>0</v>
      </c>
      <c r="V320" t="s">
        <v>16</v>
      </c>
    </row>
    <row r="321" spans="1:22">
      <c r="A321" t="s">
        <v>683</v>
      </c>
      <c r="B321" t="s">
        <v>684</v>
      </c>
      <c r="C321" s="1" t="s">
        <v>4128</v>
      </c>
      <c r="D321" s="1">
        <v>45062</v>
      </c>
      <c r="E321" s="21">
        <v>5</v>
      </c>
      <c r="F321" s="21">
        <v>16</v>
      </c>
      <c r="G321" s="21">
        <v>2023</v>
      </c>
      <c r="H321" s="1">
        <f t="shared" si="12"/>
        <v>45062</v>
      </c>
      <c r="I321" s="23">
        <v>45068</v>
      </c>
      <c r="J321" s="21">
        <f t="shared" si="13"/>
        <v>6</v>
      </c>
      <c r="K321" t="s">
        <v>19</v>
      </c>
      <c r="L321">
        <v>4987</v>
      </c>
      <c r="M321">
        <v>150</v>
      </c>
      <c r="N321" s="24">
        <v>190.41</v>
      </c>
      <c r="O321" s="24">
        <f t="shared" si="14"/>
        <v>190.41</v>
      </c>
      <c r="P321">
        <v>13</v>
      </c>
      <c r="Q321" t="b">
        <v>0</v>
      </c>
      <c r="V321" t="s">
        <v>20</v>
      </c>
    </row>
    <row r="322" spans="1:22">
      <c r="A322" t="s">
        <v>685</v>
      </c>
      <c r="B322" t="s">
        <v>686</v>
      </c>
      <c r="C322" s="1" t="s">
        <v>4131</v>
      </c>
      <c r="D322" s="1" t="s">
        <v>687</v>
      </c>
      <c r="E322" s="21">
        <v>29</v>
      </c>
      <c r="F322" s="21">
        <v>11</v>
      </c>
      <c r="G322" s="21">
        <v>2023</v>
      </c>
      <c r="H322" s="1">
        <f t="shared" si="12"/>
        <v>45259</v>
      </c>
      <c r="I322" s="23">
        <v>45263</v>
      </c>
      <c r="J322" s="21">
        <f t="shared" si="13"/>
        <v>4</v>
      </c>
      <c r="K322" t="s">
        <v>14</v>
      </c>
      <c r="L322">
        <v>59871</v>
      </c>
      <c r="M322">
        <v>980</v>
      </c>
      <c r="N322" s="24">
        <v>1525</v>
      </c>
      <c r="O322" s="24">
        <f t="shared" si="14"/>
        <v>1525</v>
      </c>
      <c r="P322">
        <v>172</v>
      </c>
      <c r="Q322" t="b">
        <v>0</v>
      </c>
      <c r="V322" t="s">
        <v>16</v>
      </c>
    </row>
    <row r="323" spans="1:22">
      <c r="A323" t="s">
        <v>688</v>
      </c>
      <c r="B323" t="s">
        <v>689</v>
      </c>
      <c r="C323" s="1" t="s">
        <v>4127</v>
      </c>
      <c r="D323" s="1">
        <v>45095</v>
      </c>
      <c r="E323" s="21">
        <v>6</v>
      </c>
      <c r="F323" s="21">
        <v>18</v>
      </c>
      <c r="G323" s="21">
        <v>2023</v>
      </c>
      <c r="H323" s="1">
        <f t="shared" ref="H323:H386" si="15">IF(E323&gt;12,DATE(G323,F323,E323),D323)</f>
        <v>45095</v>
      </c>
      <c r="I323" s="23">
        <v>45120</v>
      </c>
      <c r="J323" s="21">
        <f t="shared" ref="J323:J386" si="16">DATEDIF(H323,I323,"D")</f>
        <v>25</v>
      </c>
      <c r="K323" t="s">
        <v>23</v>
      </c>
      <c r="L323">
        <v>23399</v>
      </c>
      <c r="M323">
        <v>293</v>
      </c>
      <c r="N323" s="24">
        <v>557.51</v>
      </c>
      <c r="O323" s="24">
        <f t="shared" ref="O323:O386" si="17">IF(N323&lt;$Z$8,$Z$8,IF(N323&gt;$Z$9,$Z$9,N323))</f>
        <v>557.51</v>
      </c>
      <c r="P323">
        <v>46</v>
      </c>
      <c r="Q323" t="b">
        <v>1</v>
      </c>
      <c r="V323" t="s">
        <v>25</v>
      </c>
    </row>
    <row r="324" spans="1:22">
      <c r="A324" t="s">
        <v>690</v>
      </c>
      <c r="B324" t="s">
        <v>691</v>
      </c>
      <c r="C324" s="1" t="s">
        <v>4127</v>
      </c>
      <c r="D324" s="1">
        <v>45121</v>
      </c>
      <c r="E324" s="21">
        <v>7</v>
      </c>
      <c r="F324" s="21">
        <v>14</v>
      </c>
      <c r="G324" s="21">
        <v>2023</v>
      </c>
      <c r="H324" s="1">
        <f t="shared" si="15"/>
        <v>45121</v>
      </c>
      <c r="I324" s="23">
        <v>45151</v>
      </c>
      <c r="J324" s="21">
        <f t="shared" si="16"/>
        <v>30</v>
      </c>
      <c r="K324" t="s">
        <v>138</v>
      </c>
      <c r="L324">
        <v>47214</v>
      </c>
      <c r="M324">
        <v>694</v>
      </c>
      <c r="N324" s="24">
        <v>738.21</v>
      </c>
      <c r="O324" s="24">
        <f t="shared" si="17"/>
        <v>738.21</v>
      </c>
      <c r="P324">
        <v>106</v>
      </c>
      <c r="Q324" t="b">
        <v>1</v>
      </c>
      <c r="V324" t="s">
        <v>139</v>
      </c>
    </row>
    <row r="325" spans="1:22">
      <c r="A325" t="s">
        <v>692</v>
      </c>
      <c r="B325" t="s">
        <v>693</v>
      </c>
      <c r="C325" s="1" t="s">
        <v>4129</v>
      </c>
      <c r="D325" s="1">
        <v>45176</v>
      </c>
      <c r="E325" s="21">
        <v>9</v>
      </c>
      <c r="F325" s="21">
        <v>7</v>
      </c>
      <c r="G325" s="21">
        <v>2023</v>
      </c>
      <c r="H325" s="1">
        <f t="shared" si="15"/>
        <v>45176</v>
      </c>
      <c r="I325" s="23">
        <v>45144</v>
      </c>
      <c r="J325" s="21">
        <f t="shared" si="16"/>
        <v>-32</v>
      </c>
      <c r="K325" t="s">
        <v>23</v>
      </c>
      <c r="L325">
        <v>87416</v>
      </c>
      <c r="M325">
        <v>1669</v>
      </c>
      <c r="N325" s="24">
        <v>2607.28</v>
      </c>
      <c r="O325" s="24">
        <f t="shared" si="17"/>
        <v>2607.28</v>
      </c>
      <c r="P325">
        <v>307</v>
      </c>
      <c r="Q325" t="b">
        <v>1</v>
      </c>
      <c r="V325" t="s">
        <v>25</v>
      </c>
    </row>
    <row r="326" spans="1:22">
      <c r="A326" t="s">
        <v>694</v>
      </c>
      <c r="B326" t="s">
        <v>695</v>
      </c>
      <c r="C326" s="1" t="s">
        <v>4131</v>
      </c>
      <c r="D326" s="1">
        <v>44962</v>
      </c>
      <c r="E326" s="21">
        <v>2</v>
      </c>
      <c r="F326" s="21">
        <v>5</v>
      </c>
      <c r="G326" s="21">
        <v>2023</v>
      </c>
      <c r="H326" s="1">
        <f t="shared" si="15"/>
        <v>44962</v>
      </c>
      <c r="I326" s="23">
        <v>44971</v>
      </c>
      <c r="J326" s="21">
        <f t="shared" si="16"/>
        <v>9</v>
      </c>
      <c r="K326" t="s">
        <v>14</v>
      </c>
      <c r="L326">
        <v>71271</v>
      </c>
      <c r="M326">
        <v>1686</v>
      </c>
      <c r="N326" s="24">
        <v>2046.01</v>
      </c>
      <c r="O326" s="24">
        <f t="shared" si="17"/>
        <v>2046.01</v>
      </c>
      <c r="P326">
        <v>258</v>
      </c>
      <c r="Q326" t="b">
        <v>1</v>
      </c>
      <c r="V326" t="s">
        <v>16</v>
      </c>
    </row>
    <row r="327" spans="1:22">
      <c r="A327" t="s">
        <v>696</v>
      </c>
      <c r="B327" t="s">
        <v>697</v>
      </c>
      <c r="C327" s="1" t="s">
        <v>4129</v>
      </c>
      <c r="D327" s="1">
        <v>45074</v>
      </c>
      <c r="E327" s="21">
        <v>5</v>
      </c>
      <c r="F327" s="21">
        <v>28</v>
      </c>
      <c r="G327" s="21">
        <v>2023</v>
      </c>
      <c r="H327" s="1">
        <f t="shared" si="15"/>
        <v>45074</v>
      </c>
      <c r="I327" s="23">
        <v>45082</v>
      </c>
      <c r="J327" s="21">
        <f t="shared" si="16"/>
        <v>8</v>
      </c>
      <c r="K327" t="s">
        <v>19</v>
      </c>
      <c r="L327">
        <v>45064</v>
      </c>
      <c r="M327">
        <v>1137</v>
      </c>
      <c r="N327" s="24">
        <v>1718.69</v>
      </c>
      <c r="O327" s="24">
        <f t="shared" si="17"/>
        <v>1718.69</v>
      </c>
      <c r="P327">
        <v>105</v>
      </c>
      <c r="Q327" t="b">
        <v>1</v>
      </c>
      <c r="V327" t="s">
        <v>20</v>
      </c>
    </row>
    <row r="328" spans="1:22">
      <c r="A328" t="s">
        <v>698</v>
      </c>
      <c r="B328" t="s">
        <v>699</v>
      </c>
      <c r="C328" s="1" t="s">
        <v>4127</v>
      </c>
      <c r="D328" s="1">
        <v>45149</v>
      </c>
      <c r="E328" s="21">
        <v>8</v>
      </c>
      <c r="F328" s="21">
        <v>11</v>
      </c>
      <c r="G328" s="21">
        <v>2023</v>
      </c>
      <c r="H328" s="1">
        <f t="shared" si="15"/>
        <v>45149</v>
      </c>
      <c r="I328" s="23">
        <v>45157</v>
      </c>
      <c r="J328" s="21">
        <f t="shared" si="16"/>
        <v>8</v>
      </c>
      <c r="K328" t="s">
        <v>138</v>
      </c>
      <c r="L328">
        <v>71091</v>
      </c>
      <c r="M328">
        <v>1695</v>
      </c>
      <c r="N328" s="24">
        <v>2787.16</v>
      </c>
      <c r="O328" s="24">
        <f t="shared" si="17"/>
        <v>2787.16</v>
      </c>
      <c r="P328">
        <v>261</v>
      </c>
      <c r="Q328" t="b">
        <v>0</v>
      </c>
      <c r="V328" t="s">
        <v>139</v>
      </c>
    </row>
    <row r="329" spans="1:22">
      <c r="A329" t="s">
        <v>700</v>
      </c>
      <c r="B329" t="s">
        <v>701</v>
      </c>
      <c r="C329" s="1" t="s">
        <v>4131</v>
      </c>
      <c r="D329" s="1">
        <v>45287</v>
      </c>
      <c r="E329" s="21">
        <v>12</v>
      </c>
      <c r="F329" s="21">
        <v>27</v>
      </c>
      <c r="G329" s="21">
        <v>2023</v>
      </c>
      <c r="H329" s="1">
        <f t="shared" si="15"/>
        <v>45287</v>
      </c>
      <c r="I329" s="23">
        <v>45289</v>
      </c>
      <c r="J329" s="21">
        <f t="shared" si="16"/>
        <v>2</v>
      </c>
      <c r="K329" t="s">
        <v>14</v>
      </c>
      <c r="L329">
        <v>41818</v>
      </c>
      <c r="M329">
        <v>818</v>
      </c>
      <c r="N329" s="24">
        <v>464.77</v>
      </c>
      <c r="O329" s="24">
        <f t="shared" si="17"/>
        <v>464.77</v>
      </c>
      <c r="P329">
        <v>78</v>
      </c>
      <c r="Q329" t="b">
        <v>0</v>
      </c>
      <c r="V329" t="s">
        <v>16</v>
      </c>
    </row>
    <row r="330" spans="1:22">
      <c r="A330" t="s">
        <v>702</v>
      </c>
      <c r="B330" t="s">
        <v>703</v>
      </c>
      <c r="C330" s="1" t="s">
        <v>4127</v>
      </c>
      <c r="D330" s="1">
        <v>45282</v>
      </c>
      <c r="E330" s="21">
        <v>12</v>
      </c>
      <c r="F330" s="21">
        <v>22</v>
      </c>
      <c r="G330" s="21">
        <v>2023</v>
      </c>
      <c r="H330" s="1">
        <f t="shared" si="15"/>
        <v>45282</v>
      </c>
      <c r="I330" s="23">
        <v>45303</v>
      </c>
      <c r="J330" s="21">
        <f t="shared" si="16"/>
        <v>21</v>
      </c>
      <c r="K330" t="s">
        <v>41</v>
      </c>
      <c r="L330">
        <v>46525</v>
      </c>
      <c r="M330">
        <v>1413</v>
      </c>
      <c r="N330" s="24">
        <v>2076.97</v>
      </c>
      <c r="O330" s="24">
        <f t="shared" si="17"/>
        <v>2076.97</v>
      </c>
      <c r="P330">
        <v>231</v>
      </c>
      <c r="Q330" t="b">
        <v>0</v>
      </c>
      <c r="V330" t="s">
        <v>42</v>
      </c>
    </row>
    <row r="331" spans="1:22">
      <c r="A331" t="s">
        <v>704</v>
      </c>
      <c r="B331" t="s">
        <v>705</v>
      </c>
      <c r="C331" s="1" t="s">
        <v>4127</v>
      </c>
      <c r="D331" s="1">
        <v>45093</v>
      </c>
      <c r="E331" s="21">
        <v>6</v>
      </c>
      <c r="F331" s="21">
        <v>16</v>
      </c>
      <c r="G331" s="21">
        <v>2023</v>
      </c>
      <c r="H331" s="1">
        <f t="shared" si="15"/>
        <v>45093</v>
      </c>
      <c r="I331" s="23">
        <v>45115</v>
      </c>
      <c r="J331" s="21">
        <f t="shared" si="16"/>
        <v>22</v>
      </c>
      <c r="K331" t="s">
        <v>19</v>
      </c>
      <c r="L331">
        <v>20830</v>
      </c>
      <c r="M331">
        <v>895</v>
      </c>
      <c r="N331" s="24">
        <v>751.9</v>
      </c>
      <c r="O331" s="24">
        <f t="shared" si="17"/>
        <v>751.9</v>
      </c>
      <c r="P331">
        <v>127</v>
      </c>
      <c r="Q331" t="b">
        <v>0</v>
      </c>
      <c r="V331" t="s">
        <v>20</v>
      </c>
    </row>
    <row r="332" spans="1:22">
      <c r="A332" t="s">
        <v>706</v>
      </c>
      <c r="B332" t="s">
        <v>707</v>
      </c>
      <c r="C332" s="1" t="s">
        <v>4127</v>
      </c>
      <c r="D332" s="1">
        <v>45118</v>
      </c>
      <c r="E332" s="21">
        <v>7</v>
      </c>
      <c r="F332" s="21">
        <v>11</v>
      </c>
      <c r="G332" s="21">
        <v>2023</v>
      </c>
      <c r="H332" s="1">
        <f t="shared" si="15"/>
        <v>45118</v>
      </c>
      <c r="I332" s="23">
        <v>45136</v>
      </c>
      <c r="J332" s="21">
        <f t="shared" si="16"/>
        <v>18</v>
      </c>
      <c r="K332" t="s">
        <v>41</v>
      </c>
      <c r="L332">
        <v>18429</v>
      </c>
      <c r="M332">
        <v>390</v>
      </c>
      <c r="N332" s="24">
        <v>586.97</v>
      </c>
      <c r="O332" s="24">
        <f t="shared" si="17"/>
        <v>586.97</v>
      </c>
      <c r="P332">
        <v>24</v>
      </c>
      <c r="Q332" t="b">
        <v>0</v>
      </c>
      <c r="V332" t="s">
        <v>42</v>
      </c>
    </row>
    <row r="333" spans="1:22">
      <c r="A333" t="s">
        <v>708</v>
      </c>
      <c r="B333" t="s">
        <v>709</v>
      </c>
      <c r="C333" s="1" t="s">
        <v>4127</v>
      </c>
      <c r="D333" s="1">
        <v>45137</v>
      </c>
      <c r="E333" s="21">
        <v>7</v>
      </c>
      <c r="F333" s="21">
        <v>30</v>
      </c>
      <c r="G333" s="21">
        <v>2023</v>
      </c>
      <c r="H333" s="1">
        <f t="shared" si="15"/>
        <v>45137</v>
      </c>
      <c r="I333" s="23">
        <v>45138</v>
      </c>
      <c r="J333" s="21">
        <f t="shared" si="16"/>
        <v>1</v>
      </c>
      <c r="K333" t="s">
        <v>33</v>
      </c>
      <c r="L333">
        <v>7893</v>
      </c>
      <c r="M333">
        <v>376</v>
      </c>
      <c r="N333" s="24">
        <v>452.14</v>
      </c>
      <c r="O333" s="24">
        <f t="shared" si="17"/>
        <v>452.14</v>
      </c>
      <c r="P333">
        <v>47</v>
      </c>
      <c r="Q333" t="b">
        <v>0</v>
      </c>
      <c r="V333" t="s">
        <v>34</v>
      </c>
    </row>
    <row r="334" spans="1:22">
      <c r="A334" t="s">
        <v>710</v>
      </c>
      <c r="B334" t="s">
        <v>711</v>
      </c>
      <c r="C334" s="1" t="s">
        <v>4131</v>
      </c>
      <c r="D334" s="1">
        <v>45014</v>
      </c>
      <c r="E334" s="21">
        <v>3</v>
      </c>
      <c r="F334" s="21">
        <v>29</v>
      </c>
      <c r="G334" s="21">
        <v>2023</v>
      </c>
      <c r="H334" s="1">
        <f t="shared" si="15"/>
        <v>45014</v>
      </c>
      <c r="I334" s="23">
        <v>45016</v>
      </c>
      <c r="J334" s="21">
        <f t="shared" si="16"/>
        <v>2</v>
      </c>
      <c r="K334" t="s">
        <v>33</v>
      </c>
      <c r="L334">
        <v>80909</v>
      </c>
      <c r="M334">
        <v>3635</v>
      </c>
      <c r="N334" s="24">
        <v>6035.3</v>
      </c>
      <c r="O334" s="24">
        <f t="shared" si="17"/>
        <v>3632.575</v>
      </c>
      <c r="P334">
        <v>368</v>
      </c>
      <c r="Q334" t="b">
        <v>0</v>
      </c>
      <c r="V334" t="s">
        <v>34</v>
      </c>
    </row>
    <row r="335" spans="1:22">
      <c r="A335" t="s">
        <v>712</v>
      </c>
      <c r="B335" t="s">
        <v>713</v>
      </c>
      <c r="C335" s="1" t="s">
        <v>4131</v>
      </c>
      <c r="D335" s="1">
        <v>45122</v>
      </c>
      <c r="E335" s="21">
        <v>7</v>
      </c>
      <c r="F335" s="21">
        <v>15</v>
      </c>
      <c r="G335" s="21">
        <v>2023</v>
      </c>
      <c r="H335" s="1">
        <f t="shared" si="15"/>
        <v>45122</v>
      </c>
      <c r="I335" s="23">
        <v>45143</v>
      </c>
      <c r="J335" s="21">
        <f t="shared" si="16"/>
        <v>21</v>
      </c>
      <c r="K335" t="s">
        <v>19</v>
      </c>
      <c r="L335">
        <v>48333</v>
      </c>
      <c r="M335">
        <v>796</v>
      </c>
      <c r="N335" s="24">
        <v>545.34</v>
      </c>
      <c r="O335" s="24">
        <f t="shared" si="17"/>
        <v>545.34</v>
      </c>
      <c r="P335">
        <v>79</v>
      </c>
      <c r="Q335" t="b">
        <v>1</v>
      </c>
      <c r="V335" t="s">
        <v>20</v>
      </c>
    </row>
    <row r="336" spans="1:22">
      <c r="A336" t="s">
        <v>714</v>
      </c>
      <c r="B336" t="s">
        <v>715</v>
      </c>
      <c r="C336" s="1" t="s">
        <v>4129</v>
      </c>
      <c r="D336" s="1">
        <v>45225</v>
      </c>
      <c r="E336" s="21">
        <v>10</v>
      </c>
      <c r="F336" s="21">
        <v>26</v>
      </c>
      <c r="G336" s="21">
        <v>2023</v>
      </c>
      <c r="H336" s="1">
        <f t="shared" si="15"/>
        <v>45225</v>
      </c>
      <c r="I336" s="23">
        <v>45252</v>
      </c>
      <c r="J336" s="21">
        <f t="shared" si="16"/>
        <v>27</v>
      </c>
      <c r="K336" t="s">
        <v>23</v>
      </c>
      <c r="L336">
        <v>4436</v>
      </c>
      <c r="M336">
        <v>183</v>
      </c>
      <c r="N336" s="24">
        <v>263.43</v>
      </c>
      <c r="O336" s="24">
        <f t="shared" si="17"/>
        <v>263.43</v>
      </c>
      <c r="P336">
        <v>25</v>
      </c>
      <c r="Q336" t="b">
        <v>0</v>
      </c>
      <c r="V336" t="s">
        <v>25</v>
      </c>
    </row>
    <row r="337" spans="1:22">
      <c r="A337" t="s">
        <v>716</v>
      </c>
      <c r="B337" t="s">
        <v>717</v>
      </c>
      <c r="C337" s="1" t="s">
        <v>4127</v>
      </c>
      <c r="D337" s="1">
        <v>45057</v>
      </c>
      <c r="E337" s="21">
        <v>5</v>
      </c>
      <c r="F337" s="21">
        <v>11</v>
      </c>
      <c r="G337" s="21">
        <v>2023</v>
      </c>
      <c r="H337" s="1">
        <f t="shared" si="15"/>
        <v>45057</v>
      </c>
      <c r="I337" s="23">
        <v>45080</v>
      </c>
      <c r="J337" s="21">
        <f t="shared" si="16"/>
        <v>23</v>
      </c>
      <c r="K337" t="s">
        <v>14</v>
      </c>
      <c r="L337">
        <v>75290</v>
      </c>
      <c r="M337">
        <v>2483</v>
      </c>
      <c r="N337" s="24">
        <v>2278.66</v>
      </c>
      <c r="O337" s="24">
        <f t="shared" si="17"/>
        <v>2278.66</v>
      </c>
      <c r="P337">
        <v>244</v>
      </c>
      <c r="Q337" t="b">
        <v>1</v>
      </c>
      <c r="V337" t="s">
        <v>16</v>
      </c>
    </row>
    <row r="338" spans="1:22">
      <c r="A338" t="s">
        <v>718</v>
      </c>
      <c r="B338" t="s">
        <v>719</v>
      </c>
      <c r="C338" s="1" t="s">
        <v>4131</v>
      </c>
      <c r="D338" s="1">
        <v>45165</v>
      </c>
      <c r="E338" s="21">
        <v>8</v>
      </c>
      <c r="F338" s="21">
        <v>27</v>
      </c>
      <c r="G338" s="21">
        <v>2023</v>
      </c>
      <c r="H338" s="1">
        <f t="shared" si="15"/>
        <v>45165</v>
      </c>
      <c r="I338" s="23">
        <v>45173</v>
      </c>
      <c r="J338" s="21">
        <f t="shared" si="16"/>
        <v>8</v>
      </c>
      <c r="K338" t="s">
        <v>14</v>
      </c>
      <c r="L338">
        <v>77213</v>
      </c>
      <c r="M338">
        <v>2522</v>
      </c>
      <c r="N338" s="24">
        <v>4487.83</v>
      </c>
      <c r="O338" s="24">
        <f t="shared" si="17"/>
        <v>3632.575</v>
      </c>
      <c r="P338">
        <v>419</v>
      </c>
      <c r="Q338" t="b">
        <v>1</v>
      </c>
      <c r="V338" t="s">
        <v>16</v>
      </c>
    </row>
    <row r="339" spans="1:22">
      <c r="A339" t="s">
        <v>720</v>
      </c>
      <c r="B339" t="s">
        <v>721</v>
      </c>
      <c r="C339" s="1" t="s">
        <v>4128</v>
      </c>
      <c r="D339" s="1" t="s">
        <v>722</v>
      </c>
      <c r="E339" s="21">
        <v>22</v>
      </c>
      <c r="F339" s="21">
        <v>3</v>
      </c>
      <c r="G339" s="21">
        <v>2023</v>
      </c>
      <c r="H339" s="1">
        <f t="shared" si="15"/>
        <v>45007</v>
      </c>
      <c r="I339" s="23">
        <v>45023</v>
      </c>
      <c r="J339" s="21">
        <f t="shared" si="16"/>
        <v>16</v>
      </c>
      <c r="K339" t="s">
        <v>19</v>
      </c>
      <c r="L339">
        <v>6895</v>
      </c>
      <c r="M339">
        <v>176</v>
      </c>
      <c r="N339" s="24">
        <v>333.09</v>
      </c>
      <c r="O339" s="24">
        <f t="shared" si="17"/>
        <v>333.09</v>
      </c>
      <c r="P339">
        <v>10</v>
      </c>
      <c r="Q339" t="b">
        <v>0</v>
      </c>
      <c r="V339" t="s">
        <v>20</v>
      </c>
    </row>
    <row r="340" spans="1:22">
      <c r="A340" t="s">
        <v>723</v>
      </c>
      <c r="B340" t="s">
        <v>724</v>
      </c>
      <c r="C340" s="1" t="s">
        <v>4127</v>
      </c>
      <c r="D340" s="1">
        <v>45103</v>
      </c>
      <c r="E340" s="21">
        <v>6</v>
      </c>
      <c r="F340" s="21">
        <v>26</v>
      </c>
      <c r="G340" s="21">
        <v>2023</v>
      </c>
      <c r="H340" s="1">
        <f t="shared" si="15"/>
        <v>45103</v>
      </c>
      <c r="I340" s="23">
        <v>45105</v>
      </c>
      <c r="J340" s="21">
        <f t="shared" si="16"/>
        <v>2</v>
      </c>
      <c r="K340" t="s">
        <v>266</v>
      </c>
      <c r="L340">
        <v>20738</v>
      </c>
      <c r="M340">
        <v>623</v>
      </c>
      <c r="N340" s="24">
        <v>1242.63</v>
      </c>
      <c r="O340" s="24">
        <f t="shared" si="17"/>
        <v>1242.63</v>
      </c>
      <c r="P340">
        <v>92</v>
      </c>
      <c r="Q340" t="b">
        <v>1</v>
      </c>
      <c r="V340" t="s">
        <v>20</v>
      </c>
    </row>
    <row r="341" spans="1:22">
      <c r="A341" t="s">
        <v>725</v>
      </c>
      <c r="B341" t="s">
        <v>726</v>
      </c>
      <c r="C341" s="1" t="s">
        <v>4128</v>
      </c>
      <c r="D341" s="1">
        <v>45144</v>
      </c>
      <c r="E341" s="21">
        <v>8</v>
      </c>
      <c r="F341" s="21">
        <v>6</v>
      </c>
      <c r="G341" s="21">
        <v>2023</v>
      </c>
      <c r="H341" s="1">
        <f t="shared" si="15"/>
        <v>45144</v>
      </c>
      <c r="I341" s="23">
        <v>45146</v>
      </c>
      <c r="J341" s="21">
        <f t="shared" si="16"/>
        <v>2</v>
      </c>
      <c r="K341" t="s">
        <v>33</v>
      </c>
      <c r="L341">
        <v>31746</v>
      </c>
      <c r="M341">
        <v>821</v>
      </c>
      <c r="N341" s="24">
        <v>1390.78</v>
      </c>
      <c r="O341" s="24">
        <f t="shared" si="17"/>
        <v>1390.78</v>
      </c>
      <c r="P341">
        <v>140</v>
      </c>
      <c r="Q341" t="b">
        <v>1</v>
      </c>
      <c r="V341" t="s">
        <v>34</v>
      </c>
    </row>
    <row r="342" spans="1:22">
      <c r="A342" t="s">
        <v>727</v>
      </c>
      <c r="B342" t="s">
        <v>728</v>
      </c>
      <c r="C342" s="1" t="s">
        <v>4131</v>
      </c>
      <c r="D342" s="1">
        <v>45081</v>
      </c>
      <c r="E342" s="21">
        <v>6</v>
      </c>
      <c r="F342" s="21">
        <v>4</v>
      </c>
      <c r="G342" s="21">
        <v>2023</v>
      </c>
      <c r="H342" s="1">
        <f t="shared" si="15"/>
        <v>45081</v>
      </c>
      <c r="I342" s="23">
        <v>45089</v>
      </c>
      <c r="J342" s="21">
        <f t="shared" si="16"/>
        <v>8</v>
      </c>
      <c r="K342" t="s">
        <v>23</v>
      </c>
      <c r="L342">
        <v>50377</v>
      </c>
      <c r="M342">
        <v>1591</v>
      </c>
      <c r="N342" s="24">
        <v>2594.29</v>
      </c>
      <c r="O342" s="24">
        <f t="shared" si="17"/>
        <v>2594.29</v>
      </c>
      <c r="P342">
        <v>240</v>
      </c>
      <c r="Q342" t="b">
        <v>1</v>
      </c>
      <c r="V342" t="s">
        <v>25</v>
      </c>
    </row>
    <row r="343" spans="1:22">
      <c r="A343" t="s">
        <v>729</v>
      </c>
      <c r="B343" t="s">
        <v>730</v>
      </c>
      <c r="C343" s="1" t="s">
        <v>4128</v>
      </c>
      <c r="D343" s="1">
        <v>45174</v>
      </c>
      <c r="E343" s="21">
        <v>9</v>
      </c>
      <c r="F343" s="21">
        <v>5</v>
      </c>
      <c r="G343" s="21">
        <v>2023</v>
      </c>
      <c r="H343" s="1">
        <f t="shared" si="15"/>
        <v>45174</v>
      </c>
      <c r="I343" s="23">
        <v>45199</v>
      </c>
      <c r="J343" s="21">
        <f t="shared" si="16"/>
        <v>25</v>
      </c>
      <c r="K343" t="s">
        <v>14</v>
      </c>
      <c r="L343">
        <v>49404</v>
      </c>
      <c r="M343">
        <v>1734</v>
      </c>
      <c r="N343" s="24">
        <v>1427.52</v>
      </c>
      <c r="O343" s="24">
        <f t="shared" si="17"/>
        <v>1427.52</v>
      </c>
      <c r="P343">
        <v>216</v>
      </c>
      <c r="Q343" t="b">
        <v>1</v>
      </c>
      <c r="V343" t="s">
        <v>16</v>
      </c>
    </row>
    <row r="344" spans="1:22">
      <c r="A344" t="s">
        <v>731</v>
      </c>
      <c r="B344" t="s">
        <v>732</v>
      </c>
      <c r="C344" s="1" t="s">
        <v>4127</v>
      </c>
      <c r="D344" s="1">
        <v>45110</v>
      </c>
      <c r="E344" s="21">
        <v>7</v>
      </c>
      <c r="F344" s="21">
        <v>3</v>
      </c>
      <c r="G344" s="21">
        <v>2023</v>
      </c>
      <c r="H344" s="1">
        <f t="shared" si="15"/>
        <v>45110</v>
      </c>
      <c r="I344" s="23">
        <v>45118</v>
      </c>
      <c r="J344" s="21">
        <f t="shared" si="16"/>
        <v>8</v>
      </c>
      <c r="K344" t="s">
        <v>41</v>
      </c>
      <c r="L344">
        <v>55045</v>
      </c>
      <c r="M344">
        <v>2035</v>
      </c>
      <c r="N344" s="24">
        <v>2043.16</v>
      </c>
      <c r="O344" s="24">
        <f t="shared" si="17"/>
        <v>2043.16</v>
      </c>
      <c r="P344">
        <v>391</v>
      </c>
      <c r="Q344" t="b">
        <v>0</v>
      </c>
      <c r="V344" t="s">
        <v>42</v>
      </c>
    </row>
    <row r="345" spans="1:22">
      <c r="A345" t="s">
        <v>733</v>
      </c>
      <c r="B345" t="s">
        <v>734</v>
      </c>
      <c r="C345" s="1" t="s">
        <v>4131</v>
      </c>
      <c r="D345" s="1">
        <v>44932</v>
      </c>
      <c r="E345" s="21">
        <v>1</v>
      </c>
      <c r="F345" s="21">
        <v>6</v>
      </c>
      <c r="G345" s="21">
        <v>2023</v>
      </c>
      <c r="H345" s="1">
        <f t="shared" si="15"/>
        <v>44932</v>
      </c>
      <c r="I345" s="23">
        <v>45083</v>
      </c>
      <c r="J345" s="21">
        <f t="shared" si="16"/>
        <v>151</v>
      </c>
      <c r="K345" t="s">
        <v>23</v>
      </c>
      <c r="L345">
        <v>98888</v>
      </c>
      <c r="M345">
        <v>3095</v>
      </c>
      <c r="N345" s="24">
        <v>3709.43</v>
      </c>
      <c r="O345" s="24">
        <f t="shared" si="17"/>
        <v>3632.575</v>
      </c>
      <c r="P345">
        <v>293</v>
      </c>
      <c r="Q345" t="b">
        <v>1</v>
      </c>
      <c r="R345">
        <v>98941</v>
      </c>
      <c r="V345" t="s">
        <v>25</v>
      </c>
    </row>
    <row r="346" spans="1:22">
      <c r="A346" t="s">
        <v>735</v>
      </c>
      <c r="B346" t="s">
        <v>736</v>
      </c>
      <c r="C346" s="1" t="s">
        <v>4131</v>
      </c>
      <c r="D346" s="1">
        <v>45264</v>
      </c>
      <c r="E346" s="21">
        <v>12</v>
      </c>
      <c r="F346" s="21">
        <v>4</v>
      </c>
      <c r="G346" s="21">
        <v>2023</v>
      </c>
      <c r="H346" s="1">
        <f t="shared" si="15"/>
        <v>45264</v>
      </c>
      <c r="I346" s="23">
        <v>45056</v>
      </c>
      <c r="J346" s="21">
        <f t="shared" si="16"/>
        <v>-208</v>
      </c>
      <c r="K346" t="s">
        <v>14</v>
      </c>
      <c r="L346">
        <v>40790</v>
      </c>
      <c r="M346">
        <v>1584</v>
      </c>
      <c r="N346" s="24">
        <v>2629.55</v>
      </c>
      <c r="O346" s="24">
        <f t="shared" si="17"/>
        <v>2629.55</v>
      </c>
      <c r="P346">
        <v>83</v>
      </c>
      <c r="Q346" t="b">
        <v>0</v>
      </c>
      <c r="V346" t="s">
        <v>16</v>
      </c>
    </row>
    <row r="347" spans="1:22">
      <c r="A347" t="s">
        <v>737</v>
      </c>
      <c r="B347" t="s">
        <v>738</v>
      </c>
      <c r="C347" s="1" t="s">
        <v>4129</v>
      </c>
      <c r="D347" s="1">
        <v>45278</v>
      </c>
      <c r="E347" s="21">
        <v>12</v>
      </c>
      <c r="F347" s="21">
        <v>18</v>
      </c>
      <c r="G347" s="21">
        <v>2023</v>
      </c>
      <c r="H347" s="1">
        <f t="shared" si="15"/>
        <v>45278</v>
      </c>
      <c r="I347" s="23">
        <v>45283</v>
      </c>
      <c r="J347" s="21">
        <f t="shared" si="16"/>
        <v>5</v>
      </c>
      <c r="K347" t="s">
        <v>23</v>
      </c>
      <c r="L347">
        <v>6600</v>
      </c>
      <c r="M347">
        <v>103</v>
      </c>
      <c r="N347" s="24">
        <v>192.86</v>
      </c>
      <c r="O347" s="24">
        <f t="shared" si="17"/>
        <v>192.86</v>
      </c>
      <c r="P347">
        <v>11</v>
      </c>
      <c r="Q347" t="b">
        <v>1</v>
      </c>
      <c r="V347" t="s">
        <v>25</v>
      </c>
    </row>
    <row r="348" spans="1:22">
      <c r="A348" t="s">
        <v>739</v>
      </c>
      <c r="B348" t="s">
        <v>740</v>
      </c>
      <c r="C348" s="1" t="s">
        <v>4127</v>
      </c>
      <c r="D348" s="1">
        <v>45237</v>
      </c>
      <c r="E348" s="21">
        <v>11</v>
      </c>
      <c r="F348" s="21">
        <v>7</v>
      </c>
      <c r="G348" s="21">
        <v>2023</v>
      </c>
      <c r="H348" s="1">
        <f t="shared" si="15"/>
        <v>45237</v>
      </c>
      <c r="I348" s="23">
        <v>45232</v>
      </c>
      <c r="J348" s="21">
        <f t="shared" si="16"/>
        <v>-5</v>
      </c>
      <c r="K348" t="s">
        <v>41</v>
      </c>
      <c r="L348">
        <v>95660</v>
      </c>
      <c r="M348">
        <v>1767</v>
      </c>
      <c r="N348" s="24">
        <v>1384.81</v>
      </c>
      <c r="O348" s="24">
        <f t="shared" si="17"/>
        <v>1384.81</v>
      </c>
      <c r="P348">
        <v>0</v>
      </c>
      <c r="Q348" t="b">
        <v>0</v>
      </c>
      <c r="V348" t="s">
        <v>42</v>
      </c>
    </row>
    <row r="349" spans="1:22">
      <c r="A349" t="s">
        <v>741</v>
      </c>
      <c r="B349" t="s">
        <v>742</v>
      </c>
      <c r="C349" s="1" t="s">
        <v>4127</v>
      </c>
      <c r="D349" s="1">
        <v>45073</v>
      </c>
      <c r="E349" s="21">
        <v>5</v>
      </c>
      <c r="F349" s="21">
        <v>27</v>
      </c>
      <c r="G349" s="21">
        <v>2023</v>
      </c>
      <c r="H349" s="1">
        <f t="shared" si="15"/>
        <v>45073</v>
      </c>
      <c r="I349" s="23">
        <v>45084</v>
      </c>
      <c r="J349" s="21">
        <f t="shared" si="16"/>
        <v>11</v>
      </c>
      <c r="K349" t="s">
        <v>41</v>
      </c>
      <c r="L349">
        <v>94179</v>
      </c>
      <c r="M349">
        <v>4026</v>
      </c>
      <c r="N349" s="24">
        <v>7583.18</v>
      </c>
      <c r="O349" s="24">
        <f t="shared" si="17"/>
        <v>3632.575</v>
      </c>
      <c r="P349">
        <v>777</v>
      </c>
      <c r="Q349" t="b">
        <v>0</v>
      </c>
      <c r="V349" t="s">
        <v>42</v>
      </c>
    </row>
    <row r="350" spans="1:22">
      <c r="A350" t="s">
        <v>743</v>
      </c>
      <c r="B350" t="s">
        <v>744</v>
      </c>
      <c r="C350" s="1" t="s">
        <v>4127</v>
      </c>
      <c r="D350" s="1">
        <v>45107</v>
      </c>
      <c r="E350" s="21">
        <v>6</v>
      </c>
      <c r="F350" s="21">
        <v>30</v>
      </c>
      <c r="G350" s="21">
        <v>2023</v>
      </c>
      <c r="H350" s="1">
        <f t="shared" si="15"/>
        <v>45107</v>
      </c>
      <c r="I350" s="23">
        <v>45118</v>
      </c>
      <c r="J350" s="21">
        <f t="shared" si="16"/>
        <v>11</v>
      </c>
      <c r="K350" t="s">
        <v>41</v>
      </c>
      <c r="L350">
        <v>41764</v>
      </c>
      <c r="M350">
        <v>956</v>
      </c>
      <c r="N350" s="24">
        <v>1475.53</v>
      </c>
      <c r="O350" s="24">
        <f t="shared" si="17"/>
        <v>1475.53</v>
      </c>
      <c r="P350">
        <v>77</v>
      </c>
      <c r="Q350" t="b">
        <v>1</v>
      </c>
      <c r="V350" t="s">
        <v>42</v>
      </c>
    </row>
    <row r="351" spans="1:22">
      <c r="A351" t="s">
        <v>745</v>
      </c>
      <c r="B351" t="s">
        <v>746</v>
      </c>
      <c r="C351" s="1" t="s">
        <v>4128</v>
      </c>
      <c r="D351" s="1">
        <v>45055</v>
      </c>
      <c r="E351" s="21">
        <v>5</v>
      </c>
      <c r="F351" s="21">
        <v>9</v>
      </c>
      <c r="G351" s="21">
        <v>2023</v>
      </c>
      <c r="H351" s="1">
        <f t="shared" si="15"/>
        <v>45055</v>
      </c>
      <c r="I351" s="23">
        <v>45068</v>
      </c>
      <c r="J351" s="21">
        <f t="shared" si="16"/>
        <v>13</v>
      </c>
      <c r="K351" t="s">
        <v>19</v>
      </c>
      <c r="L351">
        <v>75543</v>
      </c>
      <c r="M351">
        <v>824</v>
      </c>
      <c r="N351" s="24">
        <v>1166.91</v>
      </c>
      <c r="O351" s="24">
        <f t="shared" si="17"/>
        <v>1166.91</v>
      </c>
      <c r="P351">
        <v>138</v>
      </c>
      <c r="Q351" t="b">
        <v>1</v>
      </c>
      <c r="V351" t="s">
        <v>20</v>
      </c>
    </row>
    <row r="352" spans="1:22">
      <c r="A352" t="s">
        <v>747</v>
      </c>
      <c r="B352" t="s">
        <v>748</v>
      </c>
      <c r="C352" s="1" t="s">
        <v>4129</v>
      </c>
      <c r="D352" s="1">
        <v>45264</v>
      </c>
      <c r="E352" s="21">
        <v>12</v>
      </c>
      <c r="F352" s="21">
        <v>4</v>
      </c>
      <c r="G352" s="21">
        <v>2023</v>
      </c>
      <c r="H352" s="1">
        <f t="shared" si="15"/>
        <v>45264</v>
      </c>
      <c r="I352" s="23">
        <v>45289</v>
      </c>
      <c r="J352" s="21">
        <f t="shared" si="16"/>
        <v>25</v>
      </c>
      <c r="K352" t="s">
        <v>41</v>
      </c>
      <c r="L352">
        <v>46714</v>
      </c>
      <c r="M352">
        <v>754</v>
      </c>
      <c r="N352" s="24">
        <v>603.02</v>
      </c>
      <c r="O352" s="24">
        <f t="shared" si="17"/>
        <v>603.02</v>
      </c>
      <c r="P352">
        <v>125</v>
      </c>
      <c r="Q352" t="b">
        <v>0</v>
      </c>
      <c r="V352" t="s">
        <v>42</v>
      </c>
    </row>
    <row r="353" spans="1:22">
      <c r="A353" t="s">
        <v>749</v>
      </c>
      <c r="B353" t="s">
        <v>750</v>
      </c>
      <c r="C353" s="1" t="s">
        <v>4127</v>
      </c>
      <c r="D353" s="1">
        <v>44976</v>
      </c>
      <c r="E353" s="21">
        <v>2</v>
      </c>
      <c r="F353" s="21">
        <v>19</v>
      </c>
      <c r="G353" s="21">
        <v>2023</v>
      </c>
      <c r="H353" s="1">
        <f t="shared" si="15"/>
        <v>44976</v>
      </c>
      <c r="I353" s="23">
        <v>44997</v>
      </c>
      <c r="J353" s="21">
        <f t="shared" si="16"/>
        <v>21</v>
      </c>
      <c r="K353" t="s">
        <v>33</v>
      </c>
      <c r="L353">
        <v>57835</v>
      </c>
      <c r="M353">
        <v>1095</v>
      </c>
      <c r="N353" s="24">
        <v>638.7</v>
      </c>
      <c r="O353" s="24">
        <f t="shared" si="17"/>
        <v>638.7</v>
      </c>
      <c r="P353">
        <v>90</v>
      </c>
      <c r="Q353" t="b">
        <v>1</v>
      </c>
      <c r="V353" t="s">
        <v>34</v>
      </c>
    </row>
    <row r="354" spans="1:22">
      <c r="A354" t="s">
        <v>751</v>
      </c>
      <c r="B354" t="s">
        <v>752</v>
      </c>
      <c r="C354" s="1" t="s">
        <v>4129</v>
      </c>
      <c r="D354" s="1">
        <v>45085</v>
      </c>
      <c r="E354" s="21">
        <v>6</v>
      </c>
      <c r="F354" s="21">
        <v>8</v>
      </c>
      <c r="G354" s="21">
        <v>2023</v>
      </c>
      <c r="H354" s="1">
        <f t="shared" si="15"/>
        <v>45085</v>
      </c>
      <c r="I354" s="23">
        <v>45166</v>
      </c>
      <c r="J354" s="21">
        <f t="shared" si="16"/>
        <v>81</v>
      </c>
      <c r="K354" t="s">
        <v>138</v>
      </c>
      <c r="L354">
        <v>74744</v>
      </c>
      <c r="M354">
        <v>3609</v>
      </c>
      <c r="N354" s="24">
        <v>4881.88</v>
      </c>
      <c r="O354" s="24">
        <f t="shared" si="17"/>
        <v>3632.575</v>
      </c>
      <c r="P354">
        <v>516</v>
      </c>
      <c r="Q354" t="b">
        <v>0</v>
      </c>
      <c r="V354" t="s">
        <v>139</v>
      </c>
    </row>
    <row r="355" spans="1:22">
      <c r="A355" t="s">
        <v>753</v>
      </c>
      <c r="B355" t="s">
        <v>754</v>
      </c>
      <c r="C355" s="1" t="s">
        <v>4131</v>
      </c>
      <c r="D355" s="1">
        <v>45113</v>
      </c>
      <c r="E355" s="21">
        <v>7</v>
      </c>
      <c r="F355" s="21">
        <v>6</v>
      </c>
      <c r="G355" s="21">
        <v>2023</v>
      </c>
      <c r="H355" s="1">
        <f t="shared" si="15"/>
        <v>45113</v>
      </c>
      <c r="I355" s="23">
        <v>45097</v>
      </c>
      <c r="J355" s="21">
        <f t="shared" si="16"/>
        <v>-16</v>
      </c>
      <c r="K355" t="s">
        <v>41</v>
      </c>
      <c r="L355">
        <v>57491</v>
      </c>
      <c r="M355">
        <v>1892</v>
      </c>
      <c r="N355" s="24">
        <v>2795</v>
      </c>
      <c r="O355" s="24">
        <f t="shared" si="17"/>
        <v>2795</v>
      </c>
      <c r="P355">
        <v>108</v>
      </c>
      <c r="Q355" t="b">
        <v>1</v>
      </c>
      <c r="V355" t="s">
        <v>42</v>
      </c>
    </row>
    <row r="356" spans="1:22">
      <c r="A356" t="s">
        <v>755</v>
      </c>
      <c r="B356" t="s">
        <v>756</v>
      </c>
      <c r="C356" s="1" t="s">
        <v>4129</v>
      </c>
      <c r="D356" s="1">
        <v>45078</v>
      </c>
      <c r="E356" s="21">
        <v>6</v>
      </c>
      <c r="F356" s="21">
        <v>1</v>
      </c>
      <c r="G356" s="21">
        <v>2023</v>
      </c>
      <c r="H356" s="1">
        <f t="shared" si="15"/>
        <v>45078</v>
      </c>
      <c r="I356" s="23">
        <v>45079</v>
      </c>
      <c r="J356" s="21">
        <f t="shared" si="16"/>
        <v>1</v>
      </c>
      <c r="K356" t="s">
        <v>33</v>
      </c>
      <c r="L356">
        <v>19589</v>
      </c>
      <c r="M356">
        <v>926</v>
      </c>
      <c r="N356" s="24">
        <v>755.78</v>
      </c>
      <c r="O356" s="24">
        <f t="shared" si="17"/>
        <v>755.78</v>
      </c>
      <c r="P356">
        <v>113</v>
      </c>
      <c r="Q356" t="b">
        <v>1</v>
      </c>
      <c r="V356" t="s">
        <v>34</v>
      </c>
    </row>
    <row r="357" spans="1:22">
      <c r="A357" t="s">
        <v>757</v>
      </c>
      <c r="B357" t="s">
        <v>758</v>
      </c>
      <c r="C357" s="1" t="s">
        <v>4129</v>
      </c>
      <c r="D357" s="1">
        <v>45029</v>
      </c>
      <c r="E357" s="21">
        <v>4</v>
      </c>
      <c r="F357" s="21">
        <v>13</v>
      </c>
      <c r="G357" s="21">
        <v>2023</v>
      </c>
      <c r="H357" s="1">
        <f t="shared" si="15"/>
        <v>45029</v>
      </c>
      <c r="I357" s="23">
        <v>45046</v>
      </c>
      <c r="J357" s="21">
        <f t="shared" si="16"/>
        <v>17</v>
      </c>
      <c r="K357" t="s">
        <v>33</v>
      </c>
      <c r="L357">
        <v>44484</v>
      </c>
      <c r="M357">
        <v>1468</v>
      </c>
      <c r="N357" s="24">
        <v>1959.32</v>
      </c>
      <c r="O357" s="24">
        <f t="shared" si="17"/>
        <v>1959.32</v>
      </c>
      <c r="P357">
        <v>76</v>
      </c>
      <c r="Q357" t="b">
        <v>0</v>
      </c>
      <c r="V357" t="s">
        <v>34</v>
      </c>
    </row>
    <row r="358" spans="1:22">
      <c r="A358" t="s">
        <v>759</v>
      </c>
      <c r="B358" t="s">
        <v>760</v>
      </c>
      <c r="C358" s="1" t="s">
        <v>4131</v>
      </c>
      <c r="D358" s="1">
        <v>45114</v>
      </c>
      <c r="E358" s="21">
        <v>7</v>
      </c>
      <c r="F358" s="21">
        <v>7</v>
      </c>
      <c r="G358" s="21">
        <v>2023</v>
      </c>
      <c r="H358" s="1">
        <f t="shared" si="15"/>
        <v>45114</v>
      </c>
      <c r="I358" s="23">
        <v>45139</v>
      </c>
      <c r="J358" s="21">
        <f t="shared" si="16"/>
        <v>25</v>
      </c>
      <c r="K358" t="s">
        <v>266</v>
      </c>
      <c r="L358">
        <v>83989</v>
      </c>
      <c r="M358">
        <v>2450</v>
      </c>
      <c r="N358" s="24">
        <v>4372.61</v>
      </c>
      <c r="O358" s="24">
        <f t="shared" si="17"/>
        <v>3632.575</v>
      </c>
      <c r="P358">
        <v>461</v>
      </c>
      <c r="Q358" t="b">
        <v>0</v>
      </c>
      <c r="V358" t="s">
        <v>20</v>
      </c>
    </row>
    <row r="359" spans="1:22">
      <c r="A359" t="s">
        <v>761</v>
      </c>
      <c r="B359" t="s">
        <v>762</v>
      </c>
      <c r="C359" s="1" t="s">
        <v>4128</v>
      </c>
      <c r="D359" s="1">
        <v>45011</v>
      </c>
      <c r="E359" s="21">
        <v>3</v>
      </c>
      <c r="F359" s="21">
        <v>26</v>
      </c>
      <c r="G359" s="21">
        <v>2023</v>
      </c>
      <c r="H359" s="1">
        <f t="shared" si="15"/>
        <v>45011</v>
      </c>
      <c r="I359" s="23">
        <v>45021</v>
      </c>
      <c r="J359" s="21">
        <f t="shared" si="16"/>
        <v>10</v>
      </c>
      <c r="K359" t="s">
        <v>41</v>
      </c>
      <c r="L359">
        <v>37212</v>
      </c>
      <c r="M359">
        <v>839</v>
      </c>
      <c r="N359" s="24">
        <v>1470.43</v>
      </c>
      <c r="O359" s="24">
        <f t="shared" si="17"/>
        <v>1470.43</v>
      </c>
      <c r="P359">
        <v>164</v>
      </c>
      <c r="Q359" t="b">
        <v>0</v>
      </c>
      <c r="V359" t="s">
        <v>42</v>
      </c>
    </row>
    <row r="360" spans="1:22">
      <c r="A360" t="s">
        <v>763</v>
      </c>
      <c r="B360" t="s">
        <v>764</v>
      </c>
      <c r="C360" s="1" t="s">
        <v>4128</v>
      </c>
      <c r="D360" s="1">
        <v>45173</v>
      </c>
      <c r="E360" s="21">
        <v>9</v>
      </c>
      <c r="F360" s="21">
        <v>4</v>
      </c>
      <c r="G360" s="21">
        <v>2023</v>
      </c>
      <c r="H360" s="1">
        <f t="shared" si="15"/>
        <v>45173</v>
      </c>
      <c r="I360" s="23">
        <v>45189</v>
      </c>
      <c r="J360" s="21">
        <f t="shared" si="16"/>
        <v>16</v>
      </c>
      <c r="K360" t="s">
        <v>14</v>
      </c>
      <c r="L360">
        <v>44525</v>
      </c>
      <c r="M360">
        <v>1525</v>
      </c>
      <c r="N360" s="24">
        <v>2883.82</v>
      </c>
      <c r="O360" s="24">
        <f t="shared" si="17"/>
        <v>2883.82</v>
      </c>
      <c r="P360">
        <v>127</v>
      </c>
      <c r="Q360" t="b">
        <v>1</v>
      </c>
      <c r="V360" t="s">
        <v>16</v>
      </c>
    </row>
    <row r="361" spans="1:22">
      <c r="A361" t="s">
        <v>765</v>
      </c>
      <c r="B361" t="s">
        <v>766</v>
      </c>
      <c r="C361" s="1" t="s">
        <v>4127</v>
      </c>
      <c r="D361" s="1">
        <v>45100</v>
      </c>
      <c r="E361" s="21">
        <v>6</v>
      </c>
      <c r="F361" s="21">
        <v>23</v>
      </c>
      <c r="G361" s="21">
        <v>2023</v>
      </c>
      <c r="H361" s="1">
        <f t="shared" si="15"/>
        <v>45100</v>
      </c>
      <c r="I361" s="23">
        <v>45101</v>
      </c>
      <c r="J361" s="21">
        <f t="shared" si="16"/>
        <v>1</v>
      </c>
      <c r="K361" t="s">
        <v>33</v>
      </c>
      <c r="L361">
        <v>48202</v>
      </c>
      <c r="M361">
        <v>750</v>
      </c>
      <c r="N361" s="24">
        <v>786.62</v>
      </c>
      <c r="O361" s="24">
        <f t="shared" si="17"/>
        <v>786.62</v>
      </c>
      <c r="P361">
        <v>60</v>
      </c>
      <c r="Q361" t="b">
        <v>1</v>
      </c>
      <c r="V361" t="s">
        <v>34</v>
      </c>
    </row>
    <row r="362" spans="1:22">
      <c r="A362" t="s">
        <v>767</v>
      </c>
      <c r="B362" t="s">
        <v>768</v>
      </c>
      <c r="C362" s="1" t="s">
        <v>4128</v>
      </c>
      <c r="D362" s="1">
        <v>44965</v>
      </c>
      <c r="E362" s="21">
        <v>2</v>
      </c>
      <c r="F362" s="21">
        <v>8</v>
      </c>
      <c r="G362" s="21">
        <v>2023</v>
      </c>
      <c r="H362" s="1">
        <f t="shared" si="15"/>
        <v>44965</v>
      </c>
      <c r="I362" s="23">
        <v>44987</v>
      </c>
      <c r="J362" s="21">
        <f t="shared" si="16"/>
        <v>22</v>
      </c>
      <c r="K362" t="s">
        <v>19</v>
      </c>
      <c r="L362">
        <v>33635</v>
      </c>
      <c r="M362">
        <v>1544</v>
      </c>
      <c r="N362" s="24">
        <v>1508.6</v>
      </c>
      <c r="O362" s="24">
        <f t="shared" si="17"/>
        <v>1508.6</v>
      </c>
      <c r="P362">
        <v>0</v>
      </c>
      <c r="Q362" t="b">
        <v>1</v>
      </c>
      <c r="V362" t="s">
        <v>68</v>
      </c>
    </row>
    <row r="363" spans="1:22">
      <c r="A363" t="s">
        <v>769</v>
      </c>
      <c r="B363" t="s">
        <v>770</v>
      </c>
      <c r="C363" s="1" t="s">
        <v>4131</v>
      </c>
      <c r="D363" s="1">
        <v>45273</v>
      </c>
      <c r="E363" s="21">
        <v>12</v>
      </c>
      <c r="F363" s="21">
        <v>13</v>
      </c>
      <c r="G363" s="21">
        <v>2023</v>
      </c>
      <c r="H363" s="1">
        <f t="shared" si="15"/>
        <v>45273</v>
      </c>
      <c r="I363" s="23">
        <v>45296</v>
      </c>
      <c r="J363" s="21">
        <f t="shared" si="16"/>
        <v>23</v>
      </c>
      <c r="K363" t="s">
        <v>41</v>
      </c>
      <c r="L363">
        <v>64208</v>
      </c>
      <c r="M363">
        <v>2772</v>
      </c>
      <c r="N363" s="24">
        <v>4502.11</v>
      </c>
      <c r="O363" s="24">
        <f t="shared" si="17"/>
        <v>3632.575</v>
      </c>
      <c r="P363">
        <v>0</v>
      </c>
      <c r="Q363" t="b">
        <v>0</v>
      </c>
      <c r="V363" t="s">
        <v>42</v>
      </c>
    </row>
    <row r="364" spans="1:22">
      <c r="A364" t="s">
        <v>771</v>
      </c>
      <c r="B364" t="s">
        <v>772</v>
      </c>
      <c r="C364" s="1" t="s">
        <v>4129</v>
      </c>
      <c r="D364" s="1">
        <v>45212</v>
      </c>
      <c r="E364" s="21">
        <v>10</v>
      </c>
      <c r="F364" s="21">
        <v>13</v>
      </c>
      <c r="G364" s="21">
        <v>2023</v>
      </c>
      <c r="H364" s="1">
        <f t="shared" si="15"/>
        <v>45212</v>
      </c>
      <c r="I364" s="23">
        <v>45235</v>
      </c>
      <c r="J364" s="21">
        <f t="shared" si="16"/>
        <v>23</v>
      </c>
      <c r="K364" t="s">
        <v>14</v>
      </c>
      <c r="L364">
        <v>34828</v>
      </c>
      <c r="M364">
        <v>790</v>
      </c>
      <c r="N364" s="24">
        <v>905.87</v>
      </c>
      <c r="O364" s="24">
        <f t="shared" si="17"/>
        <v>905.87</v>
      </c>
      <c r="P364">
        <v>0</v>
      </c>
      <c r="Q364" t="b">
        <v>0</v>
      </c>
      <c r="V364" t="s">
        <v>16</v>
      </c>
    </row>
    <row r="365" spans="1:22">
      <c r="A365" t="s">
        <v>773</v>
      </c>
      <c r="B365" t="s">
        <v>774</v>
      </c>
      <c r="C365" s="1" t="s">
        <v>4127</v>
      </c>
      <c r="D365" s="1">
        <v>44934</v>
      </c>
      <c r="E365" s="21">
        <v>1</v>
      </c>
      <c r="F365" s="21">
        <v>8</v>
      </c>
      <c r="G365" s="21">
        <v>2023</v>
      </c>
      <c r="H365" s="1">
        <f t="shared" si="15"/>
        <v>44934</v>
      </c>
      <c r="I365" s="23">
        <v>44948</v>
      </c>
      <c r="J365" s="21">
        <f t="shared" si="16"/>
        <v>14</v>
      </c>
      <c r="K365" t="s">
        <v>33</v>
      </c>
      <c r="L365">
        <v>19711</v>
      </c>
      <c r="M365">
        <v>948</v>
      </c>
      <c r="N365" s="24">
        <v>598.49</v>
      </c>
      <c r="O365" s="24">
        <f t="shared" si="17"/>
        <v>598.49</v>
      </c>
      <c r="P365">
        <v>129</v>
      </c>
      <c r="Q365" t="b">
        <v>1</v>
      </c>
      <c r="V365" t="s">
        <v>34</v>
      </c>
    </row>
    <row r="366" spans="1:22">
      <c r="A366" t="s">
        <v>775</v>
      </c>
      <c r="B366" t="s">
        <v>776</v>
      </c>
      <c r="C366" s="1" t="s">
        <v>4129</v>
      </c>
      <c r="D366" s="1">
        <v>45115</v>
      </c>
      <c r="E366" s="21">
        <v>7</v>
      </c>
      <c r="F366" s="21">
        <v>8</v>
      </c>
      <c r="G366" s="21">
        <v>2023</v>
      </c>
      <c r="H366" s="1">
        <f t="shared" si="15"/>
        <v>45115</v>
      </c>
      <c r="I366" s="23">
        <v>45133</v>
      </c>
      <c r="J366" s="21">
        <f t="shared" si="16"/>
        <v>18</v>
      </c>
      <c r="K366" t="s">
        <v>19</v>
      </c>
      <c r="L366">
        <v>4420</v>
      </c>
      <c r="M366">
        <v>190</v>
      </c>
      <c r="N366" s="24">
        <v>175.6</v>
      </c>
      <c r="O366" s="24">
        <f t="shared" si="17"/>
        <v>175.6</v>
      </c>
      <c r="P366">
        <v>19</v>
      </c>
      <c r="Q366" t="b">
        <v>1</v>
      </c>
      <c r="V366" t="s">
        <v>20</v>
      </c>
    </row>
    <row r="367" spans="1:22">
      <c r="A367" t="s">
        <v>777</v>
      </c>
      <c r="B367" t="s">
        <v>778</v>
      </c>
      <c r="C367" s="1" t="s">
        <v>4128</v>
      </c>
      <c r="D367" s="1">
        <v>45226</v>
      </c>
      <c r="E367" s="21">
        <v>10</v>
      </c>
      <c r="F367" s="21">
        <v>27</v>
      </c>
      <c r="G367" s="21">
        <v>2023</v>
      </c>
      <c r="H367" s="1">
        <f t="shared" si="15"/>
        <v>45226</v>
      </c>
      <c r="I367" s="23">
        <v>45229</v>
      </c>
      <c r="J367" s="21">
        <f t="shared" si="16"/>
        <v>3</v>
      </c>
      <c r="K367" t="s">
        <v>14</v>
      </c>
      <c r="L367">
        <v>97752</v>
      </c>
      <c r="M367">
        <v>3582</v>
      </c>
      <c r="N367" s="24">
        <v>4040.04</v>
      </c>
      <c r="O367" s="24">
        <f t="shared" si="17"/>
        <v>3632.575</v>
      </c>
      <c r="P367">
        <v>626</v>
      </c>
      <c r="Q367" t="b">
        <v>1</v>
      </c>
      <c r="V367" t="s">
        <v>16</v>
      </c>
    </row>
    <row r="368" spans="1:22">
      <c r="A368" t="s">
        <v>779</v>
      </c>
      <c r="B368" t="s">
        <v>780</v>
      </c>
      <c r="C368" s="1" t="s">
        <v>4131</v>
      </c>
      <c r="D368" s="1">
        <v>45117</v>
      </c>
      <c r="E368" s="21">
        <v>7</v>
      </c>
      <c r="F368" s="21">
        <v>10</v>
      </c>
      <c r="G368" s="21">
        <v>2023</v>
      </c>
      <c r="H368" s="1">
        <f t="shared" si="15"/>
        <v>45117</v>
      </c>
      <c r="I368" s="23">
        <v>45119</v>
      </c>
      <c r="J368" s="21">
        <f t="shared" si="16"/>
        <v>2</v>
      </c>
      <c r="K368" t="s">
        <v>33</v>
      </c>
      <c r="L368">
        <v>1301</v>
      </c>
      <c r="M368">
        <v>19</v>
      </c>
      <c r="N368" s="24">
        <v>17.84</v>
      </c>
      <c r="O368" s="24">
        <f t="shared" si="17"/>
        <v>17.84</v>
      </c>
      <c r="P368">
        <v>2</v>
      </c>
      <c r="Q368" t="b">
        <v>0</v>
      </c>
      <c r="V368" t="s">
        <v>34</v>
      </c>
    </row>
    <row r="369" spans="1:22">
      <c r="A369" t="s">
        <v>781</v>
      </c>
      <c r="B369" t="s">
        <v>782</v>
      </c>
      <c r="C369" s="1" t="s">
        <v>4128</v>
      </c>
      <c r="D369" s="1">
        <v>44939</v>
      </c>
      <c r="E369" s="21">
        <v>1</v>
      </c>
      <c r="F369" s="21">
        <v>13</v>
      </c>
      <c r="G369" s="21">
        <v>2023</v>
      </c>
      <c r="H369" s="1">
        <f t="shared" si="15"/>
        <v>44939</v>
      </c>
      <c r="I369" s="23">
        <v>44946</v>
      </c>
      <c r="J369" s="21">
        <f t="shared" si="16"/>
        <v>7</v>
      </c>
      <c r="K369" t="s">
        <v>41</v>
      </c>
      <c r="L369">
        <v>46236</v>
      </c>
      <c r="M369">
        <v>1346</v>
      </c>
      <c r="N369" s="24">
        <v>1343.72</v>
      </c>
      <c r="O369" s="24">
        <f t="shared" si="17"/>
        <v>1343.72</v>
      </c>
      <c r="P369">
        <v>251</v>
      </c>
      <c r="Q369" t="b">
        <v>1</v>
      </c>
      <c r="V369" t="s">
        <v>42</v>
      </c>
    </row>
    <row r="370" spans="1:22">
      <c r="A370" t="s">
        <v>783</v>
      </c>
      <c r="B370" t="s">
        <v>784</v>
      </c>
      <c r="C370" s="1" t="s">
        <v>4131</v>
      </c>
      <c r="D370" s="1">
        <v>45094</v>
      </c>
      <c r="E370" s="21">
        <v>6</v>
      </c>
      <c r="F370" s="21">
        <v>17</v>
      </c>
      <c r="G370" s="21">
        <v>2023</v>
      </c>
      <c r="H370" s="1">
        <f t="shared" si="15"/>
        <v>45094</v>
      </c>
      <c r="I370" s="23">
        <v>45113</v>
      </c>
      <c r="J370" s="21">
        <f t="shared" si="16"/>
        <v>19</v>
      </c>
      <c r="K370" t="s">
        <v>23</v>
      </c>
      <c r="L370">
        <v>67235</v>
      </c>
      <c r="M370">
        <v>2033</v>
      </c>
      <c r="N370" s="24">
        <v>1912.37</v>
      </c>
      <c r="O370" s="24">
        <f t="shared" si="17"/>
        <v>1912.37</v>
      </c>
      <c r="P370">
        <v>384</v>
      </c>
      <c r="Q370" t="b">
        <v>0</v>
      </c>
      <c r="V370" t="s">
        <v>25</v>
      </c>
    </row>
    <row r="371" spans="1:22">
      <c r="A371" t="s">
        <v>785</v>
      </c>
      <c r="B371" t="s">
        <v>786</v>
      </c>
      <c r="C371" s="1" t="s">
        <v>4127</v>
      </c>
      <c r="D371" s="1">
        <v>44959</v>
      </c>
      <c r="E371" s="21">
        <v>2</v>
      </c>
      <c r="F371" s="21">
        <v>2</v>
      </c>
      <c r="G371" s="21">
        <v>2023</v>
      </c>
      <c r="H371" s="1">
        <f t="shared" si="15"/>
        <v>44959</v>
      </c>
      <c r="I371" s="23">
        <v>44961</v>
      </c>
      <c r="J371" s="21">
        <f t="shared" si="16"/>
        <v>2</v>
      </c>
      <c r="K371" t="s">
        <v>41</v>
      </c>
      <c r="L371">
        <v>55240</v>
      </c>
      <c r="M371">
        <v>1066</v>
      </c>
      <c r="N371" s="24">
        <v>599.36</v>
      </c>
      <c r="O371" s="24">
        <f t="shared" si="17"/>
        <v>599.36</v>
      </c>
      <c r="P371">
        <v>79</v>
      </c>
      <c r="Q371" t="b">
        <v>1</v>
      </c>
      <c r="V371" t="s">
        <v>42</v>
      </c>
    </row>
    <row r="372" spans="1:22">
      <c r="A372" t="s">
        <v>787</v>
      </c>
      <c r="B372" t="s">
        <v>788</v>
      </c>
      <c r="C372" s="1" t="s">
        <v>4131</v>
      </c>
      <c r="D372" s="1">
        <v>45285</v>
      </c>
      <c r="E372" s="21">
        <v>12</v>
      </c>
      <c r="F372" s="21">
        <v>25</v>
      </c>
      <c r="G372" s="21">
        <v>2023</v>
      </c>
      <c r="H372" s="1">
        <f t="shared" si="15"/>
        <v>45285</v>
      </c>
      <c r="I372" s="23">
        <v>45292</v>
      </c>
      <c r="J372" s="21">
        <f t="shared" si="16"/>
        <v>7</v>
      </c>
      <c r="K372" t="s">
        <v>41</v>
      </c>
      <c r="L372">
        <v>66726</v>
      </c>
      <c r="M372">
        <v>880</v>
      </c>
      <c r="N372" s="24">
        <v>1280.97</v>
      </c>
      <c r="O372" s="24">
        <f t="shared" si="17"/>
        <v>1280.97</v>
      </c>
      <c r="P372">
        <v>44</v>
      </c>
      <c r="Q372" t="b">
        <v>1</v>
      </c>
      <c r="V372" t="s">
        <v>42</v>
      </c>
    </row>
    <row r="373" spans="1:22">
      <c r="A373" t="s">
        <v>789</v>
      </c>
      <c r="B373" t="s">
        <v>790</v>
      </c>
      <c r="C373" s="1" t="s">
        <v>4129</v>
      </c>
      <c r="D373" s="1" t="s">
        <v>791</v>
      </c>
      <c r="E373" s="21">
        <v>13</v>
      </c>
      <c r="F373" s="21">
        <v>3</v>
      </c>
      <c r="G373" s="21">
        <v>2023</v>
      </c>
      <c r="H373" s="1">
        <f t="shared" si="15"/>
        <v>44998</v>
      </c>
      <c r="I373" s="23">
        <v>45006</v>
      </c>
      <c r="J373" s="21">
        <f t="shared" si="16"/>
        <v>8</v>
      </c>
      <c r="K373" t="s">
        <v>41</v>
      </c>
      <c r="L373">
        <v>11492</v>
      </c>
      <c r="M373">
        <v>471</v>
      </c>
      <c r="N373" s="24">
        <v>657.49</v>
      </c>
      <c r="O373" s="24">
        <f t="shared" si="17"/>
        <v>657.49</v>
      </c>
      <c r="P373">
        <v>93</v>
      </c>
      <c r="Q373" t="b">
        <v>1</v>
      </c>
      <c r="V373" t="s">
        <v>42</v>
      </c>
    </row>
    <row r="374" spans="1:22">
      <c r="A374" t="s">
        <v>792</v>
      </c>
      <c r="B374" t="s">
        <v>793</v>
      </c>
      <c r="C374" s="1" t="s">
        <v>4128</v>
      </c>
      <c r="D374" s="1">
        <v>44946</v>
      </c>
      <c r="E374" s="21">
        <v>1</v>
      </c>
      <c r="F374" s="21">
        <v>20</v>
      </c>
      <c r="G374" s="21">
        <v>2023</v>
      </c>
      <c r="H374" s="1">
        <f t="shared" si="15"/>
        <v>44946</v>
      </c>
      <c r="I374" s="23">
        <v>44965</v>
      </c>
      <c r="J374" s="21">
        <f t="shared" si="16"/>
        <v>19</v>
      </c>
      <c r="K374" t="s">
        <v>23</v>
      </c>
      <c r="L374">
        <v>7102</v>
      </c>
      <c r="M374">
        <v>105</v>
      </c>
      <c r="N374" s="24">
        <v>155.41</v>
      </c>
      <c r="O374" s="24">
        <f t="shared" si="17"/>
        <v>155.41</v>
      </c>
      <c r="P374">
        <v>19</v>
      </c>
      <c r="Q374" t="b">
        <v>1</v>
      </c>
      <c r="V374" t="s">
        <v>68</v>
      </c>
    </row>
    <row r="375" spans="1:22">
      <c r="A375" t="s">
        <v>794</v>
      </c>
      <c r="B375" t="s">
        <v>795</v>
      </c>
      <c r="C375" s="1" t="s">
        <v>4131</v>
      </c>
      <c r="D375" s="1">
        <v>44976</v>
      </c>
      <c r="E375" s="21">
        <v>2</v>
      </c>
      <c r="F375" s="21">
        <v>19</v>
      </c>
      <c r="G375" s="21">
        <v>2023</v>
      </c>
      <c r="H375" s="1">
        <f t="shared" si="15"/>
        <v>44976</v>
      </c>
      <c r="I375" s="23">
        <v>44992</v>
      </c>
      <c r="J375" s="21">
        <f t="shared" si="16"/>
        <v>16</v>
      </c>
      <c r="K375" t="s">
        <v>23</v>
      </c>
      <c r="L375">
        <v>51336</v>
      </c>
      <c r="M375">
        <v>1733</v>
      </c>
      <c r="N375" s="24">
        <v>1366.41</v>
      </c>
      <c r="O375" s="24">
        <f t="shared" si="17"/>
        <v>1366.41</v>
      </c>
      <c r="P375">
        <v>101</v>
      </c>
      <c r="Q375" t="b">
        <v>1</v>
      </c>
      <c r="V375" t="s">
        <v>25</v>
      </c>
    </row>
    <row r="376" spans="1:22">
      <c r="A376" t="s">
        <v>796</v>
      </c>
      <c r="B376" t="s">
        <v>797</v>
      </c>
      <c r="C376" s="1" t="s">
        <v>4128</v>
      </c>
      <c r="D376" s="1">
        <v>45125</v>
      </c>
      <c r="E376" s="21">
        <v>7</v>
      </c>
      <c r="F376" s="21">
        <v>18</v>
      </c>
      <c r="G376" s="21">
        <v>2023</v>
      </c>
      <c r="H376" s="1">
        <f t="shared" si="15"/>
        <v>45125</v>
      </c>
      <c r="I376" s="23">
        <v>45126</v>
      </c>
      <c r="J376" s="21">
        <f t="shared" si="16"/>
        <v>1</v>
      </c>
      <c r="K376" t="s">
        <v>138</v>
      </c>
      <c r="L376">
        <v>86314</v>
      </c>
      <c r="M376">
        <v>4096</v>
      </c>
      <c r="N376" s="24">
        <v>3864.5</v>
      </c>
      <c r="O376" s="24">
        <f t="shared" si="17"/>
        <v>3632.575</v>
      </c>
      <c r="P376">
        <v>716</v>
      </c>
      <c r="Q376" t="b">
        <v>0</v>
      </c>
      <c r="V376" t="s">
        <v>139</v>
      </c>
    </row>
    <row r="377" spans="1:22">
      <c r="A377" t="s">
        <v>798</v>
      </c>
      <c r="B377" t="s">
        <v>799</v>
      </c>
      <c r="C377" s="1" t="s">
        <v>4131</v>
      </c>
      <c r="D377" s="1">
        <v>45283</v>
      </c>
      <c r="E377" s="21">
        <v>12</v>
      </c>
      <c r="F377" s="21">
        <v>23</v>
      </c>
      <c r="G377" s="21">
        <v>2023</v>
      </c>
      <c r="H377" s="1">
        <f t="shared" si="15"/>
        <v>45283</v>
      </c>
      <c r="I377" s="23">
        <v>45295</v>
      </c>
      <c r="J377" s="21">
        <f t="shared" si="16"/>
        <v>12</v>
      </c>
      <c r="K377" t="s">
        <v>19</v>
      </c>
      <c r="L377">
        <v>27641</v>
      </c>
      <c r="M377">
        <v>1245</v>
      </c>
      <c r="N377" s="24">
        <v>1779.63</v>
      </c>
      <c r="O377" s="24">
        <f t="shared" si="17"/>
        <v>1779.63</v>
      </c>
      <c r="P377">
        <v>147</v>
      </c>
      <c r="Q377" t="b">
        <v>1</v>
      </c>
      <c r="V377" t="s">
        <v>20</v>
      </c>
    </row>
    <row r="378" spans="1:22">
      <c r="A378" t="s">
        <v>800</v>
      </c>
      <c r="B378" t="s">
        <v>801</v>
      </c>
      <c r="C378" s="1" t="s">
        <v>4127</v>
      </c>
      <c r="D378" s="1">
        <v>45006</v>
      </c>
      <c r="E378" s="21">
        <v>3</v>
      </c>
      <c r="F378" s="21">
        <v>21</v>
      </c>
      <c r="G378" s="21">
        <v>2023</v>
      </c>
      <c r="H378" s="1">
        <f t="shared" si="15"/>
        <v>45006</v>
      </c>
      <c r="I378" s="23">
        <v>45029</v>
      </c>
      <c r="J378" s="21">
        <f t="shared" si="16"/>
        <v>23</v>
      </c>
      <c r="K378" t="s">
        <v>19</v>
      </c>
      <c r="L378">
        <v>35584</v>
      </c>
      <c r="M378">
        <v>751</v>
      </c>
      <c r="N378" s="24">
        <v>1050.98</v>
      </c>
      <c r="O378" s="24">
        <f t="shared" si="17"/>
        <v>1050.98</v>
      </c>
      <c r="P378">
        <v>66</v>
      </c>
      <c r="Q378" t="b">
        <v>0</v>
      </c>
      <c r="V378" t="s">
        <v>20</v>
      </c>
    </row>
    <row r="379" spans="1:22">
      <c r="A379" t="s">
        <v>802</v>
      </c>
      <c r="B379" t="s">
        <v>803</v>
      </c>
      <c r="C379" s="1" t="s">
        <v>4128</v>
      </c>
      <c r="D379" s="1">
        <v>45177</v>
      </c>
      <c r="E379" s="21">
        <v>9</v>
      </c>
      <c r="F379" s="21">
        <v>8</v>
      </c>
      <c r="G379" s="21">
        <v>2023</v>
      </c>
      <c r="H379" s="1">
        <f t="shared" si="15"/>
        <v>45177</v>
      </c>
      <c r="I379" s="23">
        <v>45180</v>
      </c>
      <c r="J379" s="21">
        <f t="shared" si="16"/>
        <v>3</v>
      </c>
      <c r="K379" t="s">
        <v>23</v>
      </c>
      <c r="L379">
        <v>33745</v>
      </c>
      <c r="M379">
        <v>1486</v>
      </c>
      <c r="N379" s="24">
        <v>1871.61</v>
      </c>
      <c r="O379" s="24">
        <f t="shared" si="17"/>
        <v>1871.61</v>
      </c>
      <c r="P379">
        <v>270</v>
      </c>
      <c r="Q379" t="b">
        <v>1</v>
      </c>
      <c r="V379" t="s">
        <v>25</v>
      </c>
    </row>
    <row r="380" spans="1:22">
      <c r="A380" t="s">
        <v>804</v>
      </c>
      <c r="B380" t="s">
        <v>805</v>
      </c>
      <c r="C380" s="1" t="s">
        <v>4131</v>
      </c>
      <c r="D380" s="1" t="s">
        <v>806</v>
      </c>
      <c r="E380" s="21">
        <v>24</v>
      </c>
      <c r="F380" s="21">
        <v>5</v>
      </c>
      <c r="G380" s="21">
        <v>2023</v>
      </c>
      <c r="H380" s="1">
        <f t="shared" si="15"/>
        <v>45070</v>
      </c>
      <c r="I380" s="23">
        <v>45089</v>
      </c>
      <c r="J380" s="21">
        <f t="shared" si="16"/>
        <v>19</v>
      </c>
      <c r="K380" t="s">
        <v>19</v>
      </c>
      <c r="L380">
        <v>24093</v>
      </c>
      <c r="M380">
        <v>241</v>
      </c>
      <c r="N380" s="24">
        <v>247.17</v>
      </c>
      <c r="O380" s="24">
        <f t="shared" si="17"/>
        <v>247.17</v>
      </c>
      <c r="P380">
        <v>19</v>
      </c>
      <c r="Q380" t="b">
        <v>0</v>
      </c>
      <c r="V380" t="s">
        <v>20</v>
      </c>
    </row>
    <row r="381" spans="1:22">
      <c r="A381" t="s">
        <v>807</v>
      </c>
      <c r="B381" t="s">
        <v>808</v>
      </c>
      <c r="C381" s="1" t="s">
        <v>4128</v>
      </c>
      <c r="D381" s="1">
        <v>45116</v>
      </c>
      <c r="E381" s="21">
        <v>7</v>
      </c>
      <c r="F381" s="21">
        <v>9</v>
      </c>
      <c r="G381" s="21">
        <v>2023</v>
      </c>
      <c r="H381" s="1">
        <f t="shared" si="15"/>
        <v>45116</v>
      </c>
      <c r="I381" s="23">
        <v>45145</v>
      </c>
      <c r="J381" s="21">
        <f t="shared" si="16"/>
        <v>29</v>
      </c>
      <c r="K381" t="s">
        <v>33</v>
      </c>
      <c r="L381">
        <v>67105</v>
      </c>
      <c r="M381">
        <v>718</v>
      </c>
      <c r="N381" s="24">
        <v>1342.23</v>
      </c>
      <c r="O381" s="24">
        <f t="shared" si="17"/>
        <v>1342.23</v>
      </c>
      <c r="P381">
        <v>137</v>
      </c>
      <c r="Q381" t="b">
        <v>1</v>
      </c>
      <c r="V381" t="s">
        <v>68</v>
      </c>
    </row>
    <row r="382" spans="1:22">
      <c r="A382" t="s">
        <v>809</v>
      </c>
      <c r="B382" t="s">
        <v>810</v>
      </c>
      <c r="C382" s="1" t="s">
        <v>4131</v>
      </c>
      <c r="D382" s="1">
        <v>45047</v>
      </c>
      <c r="E382" s="21">
        <v>5</v>
      </c>
      <c r="F382" s="21">
        <v>1</v>
      </c>
      <c r="G382" s="21">
        <v>2023</v>
      </c>
      <c r="H382" s="1">
        <f t="shared" si="15"/>
        <v>45047</v>
      </c>
      <c r="I382" s="23">
        <v>44943</v>
      </c>
      <c r="J382" s="21">
        <f t="shared" si="16"/>
        <v>-104</v>
      </c>
      <c r="K382" t="s">
        <v>19</v>
      </c>
      <c r="L382">
        <v>52885</v>
      </c>
      <c r="M382">
        <v>1803</v>
      </c>
      <c r="N382" s="24">
        <v>1820.41</v>
      </c>
      <c r="O382" s="24">
        <f t="shared" si="17"/>
        <v>1820.41</v>
      </c>
      <c r="P382">
        <v>145</v>
      </c>
      <c r="Q382" t="b">
        <v>0</v>
      </c>
      <c r="V382" t="s">
        <v>20</v>
      </c>
    </row>
    <row r="383" spans="1:22">
      <c r="A383" t="s">
        <v>811</v>
      </c>
      <c r="B383" t="s">
        <v>812</v>
      </c>
      <c r="C383" s="1" t="s">
        <v>4128</v>
      </c>
      <c r="D383" s="1">
        <v>45278</v>
      </c>
      <c r="E383" s="21">
        <v>12</v>
      </c>
      <c r="F383" s="21">
        <v>18</v>
      </c>
      <c r="G383" s="21">
        <v>2023</v>
      </c>
      <c r="H383" s="1">
        <f t="shared" si="15"/>
        <v>45278</v>
      </c>
      <c r="I383" s="23">
        <v>45295</v>
      </c>
      <c r="J383" s="21">
        <f t="shared" si="16"/>
        <v>17</v>
      </c>
      <c r="K383" t="s">
        <v>138</v>
      </c>
      <c r="L383">
        <v>37631</v>
      </c>
      <c r="M383">
        <v>925</v>
      </c>
      <c r="N383" s="24">
        <v>1094.67</v>
      </c>
      <c r="O383" s="24">
        <f t="shared" si="17"/>
        <v>1094.67</v>
      </c>
      <c r="P383">
        <v>0</v>
      </c>
      <c r="Q383" t="b">
        <v>1</v>
      </c>
      <c r="V383" t="s">
        <v>139</v>
      </c>
    </row>
    <row r="384" spans="1:22">
      <c r="A384" t="s">
        <v>813</v>
      </c>
      <c r="B384" t="s">
        <v>814</v>
      </c>
      <c r="C384" s="1" t="s">
        <v>4127</v>
      </c>
      <c r="D384" s="1">
        <v>45257</v>
      </c>
      <c r="E384" s="21">
        <v>11</v>
      </c>
      <c r="F384" s="21">
        <v>27</v>
      </c>
      <c r="G384" s="21">
        <v>2023</v>
      </c>
      <c r="H384" s="1">
        <f t="shared" si="15"/>
        <v>45257</v>
      </c>
      <c r="I384" s="23">
        <v>45286</v>
      </c>
      <c r="J384" s="21">
        <f t="shared" si="16"/>
        <v>29</v>
      </c>
      <c r="K384" t="s">
        <v>23</v>
      </c>
      <c r="L384">
        <v>73991</v>
      </c>
      <c r="M384">
        <v>1883</v>
      </c>
      <c r="N384" s="24">
        <v>2856.83</v>
      </c>
      <c r="O384" s="24">
        <f t="shared" si="17"/>
        <v>2856.83</v>
      </c>
      <c r="P384">
        <v>157</v>
      </c>
      <c r="Q384" t="b">
        <v>0</v>
      </c>
      <c r="V384" t="s">
        <v>25</v>
      </c>
    </row>
    <row r="385" spans="1:22">
      <c r="A385" t="s">
        <v>815</v>
      </c>
      <c r="B385" t="s">
        <v>816</v>
      </c>
      <c r="C385" s="1" t="s">
        <v>4127</v>
      </c>
      <c r="D385" s="1">
        <v>45024</v>
      </c>
      <c r="E385" s="21">
        <v>4</v>
      </c>
      <c r="F385" s="21">
        <v>8</v>
      </c>
      <c r="G385" s="21">
        <v>2023</v>
      </c>
      <c r="H385" s="1">
        <f t="shared" si="15"/>
        <v>45024</v>
      </c>
      <c r="I385" s="23">
        <v>45051</v>
      </c>
      <c r="J385" s="21">
        <f t="shared" si="16"/>
        <v>27</v>
      </c>
      <c r="K385" t="s">
        <v>138</v>
      </c>
      <c r="L385">
        <v>5014</v>
      </c>
      <c r="M385">
        <v>163</v>
      </c>
      <c r="N385" s="24">
        <v>214.27</v>
      </c>
      <c r="O385" s="24">
        <f t="shared" si="17"/>
        <v>214.27</v>
      </c>
      <c r="P385">
        <v>21</v>
      </c>
      <c r="Q385" t="b">
        <v>1</v>
      </c>
      <c r="V385" t="s">
        <v>139</v>
      </c>
    </row>
    <row r="386" spans="1:22">
      <c r="A386" t="s">
        <v>817</v>
      </c>
      <c r="B386" t="s">
        <v>818</v>
      </c>
      <c r="C386" s="1" t="s">
        <v>4127</v>
      </c>
      <c r="D386" s="1" t="s">
        <v>115</v>
      </c>
      <c r="E386" s="21">
        <v>21</v>
      </c>
      <c r="F386" s="21">
        <v>8</v>
      </c>
      <c r="G386" s="21">
        <v>2023</v>
      </c>
      <c r="H386" s="1">
        <f t="shared" si="15"/>
        <v>45159</v>
      </c>
      <c r="I386" s="23">
        <v>45165</v>
      </c>
      <c r="J386" s="21">
        <f t="shared" si="16"/>
        <v>6</v>
      </c>
      <c r="K386" t="s">
        <v>19</v>
      </c>
      <c r="L386">
        <v>12093</v>
      </c>
      <c r="M386">
        <v>213</v>
      </c>
      <c r="N386" s="24">
        <v>217.33</v>
      </c>
      <c r="O386" s="24">
        <f t="shared" si="17"/>
        <v>217.33</v>
      </c>
      <c r="P386">
        <v>0</v>
      </c>
      <c r="Q386" t="b">
        <v>1</v>
      </c>
      <c r="V386" t="s">
        <v>20</v>
      </c>
    </row>
    <row r="387" spans="1:22">
      <c r="A387" t="s">
        <v>819</v>
      </c>
      <c r="B387" t="s">
        <v>820</v>
      </c>
      <c r="C387" s="1" t="s">
        <v>4127</v>
      </c>
      <c r="D387" s="1">
        <v>45035</v>
      </c>
      <c r="E387" s="21">
        <v>4</v>
      </c>
      <c r="F387" s="21">
        <v>19</v>
      </c>
      <c r="G387" s="21">
        <v>2023</v>
      </c>
      <c r="H387" s="1">
        <f t="shared" ref="H387:H450" si="18">IF(E387&gt;12,DATE(G387,F387,E387),D387)</f>
        <v>45035</v>
      </c>
      <c r="I387" s="23">
        <v>45048</v>
      </c>
      <c r="J387" s="21">
        <f t="shared" ref="J387:J450" si="19">DATEDIF(H387,I387,"D")</f>
        <v>13</v>
      </c>
      <c r="K387" t="s">
        <v>14</v>
      </c>
      <c r="L387">
        <v>19070</v>
      </c>
      <c r="M387">
        <v>352</v>
      </c>
      <c r="N387" s="24">
        <v>406.02</v>
      </c>
      <c r="O387" s="24">
        <f t="shared" ref="O387:O450" si="20">IF(N387&lt;$Z$8,$Z$8,IF(N387&gt;$Z$9,$Z$9,N387))</f>
        <v>406.02</v>
      </c>
      <c r="P387">
        <v>27</v>
      </c>
      <c r="Q387" t="b">
        <v>1</v>
      </c>
      <c r="V387" t="s">
        <v>16</v>
      </c>
    </row>
    <row r="388" spans="1:22">
      <c r="A388" t="s">
        <v>821</v>
      </c>
      <c r="B388" t="s">
        <v>822</v>
      </c>
      <c r="C388" s="1" t="s">
        <v>4129</v>
      </c>
      <c r="D388" s="1">
        <v>45231</v>
      </c>
      <c r="E388" s="21">
        <v>11</v>
      </c>
      <c r="F388" s="21">
        <v>1</v>
      </c>
      <c r="G388" s="21">
        <v>2023</v>
      </c>
      <c r="H388" s="1">
        <f t="shared" si="18"/>
        <v>45231</v>
      </c>
      <c r="I388" s="23">
        <v>44944</v>
      </c>
      <c r="J388" s="21">
        <f t="shared" si="19"/>
        <v>-287</v>
      </c>
      <c r="K388" t="s">
        <v>19</v>
      </c>
      <c r="L388">
        <v>36777</v>
      </c>
      <c r="M388">
        <v>1080</v>
      </c>
      <c r="N388" s="24">
        <v>1827.06</v>
      </c>
      <c r="O388" s="24">
        <f t="shared" si="20"/>
        <v>1827.06</v>
      </c>
      <c r="P388">
        <v>138</v>
      </c>
      <c r="Q388" t="b">
        <v>0</v>
      </c>
      <c r="V388" t="s">
        <v>20</v>
      </c>
    </row>
    <row r="389" spans="1:22">
      <c r="A389" t="s">
        <v>823</v>
      </c>
      <c r="B389" t="s">
        <v>824</v>
      </c>
      <c r="C389" s="1" t="s">
        <v>4127</v>
      </c>
      <c r="D389" s="1">
        <v>45097</v>
      </c>
      <c r="E389" s="21">
        <v>6</v>
      </c>
      <c r="F389" s="21">
        <v>20</v>
      </c>
      <c r="G389" s="21">
        <v>2023</v>
      </c>
      <c r="H389" s="1">
        <f t="shared" si="18"/>
        <v>45097</v>
      </c>
      <c r="I389" s="23">
        <v>45102</v>
      </c>
      <c r="J389" s="21">
        <f t="shared" si="19"/>
        <v>5</v>
      </c>
      <c r="K389" t="s">
        <v>14</v>
      </c>
      <c r="L389">
        <v>57958</v>
      </c>
      <c r="M389">
        <v>2328</v>
      </c>
      <c r="N389" s="24">
        <v>2135.23</v>
      </c>
      <c r="O389" s="24">
        <f t="shared" si="20"/>
        <v>2135.23</v>
      </c>
      <c r="P389">
        <v>280</v>
      </c>
      <c r="Q389" t="b">
        <v>1</v>
      </c>
      <c r="V389" t="s">
        <v>16</v>
      </c>
    </row>
    <row r="390" spans="1:22">
      <c r="A390" t="s">
        <v>825</v>
      </c>
      <c r="B390" t="s">
        <v>826</v>
      </c>
      <c r="C390" s="1" t="s">
        <v>4129</v>
      </c>
      <c r="D390" s="1">
        <v>45216</v>
      </c>
      <c r="E390" s="21">
        <v>10</v>
      </c>
      <c r="F390" s="21">
        <v>17</v>
      </c>
      <c r="G390" s="21">
        <v>2023</v>
      </c>
      <c r="H390" s="1">
        <f t="shared" si="18"/>
        <v>45216</v>
      </c>
      <c r="I390" s="23">
        <v>45234</v>
      </c>
      <c r="J390" s="21">
        <f t="shared" si="19"/>
        <v>18</v>
      </c>
      <c r="K390" t="s">
        <v>41</v>
      </c>
      <c r="L390">
        <v>83074</v>
      </c>
      <c r="M390">
        <v>2889</v>
      </c>
      <c r="N390" s="24">
        <v>2060.96</v>
      </c>
      <c r="O390" s="24">
        <f t="shared" si="20"/>
        <v>2060.96</v>
      </c>
      <c r="P390">
        <v>175</v>
      </c>
      <c r="Q390" t="b">
        <v>0</v>
      </c>
      <c r="V390" t="s">
        <v>42</v>
      </c>
    </row>
    <row r="391" spans="1:22">
      <c r="A391" t="s">
        <v>827</v>
      </c>
      <c r="B391" t="s">
        <v>828</v>
      </c>
      <c r="C391" s="1" t="s">
        <v>4128</v>
      </c>
      <c r="D391" s="1">
        <v>45210</v>
      </c>
      <c r="E391" s="21">
        <v>10</v>
      </c>
      <c r="F391" s="21">
        <v>11</v>
      </c>
      <c r="G391" s="21">
        <v>2023</v>
      </c>
      <c r="H391" s="1">
        <f t="shared" si="18"/>
        <v>45210</v>
      </c>
      <c r="I391" s="23">
        <v>45211</v>
      </c>
      <c r="J391" s="21">
        <f t="shared" si="19"/>
        <v>1</v>
      </c>
      <c r="K391" t="s">
        <v>23</v>
      </c>
      <c r="L391">
        <v>11729</v>
      </c>
      <c r="M391">
        <v>256</v>
      </c>
      <c r="N391" s="24">
        <v>248.25</v>
      </c>
      <c r="O391" s="24">
        <f t="shared" si="20"/>
        <v>248.25</v>
      </c>
      <c r="P391">
        <v>44</v>
      </c>
      <c r="Q391" t="b">
        <v>1</v>
      </c>
      <c r="V391" t="s">
        <v>68</v>
      </c>
    </row>
    <row r="392" spans="1:22">
      <c r="A392" t="s">
        <v>829</v>
      </c>
      <c r="B392" t="s">
        <v>830</v>
      </c>
      <c r="C392" s="1" t="s">
        <v>4127</v>
      </c>
      <c r="D392" s="1">
        <v>45046</v>
      </c>
      <c r="E392" s="21">
        <v>4</v>
      </c>
      <c r="F392" s="21">
        <v>30</v>
      </c>
      <c r="G392" s="21">
        <v>2023</v>
      </c>
      <c r="H392" s="1">
        <f t="shared" si="18"/>
        <v>45046</v>
      </c>
      <c r="I392" s="23">
        <v>45076</v>
      </c>
      <c r="J392" s="21">
        <f t="shared" si="19"/>
        <v>30</v>
      </c>
      <c r="K392" t="s">
        <v>41</v>
      </c>
      <c r="L392">
        <v>46017</v>
      </c>
      <c r="M392">
        <v>1252</v>
      </c>
      <c r="N392" s="24">
        <v>2221.43</v>
      </c>
      <c r="O392" s="24">
        <f t="shared" si="20"/>
        <v>2221.43</v>
      </c>
      <c r="P392">
        <v>125</v>
      </c>
      <c r="Q392" t="b">
        <v>1</v>
      </c>
      <c r="V392" t="s">
        <v>42</v>
      </c>
    </row>
    <row r="393" spans="1:22">
      <c r="A393" t="s">
        <v>831</v>
      </c>
      <c r="B393" t="s">
        <v>832</v>
      </c>
      <c r="C393" s="1" t="s">
        <v>4131</v>
      </c>
      <c r="D393" s="1">
        <v>44968</v>
      </c>
      <c r="E393" s="21">
        <v>2</v>
      </c>
      <c r="F393" s="21">
        <v>11</v>
      </c>
      <c r="G393" s="21">
        <v>2023</v>
      </c>
      <c r="H393" s="1">
        <f t="shared" si="18"/>
        <v>44968</v>
      </c>
      <c r="I393" s="23">
        <v>45253</v>
      </c>
      <c r="J393" s="21">
        <f t="shared" si="19"/>
        <v>285</v>
      </c>
      <c r="K393" t="s">
        <v>14</v>
      </c>
      <c r="L393">
        <v>67320</v>
      </c>
      <c r="M393">
        <v>1132</v>
      </c>
      <c r="N393" s="24">
        <v>717.1</v>
      </c>
      <c r="O393" s="24">
        <f t="shared" si="20"/>
        <v>717.1</v>
      </c>
      <c r="P393">
        <v>154</v>
      </c>
      <c r="Q393" t="b">
        <v>0</v>
      </c>
      <c r="V393" t="s">
        <v>16</v>
      </c>
    </row>
    <row r="394" spans="1:22">
      <c r="A394" t="s">
        <v>833</v>
      </c>
      <c r="B394" t="s">
        <v>834</v>
      </c>
      <c r="C394" s="1" t="s">
        <v>4129</v>
      </c>
      <c r="D394" s="1">
        <v>45001</v>
      </c>
      <c r="E394" s="21">
        <v>3</v>
      </c>
      <c r="F394" s="21">
        <v>16</v>
      </c>
      <c r="G394" s="21">
        <v>2023</v>
      </c>
      <c r="H394" s="1">
        <f t="shared" si="18"/>
        <v>45001</v>
      </c>
      <c r="I394" s="23">
        <v>45025</v>
      </c>
      <c r="J394" s="21">
        <f t="shared" si="19"/>
        <v>24</v>
      </c>
      <c r="K394" t="s">
        <v>191</v>
      </c>
      <c r="L394">
        <v>28751</v>
      </c>
      <c r="M394">
        <v>373</v>
      </c>
      <c r="N394" s="24">
        <v>741.35</v>
      </c>
      <c r="O394" s="24">
        <f t="shared" si="20"/>
        <v>741.35</v>
      </c>
      <c r="P394">
        <v>47</v>
      </c>
      <c r="Q394" t="b">
        <v>1</v>
      </c>
      <c r="V394" t="s">
        <v>42</v>
      </c>
    </row>
    <row r="395" spans="1:22">
      <c r="A395" t="s">
        <v>835</v>
      </c>
      <c r="B395" t="s">
        <v>836</v>
      </c>
      <c r="C395" s="1" t="s">
        <v>4129</v>
      </c>
      <c r="D395" s="1">
        <v>45016</v>
      </c>
      <c r="E395" s="21">
        <v>3</v>
      </c>
      <c r="F395" s="21">
        <v>31</v>
      </c>
      <c r="G395" s="21">
        <v>2023</v>
      </c>
      <c r="H395" s="1">
        <f t="shared" si="18"/>
        <v>45016</v>
      </c>
      <c r="I395" s="23">
        <v>45036</v>
      </c>
      <c r="J395" s="21">
        <f t="shared" si="19"/>
        <v>20</v>
      </c>
      <c r="K395" t="s">
        <v>41</v>
      </c>
      <c r="L395">
        <v>79069</v>
      </c>
      <c r="M395">
        <v>3266</v>
      </c>
      <c r="N395" s="24">
        <v>4283.37</v>
      </c>
      <c r="O395" s="24">
        <f t="shared" si="20"/>
        <v>3632.575</v>
      </c>
      <c r="P395">
        <v>414</v>
      </c>
      <c r="Q395" t="b">
        <v>0</v>
      </c>
      <c r="V395" t="s">
        <v>42</v>
      </c>
    </row>
    <row r="396" spans="1:22">
      <c r="A396" t="s">
        <v>837</v>
      </c>
      <c r="B396" t="s">
        <v>838</v>
      </c>
      <c r="C396" s="1" t="s">
        <v>4131</v>
      </c>
      <c r="D396" s="1">
        <v>45172</v>
      </c>
      <c r="E396" s="21">
        <v>9</v>
      </c>
      <c r="F396" s="21">
        <v>3</v>
      </c>
      <c r="G396" s="21">
        <v>2023</v>
      </c>
      <c r="H396" s="1">
        <f t="shared" si="18"/>
        <v>45172</v>
      </c>
      <c r="I396" s="23">
        <v>45004</v>
      </c>
      <c r="J396" s="21">
        <f t="shared" si="19"/>
        <v>-168</v>
      </c>
      <c r="K396" t="s">
        <v>14</v>
      </c>
      <c r="L396">
        <v>55748</v>
      </c>
      <c r="M396">
        <v>1149</v>
      </c>
      <c r="N396" s="24">
        <v>2271.88</v>
      </c>
      <c r="O396" s="24">
        <f t="shared" si="20"/>
        <v>2271.88</v>
      </c>
      <c r="P396">
        <v>75</v>
      </c>
      <c r="Q396" t="b">
        <v>0</v>
      </c>
      <c r="V396" t="s">
        <v>16</v>
      </c>
    </row>
    <row r="397" spans="1:22">
      <c r="A397" t="s">
        <v>839</v>
      </c>
      <c r="B397" t="s">
        <v>840</v>
      </c>
      <c r="C397" s="1" t="s">
        <v>4127</v>
      </c>
      <c r="D397" s="1">
        <v>45048</v>
      </c>
      <c r="E397" s="21">
        <v>5</v>
      </c>
      <c r="F397" s="21">
        <v>2</v>
      </c>
      <c r="G397" s="21">
        <v>2023</v>
      </c>
      <c r="H397" s="1">
        <f t="shared" si="18"/>
        <v>45048</v>
      </c>
      <c r="I397" s="23">
        <v>44971</v>
      </c>
      <c r="J397" s="21">
        <f t="shared" si="19"/>
        <v>-77</v>
      </c>
      <c r="K397" t="s">
        <v>19</v>
      </c>
      <c r="L397">
        <v>6801</v>
      </c>
      <c r="M397">
        <v>116</v>
      </c>
      <c r="N397" s="24">
        <v>221.39</v>
      </c>
      <c r="O397" s="24">
        <f t="shared" si="20"/>
        <v>221.39</v>
      </c>
      <c r="P397">
        <v>13</v>
      </c>
      <c r="Q397" t="b">
        <v>1</v>
      </c>
      <c r="V397" t="s">
        <v>68</v>
      </c>
    </row>
    <row r="398" spans="1:22">
      <c r="A398" t="s">
        <v>841</v>
      </c>
      <c r="B398" t="s">
        <v>842</v>
      </c>
      <c r="C398" s="1" t="s">
        <v>4129</v>
      </c>
      <c r="D398" s="1" t="s">
        <v>843</v>
      </c>
      <c r="E398" s="21">
        <v>16</v>
      </c>
      <c r="F398" s="21">
        <v>5</v>
      </c>
      <c r="G398" s="21">
        <v>2023</v>
      </c>
      <c r="H398" s="1">
        <f t="shared" si="18"/>
        <v>45062</v>
      </c>
      <c r="I398" s="23">
        <v>45080</v>
      </c>
      <c r="J398" s="21">
        <f t="shared" si="19"/>
        <v>18</v>
      </c>
      <c r="K398" t="s">
        <v>14</v>
      </c>
      <c r="L398">
        <v>20190</v>
      </c>
      <c r="M398">
        <v>760</v>
      </c>
      <c r="N398" s="24">
        <v>896.21</v>
      </c>
      <c r="O398" s="24">
        <f t="shared" si="20"/>
        <v>896.21</v>
      </c>
      <c r="P398">
        <v>89</v>
      </c>
      <c r="Q398" t="b">
        <v>1</v>
      </c>
      <c r="V398" t="s">
        <v>16</v>
      </c>
    </row>
    <row r="399" spans="1:22">
      <c r="A399" t="s">
        <v>844</v>
      </c>
      <c r="B399" t="s">
        <v>845</v>
      </c>
      <c r="C399" s="1" t="s">
        <v>4131</v>
      </c>
      <c r="D399" s="1">
        <v>45142</v>
      </c>
      <c r="E399" s="21">
        <v>8</v>
      </c>
      <c r="F399" s="21">
        <v>4</v>
      </c>
      <c r="G399" s="21">
        <v>2023</v>
      </c>
      <c r="H399" s="1">
        <f t="shared" si="18"/>
        <v>45142</v>
      </c>
      <c r="I399" s="23">
        <v>45154</v>
      </c>
      <c r="J399" s="21">
        <f t="shared" si="19"/>
        <v>12</v>
      </c>
      <c r="K399" t="s">
        <v>14</v>
      </c>
      <c r="L399">
        <v>50689</v>
      </c>
      <c r="M399">
        <v>1760</v>
      </c>
      <c r="N399" s="24">
        <v>1404.02</v>
      </c>
      <c r="O399" s="24">
        <f t="shared" si="20"/>
        <v>1404.02</v>
      </c>
      <c r="P399">
        <v>0</v>
      </c>
      <c r="Q399" t="b">
        <v>0</v>
      </c>
      <c r="V399" t="s">
        <v>16</v>
      </c>
    </row>
    <row r="400" spans="1:22">
      <c r="A400" t="s">
        <v>846</v>
      </c>
      <c r="B400" t="s">
        <v>847</v>
      </c>
      <c r="C400" s="1" t="s">
        <v>4129</v>
      </c>
      <c r="D400" s="1">
        <v>45170</v>
      </c>
      <c r="E400" s="21">
        <v>9</v>
      </c>
      <c r="F400" s="21">
        <v>1</v>
      </c>
      <c r="G400" s="21">
        <v>2023</v>
      </c>
      <c r="H400" s="1">
        <f t="shared" si="18"/>
        <v>45170</v>
      </c>
      <c r="I400" s="23">
        <v>45187</v>
      </c>
      <c r="J400" s="21">
        <f t="shared" si="19"/>
        <v>17</v>
      </c>
      <c r="K400" t="s">
        <v>41</v>
      </c>
      <c r="L400">
        <v>51993</v>
      </c>
      <c r="M400">
        <v>1836</v>
      </c>
      <c r="N400" s="24">
        <v>1372.09</v>
      </c>
      <c r="O400" s="24">
        <f t="shared" si="20"/>
        <v>1372.09</v>
      </c>
      <c r="P400">
        <v>323</v>
      </c>
      <c r="Q400" t="b">
        <v>1</v>
      </c>
      <c r="V400" t="s">
        <v>42</v>
      </c>
    </row>
    <row r="401" spans="1:22">
      <c r="A401" t="s">
        <v>848</v>
      </c>
      <c r="B401" t="s">
        <v>849</v>
      </c>
      <c r="C401" s="1" t="s">
        <v>4127</v>
      </c>
      <c r="D401" s="1">
        <v>45230</v>
      </c>
      <c r="E401" s="21">
        <v>10</v>
      </c>
      <c r="F401" s="21">
        <v>31</v>
      </c>
      <c r="G401" s="21">
        <v>2023</v>
      </c>
      <c r="H401" s="1">
        <f t="shared" si="18"/>
        <v>45230</v>
      </c>
      <c r="I401" s="23">
        <v>45243</v>
      </c>
      <c r="J401" s="21">
        <f t="shared" si="19"/>
        <v>13</v>
      </c>
      <c r="K401" t="s">
        <v>14</v>
      </c>
      <c r="L401">
        <v>30592</v>
      </c>
      <c r="M401">
        <v>586</v>
      </c>
      <c r="N401" s="24">
        <v>503.95</v>
      </c>
      <c r="O401" s="24">
        <f t="shared" si="20"/>
        <v>503.95</v>
      </c>
      <c r="P401">
        <v>77</v>
      </c>
      <c r="Q401" t="b">
        <v>1</v>
      </c>
      <c r="V401" t="s">
        <v>16</v>
      </c>
    </row>
    <row r="402" spans="1:22">
      <c r="A402" t="s">
        <v>850</v>
      </c>
      <c r="B402" t="s">
        <v>851</v>
      </c>
      <c r="C402" s="1" t="s">
        <v>4129</v>
      </c>
      <c r="D402" s="1">
        <v>45241</v>
      </c>
      <c r="E402" s="21">
        <v>11</v>
      </c>
      <c r="F402" s="21">
        <v>11</v>
      </c>
      <c r="G402" s="21">
        <v>2023</v>
      </c>
      <c r="H402" s="1">
        <f t="shared" si="18"/>
        <v>45241</v>
      </c>
      <c r="I402" s="23">
        <v>45247</v>
      </c>
      <c r="J402" s="21">
        <f t="shared" si="19"/>
        <v>6</v>
      </c>
      <c r="K402" t="s">
        <v>14</v>
      </c>
      <c r="L402">
        <v>11647</v>
      </c>
      <c r="M402">
        <v>224</v>
      </c>
      <c r="N402" s="24">
        <v>350.6</v>
      </c>
      <c r="O402" s="24">
        <f t="shared" si="20"/>
        <v>350.6</v>
      </c>
      <c r="P402">
        <v>14</v>
      </c>
      <c r="Q402" t="b">
        <v>1</v>
      </c>
      <c r="V402" t="s">
        <v>16</v>
      </c>
    </row>
    <row r="403" spans="1:22">
      <c r="A403" t="s">
        <v>852</v>
      </c>
      <c r="B403" t="s">
        <v>853</v>
      </c>
      <c r="C403" s="1" t="s">
        <v>4128</v>
      </c>
      <c r="D403" s="1">
        <v>45264</v>
      </c>
      <c r="E403" s="21">
        <v>12</v>
      </c>
      <c r="F403" s="21">
        <v>4</v>
      </c>
      <c r="G403" s="21">
        <v>2023</v>
      </c>
      <c r="H403" s="1">
        <f t="shared" si="18"/>
        <v>45264</v>
      </c>
      <c r="I403" s="23">
        <v>45291</v>
      </c>
      <c r="J403" s="21">
        <f t="shared" si="19"/>
        <v>27</v>
      </c>
      <c r="K403" t="s">
        <v>23</v>
      </c>
      <c r="L403">
        <v>9716</v>
      </c>
      <c r="M403">
        <v>182</v>
      </c>
      <c r="N403" s="24">
        <v>165.52</v>
      </c>
      <c r="O403" s="24">
        <f t="shared" si="20"/>
        <v>165.52</v>
      </c>
      <c r="P403">
        <v>0</v>
      </c>
      <c r="Q403" t="b">
        <v>1</v>
      </c>
      <c r="V403" t="s">
        <v>25</v>
      </c>
    </row>
    <row r="404" spans="1:22">
      <c r="A404" t="s">
        <v>854</v>
      </c>
      <c r="B404" t="s">
        <v>855</v>
      </c>
      <c r="C404" s="1" t="s">
        <v>4127</v>
      </c>
      <c r="D404" s="1" t="s">
        <v>856</v>
      </c>
      <c r="E404" s="21">
        <v>16</v>
      </c>
      <c r="F404" s="21">
        <v>1</v>
      </c>
      <c r="G404" s="21">
        <v>2023</v>
      </c>
      <c r="H404" s="1">
        <f t="shared" si="18"/>
        <v>44942</v>
      </c>
      <c r="I404" s="23">
        <v>44949</v>
      </c>
      <c r="J404" s="21">
        <f t="shared" si="19"/>
        <v>7</v>
      </c>
      <c r="K404" t="s">
        <v>33</v>
      </c>
      <c r="L404">
        <v>89891</v>
      </c>
      <c r="M404">
        <v>1523</v>
      </c>
      <c r="N404" s="24">
        <v>1541.49</v>
      </c>
      <c r="O404" s="24">
        <f t="shared" si="20"/>
        <v>1541.49</v>
      </c>
      <c r="P404">
        <v>113</v>
      </c>
      <c r="Q404" t="b">
        <v>1</v>
      </c>
      <c r="V404" t="s">
        <v>34</v>
      </c>
    </row>
    <row r="405" spans="1:22">
      <c r="A405" t="s">
        <v>857</v>
      </c>
      <c r="B405" t="s">
        <v>858</v>
      </c>
      <c r="C405" s="1" t="s">
        <v>4128</v>
      </c>
      <c r="D405" s="1">
        <v>45172</v>
      </c>
      <c r="E405" s="21">
        <v>9</v>
      </c>
      <c r="F405" s="21">
        <v>3</v>
      </c>
      <c r="G405" s="21">
        <v>2023</v>
      </c>
      <c r="H405" s="1">
        <f t="shared" si="18"/>
        <v>45172</v>
      </c>
      <c r="I405" s="23">
        <v>45197</v>
      </c>
      <c r="J405" s="21">
        <f t="shared" si="19"/>
        <v>25</v>
      </c>
      <c r="K405" t="s">
        <v>138</v>
      </c>
      <c r="L405">
        <v>88545</v>
      </c>
      <c r="M405">
        <v>3207</v>
      </c>
      <c r="N405" s="24">
        <v>3762.35</v>
      </c>
      <c r="O405" s="24">
        <f t="shared" si="20"/>
        <v>3632.575</v>
      </c>
      <c r="P405">
        <v>0</v>
      </c>
      <c r="Q405" t="b">
        <v>1</v>
      </c>
      <c r="V405" t="s">
        <v>68</v>
      </c>
    </row>
    <row r="406" spans="1:22">
      <c r="A406" t="s">
        <v>859</v>
      </c>
      <c r="B406" t="s">
        <v>860</v>
      </c>
      <c r="C406" s="1" t="s">
        <v>4127</v>
      </c>
      <c r="D406" s="1">
        <v>44982</v>
      </c>
      <c r="E406" s="21">
        <v>2</v>
      </c>
      <c r="F406" s="21">
        <v>25</v>
      </c>
      <c r="G406" s="21">
        <v>2023</v>
      </c>
      <c r="H406" s="1">
        <f t="shared" si="18"/>
        <v>44982</v>
      </c>
      <c r="I406" s="23">
        <v>45002</v>
      </c>
      <c r="J406" s="21">
        <f t="shared" si="19"/>
        <v>20</v>
      </c>
      <c r="K406" t="s">
        <v>23</v>
      </c>
      <c r="L406">
        <v>90912</v>
      </c>
      <c r="M406">
        <v>3992</v>
      </c>
      <c r="N406" s="24">
        <v>7464.44</v>
      </c>
      <c r="O406" s="24">
        <f t="shared" si="20"/>
        <v>3632.575</v>
      </c>
      <c r="P406">
        <v>418</v>
      </c>
      <c r="Q406" t="b">
        <v>1</v>
      </c>
      <c r="V406" t="s">
        <v>25</v>
      </c>
    </row>
    <row r="407" spans="1:22">
      <c r="A407" t="s">
        <v>861</v>
      </c>
      <c r="B407" t="s">
        <v>862</v>
      </c>
      <c r="C407" s="1" t="s">
        <v>4131</v>
      </c>
      <c r="D407" s="1">
        <v>44964</v>
      </c>
      <c r="E407" s="21">
        <v>2</v>
      </c>
      <c r="F407" s="21">
        <v>7</v>
      </c>
      <c r="G407" s="21">
        <v>2023</v>
      </c>
      <c r="H407" s="1">
        <f t="shared" si="18"/>
        <v>44964</v>
      </c>
      <c r="I407" s="23">
        <v>44973</v>
      </c>
      <c r="J407" s="21">
        <f t="shared" si="19"/>
        <v>9</v>
      </c>
      <c r="K407" t="s">
        <v>19</v>
      </c>
      <c r="L407">
        <v>71316</v>
      </c>
      <c r="M407">
        <v>2779</v>
      </c>
      <c r="N407" s="24">
        <v>2178.99</v>
      </c>
      <c r="O407" s="24">
        <f t="shared" si="20"/>
        <v>2178.99</v>
      </c>
      <c r="P407">
        <v>234</v>
      </c>
      <c r="Q407" t="b">
        <v>0</v>
      </c>
      <c r="V407" t="s">
        <v>20</v>
      </c>
    </row>
    <row r="408" spans="1:22">
      <c r="A408" t="s">
        <v>863</v>
      </c>
      <c r="B408" t="s">
        <v>864</v>
      </c>
      <c r="C408" s="1" t="s">
        <v>4129</v>
      </c>
      <c r="D408" s="1" t="s">
        <v>865</v>
      </c>
      <c r="E408" s="21">
        <v>17</v>
      </c>
      <c r="F408" s="21">
        <v>3</v>
      </c>
      <c r="G408" s="21">
        <v>2023</v>
      </c>
      <c r="H408" s="1">
        <f t="shared" si="18"/>
        <v>45002</v>
      </c>
      <c r="I408" s="23">
        <v>45013</v>
      </c>
      <c r="J408" s="21">
        <f t="shared" si="19"/>
        <v>11</v>
      </c>
      <c r="K408" t="s">
        <v>23</v>
      </c>
      <c r="L408">
        <v>3368</v>
      </c>
      <c r="M408">
        <v>140</v>
      </c>
      <c r="N408" s="24">
        <v>71.06</v>
      </c>
      <c r="O408" s="24">
        <f t="shared" si="20"/>
        <v>71.06</v>
      </c>
      <c r="P408">
        <v>11</v>
      </c>
      <c r="Q408" t="b">
        <v>0</v>
      </c>
      <c r="V408" t="s">
        <v>25</v>
      </c>
    </row>
    <row r="409" spans="1:22">
      <c r="A409" t="s">
        <v>866</v>
      </c>
      <c r="B409" t="s">
        <v>867</v>
      </c>
      <c r="C409" s="1" t="s">
        <v>4131</v>
      </c>
      <c r="D409" s="1">
        <v>45067</v>
      </c>
      <c r="E409" s="21">
        <v>5</v>
      </c>
      <c r="F409" s="21">
        <v>21</v>
      </c>
      <c r="G409" s="21">
        <v>2023</v>
      </c>
      <c r="H409" s="1">
        <f t="shared" si="18"/>
        <v>45067</v>
      </c>
      <c r="I409" s="23">
        <v>45074</v>
      </c>
      <c r="J409" s="21">
        <f t="shared" si="19"/>
        <v>7</v>
      </c>
      <c r="K409" t="s">
        <v>266</v>
      </c>
      <c r="L409">
        <v>78575</v>
      </c>
      <c r="M409">
        <v>2058</v>
      </c>
      <c r="N409" s="24">
        <v>-1214.52</v>
      </c>
      <c r="O409" s="24">
        <f t="shared" si="20"/>
        <v>-344.195</v>
      </c>
      <c r="P409">
        <v>119</v>
      </c>
      <c r="Q409" t="b">
        <v>0</v>
      </c>
      <c r="V409" t="s">
        <v>20</v>
      </c>
    </row>
    <row r="410" spans="1:22">
      <c r="A410" t="s">
        <v>868</v>
      </c>
      <c r="B410" t="s">
        <v>869</v>
      </c>
      <c r="C410" s="1" t="s">
        <v>4127</v>
      </c>
      <c r="D410" s="1">
        <v>45291</v>
      </c>
      <c r="E410" s="21">
        <v>12</v>
      </c>
      <c r="F410" s="21">
        <v>31</v>
      </c>
      <c r="G410" s="21">
        <v>2023</v>
      </c>
      <c r="H410" s="1">
        <f t="shared" si="18"/>
        <v>45291</v>
      </c>
      <c r="I410" s="23">
        <v>45302</v>
      </c>
      <c r="J410" s="21">
        <f t="shared" si="19"/>
        <v>11</v>
      </c>
      <c r="K410" t="s">
        <v>41</v>
      </c>
      <c r="L410">
        <v>7655</v>
      </c>
      <c r="M410">
        <v>276</v>
      </c>
      <c r="N410" s="24">
        <v>512.57</v>
      </c>
      <c r="O410" s="24">
        <f t="shared" si="20"/>
        <v>512.57</v>
      </c>
      <c r="P410">
        <v>14</v>
      </c>
      <c r="Q410" t="b">
        <v>1</v>
      </c>
      <c r="V410" t="s">
        <v>42</v>
      </c>
    </row>
    <row r="411" spans="1:22">
      <c r="A411" t="s">
        <v>870</v>
      </c>
      <c r="B411" t="s">
        <v>871</v>
      </c>
      <c r="C411" s="1" t="s">
        <v>4129</v>
      </c>
      <c r="D411" s="1">
        <v>45198</v>
      </c>
      <c r="E411" s="21">
        <v>9</v>
      </c>
      <c r="F411" s="21">
        <v>29</v>
      </c>
      <c r="G411" s="21">
        <v>2023</v>
      </c>
      <c r="H411" s="1">
        <f t="shared" si="18"/>
        <v>45198</v>
      </c>
      <c r="I411" s="23">
        <v>45227</v>
      </c>
      <c r="J411" s="21">
        <f t="shared" si="19"/>
        <v>29</v>
      </c>
      <c r="K411" t="s">
        <v>23</v>
      </c>
      <c r="L411">
        <v>71031</v>
      </c>
      <c r="M411">
        <v>1716</v>
      </c>
      <c r="N411" s="24">
        <v>2524.71</v>
      </c>
      <c r="O411" s="24">
        <f t="shared" si="20"/>
        <v>2524.71</v>
      </c>
      <c r="P411">
        <v>112</v>
      </c>
      <c r="Q411" t="b">
        <v>1</v>
      </c>
      <c r="V411" t="s">
        <v>25</v>
      </c>
    </row>
    <row r="412" spans="1:22">
      <c r="A412" t="s">
        <v>872</v>
      </c>
      <c r="B412" t="s">
        <v>873</v>
      </c>
      <c r="C412" s="1" t="s">
        <v>4127</v>
      </c>
      <c r="D412" s="1">
        <v>45177</v>
      </c>
      <c r="E412" s="21">
        <v>9</v>
      </c>
      <c r="F412" s="21">
        <v>8</v>
      </c>
      <c r="G412" s="21">
        <v>2023</v>
      </c>
      <c r="H412" s="1">
        <f t="shared" si="18"/>
        <v>45177</v>
      </c>
      <c r="I412" s="23">
        <v>45156</v>
      </c>
      <c r="J412" s="21">
        <f t="shared" si="19"/>
        <v>-21</v>
      </c>
      <c r="K412" t="s">
        <v>23</v>
      </c>
      <c r="L412">
        <v>77429</v>
      </c>
      <c r="M412">
        <v>2401</v>
      </c>
      <c r="N412" s="24">
        <v>2183.86</v>
      </c>
      <c r="O412" s="24">
        <f t="shared" si="20"/>
        <v>2183.86</v>
      </c>
      <c r="P412">
        <v>182</v>
      </c>
      <c r="Q412" t="b">
        <v>0</v>
      </c>
      <c r="V412" t="s">
        <v>68</v>
      </c>
    </row>
    <row r="413" spans="1:22">
      <c r="A413" t="s">
        <v>874</v>
      </c>
      <c r="B413" t="s">
        <v>875</v>
      </c>
      <c r="C413" s="1" t="s">
        <v>4127</v>
      </c>
      <c r="D413" s="1">
        <v>45286</v>
      </c>
      <c r="E413" s="21">
        <v>12</v>
      </c>
      <c r="F413" s="21">
        <v>26</v>
      </c>
      <c r="G413" s="21">
        <v>2023</v>
      </c>
      <c r="H413" s="1">
        <f t="shared" si="18"/>
        <v>45286</v>
      </c>
      <c r="I413" s="23">
        <v>45299</v>
      </c>
      <c r="J413" s="21">
        <f t="shared" si="19"/>
        <v>13</v>
      </c>
      <c r="K413" t="s">
        <v>33</v>
      </c>
      <c r="L413">
        <v>92083</v>
      </c>
      <c r="M413">
        <v>2694</v>
      </c>
      <c r="N413" s="24">
        <v>2063.03</v>
      </c>
      <c r="O413" s="24">
        <f t="shared" si="20"/>
        <v>2063.03</v>
      </c>
      <c r="P413">
        <v>308</v>
      </c>
      <c r="Q413" t="b">
        <v>1</v>
      </c>
      <c r="V413" t="s">
        <v>34</v>
      </c>
    </row>
    <row r="414" spans="1:22">
      <c r="A414" t="s">
        <v>876</v>
      </c>
      <c r="B414" t="s">
        <v>877</v>
      </c>
      <c r="C414" s="1" t="s">
        <v>4129</v>
      </c>
      <c r="D414" s="1">
        <v>45209</v>
      </c>
      <c r="E414" s="21">
        <v>10</v>
      </c>
      <c r="F414" s="21">
        <v>10</v>
      </c>
      <c r="G414" s="21">
        <v>2023</v>
      </c>
      <c r="H414" s="1">
        <f t="shared" si="18"/>
        <v>45209</v>
      </c>
      <c r="I414" s="23">
        <v>45213</v>
      </c>
      <c r="J414" s="21">
        <f t="shared" si="19"/>
        <v>4</v>
      </c>
      <c r="K414" t="s">
        <v>14</v>
      </c>
      <c r="L414">
        <v>88922</v>
      </c>
      <c r="M414">
        <v>1518</v>
      </c>
      <c r="N414" s="24">
        <v>1429.05</v>
      </c>
      <c r="O414" s="24">
        <f t="shared" si="20"/>
        <v>1429.05</v>
      </c>
      <c r="P414">
        <v>0</v>
      </c>
      <c r="Q414" t="b">
        <v>0</v>
      </c>
      <c r="V414" t="s">
        <v>16</v>
      </c>
    </row>
    <row r="415" spans="1:22">
      <c r="A415" t="s">
        <v>878</v>
      </c>
      <c r="B415" t="s">
        <v>879</v>
      </c>
      <c r="C415" s="1" t="s">
        <v>4129</v>
      </c>
      <c r="D415" s="1">
        <v>45158</v>
      </c>
      <c r="E415" s="21">
        <v>8</v>
      </c>
      <c r="F415" s="21">
        <v>20</v>
      </c>
      <c r="G415" s="21">
        <v>2023</v>
      </c>
      <c r="H415" s="1">
        <f t="shared" si="18"/>
        <v>45158</v>
      </c>
      <c r="I415" s="23">
        <v>45179</v>
      </c>
      <c r="J415" s="21">
        <f t="shared" si="19"/>
        <v>21</v>
      </c>
      <c r="K415" t="s">
        <v>234</v>
      </c>
      <c r="L415">
        <v>56766</v>
      </c>
      <c r="M415">
        <v>1446</v>
      </c>
      <c r="N415" s="24">
        <v>971.99</v>
      </c>
      <c r="O415" s="24">
        <f t="shared" si="20"/>
        <v>971.99</v>
      </c>
      <c r="P415">
        <v>102</v>
      </c>
      <c r="Q415" t="b">
        <v>0</v>
      </c>
      <c r="V415" t="s">
        <v>16</v>
      </c>
    </row>
    <row r="416" spans="1:22">
      <c r="A416" t="s">
        <v>880</v>
      </c>
      <c r="B416" t="s">
        <v>881</v>
      </c>
      <c r="C416" s="1" t="s">
        <v>4127</v>
      </c>
      <c r="D416" s="1">
        <v>45159</v>
      </c>
      <c r="E416" s="21">
        <v>8</v>
      </c>
      <c r="F416" s="21">
        <v>21</v>
      </c>
      <c r="G416" s="21">
        <v>2023</v>
      </c>
      <c r="H416" s="1">
        <f t="shared" si="18"/>
        <v>45159</v>
      </c>
      <c r="I416" s="23">
        <v>45169</v>
      </c>
      <c r="J416" s="21">
        <f t="shared" si="19"/>
        <v>10</v>
      </c>
      <c r="K416" t="s">
        <v>41</v>
      </c>
      <c r="L416">
        <v>14403</v>
      </c>
      <c r="M416">
        <v>699</v>
      </c>
      <c r="N416" s="24">
        <v>1336.7</v>
      </c>
      <c r="O416" s="24">
        <f t="shared" si="20"/>
        <v>1336.7</v>
      </c>
      <c r="P416">
        <v>79</v>
      </c>
      <c r="Q416" t="b">
        <v>1</v>
      </c>
      <c r="V416" t="s">
        <v>42</v>
      </c>
    </row>
    <row r="417" spans="1:22">
      <c r="A417" t="s">
        <v>882</v>
      </c>
      <c r="B417" t="s">
        <v>883</v>
      </c>
      <c r="C417" s="1" t="s">
        <v>4131</v>
      </c>
      <c r="D417" s="1">
        <v>45087</v>
      </c>
      <c r="E417" s="21">
        <v>6</v>
      </c>
      <c r="F417" s="21">
        <v>10</v>
      </c>
      <c r="G417" s="21">
        <v>2023</v>
      </c>
      <c r="H417" s="1">
        <f t="shared" si="18"/>
        <v>45087</v>
      </c>
      <c r="I417" s="23">
        <v>45102</v>
      </c>
      <c r="J417" s="21">
        <f t="shared" si="19"/>
        <v>15</v>
      </c>
      <c r="K417" t="s">
        <v>41</v>
      </c>
      <c r="L417">
        <v>33097</v>
      </c>
      <c r="M417">
        <v>660</v>
      </c>
      <c r="N417" s="24">
        <v>1106.36</v>
      </c>
      <c r="O417" s="24">
        <f t="shared" si="20"/>
        <v>1106.36</v>
      </c>
      <c r="P417">
        <v>66</v>
      </c>
      <c r="Q417" t="b">
        <v>1</v>
      </c>
      <c r="V417" t="s">
        <v>42</v>
      </c>
    </row>
    <row r="418" spans="1:22">
      <c r="A418" t="s">
        <v>884</v>
      </c>
      <c r="B418" t="s">
        <v>885</v>
      </c>
      <c r="C418" s="1" t="s">
        <v>4128</v>
      </c>
      <c r="D418" s="1">
        <v>45118</v>
      </c>
      <c r="E418" s="21">
        <v>7</v>
      </c>
      <c r="F418" s="21">
        <v>11</v>
      </c>
      <c r="G418" s="21">
        <v>2023</v>
      </c>
      <c r="H418" s="1">
        <f t="shared" si="18"/>
        <v>45118</v>
      </c>
      <c r="I418" s="23">
        <v>45119</v>
      </c>
      <c r="J418" s="21">
        <f t="shared" si="19"/>
        <v>1</v>
      </c>
      <c r="K418" t="s">
        <v>14</v>
      </c>
      <c r="L418">
        <v>79657</v>
      </c>
      <c r="M418">
        <v>1222</v>
      </c>
      <c r="N418" s="24">
        <v>1458.56</v>
      </c>
      <c r="O418" s="24">
        <f t="shared" si="20"/>
        <v>1458.56</v>
      </c>
      <c r="P418">
        <v>94</v>
      </c>
      <c r="Q418" t="b">
        <v>1</v>
      </c>
      <c r="V418" t="s">
        <v>16</v>
      </c>
    </row>
    <row r="419" spans="1:22">
      <c r="A419" t="s">
        <v>886</v>
      </c>
      <c r="B419" t="s">
        <v>887</v>
      </c>
      <c r="C419" s="1" t="s">
        <v>4131</v>
      </c>
      <c r="D419" s="1" t="s">
        <v>888</v>
      </c>
      <c r="E419" s="21">
        <v>31</v>
      </c>
      <c r="F419" s="21">
        <v>8</v>
      </c>
      <c r="G419" s="21">
        <v>2023</v>
      </c>
      <c r="H419" s="1">
        <f t="shared" si="18"/>
        <v>45169</v>
      </c>
      <c r="I419" s="23">
        <v>45184</v>
      </c>
      <c r="J419" s="21">
        <f t="shared" si="19"/>
        <v>15</v>
      </c>
      <c r="K419" t="s">
        <v>19</v>
      </c>
      <c r="L419">
        <v>11966</v>
      </c>
      <c r="M419">
        <v>320</v>
      </c>
      <c r="N419" s="24">
        <v>575.18</v>
      </c>
      <c r="O419" s="24">
        <f t="shared" si="20"/>
        <v>575.18</v>
      </c>
      <c r="P419">
        <v>16</v>
      </c>
      <c r="Q419" t="b">
        <v>1</v>
      </c>
      <c r="V419" t="s">
        <v>20</v>
      </c>
    </row>
    <row r="420" spans="1:22">
      <c r="A420" t="s">
        <v>889</v>
      </c>
      <c r="B420" t="s">
        <v>890</v>
      </c>
      <c r="C420" s="1" t="s">
        <v>4131</v>
      </c>
      <c r="D420" s="1" t="s">
        <v>891</v>
      </c>
      <c r="E420" s="21">
        <v>13</v>
      </c>
      <c r="F420" s="21">
        <v>2</v>
      </c>
      <c r="G420" s="21">
        <v>2023</v>
      </c>
      <c r="H420" s="1">
        <f t="shared" si="18"/>
        <v>44970</v>
      </c>
      <c r="I420" s="23">
        <v>44990</v>
      </c>
      <c r="J420" s="21">
        <f t="shared" si="19"/>
        <v>20</v>
      </c>
      <c r="K420" t="s">
        <v>41</v>
      </c>
      <c r="L420">
        <v>94848</v>
      </c>
      <c r="M420">
        <v>3946</v>
      </c>
      <c r="N420" s="24">
        <v>3449.54</v>
      </c>
      <c r="O420" s="24">
        <f t="shared" si="20"/>
        <v>3449.54</v>
      </c>
      <c r="P420">
        <v>473</v>
      </c>
      <c r="Q420" t="b">
        <v>0</v>
      </c>
      <c r="V420" t="s">
        <v>42</v>
      </c>
    </row>
    <row r="421" spans="1:22">
      <c r="A421" t="s">
        <v>892</v>
      </c>
      <c r="B421" t="s">
        <v>893</v>
      </c>
      <c r="C421" s="1" t="s">
        <v>4128</v>
      </c>
      <c r="D421" s="1">
        <v>44976</v>
      </c>
      <c r="E421" s="21">
        <v>2</v>
      </c>
      <c r="F421" s="21">
        <v>19</v>
      </c>
      <c r="G421" s="21">
        <v>2023</v>
      </c>
      <c r="H421" s="1">
        <f t="shared" si="18"/>
        <v>44976</v>
      </c>
      <c r="I421" s="23">
        <v>44997</v>
      </c>
      <c r="J421" s="21">
        <f t="shared" si="19"/>
        <v>21</v>
      </c>
      <c r="K421" t="s">
        <v>14</v>
      </c>
      <c r="L421">
        <v>53921</v>
      </c>
      <c r="M421">
        <v>1794</v>
      </c>
      <c r="N421" s="24">
        <v>2826.77</v>
      </c>
      <c r="O421" s="24">
        <f t="shared" si="20"/>
        <v>2826.77</v>
      </c>
      <c r="P421">
        <v>274</v>
      </c>
      <c r="Q421" t="b">
        <v>1</v>
      </c>
      <c r="V421" t="s">
        <v>16</v>
      </c>
    </row>
    <row r="422" spans="1:22">
      <c r="A422" t="s">
        <v>894</v>
      </c>
      <c r="B422" t="s">
        <v>895</v>
      </c>
      <c r="C422" s="1" t="s">
        <v>4131</v>
      </c>
      <c r="D422" s="1">
        <v>44993</v>
      </c>
      <c r="E422" s="21">
        <v>3</v>
      </c>
      <c r="F422" s="21">
        <v>8</v>
      </c>
      <c r="G422" s="21">
        <v>2023</v>
      </c>
      <c r="H422" s="1">
        <f t="shared" si="18"/>
        <v>44993</v>
      </c>
      <c r="I422" s="23">
        <v>45015</v>
      </c>
      <c r="J422" s="21">
        <f t="shared" si="19"/>
        <v>22</v>
      </c>
      <c r="K422" t="s">
        <v>41</v>
      </c>
      <c r="L422">
        <v>50726</v>
      </c>
      <c r="M422">
        <v>1888</v>
      </c>
      <c r="N422" s="24">
        <v>3368.57</v>
      </c>
      <c r="O422" s="24">
        <f t="shared" si="20"/>
        <v>3368.57</v>
      </c>
      <c r="P422">
        <v>158</v>
      </c>
      <c r="Q422" t="b">
        <v>0</v>
      </c>
      <c r="V422" t="s">
        <v>42</v>
      </c>
    </row>
    <row r="423" spans="1:22">
      <c r="A423" t="s">
        <v>896</v>
      </c>
      <c r="B423" t="s">
        <v>897</v>
      </c>
      <c r="C423" s="1" t="s">
        <v>4131</v>
      </c>
      <c r="D423" s="1">
        <v>45214</v>
      </c>
      <c r="E423" s="21">
        <v>10</v>
      </c>
      <c r="F423" s="21">
        <v>15</v>
      </c>
      <c r="G423" s="21">
        <v>2023</v>
      </c>
      <c r="H423" s="1">
        <f t="shared" si="18"/>
        <v>45214</v>
      </c>
      <c r="I423" s="23">
        <v>45231</v>
      </c>
      <c r="J423" s="21">
        <f t="shared" si="19"/>
        <v>17</v>
      </c>
      <c r="K423" t="s">
        <v>14</v>
      </c>
      <c r="L423">
        <v>51300</v>
      </c>
      <c r="M423">
        <v>902</v>
      </c>
      <c r="N423" s="24">
        <v>933.71</v>
      </c>
      <c r="O423" s="24">
        <f t="shared" si="20"/>
        <v>933.71</v>
      </c>
      <c r="P423">
        <v>62</v>
      </c>
      <c r="Q423" t="b">
        <v>0</v>
      </c>
      <c r="V423" t="s">
        <v>16</v>
      </c>
    </row>
    <row r="424" spans="1:22">
      <c r="A424" t="s">
        <v>898</v>
      </c>
      <c r="B424" t="s">
        <v>899</v>
      </c>
      <c r="C424" s="1" t="s">
        <v>4127</v>
      </c>
      <c r="D424" s="1">
        <v>45137</v>
      </c>
      <c r="E424" s="21">
        <v>7</v>
      </c>
      <c r="F424" s="21">
        <v>30</v>
      </c>
      <c r="G424" s="21">
        <v>2023</v>
      </c>
      <c r="H424" s="1">
        <f t="shared" si="18"/>
        <v>45137</v>
      </c>
      <c r="I424" s="23">
        <v>45162</v>
      </c>
      <c r="J424" s="21">
        <f t="shared" si="19"/>
        <v>25</v>
      </c>
      <c r="K424" t="s">
        <v>415</v>
      </c>
      <c r="L424">
        <v>23677</v>
      </c>
      <c r="M424">
        <v>822</v>
      </c>
      <c r="N424" s="24">
        <v>1344.95</v>
      </c>
      <c r="O424" s="24">
        <f t="shared" si="20"/>
        <v>1344.95</v>
      </c>
      <c r="P424">
        <v>0</v>
      </c>
      <c r="Q424" t="b">
        <v>1</v>
      </c>
      <c r="V424" t="s">
        <v>34</v>
      </c>
    </row>
    <row r="425" spans="1:22">
      <c r="A425" t="s">
        <v>900</v>
      </c>
      <c r="B425" t="s">
        <v>901</v>
      </c>
      <c r="C425" s="1" t="s">
        <v>4127</v>
      </c>
      <c r="D425" s="1">
        <v>45143</v>
      </c>
      <c r="E425" s="21">
        <v>8</v>
      </c>
      <c r="F425" s="21">
        <v>5</v>
      </c>
      <c r="G425" s="21">
        <v>2023</v>
      </c>
      <c r="H425" s="1">
        <f t="shared" si="18"/>
        <v>45143</v>
      </c>
      <c r="I425" s="23">
        <v>45156</v>
      </c>
      <c r="J425" s="21">
        <f t="shared" si="19"/>
        <v>13</v>
      </c>
      <c r="K425" t="s">
        <v>41</v>
      </c>
      <c r="L425">
        <v>56609</v>
      </c>
      <c r="M425">
        <v>1298</v>
      </c>
      <c r="N425" s="24">
        <v>1223.51</v>
      </c>
      <c r="O425" s="24">
        <f t="shared" si="20"/>
        <v>1223.51</v>
      </c>
      <c r="P425">
        <v>118</v>
      </c>
      <c r="Q425" t="b">
        <v>1</v>
      </c>
      <c r="V425" t="s">
        <v>42</v>
      </c>
    </row>
    <row r="426" spans="1:22">
      <c r="A426" t="s">
        <v>902</v>
      </c>
      <c r="B426" t="s">
        <v>903</v>
      </c>
      <c r="C426" s="1" t="s">
        <v>4128</v>
      </c>
      <c r="D426" s="1">
        <v>45074</v>
      </c>
      <c r="E426" s="21">
        <v>5</v>
      </c>
      <c r="F426" s="21">
        <v>28</v>
      </c>
      <c r="G426" s="21">
        <v>2023</v>
      </c>
      <c r="H426" s="1">
        <f t="shared" si="18"/>
        <v>45074</v>
      </c>
      <c r="I426" s="23">
        <v>45081</v>
      </c>
      <c r="J426" s="21">
        <f t="shared" si="19"/>
        <v>7</v>
      </c>
      <c r="K426" t="s">
        <v>19</v>
      </c>
      <c r="L426">
        <v>97825</v>
      </c>
      <c r="M426">
        <v>4242</v>
      </c>
      <c r="N426" s="24">
        <v>4022.63</v>
      </c>
      <c r="O426" s="24">
        <f t="shared" si="20"/>
        <v>3632.575</v>
      </c>
      <c r="P426">
        <v>354</v>
      </c>
      <c r="Q426" t="b">
        <v>1</v>
      </c>
      <c r="V426" t="s">
        <v>20</v>
      </c>
    </row>
    <row r="427" spans="1:22">
      <c r="A427" t="s">
        <v>904</v>
      </c>
      <c r="B427" t="s">
        <v>905</v>
      </c>
      <c r="C427" s="1" t="s">
        <v>4129</v>
      </c>
      <c r="D427" s="1">
        <v>45222</v>
      </c>
      <c r="E427" s="21">
        <v>10</v>
      </c>
      <c r="F427" s="21">
        <v>23</v>
      </c>
      <c r="G427" s="21">
        <v>2023</v>
      </c>
      <c r="H427" s="1">
        <f t="shared" si="18"/>
        <v>45222</v>
      </c>
      <c r="I427" s="23">
        <v>45228</v>
      </c>
      <c r="J427" s="21">
        <f t="shared" si="19"/>
        <v>6</v>
      </c>
      <c r="K427" t="s">
        <v>41</v>
      </c>
      <c r="L427">
        <v>57661</v>
      </c>
      <c r="M427">
        <v>2028</v>
      </c>
      <c r="N427" s="24">
        <v>1339.67</v>
      </c>
      <c r="O427" s="24">
        <f t="shared" si="20"/>
        <v>1339.67</v>
      </c>
      <c r="P427">
        <v>362</v>
      </c>
      <c r="Q427" t="b">
        <v>0</v>
      </c>
      <c r="V427" t="s">
        <v>42</v>
      </c>
    </row>
    <row r="428" spans="1:22">
      <c r="A428" t="s">
        <v>906</v>
      </c>
      <c r="B428" t="s">
        <v>907</v>
      </c>
      <c r="C428" s="1" t="s">
        <v>4128</v>
      </c>
      <c r="D428" s="1">
        <v>45173</v>
      </c>
      <c r="E428" s="21">
        <v>9</v>
      </c>
      <c r="F428" s="21">
        <v>4</v>
      </c>
      <c r="G428" s="21">
        <v>2023</v>
      </c>
      <c r="H428" s="1">
        <f t="shared" si="18"/>
        <v>45173</v>
      </c>
      <c r="I428" s="23">
        <v>45177</v>
      </c>
      <c r="J428" s="21">
        <f t="shared" si="19"/>
        <v>4</v>
      </c>
      <c r="K428" t="s">
        <v>23</v>
      </c>
      <c r="L428">
        <v>32024</v>
      </c>
      <c r="M428">
        <v>574</v>
      </c>
      <c r="N428" s="24">
        <v>665.89</v>
      </c>
      <c r="O428" s="24">
        <f t="shared" si="20"/>
        <v>665.89</v>
      </c>
      <c r="P428">
        <v>99</v>
      </c>
      <c r="Q428" t="b">
        <v>1</v>
      </c>
      <c r="V428" t="s">
        <v>68</v>
      </c>
    </row>
    <row r="429" spans="1:22">
      <c r="A429" t="s">
        <v>908</v>
      </c>
      <c r="B429" t="s">
        <v>909</v>
      </c>
      <c r="C429" s="1" t="s">
        <v>4129</v>
      </c>
      <c r="D429" s="1">
        <v>45211</v>
      </c>
      <c r="E429" s="21">
        <v>10</v>
      </c>
      <c r="F429" s="21">
        <v>12</v>
      </c>
      <c r="G429" s="21">
        <v>2023</v>
      </c>
      <c r="H429" s="1">
        <f t="shared" si="18"/>
        <v>45211</v>
      </c>
      <c r="I429" s="23">
        <v>45213</v>
      </c>
      <c r="J429" s="21">
        <f t="shared" si="19"/>
        <v>2</v>
      </c>
      <c r="K429" t="s">
        <v>41</v>
      </c>
      <c r="L429">
        <v>71313</v>
      </c>
      <c r="M429">
        <v>897</v>
      </c>
      <c r="N429" s="24">
        <v>1430.33</v>
      </c>
      <c r="O429" s="24">
        <f t="shared" si="20"/>
        <v>1430.33</v>
      </c>
      <c r="P429">
        <v>105</v>
      </c>
      <c r="Q429" t="b">
        <v>0</v>
      </c>
      <c r="V429" t="s">
        <v>42</v>
      </c>
    </row>
    <row r="430" spans="1:22">
      <c r="A430" t="s">
        <v>910</v>
      </c>
      <c r="B430" t="s">
        <v>911</v>
      </c>
      <c r="C430" s="1" t="s">
        <v>4131</v>
      </c>
      <c r="D430" s="1">
        <v>45220</v>
      </c>
      <c r="E430" s="21">
        <v>10</v>
      </c>
      <c r="F430" s="21">
        <v>21</v>
      </c>
      <c r="G430" s="21">
        <v>2023</v>
      </c>
      <c r="H430" s="1">
        <f t="shared" si="18"/>
        <v>45220</v>
      </c>
      <c r="I430" s="23">
        <v>45233</v>
      </c>
      <c r="J430" s="21">
        <f t="shared" si="19"/>
        <v>13</v>
      </c>
      <c r="K430" t="s">
        <v>14</v>
      </c>
      <c r="L430">
        <v>54006</v>
      </c>
      <c r="M430">
        <v>632</v>
      </c>
      <c r="N430" s="24">
        <v>1207.33</v>
      </c>
      <c r="O430" s="24">
        <f t="shared" si="20"/>
        <v>1207.33</v>
      </c>
      <c r="P430">
        <v>77</v>
      </c>
      <c r="Q430" t="b">
        <v>0</v>
      </c>
      <c r="V430" t="s">
        <v>68</v>
      </c>
    </row>
    <row r="431" spans="1:22">
      <c r="A431" t="s">
        <v>912</v>
      </c>
      <c r="B431" t="s">
        <v>913</v>
      </c>
      <c r="C431" s="1" t="s">
        <v>4127</v>
      </c>
      <c r="D431" s="1">
        <v>45214</v>
      </c>
      <c r="E431" s="21">
        <v>10</v>
      </c>
      <c r="F431" s="21">
        <v>15</v>
      </c>
      <c r="G431" s="21">
        <v>2023</v>
      </c>
      <c r="H431" s="1">
        <f t="shared" si="18"/>
        <v>45214</v>
      </c>
      <c r="I431" s="23">
        <v>45240</v>
      </c>
      <c r="J431" s="21">
        <f t="shared" si="19"/>
        <v>26</v>
      </c>
      <c r="K431" t="s">
        <v>19</v>
      </c>
      <c r="L431">
        <v>96285</v>
      </c>
      <c r="M431">
        <v>2393</v>
      </c>
      <c r="N431" s="24">
        <v>3363.83</v>
      </c>
      <c r="O431" s="24">
        <f t="shared" si="20"/>
        <v>3363.83</v>
      </c>
      <c r="P431">
        <v>197</v>
      </c>
      <c r="Q431" t="b">
        <v>1</v>
      </c>
      <c r="R431">
        <v>96312</v>
      </c>
      <c r="V431" t="s">
        <v>20</v>
      </c>
    </row>
    <row r="432" spans="1:22">
      <c r="A432" t="s">
        <v>914</v>
      </c>
      <c r="B432" t="s">
        <v>915</v>
      </c>
      <c r="C432" s="1" t="s">
        <v>4128</v>
      </c>
      <c r="D432" s="1">
        <v>45241</v>
      </c>
      <c r="E432" s="21">
        <v>11</v>
      </c>
      <c r="F432" s="21">
        <v>11</v>
      </c>
      <c r="G432" s="21">
        <v>2023</v>
      </c>
      <c r="H432" s="1">
        <f t="shared" si="18"/>
        <v>45241</v>
      </c>
      <c r="I432" s="23">
        <v>45245</v>
      </c>
      <c r="J432" s="21">
        <f t="shared" si="19"/>
        <v>4</v>
      </c>
      <c r="K432" t="s">
        <v>58</v>
      </c>
      <c r="L432">
        <v>16338</v>
      </c>
      <c r="M432">
        <v>337</v>
      </c>
      <c r="N432" s="24">
        <v>604.82</v>
      </c>
      <c r="O432" s="24">
        <f t="shared" si="20"/>
        <v>604.82</v>
      </c>
      <c r="P432">
        <v>20</v>
      </c>
      <c r="Q432" t="b">
        <v>1</v>
      </c>
      <c r="V432" t="s">
        <v>59</v>
      </c>
    </row>
    <row r="433" spans="1:22">
      <c r="A433" t="s">
        <v>916</v>
      </c>
      <c r="B433" t="s">
        <v>917</v>
      </c>
      <c r="C433" s="1" t="s">
        <v>4131</v>
      </c>
      <c r="D433" s="1">
        <v>45238</v>
      </c>
      <c r="E433" s="21">
        <v>11</v>
      </c>
      <c r="F433" s="21">
        <v>8</v>
      </c>
      <c r="G433" s="21">
        <v>2023</v>
      </c>
      <c r="H433" s="1">
        <f t="shared" si="18"/>
        <v>45238</v>
      </c>
      <c r="I433" s="23">
        <v>45262</v>
      </c>
      <c r="J433" s="21">
        <f t="shared" si="19"/>
        <v>24</v>
      </c>
      <c r="K433" t="s">
        <v>41</v>
      </c>
      <c r="L433">
        <v>69027</v>
      </c>
      <c r="M433">
        <v>2474</v>
      </c>
      <c r="N433" s="24">
        <v>4289.28</v>
      </c>
      <c r="O433" s="24">
        <f t="shared" si="20"/>
        <v>3632.575</v>
      </c>
      <c r="P433">
        <v>336</v>
      </c>
      <c r="Q433" t="b">
        <v>1</v>
      </c>
      <c r="V433" t="s">
        <v>42</v>
      </c>
    </row>
    <row r="434" spans="1:22">
      <c r="A434" t="s">
        <v>918</v>
      </c>
      <c r="B434" t="s">
        <v>919</v>
      </c>
      <c r="C434" s="1" t="s">
        <v>4129</v>
      </c>
      <c r="D434" s="1" t="s">
        <v>920</v>
      </c>
      <c r="E434" s="21">
        <v>17</v>
      </c>
      <c r="F434" s="21">
        <v>5</v>
      </c>
      <c r="G434" s="21">
        <v>2023</v>
      </c>
      <c r="H434" s="1">
        <f t="shared" si="18"/>
        <v>45063</v>
      </c>
      <c r="I434" s="23">
        <v>45093</v>
      </c>
      <c r="J434" s="21">
        <f t="shared" si="19"/>
        <v>30</v>
      </c>
      <c r="K434" t="s">
        <v>19</v>
      </c>
      <c r="L434">
        <v>93772</v>
      </c>
      <c r="M434">
        <v>2810</v>
      </c>
      <c r="N434" s="24">
        <v>2135.64</v>
      </c>
      <c r="O434" s="24">
        <f t="shared" si="20"/>
        <v>2135.64</v>
      </c>
      <c r="P434">
        <v>181</v>
      </c>
      <c r="Q434" t="b">
        <v>1</v>
      </c>
      <c r="V434" t="s">
        <v>20</v>
      </c>
    </row>
    <row r="435" spans="1:22">
      <c r="A435" t="s">
        <v>921</v>
      </c>
      <c r="B435" t="s">
        <v>922</v>
      </c>
      <c r="C435" s="1" t="s">
        <v>4131</v>
      </c>
      <c r="D435" s="1">
        <v>45066</v>
      </c>
      <c r="E435" s="21">
        <v>5</v>
      </c>
      <c r="F435" s="21">
        <v>20</v>
      </c>
      <c r="G435" s="21">
        <v>2023</v>
      </c>
      <c r="H435" s="1">
        <f t="shared" si="18"/>
        <v>45066</v>
      </c>
      <c r="I435" s="23">
        <v>45094</v>
      </c>
      <c r="J435" s="21">
        <f t="shared" si="19"/>
        <v>28</v>
      </c>
      <c r="K435" t="s">
        <v>14</v>
      </c>
      <c r="L435">
        <v>81135</v>
      </c>
      <c r="M435">
        <v>1674</v>
      </c>
      <c r="N435" s="24">
        <v>2056.89</v>
      </c>
      <c r="O435" s="24">
        <f t="shared" si="20"/>
        <v>2056.89</v>
      </c>
      <c r="P435">
        <v>196</v>
      </c>
      <c r="Q435" t="b">
        <v>1</v>
      </c>
      <c r="V435" t="s">
        <v>16</v>
      </c>
    </row>
    <row r="436" spans="1:22">
      <c r="A436" t="s">
        <v>923</v>
      </c>
      <c r="B436" t="s">
        <v>924</v>
      </c>
      <c r="C436" s="1" t="s">
        <v>4128</v>
      </c>
      <c r="D436" s="1">
        <v>45100</v>
      </c>
      <c r="E436" s="21">
        <v>6</v>
      </c>
      <c r="F436" s="21">
        <v>23</v>
      </c>
      <c r="G436" s="21">
        <v>2023</v>
      </c>
      <c r="H436" s="1">
        <f t="shared" si="18"/>
        <v>45100</v>
      </c>
      <c r="I436" s="23">
        <v>45107</v>
      </c>
      <c r="J436" s="21">
        <f t="shared" si="19"/>
        <v>7</v>
      </c>
      <c r="K436" t="s">
        <v>33</v>
      </c>
      <c r="L436">
        <v>20508</v>
      </c>
      <c r="M436">
        <v>327</v>
      </c>
      <c r="N436" s="24">
        <v>220.85</v>
      </c>
      <c r="O436" s="24">
        <f t="shared" si="20"/>
        <v>220.85</v>
      </c>
      <c r="P436">
        <v>62</v>
      </c>
      <c r="Q436" t="b">
        <v>1</v>
      </c>
      <c r="V436" t="s">
        <v>34</v>
      </c>
    </row>
    <row r="437" spans="1:22">
      <c r="A437" t="s">
        <v>925</v>
      </c>
      <c r="B437" t="s">
        <v>926</v>
      </c>
      <c r="C437" s="1" t="s">
        <v>4131</v>
      </c>
      <c r="D437" s="1">
        <v>45000</v>
      </c>
      <c r="E437" s="21">
        <v>3</v>
      </c>
      <c r="F437" s="21">
        <v>15</v>
      </c>
      <c r="G437" s="21">
        <v>2023</v>
      </c>
      <c r="H437" s="1">
        <f t="shared" si="18"/>
        <v>45000</v>
      </c>
      <c r="I437" s="23">
        <v>45007</v>
      </c>
      <c r="J437" s="21">
        <f t="shared" si="19"/>
        <v>7</v>
      </c>
      <c r="K437" t="s">
        <v>19</v>
      </c>
      <c r="L437">
        <v>4051</v>
      </c>
      <c r="M437">
        <v>61</v>
      </c>
      <c r="N437" s="24">
        <v>92.92</v>
      </c>
      <c r="O437" s="24">
        <f t="shared" si="20"/>
        <v>92.92</v>
      </c>
      <c r="P437">
        <v>11</v>
      </c>
      <c r="Q437" t="b">
        <v>1</v>
      </c>
      <c r="V437" t="s">
        <v>20</v>
      </c>
    </row>
    <row r="438" spans="1:22">
      <c r="A438" t="s">
        <v>927</v>
      </c>
      <c r="B438" t="s">
        <v>928</v>
      </c>
      <c r="C438" s="1" t="s">
        <v>4129</v>
      </c>
      <c r="D438" s="1">
        <v>44999</v>
      </c>
      <c r="E438" s="21">
        <v>3</v>
      </c>
      <c r="F438" s="21">
        <v>14</v>
      </c>
      <c r="G438" s="21">
        <v>2023</v>
      </c>
      <c r="H438" s="1">
        <f t="shared" si="18"/>
        <v>44999</v>
      </c>
      <c r="I438" s="23">
        <v>45024</v>
      </c>
      <c r="J438" s="21">
        <f t="shared" si="19"/>
        <v>25</v>
      </c>
      <c r="K438" t="s">
        <v>14</v>
      </c>
      <c r="L438">
        <v>49747</v>
      </c>
      <c r="M438">
        <v>2218</v>
      </c>
      <c r="N438" s="24">
        <v>4269.32</v>
      </c>
      <c r="O438" s="24">
        <f t="shared" si="20"/>
        <v>3632.575</v>
      </c>
      <c r="P438">
        <v>190</v>
      </c>
      <c r="Q438" t="b">
        <v>1</v>
      </c>
      <c r="V438" t="s">
        <v>16</v>
      </c>
    </row>
    <row r="439" spans="1:22">
      <c r="A439" t="s">
        <v>929</v>
      </c>
      <c r="B439" t="s">
        <v>930</v>
      </c>
      <c r="C439" s="1" t="s">
        <v>4131</v>
      </c>
      <c r="D439" s="1">
        <v>44973</v>
      </c>
      <c r="E439" s="21">
        <v>2</v>
      </c>
      <c r="F439" s="21">
        <v>16</v>
      </c>
      <c r="G439" s="21">
        <v>2023</v>
      </c>
      <c r="H439" s="1">
        <f t="shared" si="18"/>
        <v>44973</v>
      </c>
      <c r="I439" s="23">
        <v>44992</v>
      </c>
      <c r="J439" s="21">
        <f t="shared" si="19"/>
        <v>19</v>
      </c>
      <c r="K439" t="s">
        <v>138</v>
      </c>
      <c r="L439">
        <v>88142</v>
      </c>
      <c r="M439">
        <v>1739</v>
      </c>
      <c r="N439" s="24">
        <v>1227.1</v>
      </c>
      <c r="O439" s="24">
        <f t="shared" si="20"/>
        <v>1227.1</v>
      </c>
      <c r="P439">
        <v>249</v>
      </c>
      <c r="Q439" t="b">
        <v>1</v>
      </c>
      <c r="V439" t="s">
        <v>139</v>
      </c>
    </row>
    <row r="440" spans="1:22">
      <c r="A440" t="s">
        <v>931</v>
      </c>
      <c r="B440" t="s">
        <v>932</v>
      </c>
      <c r="C440" s="1" t="s">
        <v>4128</v>
      </c>
      <c r="D440" s="1">
        <v>45141</v>
      </c>
      <c r="E440" s="21">
        <v>8</v>
      </c>
      <c r="F440" s="21">
        <v>3</v>
      </c>
      <c r="G440" s="21">
        <v>2023</v>
      </c>
      <c r="H440" s="1">
        <f t="shared" si="18"/>
        <v>45141</v>
      </c>
      <c r="I440" s="23">
        <v>45165</v>
      </c>
      <c r="J440" s="21">
        <f t="shared" si="19"/>
        <v>24</v>
      </c>
      <c r="K440" t="s">
        <v>41</v>
      </c>
      <c r="L440">
        <v>88235</v>
      </c>
      <c r="M440">
        <v>3182</v>
      </c>
      <c r="N440" s="24">
        <v>5093.82</v>
      </c>
      <c r="O440" s="24">
        <f t="shared" si="20"/>
        <v>3632.575</v>
      </c>
      <c r="P440">
        <v>385</v>
      </c>
      <c r="Q440" t="b">
        <v>1</v>
      </c>
      <c r="V440" t="s">
        <v>42</v>
      </c>
    </row>
    <row r="441" spans="1:22">
      <c r="A441" t="s">
        <v>933</v>
      </c>
      <c r="B441" t="s">
        <v>934</v>
      </c>
      <c r="C441" s="1" t="s">
        <v>4131</v>
      </c>
      <c r="D441" s="1">
        <v>45086</v>
      </c>
      <c r="E441" s="21">
        <v>6</v>
      </c>
      <c r="F441" s="21">
        <v>9</v>
      </c>
      <c r="G441" s="21">
        <v>2023</v>
      </c>
      <c r="H441" s="1">
        <f t="shared" si="18"/>
        <v>45086</v>
      </c>
      <c r="I441" s="23">
        <v>45110</v>
      </c>
      <c r="J441" s="21">
        <f t="shared" si="19"/>
        <v>24</v>
      </c>
      <c r="K441" t="s">
        <v>19</v>
      </c>
      <c r="L441">
        <v>55021</v>
      </c>
      <c r="M441">
        <v>2334</v>
      </c>
      <c r="N441" s="24">
        <v>3380.47</v>
      </c>
      <c r="O441" s="24">
        <f t="shared" si="20"/>
        <v>3380.47</v>
      </c>
      <c r="P441">
        <v>423</v>
      </c>
      <c r="Q441" t="b">
        <v>0</v>
      </c>
      <c r="V441" t="s">
        <v>20</v>
      </c>
    </row>
    <row r="442" spans="1:22">
      <c r="A442" t="s">
        <v>935</v>
      </c>
      <c r="B442" t="s">
        <v>936</v>
      </c>
      <c r="C442" s="1" t="s">
        <v>4127</v>
      </c>
      <c r="D442" s="1">
        <v>45217</v>
      </c>
      <c r="E442" s="21">
        <v>10</v>
      </c>
      <c r="F442" s="21">
        <v>18</v>
      </c>
      <c r="G442" s="21">
        <v>2023</v>
      </c>
      <c r="H442" s="1">
        <f t="shared" si="18"/>
        <v>45217</v>
      </c>
      <c r="I442" s="23">
        <v>45227</v>
      </c>
      <c r="J442" s="21">
        <f t="shared" si="19"/>
        <v>10</v>
      </c>
      <c r="K442" t="s">
        <v>33</v>
      </c>
      <c r="L442">
        <v>67412</v>
      </c>
      <c r="M442">
        <v>2329</v>
      </c>
      <c r="N442" s="24">
        <v>3203.32</v>
      </c>
      <c r="O442" s="24">
        <f t="shared" si="20"/>
        <v>3203.32</v>
      </c>
      <c r="P442">
        <v>211</v>
      </c>
      <c r="Q442" t="b">
        <v>1</v>
      </c>
      <c r="V442" t="s">
        <v>34</v>
      </c>
    </row>
    <row r="443" spans="1:22">
      <c r="A443" t="s">
        <v>937</v>
      </c>
      <c r="B443" t="s">
        <v>938</v>
      </c>
      <c r="C443" s="1" t="s">
        <v>4128</v>
      </c>
      <c r="D443" s="1">
        <v>45006</v>
      </c>
      <c r="E443" s="21">
        <v>3</v>
      </c>
      <c r="F443" s="21">
        <v>21</v>
      </c>
      <c r="G443" s="21">
        <v>2023</v>
      </c>
      <c r="H443" s="1">
        <f t="shared" si="18"/>
        <v>45006</v>
      </c>
      <c r="I443" s="23">
        <v>45033</v>
      </c>
      <c r="J443" s="21">
        <f t="shared" si="19"/>
        <v>27</v>
      </c>
      <c r="K443" t="s">
        <v>23</v>
      </c>
      <c r="L443">
        <v>59335</v>
      </c>
      <c r="M443">
        <v>2633</v>
      </c>
      <c r="N443" s="24">
        <v>2857.28</v>
      </c>
      <c r="O443" s="24">
        <f t="shared" si="20"/>
        <v>2857.28</v>
      </c>
      <c r="P443">
        <v>133</v>
      </c>
      <c r="Q443" t="b">
        <v>1</v>
      </c>
      <c r="V443" t="s">
        <v>25</v>
      </c>
    </row>
    <row r="444" spans="1:22">
      <c r="A444" t="s">
        <v>939</v>
      </c>
      <c r="B444" t="s">
        <v>940</v>
      </c>
      <c r="C444" s="1" t="s">
        <v>4128</v>
      </c>
      <c r="D444" s="1">
        <v>45272</v>
      </c>
      <c r="E444" s="21">
        <v>12</v>
      </c>
      <c r="F444" s="21">
        <v>12</v>
      </c>
      <c r="G444" s="21">
        <v>2023</v>
      </c>
      <c r="H444" s="1">
        <f t="shared" si="18"/>
        <v>45272</v>
      </c>
      <c r="I444" s="23">
        <v>45295</v>
      </c>
      <c r="J444" s="21">
        <f t="shared" si="19"/>
        <v>23</v>
      </c>
      <c r="K444" t="s">
        <v>23</v>
      </c>
      <c r="L444">
        <v>57179</v>
      </c>
      <c r="M444">
        <v>1469</v>
      </c>
      <c r="N444" s="24">
        <v>1517.03</v>
      </c>
      <c r="O444" s="24">
        <f t="shared" si="20"/>
        <v>1517.03</v>
      </c>
      <c r="P444">
        <v>109</v>
      </c>
      <c r="Q444" t="b">
        <v>1</v>
      </c>
      <c r="V444" t="s">
        <v>25</v>
      </c>
    </row>
    <row r="445" spans="1:22">
      <c r="A445" t="s">
        <v>941</v>
      </c>
      <c r="B445" t="s">
        <v>942</v>
      </c>
      <c r="C445" s="1" t="s">
        <v>4131</v>
      </c>
      <c r="D445" s="1">
        <v>45153</v>
      </c>
      <c r="E445" s="21">
        <v>8</v>
      </c>
      <c r="F445" s="21">
        <v>15</v>
      </c>
      <c r="G445" s="21">
        <v>2023</v>
      </c>
      <c r="H445" s="1">
        <f t="shared" si="18"/>
        <v>45153</v>
      </c>
      <c r="I445" s="23">
        <v>45175</v>
      </c>
      <c r="J445" s="21">
        <f t="shared" si="19"/>
        <v>22</v>
      </c>
      <c r="K445" t="s">
        <v>41</v>
      </c>
      <c r="L445">
        <v>33093</v>
      </c>
      <c r="M445">
        <v>1596</v>
      </c>
      <c r="N445" s="24">
        <v>906.33</v>
      </c>
      <c r="O445" s="24">
        <f t="shared" si="20"/>
        <v>906.33</v>
      </c>
      <c r="P445">
        <v>163</v>
      </c>
      <c r="Q445" t="b">
        <v>1</v>
      </c>
      <c r="V445" t="s">
        <v>42</v>
      </c>
    </row>
    <row r="446" spans="1:22">
      <c r="A446" t="s">
        <v>943</v>
      </c>
      <c r="B446" t="s">
        <v>944</v>
      </c>
      <c r="C446" s="1" t="s">
        <v>4131</v>
      </c>
      <c r="D446" s="1">
        <v>45153</v>
      </c>
      <c r="E446" s="21">
        <v>8</v>
      </c>
      <c r="F446" s="21">
        <v>15</v>
      </c>
      <c r="G446" s="21">
        <v>2023</v>
      </c>
      <c r="H446" s="1">
        <f t="shared" si="18"/>
        <v>45153</v>
      </c>
      <c r="I446" s="23">
        <v>45160</v>
      </c>
      <c r="J446" s="21">
        <f t="shared" si="19"/>
        <v>7</v>
      </c>
      <c r="K446" t="s">
        <v>41</v>
      </c>
      <c r="L446">
        <v>70678</v>
      </c>
      <c r="M446">
        <v>1083</v>
      </c>
      <c r="N446" s="24">
        <v>895.49</v>
      </c>
      <c r="O446" s="24">
        <f t="shared" si="20"/>
        <v>895.49</v>
      </c>
      <c r="P446">
        <v>105</v>
      </c>
      <c r="Q446" t="b">
        <v>1</v>
      </c>
      <c r="V446" t="s">
        <v>42</v>
      </c>
    </row>
    <row r="447" spans="1:22">
      <c r="A447" t="s">
        <v>945</v>
      </c>
      <c r="B447" t="s">
        <v>946</v>
      </c>
      <c r="C447" s="1" t="s">
        <v>4131</v>
      </c>
      <c r="D447" s="1">
        <v>45189</v>
      </c>
      <c r="E447" s="21">
        <v>9</v>
      </c>
      <c r="F447" s="21">
        <v>20</v>
      </c>
      <c r="G447" s="21">
        <v>2023</v>
      </c>
      <c r="H447" s="1">
        <f t="shared" si="18"/>
        <v>45189</v>
      </c>
      <c r="I447" s="23">
        <v>45218</v>
      </c>
      <c r="J447" s="21">
        <f t="shared" si="19"/>
        <v>29</v>
      </c>
      <c r="K447" t="s">
        <v>41</v>
      </c>
      <c r="L447">
        <v>81738</v>
      </c>
      <c r="M447">
        <v>1151</v>
      </c>
      <c r="N447" s="24">
        <v>601.7</v>
      </c>
      <c r="O447" s="24">
        <f t="shared" si="20"/>
        <v>601.7</v>
      </c>
      <c r="P447">
        <v>194</v>
      </c>
      <c r="Q447" t="b">
        <v>1</v>
      </c>
      <c r="V447" t="s">
        <v>68</v>
      </c>
    </row>
    <row r="448" spans="1:22">
      <c r="A448" t="s">
        <v>947</v>
      </c>
      <c r="B448" t="s">
        <v>948</v>
      </c>
      <c r="C448" s="1" t="s">
        <v>4131</v>
      </c>
      <c r="D448" s="1">
        <v>45072</v>
      </c>
      <c r="E448" s="21">
        <v>5</v>
      </c>
      <c r="F448" s="21">
        <v>26</v>
      </c>
      <c r="G448" s="21">
        <v>2023</v>
      </c>
      <c r="H448" s="1">
        <f t="shared" si="18"/>
        <v>45072</v>
      </c>
      <c r="I448" s="23">
        <v>45091</v>
      </c>
      <c r="J448" s="21">
        <f t="shared" si="19"/>
        <v>19</v>
      </c>
      <c r="K448" t="s">
        <v>23</v>
      </c>
      <c r="L448">
        <v>40734</v>
      </c>
      <c r="M448">
        <v>1480</v>
      </c>
      <c r="N448" s="24">
        <v>2030.75</v>
      </c>
      <c r="O448" s="24">
        <f t="shared" si="20"/>
        <v>2030.75</v>
      </c>
      <c r="P448">
        <v>225</v>
      </c>
      <c r="Q448" t="b">
        <v>1</v>
      </c>
      <c r="V448" t="s">
        <v>25</v>
      </c>
    </row>
    <row r="449" spans="1:22">
      <c r="A449" t="s">
        <v>949</v>
      </c>
      <c r="B449" t="s">
        <v>950</v>
      </c>
      <c r="C449" s="1" t="s">
        <v>4128</v>
      </c>
      <c r="D449" s="1">
        <v>45196</v>
      </c>
      <c r="E449" s="21">
        <v>9</v>
      </c>
      <c r="F449" s="21">
        <v>27</v>
      </c>
      <c r="G449" s="21">
        <v>2023</v>
      </c>
      <c r="H449" s="1">
        <f t="shared" si="18"/>
        <v>45196</v>
      </c>
      <c r="I449" s="23">
        <v>45223</v>
      </c>
      <c r="J449" s="21">
        <f t="shared" si="19"/>
        <v>27</v>
      </c>
      <c r="K449" t="s">
        <v>138</v>
      </c>
      <c r="L449">
        <v>73615</v>
      </c>
      <c r="M449">
        <v>3512</v>
      </c>
      <c r="N449" s="24">
        <v>2313.63</v>
      </c>
      <c r="O449" s="24">
        <f t="shared" si="20"/>
        <v>2313.63</v>
      </c>
      <c r="P449">
        <v>0</v>
      </c>
      <c r="Q449" t="b">
        <v>1</v>
      </c>
      <c r="V449" t="s">
        <v>139</v>
      </c>
    </row>
    <row r="450" spans="1:22">
      <c r="A450" t="s">
        <v>951</v>
      </c>
      <c r="B450" t="s">
        <v>952</v>
      </c>
      <c r="C450" s="1" t="s">
        <v>4129</v>
      </c>
      <c r="D450" s="1">
        <v>45129</v>
      </c>
      <c r="E450" s="21">
        <v>7</v>
      </c>
      <c r="F450" s="21">
        <v>22</v>
      </c>
      <c r="G450" s="21">
        <v>2023</v>
      </c>
      <c r="H450" s="1">
        <f t="shared" si="18"/>
        <v>45129</v>
      </c>
      <c r="I450" s="23">
        <v>45139</v>
      </c>
      <c r="J450" s="21">
        <f t="shared" si="19"/>
        <v>10</v>
      </c>
      <c r="K450" t="s">
        <v>23</v>
      </c>
      <c r="L450">
        <v>74523</v>
      </c>
      <c r="M450">
        <v>3156</v>
      </c>
      <c r="N450" s="24">
        <v>5710.87</v>
      </c>
      <c r="O450" s="24">
        <f t="shared" si="20"/>
        <v>3632.575</v>
      </c>
      <c r="P450">
        <v>374</v>
      </c>
      <c r="Q450" t="b">
        <v>0</v>
      </c>
      <c r="V450" t="s">
        <v>25</v>
      </c>
    </row>
    <row r="451" spans="1:22">
      <c r="A451" t="s">
        <v>953</v>
      </c>
      <c r="B451" t="s">
        <v>954</v>
      </c>
      <c r="C451" s="1" t="s">
        <v>4127</v>
      </c>
      <c r="D451" s="1">
        <v>45031</v>
      </c>
      <c r="E451" s="21">
        <v>4</v>
      </c>
      <c r="F451" s="21">
        <v>15</v>
      </c>
      <c r="G451" s="21">
        <v>2023</v>
      </c>
      <c r="H451" s="1">
        <f t="shared" ref="H451:H514" si="21">IF(E451&gt;12,DATE(G451,F451,E451),D451)</f>
        <v>45031</v>
      </c>
      <c r="I451" s="23">
        <v>45043</v>
      </c>
      <c r="J451" s="21">
        <f t="shared" ref="J451:J514" si="22">DATEDIF(H451,I451,"D")</f>
        <v>12</v>
      </c>
      <c r="K451" t="s">
        <v>14</v>
      </c>
      <c r="L451">
        <v>95476</v>
      </c>
      <c r="M451">
        <v>1246</v>
      </c>
      <c r="N451" s="24">
        <v>1600.75</v>
      </c>
      <c r="O451" s="24">
        <f t="shared" ref="O451:O514" si="23">IF(N451&lt;$Z$8,$Z$8,IF(N451&gt;$Z$9,$Z$9,N451))</f>
        <v>1600.75</v>
      </c>
      <c r="P451">
        <v>80</v>
      </c>
      <c r="Q451" t="b">
        <v>1</v>
      </c>
      <c r="V451" t="s">
        <v>16</v>
      </c>
    </row>
    <row r="452" spans="1:22">
      <c r="A452" t="s">
        <v>955</v>
      </c>
      <c r="B452" t="s">
        <v>956</v>
      </c>
      <c r="C452" s="1" t="s">
        <v>4128</v>
      </c>
      <c r="D452" s="1">
        <v>44997</v>
      </c>
      <c r="E452" s="21">
        <v>3</v>
      </c>
      <c r="F452" s="21">
        <v>12</v>
      </c>
      <c r="G452" s="21">
        <v>2023</v>
      </c>
      <c r="H452" s="1">
        <f t="shared" si="21"/>
        <v>44997</v>
      </c>
      <c r="I452" s="23">
        <v>45012</v>
      </c>
      <c r="J452" s="21">
        <f t="shared" si="22"/>
        <v>15</v>
      </c>
      <c r="K452" t="s">
        <v>138</v>
      </c>
      <c r="L452">
        <v>18019</v>
      </c>
      <c r="M452">
        <v>381</v>
      </c>
      <c r="N452" s="24">
        <v>590.37</v>
      </c>
      <c r="O452" s="24">
        <f t="shared" si="23"/>
        <v>590.37</v>
      </c>
      <c r="P452">
        <v>70</v>
      </c>
      <c r="Q452" t="b">
        <v>1</v>
      </c>
      <c r="V452" t="s">
        <v>139</v>
      </c>
    </row>
    <row r="453" spans="1:22">
      <c r="A453" t="s">
        <v>957</v>
      </c>
      <c r="B453" t="s">
        <v>958</v>
      </c>
      <c r="C453" s="1" t="s">
        <v>4127</v>
      </c>
      <c r="D453" s="1">
        <v>44988</v>
      </c>
      <c r="E453" s="21">
        <v>3</v>
      </c>
      <c r="F453" s="21">
        <v>3</v>
      </c>
      <c r="G453" s="21">
        <v>2023</v>
      </c>
      <c r="H453" s="1">
        <f t="shared" si="21"/>
        <v>44988</v>
      </c>
      <c r="I453" s="23">
        <v>44990</v>
      </c>
      <c r="J453" s="21">
        <f t="shared" si="22"/>
        <v>2</v>
      </c>
      <c r="K453" t="s">
        <v>33</v>
      </c>
      <c r="L453">
        <v>84613</v>
      </c>
      <c r="M453">
        <v>3994</v>
      </c>
      <c r="N453" s="24">
        <v>4458.44</v>
      </c>
      <c r="O453" s="24">
        <f t="shared" si="23"/>
        <v>3632.575</v>
      </c>
      <c r="P453">
        <v>760</v>
      </c>
      <c r="Q453" t="b">
        <v>1</v>
      </c>
      <c r="V453" t="s">
        <v>34</v>
      </c>
    </row>
    <row r="454" spans="1:22">
      <c r="A454" t="s">
        <v>959</v>
      </c>
      <c r="B454" t="s">
        <v>960</v>
      </c>
      <c r="C454" s="1" t="s">
        <v>4131</v>
      </c>
      <c r="D454" s="1">
        <v>45147</v>
      </c>
      <c r="E454" s="21">
        <v>8</v>
      </c>
      <c r="F454" s="21">
        <v>9</v>
      </c>
      <c r="G454" s="21">
        <v>2023</v>
      </c>
      <c r="H454" s="1">
        <f t="shared" si="21"/>
        <v>45147</v>
      </c>
      <c r="I454" s="23">
        <v>45168</v>
      </c>
      <c r="J454" s="21">
        <f t="shared" si="22"/>
        <v>21</v>
      </c>
      <c r="K454" t="s">
        <v>33</v>
      </c>
      <c r="L454">
        <v>92794</v>
      </c>
      <c r="M454">
        <v>1867</v>
      </c>
      <c r="N454" s="24">
        <v>2503.4</v>
      </c>
      <c r="O454" s="24">
        <f t="shared" si="23"/>
        <v>2503.4</v>
      </c>
      <c r="P454">
        <v>367</v>
      </c>
      <c r="Q454" t="b">
        <v>1</v>
      </c>
      <c r="V454" t="s">
        <v>34</v>
      </c>
    </row>
    <row r="455" spans="1:22">
      <c r="A455" t="s">
        <v>961</v>
      </c>
      <c r="B455" t="s">
        <v>962</v>
      </c>
      <c r="C455" s="1" t="s">
        <v>4127</v>
      </c>
      <c r="D455" s="1">
        <v>45287</v>
      </c>
      <c r="E455" s="21">
        <v>12</v>
      </c>
      <c r="F455" s="21">
        <v>27</v>
      </c>
      <c r="G455" s="21">
        <v>2023</v>
      </c>
      <c r="H455" s="1">
        <f t="shared" si="21"/>
        <v>45287</v>
      </c>
      <c r="I455" s="23">
        <v>45308</v>
      </c>
      <c r="J455" s="21">
        <f t="shared" si="22"/>
        <v>21</v>
      </c>
      <c r="K455" t="s">
        <v>23</v>
      </c>
      <c r="L455">
        <v>87672</v>
      </c>
      <c r="M455">
        <v>3616</v>
      </c>
      <c r="N455" s="24">
        <v>6920.98</v>
      </c>
      <c r="O455" s="24">
        <f t="shared" si="23"/>
        <v>3632.575</v>
      </c>
      <c r="P455">
        <v>651</v>
      </c>
      <c r="Q455" t="b">
        <v>1</v>
      </c>
      <c r="V455" t="s">
        <v>25</v>
      </c>
    </row>
    <row r="456" spans="1:22">
      <c r="A456" t="s">
        <v>963</v>
      </c>
      <c r="B456" t="s">
        <v>964</v>
      </c>
      <c r="C456" s="1" t="s">
        <v>4129</v>
      </c>
      <c r="D456" s="1">
        <v>45269</v>
      </c>
      <c r="E456" s="21">
        <v>12</v>
      </c>
      <c r="F456" s="21">
        <v>9</v>
      </c>
      <c r="G456" s="21">
        <v>2023</v>
      </c>
      <c r="H456" s="1">
        <f t="shared" si="21"/>
        <v>45269</v>
      </c>
      <c r="I456" s="23">
        <v>45189</v>
      </c>
      <c r="J456" s="21">
        <f t="shared" si="22"/>
        <v>-80</v>
      </c>
      <c r="K456" t="s">
        <v>23</v>
      </c>
      <c r="L456">
        <v>74847</v>
      </c>
      <c r="M456">
        <v>3218</v>
      </c>
      <c r="N456" s="24">
        <v>2008.36</v>
      </c>
      <c r="O456" s="24">
        <f t="shared" si="23"/>
        <v>2008.36</v>
      </c>
      <c r="P456">
        <v>244</v>
      </c>
      <c r="Q456" t="b">
        <v>0</v>
      </c>
      <c r="V456" t="s">
        <v>25</v>
      </c>
    </row>
    <row r="457" spans="1:22">
      <c r="A457" t="s">
        <v>965</v>
      </c>
      <c r="B457" t="s">
        <v>966</v>
      </c>
      <c r="C457" s="1" t="s">
        <v>4131</v>
      </c>
      <c r="D457" s="1">
        <v>44948</v>
      </c>
      <c r="E457" s="21">
        <v>1</v>
      </c>
      <c r="F457" s="21">
        <v>22</v>
      </c>
      <c r="G457" s="21">
        <v>2023</v>
      </c>
      <c r="H457" s="1">
        <f t="shared" si="21"/>
        <v>44948</v>
      </c>
      <c r="I457" s="23">
        <v>44967</v>
      </c>
      <c r="J457" s="21">
        <f t="shared" si="22"/>
        <v>19</v>
      </c>
      <c r="K457" t="s">
        <v>23</v>
      </c>
      <c r="L457">
        <v>83750</v>
      </c>
      <c r="M457">
        <v>2497</v>
      </c>
      <c r="N457" s="24">
        <v>2199.62</v>
      </c>
      <c r="O457" s="24">
        <f t="shared" si="23"/>
        <v>2199.62</v>
      </c>
      <c r="P457">
        <v>142</v>
      </c>
      <c r="Q457" t="b">
        <v>1</v>
      </c>
      <c r="V457" t="s">
        <v>25</v>
      </c>
    </row>
    <row r="458" spans="1:22">
      <c r="A458" t="s">
        <v>967</v>
      </c>
      <c r="B458" t="s">
        <v>968</v>
      </c>
      <c r="C458" s="1" t="s">
        <v>4127</v>
      </c>
      <c r="D458" s="1">
        <v>44966</v>
      </c>
      <c r="E458" s="21">
        <v>2</v>
      </c>
      <c r="F458" s="21">
        <v>9</v>
      </c>
      <c r="G458" s="21">
        <v>2023</v>
      </c>
      <c r="H458" s="1">
        <f t="shared" si="21"/>
        <v>44966</v>
      </c>
      <c r="I458" s="23">
        <v>44995</v>
      </c>
      <c r="J458" s="21">
        <f t="shared" si="22"/>
        <v>29</v>
      </c>
      <c r="K458" t="s">
        <v>19</v>
      </c>
      <c r="L458">
        <v>80634</v>
      </c>
      <c r="M458">
        <v>2052</v>
      </c>
      <c r="N458" s="24">
        <v>3426.8</v>
      </c>
      <c r="O458" s="24">
        <f t="shared" si="23"/>
        <v>3426.8</v>
      </c>
      <c r="P458">
        <v>280</v>
      </c>
      <c r="Q458" t="b">
        <v>0</v>
      </c>
      <c r="V458" t="s">
        <v>20</v>
      </c>
    </row>
    <row r="459" spans="1:22">
      <c r="A459" t="s">
        <v>969</v>
      </c>
      <c r="B459" t="s">
        <v>970</v>
      </c>
      <c r="C459" s="1" t="s">
        <v>4129</v>
      </c>
      <c r="D459" s="1">
        <v>45220</v>
      </c>
      <c r="E459" s="21">
        <v>10</v>
      </c>
      <c r="F459" s="21">
        <v>21</v>
      </c>
      <c r="G459" s="21">
        <v>2023</v>
      </c>
      <c r="H459" s="1">
        <f t="shared" si="21"/>
        <v>45220</v>
      </c>
      <c r="I459" s="23">
        <v>45249</v>
      </c>
      <c r="J459" s="21">
        <f t="shared" si="22"/>
        <v>29</v>
      </c>
      <c r="K459" t="s">
        <v>19</v>
      </c>
      <c r="L459">
        <v>29251</v>
      </c>
      <c r="M459">
        <v>819</v>
      </c>
      <c r="N459" s="24">
        <v>530.8</v>
      </c>
      <c r="O459" s="24">
        <f t="shared" si="23"/>
        <v>530.8</v>
      </c>
      <c r="P459">
        <v>153</v>
      </c>
      <c r="Q459" t="b">
        <v>1</v>
      </c>
      <c r="V459" t="s">
        <v>20</v>
      </c>
    </row>
    <row r="460" spans="1:22">
      <c r="A460" t="s">
        <v>971</v>
      </c>
      <c r="B460" t="s">
        <v>972</v>
      </c>
      <c r="C460" s="1" t="s">
        <v>4128</v>
      </c>
      <c r="D460" s="1">
        <v>45075</v>
      </c>
      <c r="E460" s="21">
        <v>5</v>
      </c>
      <c r="F460" s="21">
        <v>29</v>
      </c>
      <c r="G460" s="21">
        <v>2023</v>
      </c>
      <c r="H460" s="1">
        <f t="shared" si="21"/>
        <v>45075</v>
      </c>
      <c r="I460" s="23">
        <v>45102</v>
      </c>
      <c r="J460" s="21">
        <f t="shared" si="22"/>
        <v>27</v>
      </c>
      <c r="K460" t="s">
        <v>33</v>
      </c>
      <c r="L460">
        <v>26945</v>
      </c>
      <c r="M460">
        <v>514</v>
      </c>
      <c r="N460" s="24">
        <v>315.33</v>
      </c>
      <c r="O460" s="24">
        <f t="shared" si="23"/>
        <v>315.33</v>
      </c>
      <c r="P460">
        <v>39</v>
      </c>
      <c r="Q460" t="b">
        <v>1</v>
      </c>
      <c r="V460" t="s">
        <v>34</v>
      </c>
    </row>
    <row r="461" spans="1:22">
      <c r="A461" t="s">
        <v>973</v>
      </c>
      <c r="B461" t="s">
        <v>974</v>
      </c>
      <c r="C461" s="1" t="s">
        <v>4131</v>
      </c>
      <c r="D461" s="1">
        <v>45093</v>
      </c>
      <c r="E461" s="21">
        <v>6</v>
      </c>
      <c r="F461" s="21">
        <v>16</v>
      </c>
      <c r="G461" s="21">
        <v>2023</v>
      </c>
      <c r="H461" s="1">
        <f t="shared" si="21"/>
        <v>45093</v>
      </c>
      <c r="I461" s="23">
        <v>45102</v>
      </c>
      <c r="J461" s="21">
        <f t="shared" si="22"/>
        <v>9</v>
      </c>
      <c r="K461" t="s">
        <v>14</v>
      </c>
      <c r="L461">
        <v>91852</v>
      </c>
      <c r="M461">
        <v>4186</v>
      </c>
      <c r="N461" s="24">
        <v>4363.12</v>
      </c>
      <c r="O461" s="24">
        <f t="shared" si="23"/>
        <v>3632.575</v>
      </c>
      <c r="P461">
        <v>0</v>
      </c>
      <c r="Q461" t="b">
        <v>0</v>
      </c>
      <c r="V461" t="s">
        <v>16</v>
      </c>
    </row>
    <row r="462" spans="1:22">
      <c r="A462" t="s">
        <v>975</v>
      </c>
      <c r="B462" t="s">
        <v>976</v>
      </c>
      <c r="C462" s="1" t="s">
        <v>4127</v>
      </c>
      <c r="D462" s="1">
        <v>45162</v>
      </c>
      <c r="E462" s="21">
        <v>8</v>
      </c>
      <c r="F462" s="21">
        <v>24</v>
      </c>
      <c r="G462" s="21">
        <v>2023</v>
      </c>
      <c r="H462" s="1">
        <f t="shared" si="21"/>
        <v>45162</v>
      </c>
      <c r="I462" s="23">
        <v>45169</v>
      </c>
      <c r="J462" s="21">
        <f t="shared" si="22"/>
        <v>7</v>
      </c>
      <c r="K462" t="s">
        <v>138</v>
      </c>
      <c r="L462">
        <v>33217</v>
      </c>
      <c r="M462">
        <v>930</v>
      </c>
      <c r="N462" s="24">
        <v>593.57</v>
      </c>
      <c r="O462" s="24">
        <f t="shared" si="23"/>
        <v>593.57</v>
      </c>
      <c r="P462">
        <v>158</v>
      </c>
      <c r="Q462" t="b">
        <v>1</v>
      </c>
      <c r="R462">
        <v>33288</v>
      </c>
      <c r="V462" t="s">
        <v>139</v>
      </c>
    </row>
    <row r="463" spans="1:22">
      <c r="A463" t="s">
        <v>977</v>
      </c>
      <c r="B463" t="s">
        <v>978</v>
      </c>
      <c r="C463" s="1" t="s">
        <v>4131</v>
      </c>
      <c r="D463" s="1">
        <v>44972</v>
      </c>
      <c r="E463" s="21">
        <v>2</v>
      </c>
      <c r="F463" s="21">
        <v>15</v>
      </c>
      <c r="G463" s="21">
        <v>2023</v>
      </c>
      <c r="H463" s="1">
        <f t="shared" si="21"/>
        <v>44972</v>
      </c>
      <c r="I463" s="23">
        <v>44989</v>
      </c>
      <c r="J463" s="21">
        <f t="shared" si="22"/>
        <v>17</v>
      </c>
      <c r="K463" t="s">
        <v>14</v>
      </c>
      <c r="L463">
        <v>9308</v>
      </c>
      <c r="M463">
        <v>421</v>
      </c>
      <c r="N463" s="24">
        <v>579.98</v>
      </c>
      <c r="O463" s="24">
        <f t="shared" si="23"/>
        <v>579.98</v>
      </c>
      <c r="P463">
        <v>25</v>
      </c>
      <c r="Q463" t="b">
        <v>0</v>
      </c>
      <c r="V463" t="s">
        <v>16</v>
      </c>
    </row>
    <row r="464" spans="1:22">
      <c r="A464" t="s">
        <v>979</v>
      </c>
      <c r="B464" t="s">
        <v>980</v>
      </c>
      <c r="C464" s="1" t="s">
        <v>4128</v>
      </c>
      <c r="D464" s="1">
        <v>45150</v>
      </c>
      <c r="E464" s="21">
        <v>8</v>
      </c>
      <c r="F464" s="21">
        <v>12</v>
      </c>
      <c r="G464" s="21">
        <v>2023</v>
      </c>
      <c r="H464" s="1">
        <f t="shared" si="21"/>
        <v>45150</v>
      </c>
      <c r="I464" s="23">
        <v>45151</v>
      </c>
      <c r="J464" s="21">
        <f t="shared" si="22"/>
        <v>1</v>
      </c>
      <c r="K464" t="s">
        <v>23</v>
      </c>
      <c r="L464">
        <v>6949</v>
      </c>
      <c r="M464">
        <v>98</v>
      </c>
      <c r="N464" s="24">
        <v>82.26</v>
      </c>
      <c r="O464" s="24">
        <f t="shared" si="23"/>
        <v>82.26</v>
      </c>
      <c r="P464">
        <v>10</v>
      </c>
      <c r="Q464" t="b">
        <v>1</v>
      </c>
      <c r="V464" t="s">
        <v>25</v>
      </c>
    </row>
    <row r="465" spans="1:22">
      <c r="A465" t="s">
        <v>981</v>
      </c>
      <c r="B465" t="s">
        <v>982</v>
      </c>
      <c r="C465" s="1" t="s">
        <v>4128</v>
      </c>
      <c r="D465" s="1">
        <v>45129</v>
      </c>
      <c r="E465" s="21">
        <v>7</v>
      </c>
      <c r="F465" s="21">
        <v>22</v>
      </c>
      <c r="G465" s="21">
        <v>2023</v>
      </c>
      <c r="H465" s="1">
        <f t="shared" si="21"/>
        <v>45129</v>
      </c>
      <c r="I465" s="23">
        <v>45139</v>
      </c>
      <c r="J465" s="21">
        <f t="shared" si="22"/>
        <v>10</v>
      </c>
      <c r="K465" t="s">
        <v>41</v>
      </c>
      <c r="L465">
        <v>52990</v>
      </c>
      <c r="M465">
        <v>2624</v>
      </c>
      <c r="N465" s="24">
        <v>4837.47</v>
      </c>
      <c r="O465" s="24">
        <f t="shared" si="23"/>
        <v>3632.575</v>
      </c>
      <c r="P465">
        <v>398</v>
      </c>
      <c r="Q465" t="b">
        <v>1</v>
      </c>
      <c r="V465" t="s">
        <v>42</v>
      </c>
    </row>
    <row r="466" spans="1:22">
      <c r="A466" t="s">
        <v>983</v>
      </c>
      <c r="B466" t="s">
        <v>984</v>
      </c>
      <c r="C466" s="1" t="s">
        <v>4131</v>
      </c>
      <c r="D466" s="1">
        <v>45040</v>
      </c>
      <c r="E466" s="21">
        <v>4</v>
      </c>
      <c r="F466" s="21">
        <v>24</v>
      </c>
      <c r="G466" s="21">
        <v>2023</v>
      </c>
      <c r="H466" s="1">
        <f t="shared" si="21"/>
        <v>45040</v>
      </c>
      <c r="I466" s="23">
        <v>45041</v>
      </c>
      <c r="J466" s="21">
        <f t="shared" si="22"/>
        <v>1</v>
      </c>
      <c r="K466" t="s">
        <v>191</v>
      </c>
      <c r="L466">
        <v>2150</v>
      </c>
      <c r="M466">
        <v>59</v>
      </c>
      <c r="N466" s="24">
        <v>98.84</v>
      </c>
      <c r="O466" s="24">
        <f t="shared" si="23"/>
        <v>98.84</v>
      </c>
      <c r="P466">
        <v>5</v>
      </c>
      <c r="Q466" t="b">
        <v>0</v>
      </c>
      <c r="V466" t="s">
        <v>42</v>
      </c>
    </row>
    <row r="467" spans="1:22">
      <c r="A467" t="s">
        <v>985</v>
      </c>
      <c r="B467" t="s">
        <v>986</v>
      </c>
      <c r="C467" s="1" t="s">
        <v>4131</v>
      </c>
      <c r="D467" s="1">
        <v>45188</v>
      </c>
      <c r="E467" s="21">
        <v>9</v>
      </c>
      <c r="F467" s="21">
        <v>19</v>
      </c>
      <c r="G467" s="21">
        <v>2023</v>
      </c>
      <c r="H467" s="1">
        <f t="shared" si="21"/>
        <v>45188</v>
      </c>
      <c r="I467" s="23">
        <v>45195</v>
      </c>
      <c r="J467" s="21">
        <f t="shared" si="22"/>
        <v>7</v>
      </c>
      <c r="K467" t="s">
        <v>19</v>
      </c>
      <c r="L467">
        <v>90480</v>
      </c>
      <c r="M467">
        <v>1077</v>
      </c>
      <c r="N467" s="24">
        <v>1668.87</v>
      </c>
      <c r="O467" s="24">
        <f t="shared" si="23"/>
        <v>1668.87</v>
      </c>
      <c r="P467">
        <v>67</v>
      </c>
      <c r="Q467" t="b">
        <v>1</v>
      </c>
      <c r="V467" t="s">
        <v>20</v>
      </c>
    </row>
    <row r="468" spans="1:22">
      <c r="A468" t="s">
        <v>987</v>
      </c>
      <c r="B468" t="s">
        <v>988</v>
      </c>
      <c r="C468" s="1" t="s">
        <v>4128</v>
      </c>
      <c r="D468" s="1">
        <v>45026</v>
      </c>
      <c r="E468" s="21">
        <v>4</v>
      </c>
      <c r="F468" s="21">
        <v>10</v>
      </c>
      <c r="G468" s="21">
        <v>2023</v>
      </c>
      <c r="H468" s="1">
        <f t="shared" si="21"/>
        <v>45026</v>
      </c>
      <c r="I468" s="23">
        <v>45021</v>
      </c>
      <c r="J468" s="21">
        <f t="shared" si="22"/>
        <v>-5</v>
      </c>
      <c r="K468" t="s">
        <v>138</v>
      </c>
      <c r="L468">
        <v>75740</v>
      </c>
      <c r="M468">
        <v>872</v>
      </c>
      <c r="N468" s="24">
        <v>1242.96</v>
      </c>
      <c r="O468" s="24">
        <f t="shared" si="23"/>
        <v>1242.96</v>
      </c>
      <c r="P468">
        <v>144</v>
      </c>
      <c r="Q468" t="b">
        <v>1</v>
      </c>
      <c r="V468" t="s">
        <v>139</v>
      </c>
    </row>
    <row r="469" spans="1:22">
      <c r="A469" t="s">
        <v>989</v>
      </c>
      <c r="B469" t="s">
        <v>990</v>
      </c>
      <c r="C469" s="1" t="s">
        <v>4129</v>
      </c>
      <c r="D469" s="1">
        <v>45257</v>
      </c>
      <c r="E469" s="21">
        <v>11</v>
      </c>
      <c r="F469" s="21">
        <v>27</v>
      </c>
      <c r="G469" s="21">
        <v>2023</v>
      </c>
      <c r="H469" s="1">
        <f t="shared" si="21"/>
        <v>45257</v>
      </c>
      <c r="I469" s="23">
        <v>45263</v>
      </c>
      <c r="J469" s="21">
        <f t="shared" si="22"/>
        <v>6</v>
      </c>
      <c r="K469" t="s">
        <v>41</v>
      </c>
      <c r="L469">
        <v>67617</v>
      </c>
      <c r="M469">
        <v>2694</v>
      </c>
      <c r="N469" s="24">
        <v>4836.27</v>
      </c>
      <c r="O469" s="24">
        <f t="shared" si="23"/>
        <v>3632.575</v>
      </c>
      <c r="P469">
        <v>389</v>
      </c>
      <c r="Q469" t="b">
        <v>0</v>
      </c>
      <c r="V469" t="s">
        <v>42</v>
      </c>
    </row>
    <row r="470" spans="1:22">
      <c r="A470" t="s">
        <v>991</v>
      </c>
      <c r="B470" t="s">
        <v>992</v>
      </c>
      <c r="C470" s="1" t="s">
        <v>4131</v>
      </c>
      <c r="D470" s="1">
        <v>45001</v>
      </c>
      <c r="E470" s="21">
        <v>3</v>
      </c>
      <c r="F470" s="21">
        <v>16</v>
      </c>
      <c r="G470" s="21">
        <v>2023</v>
      </c>
      <c r="H470" s="1">
        <f t="shared" si="21"/>
        <v>45001</v>
      </c>
      <c r="I470" s="23">
        <v>45029</v>
      </c>
      <c r="J470" s="21">
        <f t="shared" si="22"/>
        <v>28</v>
      </c>
      <c r="K470" t="s">
        <v>33</v>
      </c>
      <c r="L470">
        <v>95841</v>
      </c>
      <c r="M470">
        <v>3484</v>
      </c>
      <c r="N470" s="24">
        <v>2907.72</v>
      </c>
      <c r="O470" s="24">
        <f t="shared" si="23"/>
        <v>2907.72</v>
      </c>
      <c r="P470">
        <v>690</v>
      </c>
      <c r="Q470" t="b">
        <v>1</v>
      </c>
      <c r="V470" t="s">
        <v>34</v>
      </c>
    </row>
    <row r="471" spans="1:22">
      <c r="A471" t="s">
        <v>993</v>
      </c>
      <c r="B471" t="s">
        <v>994</v>
      </c>
      <c r="C471" s="1" t="s">
        <v>4128</v>
      </c>
      <c r="D471" s="1">
        <v>45005</v>
      </c>
      <c r="E471" s="21">
        <v>3</v>
      </c>
      <c r="F471" s="21">
        <v>20</v>
      </c>
      <c r="G471" s="21">
        <v>2023</v>
      </c>
      <c r="H471" s="1">
        <f t="shared" si="21"/>
        <v>45005</v>
      </c>
      <c r="I471" s="23">
        <v>45016</v>
      </c>
      <c r="J471" s="21">
        <f t="shared" si="22"/>
        <v>11</v>
      </c>
      <c r="K471" t="s">
        <v>14</v>
      </c>
      <c r="L471">
        <v>17896</v>
      </c>
      <c r="M471">
        <v>753</v>
      </c>
      <c r="N471" s="24">
        <v>1362.68</v>
      </c>
      <c r="O471" s="24">
        <f t="shared" si="23"/>
        <v>1362.68</v>
      </c>
      <c r="P471">
        <v>76</v>
      </c>
      <c r="Q471" t="b">
        <v>0</v>
      </c>
      <c r="V471" t="s">
        <v>16</v>
      </c>
    </row>
    <row r="472" spans="1:22">
      <c r="A472" t="s">
        <v>995</v>
      </c>
      <c r="B472" t="s">
        <v>996</v>
      </c>
      <c r="C472" s="1" t="s">
        <v>4131</v>
      </c>
      <c r="D472" s="1">
        <v>45017</v>
      </c>
      <c r="E472" s="21">
        <v>4</v>
      </c>
      <c r="F472" s="21">
        <v>1</v>
      </c>
      <c r="G472" s="21">
        <v>2023</v>
      </c>
      <c r="H472" s="1">
        <f t="shared" si="21"/>
        <v>45017</v>
      </c>
      <c r="I472" s="23">
        <v>45024</v>
      </c>
      <c r="J472" s="21">
        <f t="shared" si="22"/>
        <v>7</v>
      </c>
      <c r="K472" t="s">
        <v>19</v>
      </c>
      <c r="L472">
        <v>47175</v>
      </c>
      <c r="M472">
        <v>670</v>
      </c>
      <c r="N472" s="24">
        <v>1128.44</v>
      </c>
      <c r="O472" s="24">
        <f t="shared" si="23"/>
        <v>1128.44</v>
      </c>
      <c r="P472">
        <v>39</v>
      </c>
      <c r="Q472" t="b">
        <v>1</v>
      </c>
      <c r="V472" t="s">
        <v>20</v>
      </c>
    </row>
    <row r="473" spans="1:22">
      <c r="A473" t="s">
        <v>997</v>
      </c>
      <c r="B473" t="s">
        <v>998</v>
      </c>
      <c r="C473" s="1" t="s">
        <v>4127</v>
      </c>
      <c r="D473" s="1">
        <v>45164</v>
      </c>
      <c r="E473" s="21">
        <v>8</v>
      </c>
      <c r="F473" s="21">
        <v>26</v>
      </c>
      <c r="G473" s="21">
        <v>2023</v>
      </c>
      <c r="H473" s="1">
        <f t="shared" si="21"/>
        <v>45164</v>
      </c>
      <c r="I473" s="23">
        <v>45180</v>
      </c>
      <c r="J473" s="21">
        <f t="shared" si="22"/>
        <v>16</v>
      </c>
      <c r="K473" t="s">
        <v>14</v>
      </c>
      <c r="L473">
        <v>8805</v>
      </c>
      <c r="M473">
        <v>100</v>
      </c>
      <c r="N473" s="24">
        <v>162.22</v>
      </c>
      <c r="O473" s="24">
        <f t="shared" si="23"/>
        <v>162.22</v>
      </c>
      <c r="P473">
        <v>16</v>
      </c>
      <c r="Q473" t="b">
        <v>0</v>
      </c>
      <c r="V473" t="s">
        <v>16</v>
      </c>
    </row>
    <row r="474" spans="1:22">
      <c r="A474" t="s">
        <v>999</v>
      </c>
      <c r="B474" t="s">
        <v>1000</v>
      </c>
      <c r="C474" s="1" t="s">
        <v>4128</v>
      </c>
      <c r="D474" s="1">
        <v>45156</v>
      </c>
      <c r="E474" s="21">
        <v>8</v>
      </c>
      <c r="F474" s="21">
        <v>18</v>
      </c>
      <c r="G474" s="21">
        <v>2023</v>
      </c>
      <c r="H474" s="1">
        <f t="shared" si="21"/>
        <v>45156</v>
      </c>
      <c r="I474" s="23">
        <v>45180</v>
      </c>
      <c r="J474" s="21">
        <f t="shared" si="22"/>
        <v>24</v>
      </c>
      <c r="K474" t="s">
        <v>19</v>
      </c>
      <c r="L474">
        <v>6237</v>
      </c>
      <c r="M474">
        <v>189</v>
      </c>
      <c r="N474" s="24">
        <v>253.62</v>
      </c>
      <c r="O474" s="24">
        <f t="shared" si="23"/>
        <v>253.62</v>
      </c>
      <c r="P474">
        <v>24</v>
      </c>
      <c r="Q474" t="b">
        <v>1</v>
      </c>
      <c r="V474" t="s">
        <v>20</v>
      </c>
    </row>
    <row r="475" spans="1:22">
      <c r="A475" t="s">
        <v>1001</v>
      </c>
      <c r="B475" t="s">
        <v>1002</v>
      </c>
      <c r="C475" s="1" t="s">
        <v>4128</v>
      </c>
      <c r="D475" s="1">
        <v>45256</v>
      </c>
      <c r="E475" s="21">
        <v>11</v>
      </c>
      <c r="F475" s="21">
        <v>26</v>
      </c>
      <c r="G475" s="21">
        <v>2023</v>
      </c>
      <c r="H475" s="1">
        <f t="shared" si="21"/>
        <v>45256</v>
      </c>
      <c r="I475" s="23">
        <v>45269</v>
      </c>
      <c r="J475" s="21">
        <f t="shared" si="22"/>
        <v>13</v>
      </c>
      <c r="K475" t="s">
        <v>19</v>
      </c>
      <c r="L475">
        <v>21056</v>
      </c>
      <c r="M475">
        <v>537</v>
      </c>
      <c r="N475" s="24">
        <v>466.85</v>
      </c>
      <c r="O475" s="24">
        <f t="shared" si="23"/>
        <v>466.85</v>
      </c>
      <c r="P475">
        <v>44</v>
      </c>
      <c r="Q475" t="b">
        <v>0</v>
      </c>
      <c r="V475" t="s">
        <v>20</v>
      </c>
    </row>
    <row r="476" spans="1:22">
      <c r="A476" t="s">
        <v>1003</v>
      </c>
      <c r="B476" t="s">
        <v>1004</v>
      </c>
      <c r="C476" s="1" t="s">
        <v>4127</v>
      </c>
      <c r="D476" s="1">
        <v>45248</v>
      </c>
      <c r="E476" s="21">
        <v>11</v>
      </c>
      <c r="F476" s="21">
        <v>18</v>
      </c>
      <c r="G476" s="21">
        <v>2023</v>
      </c>
      <c r="H476" s="1">
        <f t="shared" si="21"/>
        <v>45248</v>
      </c>
      <c r="I476" s="23">
        <v>45272</v>
      </c>
      <c r="J476" s="21">
        <f t="shared" si="22"/>
        <v>24</v>
      </c>
      <c r="K476" t="s">
        <v>23</v>
      </c>
      <c r="L476">
        <v>46543</v>
      </c>
      <c r="M476">
        <v>1325</v>
      </c>
      <c r="N476" s="24">
        <v>1504.3</v>
      </c>
      <c r="O476" s="24">
        <f t="shared" si="23"/>
        <v>1504.3</v>
      </c>
      <c r="P476">
        <v>221</v>
      </c>
      <c r="Q476" t="b">
        <v>0</v>
      </c>
      <c r="V476" t="s">
        <v>25</v>
      </c>
    </row>
    <row r="477" spans="1:22">
      <c r="A477" t="s">
        <v>1005</v>
      </c>
      <c r="B477" t="s">
        <v>1006</v>
      </c>
      <c r="C477" s="1" t="s">
        <v>4128</v>
      </c>
      <c r="D477" s="1">
        <v>45167</v>
      </c>
      <c r="E477" s="21">
        <v>8</v>
      </c>
      <c r="F477" s="21">
        <v>29</v>
      </c>
      <c r="G477" s="21">
        <v>2023</v>
      </c>
      <c r="H477" s="1">
        <f t="shared" si="21"/>
        <v>45167</v>
      </c>
      <c r="I477" s="23">
        <v>45178</v>
      </c>
      <c r="J477" s="21">
        <f t="shared" si="22"/>
        <v>11</v>
      </c>
      <c r="K477" t="s">
        <v>14</v>
      </c>
      <c r="L477">
        <v>57556</v>
      </c>
      <c r="M477">
        <v>2858</v>
      </c>
      <c r="N477" s="24">
        <v>4831.04</v>
      </c>
      <c r="O477" s="24">
        <f t="shared" si="23"/>
        <v>3632.575</v>
      </c>
      <c r="P477">
        <v>230</v>
      </c>
      <c r="Q477" t="b">
        <v>1</v>
      </c>
      <c r="V477" t="s">
        <v>16</v>
      </c>
    </row>
    <row r="478" spans="1:22">
      <c r="A478" t="s">
        <v>1007</v>
      </c>
      <c r="B478" t="s">
        <v>1008</v>
      </c>
      <c r="C478" s="1" t="s">
        <v>4131</v>
      </c>
      <c r="D478" s="1">
        <v>45067</v>
      </c>
      <c r="E478" s="21">
        <v>5</v>
      </c>
      <c r="F478" s="21">
        <v>21</v>
      </c>
      <c r="G478" s="21">
        <v>2023</v>
      </c>
      <c r="H478" s="1">
        <f t="shared" si="21"/>
        <v>45067</v>
      </c>
      <c r="I478" s="23">
        <v>45082</v>
      </c>
      <c r="J478" s="21">
        <f t="shared" si="22"/>
        <v>15</v>
      </c>
      <c r="K478" t="s">
        <v>191</v>
      </c>
      <c r="L478">
        <v>4343</v>
      </c>
      <c r="M478">
        <v>212</v>
      </c>
      <c r="N478" s="24">
        <v>116.11</v>
      </c>
      <c r="O478" s="24">
        <f t="shared" si="23"/>
        <v>116.11</v>
      </c>
      <c r="P478">
        <v>0</v>
      </c>
      <c r="Q478" t="b">
        <v>0</v>
      </c>
      <c r="V478" t="s">
        <v>42</v>
      </c>
    </row>
    <row r="479" spans="1:22">
      <c r="A479" t="s">
        <v>1009</v>
      </c>
      <c r="B479" t="s">
        <v>1010</v>
      </c>
      <c r="C479" s="1" t="s">
        <v>4131</v>
      </c>
      <c r="D479" s="1">
        <v>44964</v>
      </c>
      <c r="E479" s="21">
        <v>2</v>
      </c>
      <c r="F479" s="21">
        <v>7</v>
      </c>
      <c r="G479" s="21">
        <v>2023</v>
      </c>
      <c r="H479" s="1">
        <f t="shared" si="21"/>
        <v>44964</v>
      </c>
      <c r="I479" s="23">
        <v>44977</v>
      </c>
      <c r="J479" s="21">
        <f t="shared" si="22"/>
        <v>13</v>
      </c>
      <c r="K479" t="s">
        <v>41</v>
      </c>
      <c r="L479">
        <v>14500</v>
      </c>
      <c r="M479">
        <v>691</v>
      </c>
      <c r="N479" s="24">
        <v>1156.1</v>
      </c>
      <c r="O479" s="24">
        <f t="shared" si="23"/>
        <v>1156.1</v>
      </c>
      <c r="P479">
        <v>44</v>
      </c>
      <c r="Q479" t="b">
        <v>1</v>
      </c>
      <c r="V479" t="s">
        <v>42</v>
      </c>
    </row>
    <row r="480" spans="1:22">
      <c r="A480" t="s">
        <v>1011</v>
      </c>
      <c r="B480" t="s">
        <v>1012</v>
      </c>
      <c r="C480" s="1" t="s">
        <v>4128</v>
      </c>
      <c r="D480" s="1">
        <v>44956</v>
      </c>
      <c r="E480" s="21">
        <v>1</v>
      </c>
      <c r="F480" s="21">
        <v>30</v>
      </c>
      <c r="G480" s="21">
        <v>2023</v>
      </c>
      <c r="H480" s="1">
        <f t="shared" si="21"/>
        <v>44956</v>
      </c>
      <c r="I480" s="23">
        <v>44976</v>
      </c>
      <c r="J480" s="21">
        <f t="shared" si="22"/>
        <v>20</v>
      </c>
      <c r="K480" t="s">
        <v>138</v>
      </c>
      <c r="L480">
        <v>54222</v>
      </c>
      <c r="M480">
        <v>2242</v>
      </c>
      <c r="N480" s="24">
        <v>1928.36</v>
      </c>
      <c r="O480" s="24">
        <f t="shared" si="23"/>
        <v>1928.36</v>
      </c>
      <c r="P480">
        <v>246</v>
      </c>
      <c r="Q480" t="b">
        <v>0</v>
      </c>
      <c r="V480" t="s">
        <v>139</v>
      </c>
    </row>
    <row r="481" spans="1:22">
      <c r="A481" t="s">
        <v>1013</v>
      </c>
      <c r="B481" t="s">
        <v>1014</v>
      </c>
      <c r="C481" s="1" t="s">
        <v>4128</v>
      </c>
      <c r="D481" s="1">
        <v>45257</v>
      </c>
      <c r="E481" s="21">
        <v>11</v>
      </c>
      <c r="F481" s="21">
        <v>27</v>
      </c>
      <c r="G481" s="21">
        <v>2023</v>
      </c>
      <c r="H481" s="1">
        <f t="shared" si="21"/>
        <v>45257</v>
      </c>
      <c r="I481" s="23">
        <v>45282</v>
      </c>
      <c r="J481" s="21">
        <f t="shared" si="22"/>
        <v>25</v>
      </c>
      <c r="K481" t="s">
        <v>23</v>
      </c>
      <c r="L481">
        <v>30375</v>
      </c>
      <c r="M481">
        <v>734</v>
      </c>
      <c r="N481" s="24">
        <v>525.88</v>
      </c>
      <c r="O481" s="24">
        <f t="shared" si="23"/>
        <v>525.88</v>
      </c>
      <c r="P481">
        <v>82</v>
      </c>
      <c r="Q481" t="b">
        <v>0</v>
      </c>
      <c r="V481" t="s">
        <v>25</v>
      </c>
    </row>
    <row r="482" spans="1:22">
      <c r="A482" t="s">
        <v>1015</v>
      </c>
      <c r="B482" t="s">
        <v>1016</v>
      </c>
      <c r="C482" s="1" t="s">
        <v>4127</v>
      </c>
      <c r="D482" s="1">
        <v>45241</v>
      </c>
      <c r="E482" s="21">
        <v>11</v>
      </c>
      <c r="F482" s="21">
        <v>11</v>
      </c>
      <c r="G482" s="21">
        <v>2023</v>
      </c>
      <c r="H482" s="1">
        <f t="shared" si="21"/>
        <v>45241</v>
      </c>
      <c r="I482" s="23">
        <v>45247</v>
      </c>
      <c r="J482" s="21">
        <f t="shared" si="22"/>
        <v>6</v>
      </c>
      <c r="K482" t="s">
        <v>33</v>
      </c>
      <c r="L482">
        <v>10662</v>
      </c>
      <c r="M482">
        <v>282</v>
      </c>
      <c r="N482" s="24">
        <v>189.94</v>
      </c>
      <c r="O482" s="24">
        <f t="shared" si="23"/>
        <v>189.94</v>
      </c>
      <c r="P482">
        <v>35</v>
      </c>
      <c r="Q482" t="b">
        <v>1</v>
      </c>
      <c r="V482" t="s">
        <v>34</v>
      </c>
    </row>
    <row r="483" spans="1:22">
      <c r="A483" t="s">
        <v>1017</v>
      </c>
      <c r="B483" t="s">
        <v>1018</v>
      </c>
      <c r="C483" s="1" t="s">
        <v>4128</v>
      </c>
      <c r="D483" s="1">
        <v>45224</v>
      </c>
      <c r="E483" s="21">
        <v>10</v>
      </c>
      <c r="F483" s="21">
        <v>25</v>
      </c>
      <c r="G483" s="21">
        <v>2023</v>
      </c>
      <c r="H483" s="1">
        <f t="shared" si="21"/>
        <v>45224</v>
      </c>
      <c r="I483" s="23">
        <v>45254</v>
      </c>
      <c r="J483" s="21">
        <f t="shared" si="22"/>
        <v>30</v>
      </c>
      <c r="K483" t="s">
        <v>191</v>
      </c>
      <c r="L483">
        <v>17964</v>
      </c>
      <c r="M483">
        <v>574</v>
      </c>
      <c r="N483" s="24">
        <v>310.46</v>
      </c>
      <c r="O483" s="24">
        <f t="shared" si="23"/>
        <v>310.46</v>
      </c>
      <c r="P483">
        <v>89</v>
      </c>
      <c r="Q483" t="b">
        <v>1</v>
      </c>
      <c r="V483" t="s">
        <v>42</v>
      </c>
    </row>
    <row r="484" spans="1:22">
      <c r="A484" t="s">
        <v>1019</v>
      </c>
      <c r="B484" t="s">
        <v>1020</v>
      </c>
      <c r="C484" s="1" t="s">
        <v>4129</v>
      </c>
      <c r="D484" s="1">
        <v>44948</v>
      </c>
      <c r="E484" s="21">
        <v>1</v>
      </c>
      <c r="F484" s="21">
        <v>22</v>
      </c>
      <c r="G484" s="21">
        <v>2023</v>
      </c>
      <c r="H484" s="1">
        <f t="shared" si="21"/>
        <v>44948</v>
      </c>
      <c r="I484" s="23">
        <v>44964</v>
      </c>
      <c r="J484" s="21">
        <f t="shared" si="22"/>
        <v>16</v>
      </c>
      <c r="K484" t="s">
        <v>33</v>
      </c>
      <c r="L484">
        <v>60638</v>
      </c>
      <c r="M484">
        <v>2620</v>
      </c>
      <c r="N484" s="24">
        <v>3367.69</v>
      </c>
      <c r="O484" s="24">
        <f t="shared" si="23"/>
        <v>3367.69</v>
      </c>
      <c r="P484">
        <v>487</v>
      </c>
      <c r="Q484" t="b">
        <v>0</v>
      </c>
      <c r="V484" t="s">
        <v>34</v>
      </c>
    </row>
    <row r="485" spans="1:22">
      <c r="A485" t="s">
        <v>1021</v>
      </c>
      <c r="B485" t="s">
        <v>1022</v>
      </c>
      <c r="C485" s="1" t="s">
        <v>4129</v>
      </c>
      <c r="D485" s="1">
        <v>45260</v>
      </c>
      <c r="E485" s="21">
        <v>11</v>
      </c>
      <c r="F485" s="21">
        <v>30</v>
      </c>
      <c r="G485" s="21">
        <v>2023</v>
      </c>
      <c r="H485" s="1">
        <f t="shared" si="21"/>
        <v>45260</v>
      </c>
      <c r="I485" s="23">
        <v>45276</v>
      </c>
      <c r="J485" s="21">
        <f t="shared" si="22"/>
        <v>16</v>
      </c>
      <c r="K485" t="s">
        <v>41</v>
      </c>
      <c r="L485">
        <v>74666</v>
      </c>
      <c r="M485">
        <v>951</v>
      </c>
      <c r="N485" s="24">
        <v>786.85</v>
      </c>
      <c r="O485" s="24">
        <f t="shared" si="23"/>
        <v>786.85</v>
      </c>
      <c r="P485">
        <v>67</v>
      </c>
      <c r="Q485" t="b">
        <v>0</v>
      </c>
      <c r="V485" t="s">
        <v>42</v>
      </c>
    </row>
    <row r="486" spans="1:22">
      <c r="A486" t="s">
        <v>1023</v>
      </c>
      <c r="B486" t="s">
        <v>1024</v>
      </c>
      <c r="C486" s="1" t="s">
        <v>4129</v>
      </c>
      <c r="D486" s="1">
        <v>45183</v>
      </c>
      <c r="E486" s="21">
        <v>9</v>
      </c>
      <c r="F486" s="21">
        <v>14</v>
      </c>
      <c r="G486" s="21">
        <v>2023</v>
      </c>
      <c r="H486" s="1">
        <f t="shared" si="21"/>
        <v>45183</v>
      </c>
      <c r="I486" s="23">
        <v>45201</v>
      </c>
      <c r="J486" s="21">
        <f t="shared" si="22"/>
        <v>18</v>
      </c>
      <c r="K486" t="s">
        <v>41</v>
      </c>
      <c r="L486">
        <v>86067</v>
      </c>
      <c r="M486">
        <v>2321</v>
      </c>
      <c r="N486" s="24">
        <v>4605.21</v>
      </c>
      <c r="O486" s="24">
        <f t="shared" si="23"/>
        <v>3632.575</v>
      </c>
      <c r="P486">
        <v>134</v>
      </c>
      <c r="Q486" t="b">
        <v>0</v>
      </c>
      <c r="V486" t="s">
        <v>42</v>
      </c>
    </row>
    <row r="487" spans="1:22">
      <c r="A487" t="s">
        <v>1025</v>
      </c>
      <c r="B487" t="s">
        <v>1026</v>
      </c>
      <c r="C487" s="1" t="s">
        <v>4127</v>
      </c>
      <c r="D487" s="1">
        <v>44979</v>
      </c>
      <c r="E487" s="21">
        <v>2</v>
      </c>
      <c r="F487" s="21">
        <v>22</v>
      </c>
      <c r="G487" s="21">
        <v>2023</v>
      </c>
      <c r="H487" s="1">
        <f t="shared" si="21"/>
        <v>44979</v>
      </c>
      <c r="I487" s="23">
        <v>44999</v>
      </c>
      <c r="J487" s="21">
        <f t="shared" si="22"/>
        <v>20</v>
      </c>
      <c r="K487" t="s">
        <v>23</v>
      </c>
      <c r="L487">
        <v>68215</v>
      </c>
      <c r="M487">
        <v>907</v>
      </c>
      <c r="N487" s="24">
        <v>1235.02</v>
      </c>
      <c r="O487" s="24">
        <f t="shared" si="23"/>
        <v>1235.02</v>
      </c>
      <c r="P487">
        <v>0</v>
      </c>
      <c r="Q487" t="b">
        <v>0</v>
      </c>
      <c r="V487" t="s">
        <v>25</v>
      </c>
    </row>
    <row r="488" spans="1:22">
      <c r="A488" t="s">
        <v>1027</v>
      </c>
      <c r="B488" t="s">
        <v>1028</v>
      </c>
      <c r="C488" s="1" t="s">
        <v>4129</v>
      </c>
      <c r="D488" s="1">
        <v>45292</v>
      </c>
      <c r="E488" s="21">
        <v>1</v>
      </c>
      <c r="F488" s="21">
        <v>1</v>
      </c>
      <c r="G488" s="21">
        <v>2024</v>
      </c>
      <c r="H488" s="1">
        <f t="shared" si="21"/>
        <v>45292</v>
      </c>
      <c r="I488" s="23">
        <v>45302</v>
      </c>
      <c r="J488" s="21">
        <f t="shared" si="22"/>
        <v>10</v>
      </c>
      <c r="K488" t="s">
        <v>138</v>
      </c>
      <c r="L488">
        <v>70042</v>
      </c>
      <c r="M488">
        <v>2142</v>
      </c>
      <c r="N488" s="24">
        <v>1514.03</v>
      </c>
      <c r="O488" s="24">
        <f t="shared" si="23"/>
        <v>1514.03</v>
      </c>
      <c r="P488">
        <v>153</v>
      </c>
      <c r="Q488" t="b">
        <v>1</v>
      </c>
      <c r="V488" t="s">
        <v>139</v>
      </c>
    </row>
    <row r="489" spans="1:22">
      <c r="A489" t="s">
        <v>1029</v>
      </c>
      <c r="B489" t="s">
        <v>1030</v>
      </c>
      <c r="C489" s="1" t="s">
        <v>4127</v>
      </c>
      <c r="D489" s="1">
        <v>45257</v>
      </c>
      <c r="E489" s="21">
        <v>11</v>
      </c>
      <c r="F489" s="21">
        <v>27</v>
      </c>
      <c r="G489" s="21">
        <v>2023</v>
      </c>
      <c r="H489" s="1">
        <f t="shared" si="21"/>
        <v>45257</v>
      </c>
      <c r="I489" s="23">
        <v>45283</v>
      </c>
      <c r="J489" s="21">
        <f t="shared" si="22"/>
        <v>26</v>
      </c>
      <c r="K489" t="s">
        <v>23</v>
      </c>
      <c r="L489">
        <v>14284</v>
      </c>
      <c r="M489">
        <v>656</v>
      </c>
      <c r="N489" s="24">
        <v>1005.74</v>
      </c>
      <c r="O489" s="24">
        <f t="shared" si="23"/>
        <v>1005.74</v>
      </c>
      <c r="P489">
        <v>97</v>
      </c>
      <c r="Q489" t="b">
        <v>0</v>
      </c>
      <c r="V489" t="s">
        <v>25</v>
      </c>
    </row>
    <row r="490" spans="1:22">
      <c r="A490" t="s">
        <v>1031</v>
      </c>
      <c r="B490" t="s">
        <v>1032</v>
      </c>
      <c r="C490" s="1" t="s">
        <v>4128</v>
      </c>
      <c r="D490" s="1">
        <v>45151</v>
      </c>
      <c r="E490" s="21">
        <v>8</v>
      </c>
      <c r="F490" s="21">
        <v>13</v>
      </c>
      <c r="G490" s="21">
        <v>2023</v>
      </c>
      <c r="H490" s="1">
        <f t="shared" si="21"/>
        <v>45151</v>
      </c>
      <c r="I490" s="23">
        <v>45173</v>
      </c>
      <c r="J490" s="21">
        <f t="shared" si="22"/>
        <v>22</v>
      </c>
      <c r="K490" t="s">
        <v>23</v>
      </c>
      <c r="L490">
        <v>73789</v>
      </c>
      <c r="M490">
        <v>3047</v>
      </c>
      <c r="N490" s="24">
        <v>5626.64</v>
      </c>
      <c r="O490" s="24">
        <f t="shared" si="23"/>
        <v>3632.575</v>
      </c>
      <c r="P490">
        <v>484</v>
      </c>
      <c r="Q490" t="b">
        <v>0</v>
      </c>
      <c r="V490" t="s">
        <v>25</v>
      </c>
    </row>
    <row r="491" spans="1:22">
      <c r="A491" t="s">
        <v>1033</v>
      </c>
      <c r="B491" t="s">
        <v>1034</v>
      </c>
      <c r="C491" s="1" t="s">
        <v>4127</v>
      </c>
      <c r="D491" s="1">
        <v>45239</v>
      </c>
      <c r="E491" s="21">
        <v>11</v>
      </c>
      <c r="F491" s="21">
        <v>9</v>
      </c>
      <c r="G491" s="21">
        <v>2023</v>
      </c>
      <c r="H491" s="1">
        <f t="shared" si="21"/>
        <v>45239</v>
      </c>
      <c r="I491" s="23">
        <v>45267</v>
      </c>
      <c r="J491" s="21">
        <f t="shared" si="22"/>
        <v>28</v>
      </c>
      <c r="K491" t="s">
        <v>23</v>
      </c>
      <c r="L491">
        <v>85664</v>
      </c>
      <c r="M491">
        <v>1637</v>
      </c>
      <c r="N491" s="24">
        <v>2648.29</v>
      </c>
      <c r="O491" s="24">
        <f t="shared" si="23"/>
        <v>2648.29</v>
      </c>
      <c r="P491">
        <v>274</v>
      </c>
      <c r="Q491" t="b">
        <v>1</v>
      </c>
      <c r="V491" t="s">
        <v>25</v>
      </c>
    </row>
    <row r="492" spans="1:22">
      <c r="A492" t="s">
        <v>1035</v>
      </c>
      <c r="B492" t="s">
        <v>1036</v>
      </c>
      <c r="C492" s="1" t="s">
        <v>4131</v>
      </c>
      <c r="D492" s="1">
        <v>45071</v>
      </c>
      <c r="E492" s="21">
        <v>5</v>
      </c>
      <c r="F492" s="21">
        <v>25</v>
      </c>
      <c r="G492" s="21">
        <v>2023</v>
      </c>
      <c r="H492" s="1">
        <f t="shared" si="21"/>
        <v>45071</v>
      </c>
      <c r="I492" s="23">
        <v>45079</v>
      </c>
      <c r="J492" s="21">
        <f t="shared" si="22"/>
        <v>8</v>
      </c>
      <c r="K492" t="s">
        <v>138</v>
      </c>
      <c r="L492">
        <v>94468</v>
      </c>
      <c r="M492">
        <v>4632</v>
      </c>
      <c r="N492" s="24">
        <v>2847.1</v>
      </c>
      <c r="O492" s="24">
        <f t="shared" si="23"/>
        <v>2847.1</v>
      </c>
      <c r="P492">
        <v>400</v>
      </c>
      <c r="Q492" t="b">
        <v>1</v>
      </c>
      <c r="V492" t="s">
        <v>139</v>
      </c>
    </row>
    <row r="493" spans="1:22">
      <c r="A493" t="s">
        <v>1037</v>
      </c>
      <c r="B493" t="s">
        <v>1038</v>
      </c>
      <c r="C493" s="1" t="s">
        <v>4131</v>
      </c>
      <c r="D493" s="1">
        <v>45274</v>
      </c>
      <c r="E493" s="21">
        <v>12</v>
      </c>
      <c r="F493" s="21">
        <v>14</v>
      </c>
      <c r="G493" s="21">
        <v>2023</v>
      </c>
      <c r="H493" s="1">
        <f t="shared" si="21"/>
        <v>45274</v>
      </c>
      <c r="I493" s="23">
        <v>45277</v>
      </c>
      <c r="J493" s="21">
        <f t="shared" si="22"/>
        <v>3</v>
      </c>
      <c r="K493" t="s">
        <v>33</v>
      </c>
      <c r="L493">
        <v>62389</v>
      </c>
      <c r="M493">
        <v>2289</v>
      </c>
      <c r="N493" s="24">
        <v>4220.52</v>
      </c>
      <c r="O493" s="24">
        <f t="shared" si="23"/>
        <v>3632.575</v>
      </c>
      <c r="P493">
        <v>219</v>
      </c>
      <c r="Q493" t="b">
        <v>0</v>
      </c>
      <c r="V493" t="s">
        <v>34</v>
      </c>
    </row>
    <row r="494" spans="1:22">
      <c r="A494" t="s">
        <v>1039</v>
      </c>
      <c r="B494" t="s">
        <v>1040</v>
      </c>
      <c r="C494" s="1" t="s">
        <v>4131</v>
      </c>
      <c r="D494" s="1">
        <v>45258</v>
      </c>
      <c r="E494" s="21">
        <v>11</v>
      </c>
      <c r="F494" s="21">
        <v>28</v>
      </c>
      <c r="G494" s="21">
        <v>2023</v>
      </c>
      <c r="H494" s="1">
        <f t="shared" si="21"/>
        <v>45258</v>
      </c>
      <c r="I494" s="23">
        <v>45278</v>
      </c>
      <c r="J494" s="21">
        <f t="shared" si="22"/>
        <v>20</v>
      </c>
      <c r="K494" t="s">
        <v>58</v>
      </c>
      <c r="L494">
        <v>10435</v>
      </c>
      <c r="M494">
        <v>108</v>
      </c>
      <c r="N494" s="24">
        <v>182.62</v>
      </c>
      <c r="O494" s="24">
        <f t="shared" si="23"/>
        <v>182.62</v>
      </c>
      <c r="P494">
        <v>13</v>
      </c>
      <c r="Q494" t="b">
        <v>1</v>
      </c>
      <c r="V494" t="s">
        <v>59</v>
      </c>
    </row>
    <row r="495" spans="1:22">
      <c r="A495" t="s">
        <v>1041</v>
      </c>
      <c r="B495" t="s">
        <v>1042</v>
      </c>
      <c r="C495" s="1" t="s">
        <v>4131</v>
      </c>
      <c r="D495" s="1">
        <v>45212</v>
      </c>
      <c r="E495" s="21">
        <v>10</v>
      </c>
      <c r="F495" s="21">
        <v>13</v>
      </c>
      <c r="G495" s="21">
        <v>2023</v>
      </c>
      <c r="H495" s="1">
        <f t="shared" si="21"/>
        <v>45212</v>
      </c>
      <c r="I495" s="23">
        <v>45216</v>
      </c>
      <c r="J495" s="21">
        <f t="shared" si="22"/>
        <v>4</v>
      </c>
      <c r="K495" t="s">
        <v>19</v>
      </c>
      <c r="L495">
        <v>55340</v>
      </c>
      <c r="M495">
        <v>1118</v>
      </c>
      <c r="N495" s="24">
        <v>824.48</v>
      </c>
      <c r="O495" s="24">
        <f t="shared" si="23"/>
        <v>824.48</v>
      </c>
      <c r="P495">
        <v>66</v>
      </c>
      <c r="Q495" t="b">
        <v>0</v>
      </c>
      <c r="V495" t="s">
        <v>20</v>
      </c>
    </row>
    <row r="496" spans="1:22">
      <c r="A496" t="s">
        <v>1043</v>
      </c>
      <c r="B496" t="s">
        <v>1044</v>
      </c>
      <c r="C496" s="1" t="s">
        <v>4127</v>
      </c>
      <c r="D496" s="1">
        <v>45263</v>
      </c>
      <c r="E496" s="21">
        <v>12</v>
      </c>
      <c r="F496" s="21">
        <v>3</v>
      </c>
      <c r="G496" s="21">
        <v>2023</v>
      </c>
      <c r="H496" s="1">
        <f t="shared" si="21"/>
        <v>45263</v>
      </c>
      <c r="I496" s="23">
        <v>45292</v>
      </c>
      <c r="J496" s="21">
        <f t="shared" si="22"/>
        <v>29</v>
      </c>
      <c r="K496" t="s">
        <v>23</v>
      </c>
      <c r="L496">
        <v>45078</v>
      </c>
      <c r="M496">
        <v>920</v>
      </c>
      <c r="N496" s="24">
        <v>531.46</v>
      </c>
      <c r="O496" s="24">
        <f t="shared" si="23"/>
        <v>531.46</v>
      </c>
      <c r="P496">
        <v>130</v>
      </c>
      <c r="Q496" t="b">
        <v>0</v>
      </c>
      <c r="V496" t="s">
        <v>25</v>
      </c>
    </row>
    <row r="497" spans="1:22">
      <c r="A497" t="s">
        <v>1045</v>
      </c>
      <c r="B497" t="s">
        <v>1046</v>
      </c>
      <c r="C497" s="1" t="s">
        <v>4129</v>
      </c>
      <c r="D497" s="1">
        <v>45003</v>
      </c>
      <c r="E497" s="21">
        <v>3</v>
      </c>
      <c r="F497" s="21">
        <v>18</v>
      </c>
      <c r="G497" s="21">
        <v>2023</v>
      </c>
      <c r="H497" s="1">
        <f t="shared" si="21"/>
        <v>45003</v>
      </c>
      <c r="I497" s="23">
        <v>45004</v>
      </c>
      <c r="J497" s="21">
        <f t="shared" si="22"/>
        <v>1</v>
      </c>
      <c r="K497" t="s">
        <v>14</v>
      </c>
      <c r="L497">
        <v>79832</v>
      </c>
      <c r="M497">
        <v>1019</v>
      </c>
      <c r="N497" s="24">
        <v>1361.35</v>
      </c>
      <c r="O497" s="24">
        <f t="shared" si="23"/>
        <v>1361.35</v>
      </c>
      <c r="P497">
        <v>201</v>
      </c>
      <c r="Q497" t="b">
        <v>1</v>
      </c>
      <c r="V497" t="s">
        <v>16</v>
      </c>
    </row>
    <row r="498" spans="1:22">
      <c r="A498" t="s">
        <v>1047</v>
      </c>
      <c r="B498" t="s">
        <v>1048</v>
      </c>
      <c r="C498" s="1" t="s">
        <v>4128</v>
      </c>
      <c r="D498" s="1">
        <v>44999</v>
      </c>
      <c r="E498" s="21">
        <v>3</v>
      </c>
      <c r="F498" s="21">
        <v>14</v>
      </c>
      <c r="G498" s="21">
        <v>2023</v>
      </c>
      <c r="H498" s="1">
        <f t="shared" si="21"/>
        <v>44999</v>
      </c>
      <c r="I498" s="23">
        <v>45027</v>
      </c>
      <c r="J498" s="21">
        <f t="shared" si="22"/>
        <v>28</v>
      </c>
      <c r="K498" t="s">
        <v>138</v>
      </c>
      <c r="L498">
        <v>52293</v>
      </c>
      <c r="M498">
        <v>2530</v>
      </c>
      <c r="N498" s="24">
        <v>1857.16</v>
      </c>
      <c r="O498" s="24">
        <f t="shared" si="23"/>
        <v>1857.16</v>
      </c>
      <c r="P498">
        <v>263</v>
      </c>
      <c r="Q498" t="b">
        <v>1</v>
      </c>
      <c r="V498" t="s">
        <v>139</v>
      </c>
    </row>
    <row r="499" spans="1:22">
      <c r="A499" t="s">
        <v>1049</v>
      </c>
      <c r="B499" t="s">
        <v>1050</v>
      </c>
      <c r="C499" s="1" t="s">
        <v>4129</v>
      </c>
      <c r="D499" s="1">
        <v>45262</v>
      </c>
      <c r="E499" s="21">
        <v>12</v>
      </c>
      <c r="F499" s="21">
        <v>2</v>
      </c>
      <c r="G499" s="21">
        <v>2023</v>
      </c>
      <c r="H499" s="1">
        <f t="shared" si="21"/>
        <v>45262</v>
      </c>
      <c r="I499" s="23">
        <v>45263</v>
      </c>
      <c r="J499" s="21">
        <f t="shared" si="22"/>
        <v>1</v>
      </c>
      <c r="K499" t="s">
        <v>19</v>
      </c>
      <c r="L499">
        <v>96981</v>
      </c>
      <c r="M499">
        <v>2825</v>
      </c>
      <c r="N499" s="24">
        <v>4949.08</v>
      </c>
      <c r="O499" s="24">
        <f t="shared" si="23"/>
        <v>3632.575</v>
      </c>
      <c r="P499">
        <v>460</v>
      </c>
      <c r="Q499" t="b">
        <v>1</v>
      </c>
      <c r="V499" t="s">
        <v>20</v>
      </c>
    </row>
    <row r="500" spans="1:22">
      <c r="A500" t="s">
        <v>1051</v>
      </c>
      <c r="B500" t="s">
        <v>1052</v>
      </c>
      <c r="C500" s="1" t="s">
        <v>4131</v>
      </c>
      <c r="D500" s="1">
        <v>45231</v>
      </c>
      <c r="E500" s="21">
        <v>11</v>
      </c>
      <c r="F500" s="21">
        <v>1</v>
      </c>
      <c r="G500" s="21">
        <v>2023</v>
      </c>
      <c r="H500" s="1">
        <f t="shared" si="21"/>
        <v>45231</v>
      </c>
      <c r="I500" s="23">
        <v>44957</v>
      </c>
      <c r="J500" s="21">
        <f t="shared" si="22"/>
        <v>-274</v>
      </c>
      <c r="K500" t="s">
        <v>41</v>
      </c>
      <c r="L500">
        <v>79781</v>
      </c>
      <c r="M500">
        <v>3656</v>
      </c>
      <c r="N500" s="24">
        <v>3793.11</v>
      </c>
      <c r="O500" s="24">
        <f t="shared" si="23"/>
        <v>3632.575</v>
      </c>
      <c r="P500">
        <v>0</v>
      </c>
      <c r="Q500" t="b">
        <v>1</v>
      </c>
      <c r="V500" t="s">
        <v>42</v>
      </c>
    </row>
    <row r="501" spans="1:22">
      <c r="A501" t="s">
        <v>1053</v>
      </c>
      <c r="B501" t="s">
        <v>1054</v>
      </c>
      <c r="C501" s="1" t="s">
        <v>4127</v>
      </c>
      <c r="D501" s="1">
        <v>45213</v>
      </c>
      <c r="E501" s="21">
        <v>10</v>
      </c>
      <c r="F501" s="21">
        <v>14</v>
      </c>
      <c r="G501" s="21">
        <v>2023</v>
      </c>
      <c r="H501" s="1">
        <f t="shared" si="21"/>
        <v>45213</v>
      </c>
      <c r="I501" s="23">
        <v>45215</v>
      </c>
      <c r="J501" s="21">
        <f t="shared" si="22"/>
        <v>2</v>
      </c>
      <c r="K501" t="s">
        <v>14</v>
      </c>
      <c r="L501">
        <v>61403</v>
      </c>
      <c r="M501">
        <v>1405</v>
      </c>
      <c r="N501" s="24">
        <v>2626.42</v>
      </c>
      <c r="O501" s="24">
        <f t="shared" si="23"/>
        <v>2626.42</v>
      </c>
      <c r="P501">
        <v>97</v>
      </c>
      <c r="Q501" t="b">
        <v>1</v>
      </c>
      <c r="V501" t="s">
        <v>16</v>
      </c>
    </row>
    <row r="502" spans="1:22">
      <c r="A502" t="s">
        <v>1055</v>
      </c>
      <c r="B502" t="s">
        <v>1056</v>
      </c>
      <c r="C502" s="1" t="s">
        <v>4129</v>
      </c>
      <c r="D502" s="1">
        <v>44992</v>
      </c>
      <c r="E502" s="21">
        <v>3</v>
      </c>
      <c r="F502" s="21">
        <v>7</v>
      </c>
      <c r="G502" s="21">
        <v>2023</v>
      </c>
      <c r="H502" s="1">
        <f t="shared" si="21"/>
        <v>44992</v>
      </c>
      <c r="I502" s="23">
        <v>45020</v>
      </c>
      <c r="J502" s="21">
        <f t="shared" si="22"/>
        <v>28</v>
      </c>
      <c r="K502" t="s">
        <v>33</v>
      </c>
      <c r="L502">
        <v>30124</v>
      </c>
      <c r="M502">
        <v>452</v>
      </c>
      <c r="N502" s="24">
        <v>609.54</v>
      </c>
      <c r="O502" s="24">
        <f t="shared" si="23"/>
        <v>609.54</v>
      </c>
      <c r="P502">
        <v>62</v>
      </c>
      <c r="Q502" t="b">
        <v>1</v>
      </c>
      <c r="V502" t="s">
        <v>34</v>
      </c>
    </row>
    <row r="503" spans="1:22">
      <c r="A503" t="s">
        <v>1057</v>
      </c>
      <c r="B503" t="s">
        <v>1058</v>
      </c>
      <c r="C503" s="1" t="s">
        <v>4127</v>
      </c>
      <c r="D503" s="1">
        <v>45277</v>
      </c>
      <c r="E503" s="21">
        <v>12</v>
      </c>
      <c r="F503" s="21">
        <v>17</v>
      </c>
      <c r="G503" s="21">
        <v>2023</v>
      </c>
      <c r="H503" s="1">
        <f t="shared" si="21"/>
        <v>45277</v>
      </c>
      <c r="I503" s="23">
        <v>45278</v>
      </c>
      <c r="J503" s="21">
        <f t="shared" si="22"/>
        <v>1</v>
      </c>
      <c r="K503" t="s">
        <v>41</v>
      </c>
      <c r="L503">
        <v>96435</v>
      </c>
      <c r="M503">
        <v>2794</v>
      </c>
      <c r="N503" s="24">
        <v>2162.58</v>
      </c>
      <c r="O503" s="24">
        <f t="shared" si="23"/>
        <v>2162.58</v>
      </c>
      <c r="P503">
        <v>265</v>
      </c>
      <c r="Q503" t="b">
        <v>1</v>
      </c>
      <c r="V503" t="s">
        <v>42</v>
      </c>
    </row>
    <row r="504" spans="1:22">
      <c r="A504" t="s">
        <v>1059</v>
      </c>
      <c r="B504" t="s">
        <v>1060</v>
      </c>
      <c r="C504" s="1" t="s">
        <v>4129</v>
      </c>
      <c r="D504" s="1">
        <v>45270</v>
      </c>
      <c r="E504" s="21">
        <v>12</v>
      </c>
      <c r="F504" s="21">
        <v>10</v>
      </c>
      <c r="G504" s="21">
        <v>2023</v>
      </c>
      <c r="H504" s="1">
        <f t="shared" si="21"/>
        <v>45270</v>
      </c>
      <c r="I504" s="23">
        <v>45279</v>
      </c>
      <c r="J504" s="21">
        <f t="shared" si="22"/>
        <v>9</v>
      </c>
      <c r="K504" t="s">
        <v>19</v>
      </c>
      <c r="L504">
        <v>44919</v>
      </c>
      <c r="M504">
        <v>653</v>
      </c>
      <c r="N504" s="24">
        <v>463.24</v>
      </c>
      <c r="O504" s="24">
        <f t="shared" si="23"/>
        <v>463.24</v>
      </c>
      <c r="P504">
        <v>0</v>
      </c>
      <c r="Q504" t="b">
        <v>1</v>
      </c>
      <c r="V504" t="s">
        <v>20</v>
      </c>
    </row>
    <row r="505" spans="1:22">
      <c r="A505" t="s">
        <v>1061</v>
      </c>
      <c r="B505" t="s">
        <v>1062</v>
      </c>
      <c r="C505" s="1" t="s">
        <v>4127</v>
      </c>
      <c r="D505" s="1">
        <v>45112</v>
      </c>
      <c r="E505" s="21">
        <v>7</v>
      </c>
      <c r="F505" s="21">
        <v>5</v>
      </c>
      <c r="G505" s="21">
        <v>2023</v>
      </c>
      <c r="H505" s="1">
        <f t="shared" si="21"/>
        <v>45112</v>
      </c>
      <c r="I505" s="23">
        <v>45142</v>
      </c>
      <c r="J505" s="21">
        <f t="shared" si="22"/>
        <v>30</v>
      </c>
      <c r="K505" t="s">
        <v>14</v>
      </c>
      <c r="L505">
        <v>36247</v>
      </c>
      <c r="M505">
        <v>1067</v>
      </c>
      <c r="N505" s="24">
        <v>1456.14</v>
      </c>
      <c r="O505" s="24">
        <f t="shared" si="23"/>
        <v>1456.14</v>
      </c>
      <c r="P505">
        <v>154</v>
      </c>
      <c r="Q505" t="b">
        <v>1</v>
      </c>
      <c r="V505" t="s">
        <v>16</v>
      </c>
    </row>
    <row r="506" spans="1:22">
      <c r="A506" t="s">
        <v>1063</v>
      </c>
      <c r="B506" t="s">
        <v>1064</v>
      </c>
      <c r="C506" s="1" t="s">
        <v>4129</v>
      </c>
      <c r="D506" s="1">
        <v>45101</v>
      </c>
      <c r="E506" s="21">
        <v>6</v>
      </c>
      <c r="F506" s="21">
        <v>24</v>
      </c>
      <c r="G506" s="21">
        <v>2023</v>
      </c>
      <c r="H506" s="1">
        <f t="shared" si="21"/>
        <v>45101</v>
      </c>
      <c r="I506" s="23">
        <v>45102</v>
      </c>
      <c r="J506" s="21">
        <f t="shared" si="22"/>
        <v>1</v>
      </c>
      <c r="K506" t="s">
        <v>41</v>
      </c>
      <c r="L506">
        <v>95758</v>
      </c>
      <c r="M506">
        <v>4482</v>
      </c>
      <c r="N506" s="24">
        <v>7363.14</v>
      </c>
      <c r="O506" s="24">
        <f t="shared" si="23"/>
        <v>3632.575</v>
      </c>
      <c r="P506">
        <v>801</v>
      </c>
      <c r="Q506" t="b">
        <v>1</v>
      </c>
      <c r="V506" t="s">
        <v>42</v>
      </c>
    </row>
    <row r="507" spans="1:22">
      <c r="A507" t="s">
        <v>1065</v>
      </c>
      <c r="B507" t="s">
        <v>1066</v>
      </c>
      <c r="C507" s="1" t="s">
        <v>4128</v>
      </c>
      <c r="D507" s="1">
        <v>45042</v>
      </c>
      <c r="E507" s="21">
        <v>4</v>
      </c>
      <c r="F507" s="21">
        <v>26</v>
      </c>
      <c r="G507" s="21">
        <v>2023</v>
      </c>
      <c r="H507" s="1">
        <f t="shared" si="21"/>
        <v>45042</v>
      </c>
      <c r="I507" s="23">
        <v>45052</v>
      </c>
      <c r="J507" s="21">
        <f t="shared" si="22"/>
        <v>10</v>
      </c>
      <c r="K507" t="s">
        <v>19</v>
      </c>
      <c r="L507">
        <v>92747</v>
      </c>
      <c r="M507">
        <v>2859</v>
      </c>
      <c r="N507" s="24">
        <v>4780.99</v>
      </c>
      <c r="O507" s="24">
        <f t="shared" si="23"/>
        <v>3632.575</v>
      </c>
      <c r="P507">
        <v>0</v>
      </c>
      <c r="Q507" t="b">
        <v>1</v>
      </c>
      <c r="V507" t="s">
        <v>20</v>
      </c>
    </row>
    <row r="508" spans="1:22">
      <c r="A508" t="s">
        <v>1067</v>
      </c>
      <c r="B508" t="s">
        <v>1068</v>
      </c>
      <c r="C508" s="1" t="s">
        <v>4128</v>
      </c>
      <c r="D508" s="1">
        <v>45078</v>
      </c>
      <c r="E508" s="21">
        <v>6</v>
      </c>
      <c r="F508" s="21">
        <v>1</v>
      </c>
      <c r="G508" s="21">
        <v>2023</v>
      </c>
      <c r="H508" s="1">
        <f t="shared" si="21"/>
        <v>45078</v>
      </c>
      <c r="I508" s="23">
        <v>45093</v>
      </c>
      <c r="J508" s="21">
        <f t="shared" si="22"/>
        <v>15</v>
      </c>
      <c r="K508" t="s">
        <v>14</v>
      </c>
      <c r="L508">
        <v>63752</v>
      </c>
      <c r="M508">
        <v>2209</v>
      </c>
      <c r="N508" s="24">
        <v>2018.22</v>
      </c>
      <c r="O508" s="24">
        <f t="shared" si="23"/>
        <v>2018.22</v>
      </c>
      <c r="P508">
        <v>239</v>
      </c>
      <c r="Q508" t="b">
        <v>1</v>
      </c>
      <c r="V508" t="s">
        <v>16</v>
      </c>
    </row>
    <row r="509" spans="1:22">
      <c r="A509" t="s">
        <v>1069</v>
      </c>
      <c r="B509" t="s">
        <v>1070</v>
      </c>
      <c r="C509" s="1" t="s">
        <v>4127</v>
      </c>
      <c r="D509" s="1">
        <v>45203</v>
      </c>
      <c r="E509" s="21">
        <v>10</v>
      </c>
      <c r="F509" s="21">
        <v>4</v>
      </c>
      <c r="G509" s="21">
        <v>2023</v>
      </c>
      <c r="H509" s="1">
        <f t="shared" si="21"/>
        <v>45203</v>
      </c>
      <c r="I509" s="23">
        <v>45216</v>
      </c>
      <c r="J509" s="21">
        <f t="shared" si="22"/>
        <v>13</v>
      </c>
      <c r="K509" t="s">
        <v>41</v>
      </c>
      <c r="L509">
        <v>57573</v>
      </c>
      <c r="M509">
        <v>936</v>
      </c>
      <c r="N509" s="24">
        <v>754.76</v>
      </c>
      <c r="O509" s="24">
        <f t="shared" si="23"/>
        <v>754.76</v>
      </c>
      <c r="P509">
        <v>0</v>
      </c>
      <c r="Q509" t="b">
        <v>1</v>
      </c>
      <c r="V509" t="s">
        <v>42</v>
      </c>
    </row>
    <row r="510" spans="1:22">
      <c r="A510" t="s">
        <v>1071</v>
      </c>
      <c r="B510" t="s">
        <v>1072</v>
      </c>
      <c r="C510" s="1" t="s">
        <v>4131</v>
      </c>
      <c r="D510" s="1">
        <v>44946</v>
      </c>
      <c r="E510" s="21">
        <v>1</v>
      </c>
      <c r="F510" s="21">
        <v>20</v>
      </c>
      <c r="G510" s="21">
        <v>2023</v>
      </c>
      <c r="H510" s="1">
        <f t="shared" si="21"/>
        <v>44946</v>
      </c>
      <c r="I510" s="23">
        <v>44970</v>
      </c>
      <c r="J510" s="21">
        <f t="shared" si="22"/>
        <v>24</v>
      </c>
      <c r="K510" t="s">
        <v>41</v>
      </c>
      <c r="L510">
        <v>60101</v>
      </c>
      <c r="M510">
        <v>706</v>
      </c>
      <c r="N510" s="24">
        <v>370.74</v>
      </c>
      <c r="O510" s="24">
        <f t="shared" si="23"/>
        <v>370.74</v>
      </c>
      <c r="P510">
        <v>121</v>
      </c>
      <c r="Q510" t="b">
        <v>1</v>
      </c>
      <c r="V510" t="s">
        <v>42</v>
      </c>
    </row>
    <row r="511" spans="1:22">
      <c r="A511" t="s">
        <v>1073</v>
      </c>
      <c r="B511" t="s">
        <v>1074</v>
      </c>
      <c r="C511" s="1" t="s">
        <v>4128</v>
      </c>
      <c r="D511" s="1">
        <v>45243</v>
      </c>
      <c r="E511" s="21">
        <v>11</v>
      </c>
      <c r="F511" s="21">
        <v>13</v>
      </c>
      <c r="G511" s="21">
        <v>2023</v>
      </c>
      <c r="H511" s="1">
        <f t="shared" si="21"/>
        <v>45243</v>
      </c>
      <c r="I511" s="23">
        <v>45262</v>
      </c>
      <c r="J511" s="21">
        <f t="shared" si="22"/>
        <v>19</v>
      </c>
      <c r="K511" t="s">
        <v>14</v>
      </c>
      <c r="L511">
        <v>27646</v>
      </c>
      <c r="M511">
        <v>398</v>
      </c>
      <c r="N511" s="24">
        <v>604.48</v>
      </c>
      <c r="O511" s="24">
        <f t="shared" si="23"/>
        <v>604.48</v>
      </c>
      <c r="P511">
        <v>62</v>
      </c>
      <c r="Q511" t="b">
        <v>1</v>
      </c>
      <c r="V511" t="s">
        <v>16</v>
      </c>
    </row>
    <row r="512" spans="1:22">
      <c r="A512" t="s">
        <v>1075</v>
      </c>
      <c r="B512" t="s">
        <v>1076</v>
      </c>
      <c r="C512" s="1" t="s">
        <v>4129</v>
      </c>
      <c r="D512" s="1">
        <v>45010</v>
      </c>
      <c r="E512" s="21">
        <v>3</v>
      </c>
      <c r="F512" s="21">
        <v>25</v>
      </c>
      <c r="G512" s="21">
        <v>2023</v>
      </c>
      <c r="H512" s="1">
        <f t="shared" si="21"/>
        <v>45010</v>
      </c>
      <c r="I512" s="23">
        <v>45016</v>
      </c>
      <c r="J512" s="21">
        <f t="shared" si="22"/>
        <v>6</v>
      </c>
      <c r="K512" t="s">
        <v>14</v>
      </c>
      <c r="L512">
        <v>24049</v>
      </c>
      <c r="M512">
        <v>816</v>
      </c>
      <c r="N512" s="24">
        <v>501.72</v>
      </c>
      <c r="O512" s="24">
        <f t="shared" si="23"/>
        <v>501.72</v>
      </c>
      <c r="P512">
        <v>71</v>
      </c>
      <c r="Q512" t="b">
        <v>1</v>
      </c>
      <c r="V512" t="s">
        <v>16</v>
      </c>
    </row>
    <row r="513" spans="1:22">
      <c r="A513" t="s">
        <v>1077</v>
      </c>
      <c r="B513" t="s">
        <v>1078</v>
      </c>
      <c r="C513" s="1" t="s">
        <v>4128</v>
      </c>
      <c r="D513" s="1">
        <v>45246</v>
      </c>
      <c r="E513" s="21">
        <v>11</v>
      </c>
      <c r="F513" s="21">
        <v>16</v>
      </c>
      <c r="G513" s="21">
        <v>2023</v>
      </c>
      <c r="H513" s="1">
        <f t="shared" si="21"/>
        <v>45246</v>
      </c>
      <c r="I513" s="23">
        <v>45250</v>
      </c>
      <c r="J513" s="21">
        <f t="shared" si="22"/>
        <v>4</v>
      </c>
      <c r="K513" t="s">
        <v>14</v>
      </c>
      <c r="L513">
        <v>80605</v>
      </c>
      <c r="M513">
        <v>1112</v>
      </c>
      <c r="N513" s="24">
        <v>1257.83</v>
      </c>
      <c r="O513" s="24">
        <f t="shared" si="23"/>
        <v>1257.83</v>
      </c>
      <c r="P513">
        <v>207</v>
      </c>
      <c r="Q513" t="b">
        <v>0</v>
      </c>
      <c r="V513" t="s">
        <v>16</v>
      </c>
    </row>
    <row r="514" spans="1:22">
      <c r="A514" t="s">
        <v>1079</v>
      </c>
      <c r="B514" t="s">
        <v>1080</v>
      </c>
      <c r="C514" s="1" t="s">
        <v>4128</v>
      </c>
      <c r="D514" s="1" t="s">
        <v>1081</v>
      </c>
      <c r="E514" s="21">
        <v>13</v>
      </c>
      <c r="F514" s="21">
        <v>8</v>
      </c>
      <c r="G514" s="21">
        <v>2023</v>
      </c>
      <c r="H514" s="1">
        <f t="shared" si="21"/>
        <v>45151</v>
      </c>
      <c r="I514" s="23">
        <v>45153</v>
      </c>
      <c r="J514" s="21">
        <f t="shared" si="22"/>
        <v>2</v>
      </c>
      <c r="K514" t="s">
        <v>19</v>
      </c>
      <c r="L514">
        <v>99116</v>
      </c>
      <c r="M514">
        <v>2481</v>
      </c>
      <c r="N514" s="24">
        <v>3479.66</v>
      </c>
      <c r="O514" s="24">
        <f t="shared" si="23"/>
        <v>3479.66</v>
      </c>
      <c r="P514">
        <v>181</v>
      </c>
      <c r="Q514" t="b">
        <v>0</v>
      </c>
      <c r="V514" t="s">
        <v>20</v>
      </c>
    </row>
    <row r="515" spans="1:22">
      <c r="A515" t="s">
        <v>1082</v>
      </c>
      <c r="B515" t="s">
        <v>1083</v>
      </c>
      <c r="C515" s="1" t="s">
        <v>4127</v>
      </c>
      <c r="D515" s="1">
        <v>45113</v>
      </c>
      <c r="E515" s="21">
        <v>7</v>
      </c>
      <c r="F515" s="21">
        <v>6</v>
      </c>
      <c r="G515" s="21">
        <v>2023</v>
      </c>
      <c r="H515" s="1">
        <f t="shared" ref="H515:H578" si="24">IF(E515&gt;12,DATE(G515,F515,E515),D515)</f>
        <v>45113</v>
      </c>
      <c r="I515" s="23">
        <v>45125</v>
      </c>
      <c r="J515" s="21">
        <f t="shared" ref="J515:J578" si="25">DATEDIF(H515,I515,"D")</f>
        <v>12</v>
      </c>
      <c r="K515" t="s">
        <v>14</v>
      </c>
      <c r="L515">
        <v>98379</v>
      </c>
      <c r="M515">
        <v>3148</v>
      </c>
      <c r="N515" s="24">
        <v>5999.03</v>
      </c>
      <c r="O515" s="24">
        <f t="shared" ref="O515:O578" si="26">IF(N515&lt;$Z$8,$Z$8,IF(N515&gt;$Z$9,$Z$9,N515))</f>
        <v>3632.575</v>
      </c>
      <c r="P515">
        <v>0</v>
      </c>
      <c r="Q515" t="b">
        <v>1</v>
      </c>
      <c r="V515" t="s">
        <v>16</v>
      </c>
    </row>
    <row r="516" spans="1:22">
      <c r="A516" t="s">
        <v>1084</v>
      </c>
      <c r="B516" t="s">
        <v>1085</v>
      </c>
      <c r="C516" s="1" t="s">
        <v>4129</v>
      </c>
      <c r="D516" s="1">
        <v>45154</v>
      </c>
      <c r="E516" s="21">
        <v>8</v>
      </c>
      <c r="F516" s="21">
        <v>16</v>
      </c>
      <c r="G516" s="21">
        <v>2023</v>
      </c>
      <c r="H516" s="1">
        <f t="shared" si="24"/>
        <v>45154</v>
      </c>
      <c r="I516" s="23">
        <v>45161</v>
      </c>
      <c r="J516" s="21">
        <f t="shared" si="25"/>
        <v>7</v>
      </c>
      <c r="K516" t="s">
        <v>41</v>
      </c>
      <c r="L516">
        <v>69385</v>
      </c>
      <c r="M516">
        <v>1772</v>
      </c>
      <c r="N516" s="24">
        <v>1714.77</v>
      </c>
      <c r="O516" s="24">
        <f t="shared" si="26"/>
        <v>1714.77</v>
      </c>
      <c r="P516">
        <v>96</v>
      </c>
      <c r="Q516" t="b">
        <v>1</v>
      </c>
      <c r="V516" t="s">
        <v>42</v>
      </c>
    </row>
    <row r="517" spans="1:22">
      <c r="A517" t="s">
        <v>1086</v>
      </c>
      <c r="B517" t="s">
        <v>1087</v>
      </c>
      <c r="C517" s="1" t="s">
        <v>4129</v>
      </c>
      <c r="D517" s="1">
        <v>45156</v>
      </c>
      <c r="E517" s="21">
        <v>8</v>
      </c>
      <c r="F517" s="21">
        <v>18</v>
      </c>
      <c r="G517" s="21">
        <v>2023</v>
      </c>
      <c r="H517" s="1">
        <f t="shared" si="24"/>
        <v>45156</v>
      </c>
      <c r="I517" s="23">
        <v>45177</v>
      </c>
      <c r="J517" s="21">
        <f t="shared" si="25"/>
        <v>21</v>
      </c>
      <c r="K517" t="s">
        <v>14</v>
      </c>
      <c r="L517">
        <v>41158</v>
      </c>
      <c r="M517">
        <v>681</v>
      </c>
      <c r="N517" s="24">
        <v>595.64</v>
      </c>
      <c r="O517" s="24">
        <f t="shared" si="26"/>
        <v>595.64</v>
      </c>
      <c r="P517">
        <v>0</v>
      </c>
      <c r="Q517" t="b">
        <v>1</v>
      </c>
      <c r="V517" t="s">
        <v>16</v>
      </c>
    </row>
    <row r="518" spans="1:22">
      <c r="A518" t="s">
        <v>1088</v>
      </c>
      <c r="B518" t="s">
        <v>1089</v>
      </c>
      <c r="C518" s="1" t="s">
        <v>4128</v>
      </c>
      <c r="D518" s="1">
        <v>45167</v>
      </c>
      <c r="E518" s="21">
        <v>8</v>
      </c>
      <c r="F518" s="21">
        <v>29</v>
      </c>
      <c r="G518" s="21">
        <v>2023</v>
      </c>
      <c r="H518" s="1">
        <f t="shared" si="24"/>
        <v>45167</v>
      </c>
      <c r="I518" s="23">
        <v>45174</v>
      </c>
      <c r="J518" s="21">
        <f t="shared" si="25"/>
        <v>7</v>
      </c>
      <c r="K518" t="s">
        <v>14</v>
      </c>
      <c r="L518">
        <v>66417</v>
      </c>
      <c r="M518">
        <v>1391</v>
      </c>
      <c r="N518" s="24">
        <v>2060.41</v>
      </c>
      <c r="O518" s="24">
        <f t="shared" si="26"/>
        <v>2060.41</v>
      </c>
      <c r="P518">
        <v>127</v>
      </c>
      <c r="Q518" t="b">
        <v>0</v>
      </c>
      <c r="V518" t="s">
        <v>16</v>
      </c>
    </row>
    <row r="519" spans="1:22">
      <c r="A519" t="s">
        <v>1090</v>
      </c>
      <c r="B519" t="s">
        <v>1091</v>
      </c>
      <c r="C519" s="1" t="s">
        <v>4131</v>
      </c>
      <c r="D519" s="1">
        <v>45274</v>
      </c>
      <c r="E519" s="21">
        <v>12</v>
      </c>
      <c r="F519" s="21">
        <v>14</v>
      </c>
      <c r="G519" s="21">
        <v>2023</v>
      </c>
      <c r="H519" s="1">
        <f t="shared" si="24"/>
        <v>45274</v>
      </c>
      <c r="I519" s="23">
        <v>45288</v>
      </c>
      <c r="J519" s="21">
        <f t="shared" si="25"/>
        <v>14</v>
      </c>
      <c r="K519" t="s">
        <v>19</v>
      </c>
      <c r="L519">
        <v>24289</v>
      </c>
      <c r="M519">
        <v>1144</v>
      </c>
      <c r="N519" s="24">
        <v>1634.61</v>
      </c>
      <c r="O519" s="24">
        <f t="shared" si="26"/>
        <v>1634.61</v>
      </c>
      <c r="P519">
        <v>134</v>
      </c>
      <c r="Q519" t="b">
        <v>0</v>
      </c>
      <c r="V519" t="s">
        <v>20</v>
      </c>
    </row>
    <row r="520" spans="1:22">
      <c r="A520" t="s">
        <v>1092</v>
      </c>
      <c r="B520" t="s">
        <v>1093</v>
      </c>
      <c r="C520" s="1" t="s">
        <v>4127</v>
      </c>
      <c r="D520" s="1">
        <v>45163</v>
      </c>
      <c r="E520" s="21">
        <v>8</v>
      </c>
      <c r="F520" s="21">
        <v>25</v>
      </c>
      <c r="G520" s="21">
        <v>2023</v>
      </c>
      <c r="H520" s="1">
        <f t="shared" si="24"/>
        <v>45163</v>
      </c>
      <c r="I520" s="23">
        <v>45187</v>
      </c>
      <c r="J520" s="21">
        <f t="shared" si="25"/>
        <v>24</v>
      </c>
      <c r="K520" t="s">
        <v>14</v>
      </c>
      <c r="L520">
        <v>10823</v>
      </c>
      <c r="M520">
        <v>400</v>
      </c>
      <c r="N520" s="24">
        <v>399.27</v>
      </c>
      <c r="O520" s="24">
        <f t="shared" si="26"/>
        <v>399.27</v>
      </c>
      <c r="P520">
        <v>40</v>
      </c>
      <c r="Q520" t="b">
        <v>1</v>
      </c>
      <c r="V520" t="s">
        <v>16</v>
      </c>
    </row>
    <row r="521" spans="1:22">
      <c r="A521" t="s">
        <v>1094</v>
      </c>
      <c r="B521" t="s">
        <v>1095</v>
      </c>
      <c r="C521" s="1" t="s">
        <v>4131</v>
      </c>
      <c r="D521" s="1">
        <v>45184</v>
      </c>
      <c r="E521" s="21">
        <v>9</v>
      </c>
      <c r="F521" s="21">
        <v>15</v>
      </c>
      <c r="G521" s="21">
        <v>2023</v>
      </c>
      <c r="H521" s="1">
        <f t="shared" si="24"/>
        <v>45184</v>
      </c>
      <c r="I521" s="23">
        <v>45213</v>
      </c>
      <c r="J521" s="21">
        <f t="shared" si="25"/>
        <v>29</v>
      </c>
      <c r="K521" t="s">
        <v>23</v>
      </c>
      <c r="L521">
        <v>61160</v>
      </c>
      <c r="M521">
        <v>1825</v>
      </c>
      <c r="N521" s="24">
        <v>3453.18</v>
      </c>
      <c r="O521" s="24">
        <f t="shared" si="26"/>
        <v>3453.18</v>
      </c>
      <c r="P521">
        <v>0</v>
      </c>
      <c r="Q521" t="b">
        <v>0</v>
      </c>
      <c r="V521" t="s">
        <v>25</v>
      </c>
    </row>
    <row r="522" spans="1:22">
      <c r="A522" t="s">
        <v>1096</v>
      </c>
      <c r="B522" t="s">
        <v>1097</v>
      </c>
      <c r="C522" s="1" t="s">
        <v>4128</v>
      </c>
      <c r="D522" s="1">
        <v>45029</v>
      </c>
      <c r="E522" s="21">
        <v>4</v>
      </c>
      <c r="F522" s="21">
        <v>13</v>
      </c>
      <c r="G522" s="21">
        <v>2023</v>
      </c>
      <c r="H522" s="1">
        <f t="shared" si="24"/>
        <v>45029</v>
      </c>
      <c r="I522" s="23">
        <v>45041</v>
      </c>
      <c r="J522" s="21">
        <f t="shared" si="25"/>
        <v>12</v>
      </c>
      <c r="K522" t="s">
        <v>33</v>
      </c>
      <c r="L522">
        <v>42975</v>
      </c>
      <c r="M522">
        <v>451</v>
      </c>
      <c r="N522" s="24">
        <v>797.05</v>
      </c>
      <c r="O522" s="24">
        <f t="shared" si="26"/>
        <v>797.05</v>
      </c>
      <c r="P522">
        <v>0</v>
      </c>
      <c r="Q522" t="b">
        <v>1</v>
      </c>
      <c r="V522" t="s">
        <v>34</v>
      </c>
    </row>
    <row r="523" spans="1:22">
      <c r="A523" t="s">
        <v>1098</v>
      </c>
      <c r="B523" t="s">
        <v>1099</v>
      </c>
      <c r="C523" s="1" t="s">
        <v>4127</v>
      </c>
      <c r="D523" s="1">
        <v>45174</v>
      </c>
      <c r="E523" s="21">
        <v>9</v>
      </c>
      <c r="F523" s="21">
        <v>5</v>
      </c>
      <c r="G523" s="21">
        <v>2023</v>
      </c>
      <c r="H523" s="1">
        <f t="shared" si="24"/>
        <v>45174</v>
      </c>
      <c r="I523" s="23">
        <v>45058</v>
      </c>
      <c r="J523" s="21">
        <f t="shared" si="25"/>
        <v>-116</v>
      </c>
      <c r="K523" t="s">
        <v>33</v>
      </c>
      <c r="L523">
        <v>10540</v>
      </c>
      <c r="M523">
        <v>523</v>
      </c>
      <c r="N523" s="24">
        <v>437.21</v>
      </c>
      <c r="O523" s="24">
        <f t="shared" si="26"/>
        <v>437.21</v>
      </c>
      <c r="P523">
        <v>95</v>
      </c>
      <c r="Q523" t="b">
        <v>1</v>
      </c>
      <c r="V523" t="s">
        <v>34</v>
      </c>
    </row>
    <row r="524" spans="1:22">
      <c r="A524" t="s">
        <v>1100</v>
      </c>
      <c r="B524" t="s">
        <v>1101</v>
      </c>
      <c r="C524" s="1" t="s">
        <v>4128</v>
      </c>
      <c r="D524" s="1">
        <v>45173</v>
      </c>
      <c r="E524" s="21">
        <v>9</v>
      </c>
      <c r="F524" s="21">
        <v>4</v>
      </c>
      <c r="G524" s="21">
        <v>2023</v>
      </c>
      <c r="H524" s="1">
        <f t="shared" si="24"/>
        <v>45173</v>
      </c>
      <c r="I524" s="23">
        <v>45182</v>
      </c>
      <c r="J524" s="21">
        <f t="shared" si="25"/>
        <v>9</v>
      </c>
      <c r="K524" t="s">
        <v>23</v>
      </c>
      <c r="L524">
        <v>17364</v>
      </c>
      <c r="M524">
        <v>640</v>
      </c>
      <c r="N524" s="24">
        <v>549.58</v>
      </c>
      <c r="O524" s="24">
        <f t="shared" si="26"/>
        <v>549.58</v>
      </c>
      <c r="P524">
        <v>124</v>
      </c>
      <c r="Q524" t="b">
        <v>1</v>
      </c>
      <c r="V524" t="s">
        <v>25</v>
      </c>
    </row>
    <row r="525" spans="1:22">
      <c r="A525" t="s">
        <v>1102</v>
      </c>
      <c r="B525" t="s">
        <v>1103</v>
      </c>
      <c r="C525" s="1" t="s">
        <v>4129</v>
      </c>
      <c r="D525" s="1">
        <v>44979</v>
      </c>
      <c r="E525" s="21">
        <v>2</v>
      </c>
      <c r="F525" s="21">
        <v>22</v>
      </c>
      <c r="G525" s="21">
        <v>2023</v>
      </c>
      <c r="H525" s="1">
        <f t="shared" si="24"/>
        <v>44979</v>
      </c>
      <c r="I525" s="23">
        <v>44993</v>
      </c>
      <c r="J525" s="21">
        <f t="shared" si="25"/>
        <v>14</v>
      </c>
      <c r="K525" t="s">
        <v>14</v>
      </c>
      <c r="L525">
        <v>5611</v>
      </c>
      <c r="M525">
        <v>127</v>
      </c>
      <c r="N525" s="24">
        <v>161.09</v>
      </c>
      <c r="O525" s="24">
        <f t="shared" si="26"/>
        <v>161.09</v>
      </c>
      <c r="P525">
        <v>10</v>
      </c>
      <c r="Q525" t="b">
        <v>1</v>
      </c>
      <c r="R525">
        <v>5636</v>
      </c>
      <c r="V525" t="s">
        <v>16</v>
      </c>
    </row>
    <row r="526" spans="1:22">
      <c r="A526" t="s">
        <v>1104</v>
      </c>
      <c r="B526" t="s">
        <v>1105</v>
      </c>
      <c r="C526" s="1" t="s">
        <v>4131</v>
      </c>
      <c r="D526" s="1">
        <v>44990</v>
      </c>
      <c r="E526" s="21">
        <v>3</v>
      </c>
      <c r="F526" s="21">
        <v>5</v>
      </c>
      <c r="G526" s="21">
        <v>2023</v>
      </c>
      <c r="H526" s="1">
        <f t="shared" si="24"/>
        <v>44990</v>
      </c>
      <c r="I526" s="23">
        <v>45011</v>
      </c>
      <c r="J526" s="21">
        <f t="shared" si="25"/>
        <v>21</v>
      </c>
      <c r="K526" t="s">
        <v>14</v>
      </c>
      <c r="L526">
        <v>28663</v>
      </c>
      <c r="M526">
        <v>1294</v>
      </c>
      <c r="N526" s="24">
        <v>2148.5</v>
      </c>
      <c r="O526" s="24">
        <f t="shared" si="26"/>
        <v>2148.5</v>
      </c>
      <c r="P526">
        <v>203</v>
      </c>
      <c r="Q526" t="b">
        <v>0</v>
      </c>
      <c r="V526" t="s">
        <v>16</v>
      </c>
    </row>
    <row r="527" spans="1:22">
      <c r="A527" t="s">
        <v>1106</v>
      </c>
      <c r="B527" t="s">
        <v>1107</v>
      </c>
      <c r="C527" s="1" t="s">
        <v>4127</v>
      </c>
      <c r="D527" s="1">
        <v>45066</v>
      </c>
      <c r="E527" s="21">
        <v>5</v>
      </c>
      <c r="F527" s="21">
        <v>20</v>
      </c>
      <c r="G527" s="21">
        <v>2023</v>
      </c>
      <c r="H527" s="1">
        <f t="shared" si="24"/>
        <v>45066</v>
      </c>
      <c r="I527" s="23">
        <v>45067</v>
      </c>
      <c r="J527" s="21">
        <f t="shared" si="25"/>
        <v>1</v>
      </c>
      <c r="K527" t="s">
        <v>41</v>
      </c>
      <c r="L527">
        <v>52991</v>
      </c>
      <c r="M527">
        <v>1077</v>
      </c>
      <c r="N527" s="24">
        <v>609.65</v>
      </c>
      <c r="O527" s="24">
        <f t="shared" si="26"/>
        <v>609.65</v>
      </c>
      <c r="P527">
        <v>161</v>
      </c>
      <c r="Q527" t="b">
        <v>0</v>
      </c>
      <c r="V527" t="s">
        <v>42</v>
      </c>
    </row>
    <row r="528" spans="1:22">
      <c r="A528" t="s">
        <v>1108</v>
      </c>
      <c r="B528" t="s">
        <v>1109</v>
      </c>
      <c r="C528" s="1" t="s">
        <v>4127</v>
      </c>
      <c r="D528" s="1">
        <v>45268</v>
      </c>
      <c r="E528" s="21">
        <v>12</v>
      </c>
      <c r="F528" s="21">
        <v>8</v>
      </c>
      <c r="G528" s="21">
        <v>2023</v>
      </c>
      <c r="H528" s="1">
        <f t="shared" si="24"/>
        <v>45268</v>
      </c>
      <c r="I528" s="23">
        <v>45160</v>
      </c>
      <c r="J528" s="21">
        <f t="shared" si="25"/>
        <v>-108</v>
      </c>
      <c r="K528" t="s">
        <v>23</v>
      </c>
      <c r="L528">
        <v>58679</v>
      </c>
      <c r="M528">
        <v>1863</v>
      </c>
      <c r="N528" s="24">
        <v>2869.03</v>
      </c>
      <c r="O528" s="24">
        <f t="shared" si="26"/>
        <v>2869.03</v>
      </c>
      <c r="P528">
        <v>189</v>
      </c>
      <c r="Q528" t="b">
        <v>1</v>
      </c>
      <c r="V528" t="s">
        <v>25</v>
      </c>
    </row>
    <row r="529" spans="1:22">
      <c r="A529" t="s">
        <v>1110</v>
      </c>
      <c r="B529" t="s">
        <v>1111</v>
      </c>
      <c r="C529" s="1" t="s">
        <v>4127</v>
      </c>
      <c r="D529" s="1">
        <v>45040</v>
      </c>
      <c r="E529" s="21">
        <v>4</v>
      </c>
      <c r="F529" s="21">
        <v>24</v>
      </c>
      <c r="G529" s="21">
        <v>2023</v>
      </c>
      <c r="H529" s="1">
        <f t="shared" si="24"/>
        <v>45040</v>
      </c>
      <c r="I529" s="23">
        <v>45065</v>
      </c>
      <c r="J529" s="21">
        <f t="shared" si="25"/>
        <v>25</v>
      </c>
      <c r="K529" t="s">
        <v>14</v>
      </c>
      <c r="L529">
        <v>31977</v>
      </c>
      <c r="M529">
        <v>1133</v>
      </c>
      <c r="N529" s="24">
        <v>1668.18</v>
      </c>
      <c r="O529" s="24">
        <f t="shared" si="26"/>
        <v>1668.18</v>
      </c>
      <c r="P529">
        <v>59</v>
      </c>
      <c r="Q529" t="b">
        <v>1</v>
      </c>
      <c r="V529" t="s">
        <v>16</v>
      </c>
    </row>
    <row r="530" spans="1:22">
      <c r="A530" t="s">
        <v>1112</v>
      </c>
      <c r="B530" t="s">
        <v>1113</v>
      </c>
      <c r="C530" s="1" t="s">
        <v>4127</v>
      </c>
      <c r="D530" s="1">
        <v>44940</v>
      </c>
      <c r="E530" s="21">
        <v>1</v>
      </c>
      <c r="F530" s="21">
        <v>14</v>
      </c>
      <c r="G530" s="21">
        <v>2023</v>
      </c>
      <c r="H530" s="1">
        <f t="shared" si="24"/>
        <v>44940</v>
      </c>
      <c r="I530" s="23">
        <v>44942</v>
      </c>
      <c r="J530" s="21">
        <f t="shared" si="25"/>
        <v>2</v>
      </c>
      <c r="K530" t="s">
        <v>23</v>
      </c>
      <c r="L530">
        <v>95704</v>
      </c>
      <c r="M530">
        <v>1803</v>
      </c>
      <c r="N530" s="24">
        <v>1527.54</v>
      </c>
      <c r="O530" s="24">
        <f t="shared" si="26"/>
        <v>1527.54</v>
      </c>
      <c r="P530">
        <v>276</v>
      </c>
      <c r="Q530" t="b">
        <v>0</v>
      </c>
      <c r="V530" t="s">
        <v>25</v>
      </c>
    </row>
    <row r="531" spans="1:22">
      <c r="A531" t="s">
        <v>1114</v>
      </c>
      <c r="B531" t="s">
        <v>1115</v>
      </c>
      <c r="C531" s="1" t="s">
        <v>4129</v>
      </c>
      <c r="D531" s="1">
        <v>45118</v>
      </c>
      <c r="E531" s="21">
        <v>7</v>
      </c>
      <c r="F531" s="21">
        <v>11</v>
      </c>
      <c r="G531" s="21">
        <v>2023</v>
      </c>
      <c r="H531" s="1">
        <f t="shared" si="24"/>
        <v>45118</v>
      </c>
      <c r="I531" s="23">
        <v>45147</v>
      </c>
      <c r="J531" s="21">
        <f t="shared" si="25"/>
        <v>29</v>
      </c>
      <c r="K531" t="s">
        <v>14</v>
      </c>
      <c r="L531">
        <v>50115</v>
      </c>
      <c r="M531">
        <v>2462</v>
      </c>
      <c r="N531" s="24">
        <v>3747.24</v>
      </c>
      <c r="O531" s="24">
        <f t="shared" si="26"/>
        <v>3632.575</v>
      </c>
      <c r="P531">
        <v>472</v>
      </c>
      <c r="Q531" t="b">
        <v>1</v>
      </c>
      <c r="V531" t="s">
        <v>16</v>
      </c>
    </row>
    <row r="532" spans="1:22">
      <c r="A532" t="s">
        <v>1116</v>
      </c>
      <c r="B532" t="s">
        <v>1117</v>
      </c>
      <c r="C532" s="1" t="s">
        <v>4128</v>
      </c>
      <c r="D532" s="1">
        <v>45118</v>
      </c>
      <c r="E532" s="21">
        <v>7</v>
      </c>
      <c r="F532" s="21">
        <v>11</v>
      </c>
      <c r="G532" s="21">
        <v>2023</v>
      </c>
      <c r="H532" s="1">
        <f t="shared" si="24"/>
        <v>45118</v>
      </c>
      <c r="I532" s="23">
        <v>45122</v>
      </c>
      <c r="J532" s="21">
        <f t="shared" si="25"/>
        <v>4</v>
      </c>
      <c r="K532" t="s">
        <v>33</v>
      </c>
      <c r="L532">
        <v>92007</v>
      </c>
      <c r="M532">
        <v>3673</v>
      </c>
      <c r="N532" s="24">
        <v>7016.44</v>
      </c>
      <c r="O532" s="24">
        <f t="shared" si="26"/>
        <v>3632.575</v>
      </c>
      <c r="P532">
        <v>531</v>
      </c>
      <c r="Q532" t="b">
        <v>0</v>
      </c>
      <c r="V532" t="s">
        <v>34</v>
      </c>
    </row>
    <row r="533" spans="1:22">
      <c r="A533" t="s">
        <v>1118</v>
      </c>
      <c r="B533" t="s">
        <v>1119</v>
      </c>
      <c r="C533" s="1" t="s">
        <v>4127</v>
      </c>
      <c r="D533" s="1">
        <v>44977</v>
      </c>
      <c r="E533" s="21">
        <v>2</v>
      </c>
      <c r="F533" s="21">
        <v>20</v>
      </c>
      <c r="G533" s="21">
        <v>2023</v>
      </c>
      <c r="H533" s="1">
        <f t="shared" si="24"/>
        <v>44977</v>
      </c>
      <c r="I533" s="23">
        <v>44987</v>
      </c>
      <c r="J533" s="21">
        <f t="shared" si="25"/>
        <v>10</v>
      </c>
      <c r="K533" t="s">
        <v>19</v>
      </c>
      <c r="L533">
        <v>89223</v>
      </c>
      <c r="M533">
        <v>2883</v>
      </c>
      <c r="N533" s="24">
        <v>1643.83</v>
      </c>
      <c r="O533" s="24">
        <f t="shared" si="26"/>
        <v>1643.83</v>
      </c>
      <c r="P533">
        <v>332</v>
      </c>
      <c r="Q533" t="b">
        <v>0</v>
      </c>
      <c r="V533" t="s">
        <v>20</v>
      </c>
    </row>
    <row r="534" spans="1:22">
      <c r="A534" t="s">
        <v>1120</v>
      </c>
      <c r="B534" t="s">
        <v>1121</v>
      </c>
      <c r="C534" s="1" t="s">
        <v>4131</v>
      </c>
      <c r="D534" s="1">
        <v>45001</v>
      </c>
      <c r="E534" s="21">
        <v>3</v>
      </c>
      <c r="F534" s="21">
        <v>16</v>
      </c>
      <c r="G534" s="21">
        <v>2023</v>
      </c>
      <c r="H534" s="1">
        <f t="shared" si="24"/>
        <v>45001</v>
      </c>
      <c r="I534" s="23">
        <v>45006</v>
      </c>
      <c r="J534" s="21">
        <f t="shared" si="25"/>
        <v>5</v>
      </c>
      <c r="K534" t="s">
        <v>14</v>
      </c>
      <c r="L534">
        <v>61890</v>
      </c>
      <c r="M534">
        <v>1065</v>
      </c>
      <c r="N534" s="24">
        <v>1043.14</v>
      </c>
      <c r="O534" s="24">
        <f t="shared" si="26"/>
        <v>1043.14</v>
      </c>
      <c r="P534">
        <v>137</v>
      </c>
      <c r="Q534" t="b">
        <v>0</v>
      </c>
      <c r="V534" t="s">
        <v>16</v>
      </c>
    </row>
    <row r="535" spans="1:22">
      <c r="A535" t="s">
        <v>1122</v>
      </c>
      <c r="B535" t="s">
        <v>1123</v>
      </c>
      <c r="C535" s="1" t="s">
        <v>4131</v>
      </c>
      <c r="D535" s="1">
        <v>45168</v>
      </c>
      <c r="E535" s="21">
        <v>8</v>
      </c>
      <c r="F535" s="21">
        <v>30</v>
      </c>
      <c r="G535" s="21">
        <v>2023</v>
      </c>
      <c r="H535" s="1">
        <f t="shared" si="24"/>
        <v>45168</v>
      </c>
      <c r="I535" s="23">
        <v>45177</v>
      </c>
      <c r="J535" s="21">
        <f t="shared" si="25"/>
        <v>9</v>
      </c>
      <c r="K535" t="s">
        <v>415</v>
      </c>
      <c r="L535">
        <v>67387</v>
      </c>
      <c r="M535">
        <v>819</v>
      </c>
      <c r="N535" s="24">
        <v>947.8</v>
      </c>
      <c r="O535" s="24">
        <f t="shared" si="26"/>
        <v>947.8</v>
      </c>
      <c r="P535">
        <v>65</v>
      </c>
      <c r="Q535" t="b">
        <v>0</v>
      </c>
      <c r="V535" t="s">
        <v>34</v>
      </c>
    </row>
    <row r="536" spans="1:22">
      <c r="A536" t="s">
        <v>1124</v>
      </c>
      <c r="B536" t="s">
        <v>1125</v>
      </c>
      <c r="C536" s="1" t="s">
        <v>4127</v>
      </c>
      <c r="D536" s="1">
        <v>45288</v>
      </c>
      <c r="E536" s="21">
        <v>12</v>
      </c>
      <c r="F536" s="21">
        <v>28</v>
      </c>
      <c r="G536" s="21">
        <v>2023</v>
      </c>
      <c r="H536" s="1">
        <f t="shared" si="24"/>
        <v>45288</v>
      </c>
      <c r="I536" s="23">
        <v>45303</v>
      </c>
      <c r="J536" s="21">
        <f t="shared" si="25"/>
        <v>15</v>
      </c>
      <c r="K536" t="s">
        <v>19</v>
      </c>
      <c r="L536">
        <v>19071</v>
      </c>
      <c r="M536">
        <v>434</v>
      </c>
      <c r="N536" s="24">
        <v>802.42</v>
      </c>
      <c r="O536" s="24">
        <f t="shared" si="26"/>
        <v>802.42</v>
      </c>
      <c r="P536">
        <v>70</v>
      </c>
      <c r="Q536" t="b">
        <v>1</v>
      </c>
      <c r="V536" t="s">
        <v>20</v>
      </c>
    </row>
    <row r="537" spans="1:22">
      <c r="A537" t="s">
        <v>1126</v>
      </c>
      <c r="B537" t="s">
        <v>1127</v>
      </c>
      <c r="C537" s="1" t="s">
        <v>4129</v>
      </c>
      <c r="D537" s="1">
        <v>45201</v>
      </c>
      <c r="E537" s="21">
        <v>10</v>
      </c>
      <c r="F537" s="21">
        <v>2</v>
      </c>
      <c r="G537" s="21">
        <v>2023</v>
      </c>
      <c r="H537" s="1">
        <f t="shared" si="24"/>
        <v>45201</v>
      </c>
      <c r="I537" s="23">
        <v>44997</v>
      </c>
      <c r="J537" s="21">
        <f t="shared" si="25"/>
        <v>-204</v>
      </c>
      <c r="K537" t="s">
        <v>14</v>
      </c>
      <c r="L537">
        <v>60275</v>
      </c>
      <c r="M537">
        <v>2418</v>
      </c>
      <c r="N537" s="24">
        <v>4699.12</v>
      </c>
      <c r="O537" s="24">
        <f t="shared" si="26"/>
        <v>3632.575</v>
      </c>
      <c r="P537">
        <v>391</v>
      </c>
      <c r="Q537" t="b">
        <v>1</v>
      </c>
      <c r="V537" t="s">
        <v>16</v>
      </c>
    </row>
    <row r="538" spans="1:22">
      <c r="A538" t="s">
        <v>1128</v>
      </c>
      <c r="B538" t="s">
        <v>1129</v>
      </c>
      <c r="C538" s="1" t="s">
        <v>4131</v>
      </c>
      <c r="D538" s="1">
        <v>45037</v>
      </c>
      <c r="E538" s="21">
        <v>4</v>
      </c>
      <c r="F538" s="21">
        <v>21</v>
      </c>
      <c r="G538" s="21">
        <v>2023</v>
      </c>
      <c r="H538" s="1">
        <f t="shared" si="24"/>
        <v>45037</v>
      </c>
      <c r="I538" s="23">
        <v>45067</v>
      </c>
      <c r="J538" s="21">
        <f t="shared" si="25"/>
        <v>30</v>
      </c>
      <c r="K538" t="s">
        <v>33</v>
      </c>
      <c r="L538">
        <v>73369</v>
      </c>
      <c r="M538">
        <v>1524</v>
      </c>
      <c r="N538" s="24">
        <v>1777.25</v>
      </c>
      <c r="O538" s="24">
        <f t="shared" si="26"/>
        <v>1777.25</v>
      </c>
      <c r="P538">
        <v>0</v>
      </c>
      <c r="Q538" t="b">
        <v>0</v>
      </c>
      <c r="V538" t="s">
        <v>34</v>
      </c>
    </row>
    <row r="539" spans="1:22">
      <c r="A539" t="s">
        <v>1130</v>
      </c>
      <c r="B539" t="s">
        <v>1131</v>
      </c>
      <c r="C539" s="1" t="s">
        <v>4129</v>
      </c>
      <c r="D539" s="1">
        <v>45238</v>
      </c>
      <c r="E539" s="21">
        <v>11</v>
      </c>
      <c r="F539" s="21">
        <v>8</v>
      </c>
      <c r="G539" s="21">
        <v>2023</v>
      </c>
      <c r="H539" s="1">
        <f t="shared" si="24"/>
        <v>45238</v>
      </c>
      <c r="I539" s="23">
        <v>45267</v>
      </c>
      <c r="J539" s="21">
        <f t="shared" si="25"/>
        <v>29</v>
      </c>
      <c r="K539" t="s">
        <v>41</v>
      </c>
      <c r="L539">
        <v>12938</v>
      </c>
      <c r="M539">
        <v>408</v>
      </c>
      <c r="N539" s="24">
        <v>663.02</v>
      </c>
      <c r="O539" s="24">
        <f t="shared" si="26"/>
        <v>663.02</v>
      </c>
      <c r="P539">
        <v>74</v>
      </c>
      <c r="Q539" t="b">
        <v>1</v>
      </c>
      <c r="V539" t="s">
        <v>42</v>
      </c>
    </row>
    <row r="540" spans="1:22">
      <c r="A540" t="s">
        <v>1132</v>
      </c>
      <c r="B540" t="s">
        <v>1133</v>
      </c>
      <c r="C540" s="1" t="s">
        <v>4131</v>
      </c>
      <c r="D540" s="1">
        <v>45074</v>
      </c>
      <c r="E540" s="21">
        <v>5</v>
      </c>
      <c r="F540" s="21">
        <v>28</v>
      </c>
      <c r="G540" s="21">
        <v>2023</v>
      </c>
      <c r="H540" s="1">
        <f t="shared" si="24"/>
        <v>45074</v>
      </c>
      <c r="I540" s="23">
        <v>45100</v>
      </c>
      <c r="J540" s="21">
        <f t="shared" si="25"/>
        <v>26</v>
      </c>
      <c r="K540" t="s">
        <v>23</v>
      </c>
      <c r="L540">
        <v>36195</v>
      </c>
      <c r="M540">
        <v>1415</v>
      </c>
      <c r="N540" s="24">
        <v>1835.95</v>
      </c>
      <c r="O540" s="24">
        <f t="shared" si="26"/>
        <v>1835.95</v>
      </c>
      <c r="P540">
        <v>127</v>
      </c>
      <c r="Q540" t="b">
        <v>0</v>
      </c>
      <c r="V540" t="s">
        <v>25</v>
      </c>
    </row>
    <row r="541" spans="1:22">
      <c r="A541" t="s">
        <v>1134</v>
      </c>
      <c r="B541" t="s">
        <v>1135</v>
      </c>
      <c r="C541" s="1" t="s">
        <v>4127</v>
      </c>
      <c r="D541" s="1">
        <v>45049</v>
      </c>
      <c r="E541" s="21">
        <v>5</v>
      </c>
      <c r="F541" s="21">
        <v>3</v>
      </c>
      <c r="G541" s="21">
        <v>2023</v>
      </c>
      <c r="H541" s="1">
        <f t="shared" si="24"/>
        <v>45049</v>
      </c>
      <c r="I541" s="23">
        <v>45079</v>
      </c>
      <c r="J541" s="21">
        <f t="shared" si="25"/>
        <v>30</v>
      </c>
      <c r="K541" t="s">
        <v>19</v>
      </c>
      <c r="L541">
        <v>92680</v>
      </c>
      <c r="M541">
        <v>1326</v>
      </c>
      <c r="N541" s="24">
        <v>1732.65</v>
      </c>
      <c r="O541" s="24">
        <f t="shared" si="26"/>
        <v>1732.65</v>
      </c>
      <c r="P541">
        <v>261</v>
      </c>
      <c r="Q541" t="b">
        <v>0</v>
      </c>
      <c r="V541" t="s">
        <v>20</v>
      </c>
    </row>
    <row r="542" spans="1:22">
      <c r="A542" t="s">
        <v>1136</v>
      </c>
      <c r="B542" t="s">
        <v>1137</v>
      </c>
      <c r="C542" s="1" t="s">
        <v>4128</v>
      </c>
      <c r="D542" s="1" t="s">
        <v>1138</v>
      </c>
      <c r="E542" s="21">
        <v>23</v>
      </c>
      <c r="F542" s="21">
        <v>8</v>
      </c>
      <c r="G542" s="21">
        <v>2023</v>
      </c>
      <c r="H542" s="1">
        <f t="shared" si="24"/>
        <v>45161</v>
      </c>
      <c r="I542" s="23">
        <v>45168</v>
      </c>
      <c r="J542" s="21">
        <f t="shared" si="25"/>
        <v>7</v>
      </c>
      <c r="K542" t="s">
        <v>23</v>
      </c>
      <c r="L542">
        <v>5000</v>
      </c>
      <c r="M542">
        <v>187</v>
      </c>
      <c r="N542" s="24">
        <v>171.51</v>
      </c>
      <c r="O542" s="24">
        <f t="shared" si="26"/>
        <v>171.51</v>
      </c>
      <c r="P542">
        <v>20</v>
      </c>
      <c r="Q542" t="b">
        <v>1</v>
      </c>
      <c r="V542" t="s">
        <v>25</v>
      </c>
    </row>
    <row r="543" spans="1:22">
      <c r="A543" t="s">
        <v>1139</v>
      </c>
      <c r="B543" t="s">
        <v>1140</v>
      </c>
      <c r="C543" s="1" t="s">
        <v>4129</v>
      </c>
      <c r="D543" s="1">
        <v>45182</v>
      </c>
      <c r="E543" s="21">
        <v>9</v>
      </c>
      <c r="F543" s="21">
        <v>13</v>
      </c>
      <c r="G543" s="21">
        <v>2023</v>
      </c>
      <c r="H543" s="1">
        <f t="shared" si="24"/>
        <v>45182</v>
      </c>
      <c r="I543" s="23">
        <v>45186</v>
      </c>
      <c r="J543" s="21">
        <f t="shared" si="25"/>
        <v>4</v>
      </c>
      <c r="K543" t="s">
        <v>14</v>
      </c>
      <c r="L543">
        <v>71588</v>
      </c>
      <c r="M543">
        <v>978</v>
      </c>
      <c r="N543" s="24">
        <v>807.27</v>
      </c>
      <c r="O543" s="24">
        <f t="shared" si="26"/>
        <v>807.27</v>
      </c>
      <c r="P543">
        <v>74</v>
      </c>
      <c r="Q543" t="b">
        <v>1</v>
      </c>
      <c r="V543" t="s">
        <v>16</v>
      </c>
    </row>
    <row r="544" spans="1:22">
      <c r="A544" t="s">
        <v>1141</v>
      </c>
      <c r="B544" t="s">
        <v>1142</v>
      </c>
      <c r="C544" s="1" t="s">
        <v>4129</v>
      </c>
      <c r="D544" s="1">
        <v>45190</v>
      </c>
      <c r="E544" s="21">
        <v>9</v>
      </c>
      <c r="F544" s="21">
        <v>21</v>
      </c>
      <c r="G544" s="21">
        <v>2023</v>
      </c>
      <c r="H544" s="1">
        <f t="shared" si="24"/>
        <v>45190</v>
      </c>
      <c r="I544" s="23">
        <v>45220</v>
      </c>
      <c r="J544" s="21">
        <f t="shared" si="25"/>
        <v>30</v>
      </c>
      <c r="K544" t="s">
        <v>14</v>
      </c>
      <c r="L544">
        <v>94610</v>
      </c>
      <c r="M544">
        <v>4598</v>
      </c>
      <c r="N544" s="24">
        <v>4285.37</v>
      </c>
      <c r="O544" s="24">
        <f t="shared" si="26"/>
        <v>3632.575</v>
      </c>
      <c r="P544">
        <v>472</v>
      </c>
      <c r="Q544" t="b">
        <v>1</v>
      </c>
      <c r="V544" t="s">
        <v>16</v>
      </c>
    </row>
    <row r="545" spans="1:22">
      <c r="A545" t="s">
        <v>1143</v>
      </c>
      <c r="B545" t="s">
        <v>1144</v>
      </c>
      <c r="C545" s="1" t="s">
        <v>4131</v>
      </c>
      <c r="D545" s="1">
        <v>45076</v>
      </c>
      <c r="E545" s="21">
        <v>5</v>
      </c>
      <c r="F545" s="21">
        <v>30</v>
      </c>
      <c r="G545" s="21">
        <v>2023</v>
      </c>
      <c r="H545" s="1">
        <f t="shared" si="24"/>
        <v>45076</v>
      </c>
      <c r="I545" s="23">
        <v>45097</v>
      </c>
      <c r="J545" s="21">
        <f t="shared" si="25"/>
        <v>21</v>
      </c>
      <c r="K545" t="s">
        <v>41</v>
      </c>
      <c r="L545">
        <v>98856</v>
      </c>
      <c r="M545">
        <v>2919</v>
      </c>
      <c r="N545" s="24">
        <v>3895.38</v>
      </c>
      <c r="O545" s="24">
        <f t="shared" si="26"/>
        <v>3632.575</v>
      </c>
      <c r="P545">
        <v>338</v>
      </c>
      <c r="Q545" t="b">
        <v>0</v>
      </c>
      <c r="V545" t="s">
        <v>42</v>
      </c>
    </row>
    <row r="546" spans="1:22">
      <c r="A546" t="s">
        <v>1145</v>
      </c>
      <c r="B546" t="s">
        <v>1146</v>
      </c>
      <c r="C546" s="1" t="s">
        <v>4127</v>
      </c>
      <c r="D546" s="1">
        <v>45050</v>
      </c>
      <c r="E546" s="21">
        <v>5</v>
      </c>
      <c r="F546" s="21">
        <v>4</v>
      </c>
      <c r="G546" s="21">
        <v>2023</v>
      </c>
      <c r="H546" s="1">
        <f t="shared" si="24"/>
        <v>45050</v>
      </c>
      <c r="I546" s="23">
        <v>45074</v>
      </c>
      <c r="J546" s="21">
        <f t="shared" si="25"/>
        <v>24</v>
      </c>
      <c r="K546" t="s">
        <v>23</v>
      </c>
      <c r="L546">
        <v>39304</v>
      </c>
      <c r="M546">
        <v>629</v>
      </c>
      <c r="N546" s="24">
        <v>342.01</v>
      </c>
      <c r="O546" s="24">
        <f t="shared" si="26"/>
        <v>342.01</v>
      </c>
      <c r="P546">
        <v>37</v>
      </c>
      <c r="Q546" t="b">
        <v>0</v>
      </c>
      <c r="V546" t="s">
        <v>25</v>
      </c>
    </row>
    <row r="547" spans="1:22">
      <c r="A547" t="s">
        <v>1147</v>
      </c>
      <c r="B547" t="s">
        <v>1148</v>
      </c>
      <c r="C547" s="1" t="s">
        <v>4127</v>
      </c>
      <c r="D547" s="1">
        <v>45181</v>
      </c>
      <c r="E547" s="21">
        <v>9</v>
      </c>
      <c r="F547" s="21">
        <v>12</v>
      </c>
      <c r="G547" s="21">
        <v>2023</v>
      </c>
      <c r="H547" s="1">
        <f t="shared" si="24"/>
        <v>45181</v>
      </c>
      <c r="I547" s="23">
        <v>45291</v>
      </c>
      <c r="J547" s="21">
        <f t="shared" si="25"/>
        <v>110</v>
      </c>
      <c r="K547" t="s">
        <v>19</v>
      </c>
      <c r="L547">
        <v>70449</v>
      </c>
      <c r="M547">
        <v>1669</v>
      </c>
      <c r="N547" s="24">
        <v>3105.8</v>
      </c>
      <c r="O547" s="24">
        <f t="shared" si="26"/>
        <v>3105.8</v>
      </c>
      <c r="P547">
        <v>228</v>
      </c>
      <c r="Q547" t="b">
        <v>1</v>
      </c>
      <c r="V547" t="s">
        <v>20</v>
      </c>
    </row>
    <row r="548" spans="1:22">
      <c r="A548" t="s">
        <v>1149</v>
      </c>
      <c r="B548" t="s">
        <v>1150</v>
      </c>
      <c r="C548" s="1" t="s">
        <v>4129</v>
      </c>
      <c r="D548" s="1">
        <v>45023</v>
      </c>
      <c r="E548" s="21">
        <v>4</v>
      </c>
      <c r="F548" s="21">
        <v>7</v>
      </c>
      <c r="G548" s="21">
        <v>2023</v>
      </c>
      <c r="H548" s="1">
        <f t="shared" si="24"/>
        <v>45023</v>
      </c>
      <c r="I548" s="23">
        <v>45137</v>
      </c>
      <c r="J548" s="21">
        <f t="shared" si="25"/>
        <v>114</v>
      </c>
      <c r="K548" t="s">
        <v>19</v>
      </c>
      <c r="L548">
        <v>83986</v>
      </c>
      <c r="M548">
        <v>2228</v>
      </c>
      <c r="N548" s="24">
        <v>1636.3</v>
      </c>
      <c r="O548" s="24">
        <f t="shared" si="26"/>
        <v>1636.3</v>
      </c>
      <c r="P548">
        <v>311</v>
      </c>
      <c r="Q548" t="b">
        <v>1</v>
      </c>
      <c r="V548" t="s">
        <v>20</v>
      </c>
    </row>
    <row r="549" spans="1:22">
      <c r="A549" t="s">
        <v>1151</v>
      </c>
      <c r="B549" t="s">
        <v>1152</v>
      </c>
      <c r="C549" s="1" t="s">
        <v>4127</v>
      </c>
      <c r="D549" s="1">
        <v>45196</v>
      </c>
      <c r="E549" s="21">
        <v>9</v>
      </c>
      <c r="F549" s="21">
        <v>27</v>
      </c>
      <c r="G549" s="21">
        <v>2023</v>
      </c>
      <c r="H549" s="1">
        <f t="shared" si="24"/>
        <v>45196</v>
      </c>
      <c r="I549" s="23">
        <v>45197</v>
      </c>
      <c r="J549" s="21">
        <f t="shared" si="25"/>
        <v>1</v>
      </c>
      <c r="K549" t="s">
        <v>41</v>
      </c>
      <c r="L549">
        <v>90643</v>
      </c>
      <c r="M549">
        <v>3655</v>
      </c>
      <c r="N549" s="24">
        <v>3034.14</v>
      </c>
      <c r="O549" s="24">
        <f t="shared" si="26"/>
        <v>3034.14</v>
      </c>
      <c r="P549">
        <v>587</v>
      </c>
      <c r="Q549" t="b">
        <v>0</v>
      </c>
      <c r="V549" t="s">
        <v>42</v>
      </c>
    </row>
    <row r="550" spans="1:22">
      <c r="A550" t="s">
        <v>1153</v>
      </c>
      <c r="B550" t="s">
        <v>1154</v>
      </c>
      <c r="C550" s="1" t="s">
        <v>4128</v>
      </c>
      <c r="D550" s="1">
        <v>45186</v>
      </c>
      <c r="E550" s="21">
        <v>9</v>
      </c>
      <c r="F550" s="21">
        <v>17</v>
      </c>
      <c r="G550" s="21">
        <v>2023</v>
      </c>
      <c r="H550" s="1">
        <f t="shared" si="24"/>
        <v>45186</v>
      </c>
      <c r="I550" s="23">
        <v>45215</v>
      </c>
      <c r="J550" s="21">
        <f t="shared" si="25"/>
        <v>29</v>
      </c>
      <c r="K550" t="s">
        <v>14</v>
      </c>
      <c r="L550">
        <v>21764</v>
      </c>
      <c r="M550">
        <v>864</v>
      </c>
      <c r="N550" s="24">
        <v>1103.69</v>
      </c>
      <c r="O550" s="24">
        <f t="shared" si="26"/>
        <v>1103.69</v>
      </c>
      <c r="P550">
        <v>46</v>
      </c>
      <c r="Q550" t="b">
        <v>1</v>
      </c>
      <c r="V550" t="s">
        <v>16</v>
      </c>
    </row>
    <row r="551" spans="1:22">
      <c r="A551" t="s">
        <v>1155</v>
      </c>
      <c r="B551" t="s">
        <v>1156</v>
      </c>
      <c r="C551" s="1" t="s">
        <v>4129</v>
      </c>
      <c r="D551" s="1" t="s">
        <v>1157</v>
      </c>
      <c r="E551" s="21">
        <v>29</v>
      </c>
      <c r="F551" s="21">
        <v>8</v>
      </c>
      <c r="G551" s="21">
        <v>2023</v>
      </c>
      <c r="H551" s="1">
        <f t="shared" si="24"/>
        <v>45167</v>
      </c>
      <c r="I551" s="23">
        <v>45197</v>
      </c>
      <c r="J551" s="21">
        <f t="shared" si="25"/>
        <v>30</v>
      </c>
      <c r="K551" t="s">
        <v>19</v>
      </c>
      <c r="L551">
        <v>87027</v>
      </c>
      <c r="M551">
        <v>3000</v>
      </c>
      <c r="N551" s="24">
        <v>4695.52</v>
      </c>
      <c r="O551" s="24">
        <f t="shared" si="26"/>
        <v>3632.575</v>
      </c>
      <c r="P551">
        <v>393</v>
      </c>
      <c r="Q551" t="b">
        <v>0</v>
      </c>
      <c r="V551" t="s">
        <v>20</v>
      </c>
    </row>
    <row r="552" spans="1:22">
      <c r="A552" t="s">
        <v>1158</v>
      </c>
      <c r="B552" t="s">
        <v>1159</v>
      </c>
      <c r="C552" s="1" t="s">
        <v>4127</v>
      </c>
      <c r="D552" s="1">
        <v>45125</v>
      </c>
      <c r="E552" s="21">
        <v>7</v>
      </c>
      <c r="F552" s="21">
        <v>18</v>
      </c>
      <c r="G552" s="21">
        <v>2023</v>
      </c>
      <c r="H552" s="1">
        <f t="shared" si="24"/>
        <v>45125</v>
      </c>
      <c r="I552" s="23">
        <v>45155</v>
      </c>
      <c r="J552" s="21">
        <f t="shared" si="25"/>
        <v>30</v>
      </c>
      <c r="K552" t="s">
        <v>41</v>
      </c>
      <c r="L552">
        <v>39494</v>
      </c>
      <c r="M552">
        <v>562</v>
      </c>
      <c r="N552" s="24">
        <v>361.7</v>
      </c>
      <c r="O552" s="24">
        <f t="shared" si="26"/>
        <v>361.7</v>
      </c>
      <c r="P552">
        <v>32</v>
      </c>
      <c r="Q552" t="b">
        <v>0</v>
      </c>
      <c r="V552" t="s">
        <v>42</v>
      </c>
    </row>
    <row r="553" spans="1:22">
      <c r="A553" t="s">
        <v>1160</v>
      </c>
      <c r="B553" t="s">
        <v>1161</v>
      </c>
      <c r="C553" s="1" t="s">
        <v>4128</v>
      </c>
      <c r="D553" s="1">
        <v>44935</v>
      </c>
      <c r="E553" s="21">
        <v>1</v>
      </c>
      <c r="F553" s="21">
        <v>9</v>
      </c>
      <c r="G553" s="21">
        <v>2023</v>
      </c>
      <c r="H553" s="1">
        <f t="shared" si="24"/>
        <v>44935</v>
      </c>
      <c r="I553" s="23">
        <v>45186</v>
      </c>
      <c r="J553" s="21">
        <f t="shared" si="25"/>
        <v>251</v>
      </c>
      <c r="K553" t="s">
        <v>33</v>
      </c>
      <c r="L553">
        <v>4373</v>
      </c>
      <c r="M553">
        <v>70</v>
      </c>
      <c r="N553" s="24">
        <v>68.36</v>
      </c>
      <c r="O553" s="24">
        <f t="shared" si="26"/>
        <v>68.36</v>
      </c>
      <c r="P553">
        <v>10</v>
      </c>
      <c r="Q553" t="b">
        <v>1</v>
      </c>
      <c r="V553" t="s">
        <v>34</v>
      </c>
    </row>
    <row r="554" spans="1:22">
      <c r="A554" t="s">
        <v>1162</v>
      </c>
      <c r="B554" t="s">
        <v>1163</v>
      </c>
      <c r="C554" s="1" t="s">
        <v>4127</v>
      </c>
      <c r="D554" s="1">
        <v>45050</v>
      </c>
      <c r="E554" s="21">
        <v>5</v>
      </c>
      <c r="F554" s="21">
        <v>4</v>
      </c>
      <c r="G554" s="21">
        <v>2023</v>
      </c>
      <c r="H554" s="1">
        <f t="shared" si="24"/>
        <v>45050</v>
      </c>
      <c r="I554" s="23">
        <v>45056</v>
      </c>
      <c r="J554" s="21">
        <f t="shared" si="25"/>
        <v>6</v>
      </c>
      <c r="K554" t="s">
        <v>33</v>
      </c>
      <c r="L554">
        <v>13161</v>
      </c>
      <c r="M554">
        <v>180</v>
      </c>
      <c r="N554" s="24">
        <v>351.54</v>
      </c>
      <c r="O554" s="24">
        <f t="shared" si="26"/>
        <v>351.54</v>
      </c>
      <c r="P554">
        <v>10</v>
      </c>
      <c r="Q554" t="b">
        <v>1</v>
      </c>
      <c r="V554" t="s">
        <v>34</v>
      </c>
    </row>
    <row r="555" spans="1:22">
      <c r="A555" t="s">
        <v>1164</v>
      </c>
      <c r="B555" t="s">
        <v>1165</v>
      </c>
      <c r="C555" s="1" t="s">
        <v>4131</v>
      </c>
      <c r="D555" s="1">
        <v>45224</v>
      </c>
      <c r="E555" s="21">
        <v>10</v>
      </c>
      <c r="F555" s="21">
        <v>25</v>
      </c>
      <c r="G555" s="21">
        <v>2023</v>
      </c>
      <c r="H555" s="1">
        <f t="shared" si="24"/>
        <v>45224</v>
      </c>
      <c r="I555" s="23">
        <v>45225</v>
      </c>
      <c r="J555" s="21">
        <f t="shared" si="25"/>
        <v>1</v>
      </c>
      <c r="K555" t="s">
        <v>14</v>
      </c>
      <c r="L555">
        <v>98532</v>
      </c>
      <c r="M555">
        <v>3260</v>
      </c>
      <c r="N555" s="24">
        <v>2912.86</v>
      </c>
      <c r="O555" s="24">
        <f t="shared" si="26"/>
        <v>2912.86</v>
      </c>
      <c r="P555">
        <v>608</v>
      </c>
      <c r="Q555" t="b">
        <v>1</v>
      </c>
      <c r="V555" t="s">
        <v>16</v>
      </c>
    </row>
    <row r="556" spans="1:22">
      <c r="A556" t="s">
        <v>1166</v>
      </c>
      <c r="B556" t="s">
        <v>1167</v>
      </c>
      <c r="C556" s="1" t="s">
        <v>4127</v>
      </c>
      <c r="D556" s="1">
        <v>44949</v>
      </c>
      <c r="E556" s="21">
        <v>1</v>
      </c>
      <c r="F556" s="21">
        <v>23</v>
      </c>
      <c r="G556" s="21">
        <v>2023</v>
      </c>
      <c r="H556" s="1">
        <f t="shared" si="24"/>
        <v>44949</v>
      </c>
      <c r="I556" s="23">
        <v>44953</v>
      </c>
      <c r="J556" s="21">
        <f t="shared" si="25"/>
        <v>4</v>
      </c>
      <c r="K556" t="s">
        <v>19</v>
      </c>
      <c r="L556">
        <v>93658</v>
      </c>
      <c r="M556">
        <v>4222</v>
      </c>
      <c r="N556" s="24">
        <v>4093.55</v>
      </c>
      <c r="O556" s="24">
        <f t="shared" si="26"/>
        <v>3632.575</v>
      </c>
      <c r="P556">
        <v>655</v>
      </c>
      <c r="Q556" t="b">
        <v>1</v>
      </c>
      <c r="V556" t="s">
        <v>20</v>
      </c>
    </row>
    <row r="557" spans="1:22">
      <c r="A557" t="s">
        <v>1168</v>
      </c>
      <c r="B557" t="s">
        <v>1169</v>
      </c>
      <c r="C557" s="1" t="s">
        <v>4128</v>
      </c>
      <c r="D557" s="1">
        <v>45256</v>
      </c>
      <c r="E557" s="21">
        <v>11</v>
      </c>
      <c r="F557" s="21">
        <v>26</v>
      </c>
      <c r="G557" s="21">
        <v>2023</v>
      </c>
      <c r="H557" s="1">
        <f t="shared" si="24"/>
        <v>45256</v>
      </c>
      <c r="I557" s="23">
        <v>45259</v>
      </c>
      <c r="J557" s="21">
        <f t="shared" si="25"/>
        <v>3</v>
      </c>
      <c r="K557" t="s">
        <v>138</v>
      </c>
      <c r="L557">
        <v>28350</v>
      </c>
      <c r="M557">
        <v>775</v>
      </c>
      <c r="N557" s="24">
        <v>1359.93</v>
      </c>
      <c r="O557" s="24">
        <f t="shared" si="26"/>
        <v>1359.93</v>
      </c>
      <c r="P557">
        <v>0</v>
      </c>
      <c r="Q557" t="b">
        <v>0</v>
      </c>
      <c r="V557" t="s">
        <v>139</v>
      </c>
    </row>
    <row r="558" spans="1:22">
      <c r="A558" t="s">
        <v>1170</v>
      </c>
      <c r="B558" t="s">
        <v>1171</v>
      </c>
      <c r="C558" s="1" t="s">
        <v>4127</v>
      </c>
      <c r="D558" s="1">
        <v>45164</v>
      </c>
      <c r="E558" s="21">
        <v>8</v>
      </c>
      <c r="F558" s="21">
        <v>26</v>
      </c>
      <c r="G558" s="21">
        <v>2023</v>
      </c>
      <c r="H558" s="1">
        <f t="shared" si="24"/>
        <v>45164</v>
      </c>
      <c r="I558" s="23">
        <v>45188</v>
      </c>
      <c r="J558" s="21">
        <f t="shared" si="25"/>
        <v>24</v>
      </c>
      <c r="K558" t="s">
        <v>23</v>
      </c>
      <c r="L558">
        <v>94008</v>
      </c>
      <c r="M558">
        <v>1544</v>
      </c>
      <c r="N558" s="24">
        <v>888.3</v>
      </c>
      <c r="O558" s="24">
        <f t="shared" si="26"/>
        <v>888.3</v>
      </c>
      <c r="P558">
        <v>179</v>
      </c>
      <c r="Q558" t="b">
        <v>0</v>
      </c>
      <c r="V558" t="s">
        <v>25</v>
      </c>
    </row>
    <row r="559" spans="1:22">
      <c r="A559" t="s">
        <v>1172</v>
      </c>
      <c r="B559" t="s">
        <v>1173</v>
      </c>
      <c r="C559" s="1" t="s">
        <v>4131</v>
      </c>
      <c r="D559" s="1">
        <v>45020</v>
      </c>
      <c r="E559" s="21">
        <v>4</v>
      </c>
      <c r="F559" s="21">
        <v>4</v>
      </c>
      <c r="G559" s="21">
        <v>2023</v>
      </c>
      <c r="H559" s="1">
        <f t="shared" si="24"/>
        <v>45020</v>
      </c>
      <c r="I559" s="23">
        <v>45028</v>
      </c>
      <c r="J559" s="21">
        <f t="shared" si="25"/>
        <v>8</v>
      </c>
      <c r="K559" t="s">
        <v>14</v>
      </c>
      <c r="L559">
        <v>95297</v>
      </c>
      <c r="M559">
        <v>3080</v>
      </c>
      <c r="N559" s="24">
        <v>3686.51</v>
      </c>
      <c r="O559" s="24">
        <f t="shared" si="26"/>
        <v>3632.575</v>
      </c>
      <c r="P559">
        <v>214</v>
      </c>
      <c r="Q559" t="b">
        <v>1</v>
      </c>
      <c r="V559" t="s">
        <v>16</v>
      </c>
    </row>
    <row r="560" spans="1:22">
      <c r="A560" t="s">
        <v>1174</v>
      </c>
      <c r="B560" t="s">
        <v>1175</v>
      </c>
      <c r="C560" s="1" t="s">
        <v>4128</v>
      </c>
      <c r="D560" s="1" t="s">
        <v>1138</v>
      </c>
      <c r="E560" s="21">
        <v>23</v>
      </c>
      <c r="F560" s="21">
        <v>8</v>
      </c>
      <c r="G560" s="21">
        <v>2023</v>
      </c>
      <c r="H560" s="1">
        <f t="shared" si="24"/>
        <v>45161</v>
      </c>
      <c r="I560" s="23">
        <v>45176</v>
      </c>
      <c r="J560" s="21">
        <f t="shared" si="25"/>
        <v>15</v>
      </c>
      <c r="K560" t="s">
        <v>33</v>
      </c>
      <c r="L560">
        <v>26351</v>
      </c>
      <c r="M560">
        <v>1119</v>
      </c>
      <c r="N560" s="24">
        <v>1196.69</v>
      </c>
      <c r="O560" s="24">
        <f t="shared" si="26"/>
        <v>1196.69</v>
      </c>
      <c r="P560">
        <v>0</v>
      </c>
      <c r="Q560" t="b">
        <v>1</v>
      </c>
      <c r="V560" t="s">
        <v>34</v>
      </c>
    </row>
    <row r="561" spans="1:22">
      <c r="A561" t="s">
        <v>1176</v>
      </c>
      <c r="B561" t="s">
        <v>1177</v>
      </c>
      <c r="C561" s="1" t="s">
        <v>4129</v>
      </c>
      <c r="D561" s="1" t="s">
        <v>1178</v>
      </c>
      <c r="E561" s="21">
        <v>14</v>
      </c>
      <c r="F561" s="21">
        <v>4</v>
      </c>
      <c r="G561" s="21">
        <v>2023</v>
      </c>
      <c r="H561" s="1">
        <f t="shared" si="24"/>
        <v>45030</v>
      </c>
      <c r="I561" s="23">
        <v>45058</v>
      </c>
      <c r="J561" s="21">
        <f t="shared" si="25"/>
        <v>28</v>
      </c>
      <c r="K561" t="s">
        <v>14</v>
      </c>
      <c r="L561">
        <v>89668</v>
      </c>
      <c r="M561">
        <v>3556</v>
      </c>
      <c r="N561" s="24">
        <v>3466.67</v>
      </c>
      <c r="O561" s="24">
        <f t="shared" si="26"/>
        <v>3466.67</v>
      </c>
      <c r="P561">
        <v>641</v>
      </c>
      <c r="Q561" t="b">
        <v>0</v>
      </c>
      <c r="V561" t="s">
        <v>16</v>
      </c>
    </row>
    <row r="562" spans="1:22">
      <c r="A562" t="s">
        <v>1179</v>
      </c>
      <c r="B562" t="s">
        <v>1180</v>
      </c>
      <c r="C562" s="1" t="s">
        <v>4129</v>
      </c>
      <c r="D562" s="1">
        <v>45029</v>
      </c>
      <c r="E562" s="21">
        <v>4</v>
      </c>
      <c r="F562" s="21">
        <v>13</v>
      </c>
      <c r="G562" s="21">
        <v>2023</v>
      </c>
      <c r="H562" s="1">
        <f t="shared" si="24"/>
        <v>45029</v>
      </c>
      <c r="I562" s="23">
        <v>45058</v>
      </c>
      <c r="J562" s="21">
        <f t="shared" si="25"/>
        <v>29</v>
      </c>
      <c r="K562" t="s">
        <v>23</v>
      </c>
      <c r="L562">
        <v>16305</v>
      </c>
      <c r="M562">
        <v>737</v>
      </c>
      <c r="N562" s="24">
        <v>684.34</v>
      </c>
      <c r="O562" s="24">
        <f t="shared" si="26"/>
        <v>684.34</v>
      </c>
      <c r="P562">
        <v>136</v>
      </c>
      <c r="Q562" t="b">
        <v>1</v>
      </c>
      <c r="V562" t="s">
        <v>25</v>
      </c>
    </row>
    <row r="563" spans="1:22">
      <c r="A563" t="s">
        <v>1181</v>
      </c>
      <c r="B563" t="s">
        <v>1182</v>
      </c>
      <c r="C563" s="1" t="s">
        <v>4128</v>
      </c>
      <c r="D563" s="1">
        <v>45085</v>
      </c>
      <c r="E563" s="21">
        <v>6</v>
      </c>
      <c r="F563" s="21">
        <v>8</v>
      </c>
      <c r="G563" s="21">
        <v>2023</v>
      </c>
      <c r="H563" s="1">
        <f t="shared" si="24"/>
        <v>45085</v>
      </c>
      <c r="I563" s="23">
        <v>45104</v>
      </c>
      <c r="J563" s="21">
        <f t="shared" si="25"/>
        <v>19</v>
      </c>
      <c r="K563" t="s">
        <v>23</v>
      </c>
      <c r="L563">
        <v>76353</v>
      </c>
      <c r="M563">
        <v>1612</v>
      </c>
      <c r="N563" s="24">
        <v>1026.94</v>
      </c>
      <c r="O563" s="24">
        <f t="shared" si="26"/>
        <v>1026.94</v>
      </c>
      <c r="P563">
        <v>80</v>
      </c>
      <c r="Q563" t="b">
        <v>1</v>
      </c>
      <c r="V563" t="s">
        <v>25</v>
      </c>
    </row>
    <row r="564" spans="1:22">
      <c r="A564" t="s">
        <v>1183</v>
      </c>
      <c r="B564" t="s">
        <v>1184</v>
      </c>
      <c r="C564" s="1" t="s">
        <v>4131</v>
      </c>
      <c r="D564" s="1">
        <v>45205</v>
      </c>
      <c r="E564" s="21">
        <v>10</v>
      </c>
      <c r="F564" s="21">
        <v>6</v>
      </c>
      <c r="G564" s="21">
        <v>2023</v>
      </c>
      <c r="H564" s="1">
        <f t="shared" si="24"/>
        <v>45205</v>
      </c>
      <c r="I564" s="23">
        <v>45110</v>
      </c>
      <c r="J564" s="21">
        <f t="shared" si="25"/>
        <v>-95</v>
      </c>
      <c r="K564" t="s">
        <v>138</v>
      </c>
      <c r="L564">
        <v>77797</v>
      </c>
      <c r="M564">
        <v>1381</v>
      </c>
      <c r="N564" s="24">
        <v>1342.66</v>
      </c>
      <c r="O564" s="24">
        <f t="shared" si="26"/>
        <v>1342.66</v>
      </c>
      <c r="P564">
        <v>192</v>
      </c>
      <c r="Q564" t="b">
        <v>1</v>
      </c>
      <c r="V564" t="s">
        <v>139</v>
      </c>
    </row>
    <row r="565" spans="1:22">
      <c r="A565" t="s">
        <v>1185</v>
      </c>
      <c r="B565" t="s">
        <v>1186</v>
      </c>
      <c r="C565" s="1" t="s">
        <v>4129</v>
      </c>
      <c r="D565" s="1">
        <v>45258</v>
      </c>
      <c r="E565" s="21">
        <v>11</v>
      </c>
      <c r="F565" s="21">
        <v>28</v>
      </c>
      <c r="G565" s="21">
        <v>2023</v>
      </c>
      <c r="H565" s="1">
        <f t="shared" si="24"/>
        <v>45258</v>
      </c>
      <c r="I565" s="23">
        <v>45276</v>
      </c>
      <c r="J565" s="21">
        <f t="shared" si="25"/>
        <v>18</v>
      </c>
      <c r="K565" t="s">
        <v>19</v>
      </c>
      <c r="L565">
        <v>66953</v>
      </c>
      <c r="M565">
        <v>3025</v>
      </c>
      <c r="N565" s="24">
        <v>1707.85</v>
      </c>
      <c r="O565" s="24">
        <f t="shared" si="26"/>
        <v>1707.85</v>
      </c>
      <c r="P565">
        <v>477</v>
      </c>
      <c r="Q565" t="b">
        <v>1</v>
      </c>
      <c r="V565" t="s">
        <v>20</v>
      </c>
    </row>
    <row r="566" spans="1:22">
      <c r="A566" t="s">
        <v>1187</v>
      </c>
      <c r="B566" t="s">
        <v>1188</v>
      </c>
      <c r="C566" s="1" t="s">
        <v>4128</v>
      </c>
      <c r="D566" s="1">
        <v>44951</v>
      </c>
      <c r="E566" s="21">
        <v>1</v>
      </c>
      <c r="F566" s="21">
        <v>25</v>
      </c>
      <c r="G566" s="21">
        <v>2023</v>
      </c>
      <c r="H566" s="1">
        <f t="shared" si="24"/>
        <v>44951</v>
      </c>
      <c r="I566" s="23">
        <v>44960</v>
      </c>
      <c r="J566" s="21">
        <f t="shared" si="25"/>
        <v>9</v>
      </c>
      <c r="K566" t="s">
        <v>33</v>
      </c>
      <c r="L566">
        <v>58458</v>
      </c>
      <c r="M566">
        <v>2122</v>
      </c>
      <c r="N566" s="24">
        <v>3546.81</v>
      </c>
      <c r="O566" s="24">
        <f t="shared" si="26"/>
        <v>3546.81</v>
      </c>
      <c r="P566">
        <v>303</v>
      </c>
      <c r="Q566" t="b">
        <v>1</v>
      </c>
      <c r="V566" t="s">
        <v>34</v>
      </c>
    </row>
    <row r="567" spans="1:22">
      <c r="A567" t="s">
        <v>1189</v>
      </c>
      <c r="B567" t="s">
        <v>1190</v>
      </c>
      <c r="C567" s="1" t="s">
        <v>4127</v>
      </c>
      <c r="D567" s="1">
        <v>44990</v>
      </c>
      <c r="E567" s="21">
        <v>3</v>
      </c>
      <c r="F567" s="21">
        <v>5</v>
      </c>
      <c r="G567" s="21">
        <v>2023</v>
      </c>
      <c r="H567" s="1">
        <f t="shared" si="24"/>
        <v>44990</v>
      </c>
      <c r="I567" s="23">
        <v>44999</v>
      </c>
      <c r="J567" s="21">
        <f t="shared" si="25"/>
        <v>9</v>
      </c>
      <c r="K567" t="s">
        <v>41</v>
      </c>
      <c r="L567">
        <v>21358</v>
      </c>
      <c r="M567">
        <v>479</v>
      </c>
      <c r="N567" s="24">
        <v>525.63</v>
      </c>
      <c r="O567" s="24">
        <f t="shared" si="26"/>
        <v>525.63</v>
      </c>
      <c r="P567">
        <v>29</v>
      </c>
      <c r="Q567" t="b">
        <v>1</v>
      </c>
      <c r="V567" t="s">
        <v>42</v>
      </c>
    </row>
    <row r="568" spans="1:22">
      <c r="A568" t="s">
        <v>1191</v>
      </c>
      <c r="B568" t="s">
        <v>1192</v>
      </c>
      <c r="C568" s="1" t="s">
        <v>4127</v>
      </c>
      <c r="D568" s="1">
        <v>45131</v>
      </c>
      <c r="E568" s="21">
        <v>7</v>
      </c>
      <c r="F568" s="21">
        <v>24</v>
      </c>
      <c r="G568" s="21">
        <v>2023</v>
      </c>
      <c r="H568" s="1">
        <f t="shared" si="24"/>
        <v>45131</v>
      </c>
      <c r="I568" s="23">
        <v>45132</v>
      </c>
      <c r="J568" s="21">
        <f t="shared" si="25"/>
        <v>1</v>
      </c>
      <c r="K568" t="s">
        <v>138</v>
      </c>
      <c r="L568">
        <v>4267</v>
      </c>
      <c r="M568">
        <v>169</v>
      </c>
      <c r="N568" s="24">
        <v>197.03</v>
      </c>
      <c r="O568" s="24">
        <f t="shared" si="26"/>
        <v>197.03</v>
      </c>
      <c r="P568">
        <v>13</v>
      </c>
      <c r="Q568" t="b">
        <v>1</v>
      </c>
      <c r="V568" t="s">
        <v>139</v>
      </c>
    </row>
    <row r="569" spans="1:22">
      <c r="A569" t="s">
        <v>1193</v>
      </c>
      <c r="B569" t="s">
        <v>1194</v>
      </c>
      <c r="C569" s="1" t="s">
        <v>4127</v>
      </c>
      <c r="D569" s="1">
        <v>45124</v>
      </c>
      <c r="E569" s="21">
        <v>7</v>
      </c>
      <c r="F569" s="21">
        <v>17</v>
      </c>
      <c r="G569" s="21">
        <v>2023</v>
      </c>
      <c r="H569" s="1">
        <f t="shared" si="24"/>
        <v>45124</v>
      </c>
      <c r="I569" s="23">
        <v>45147</v>
      </c>
      <c r="J569" s="21">
        <f t="shared" si="25"/>
        <v>23</v>
      </c>
      <c r="K569" t="s">
        <v>41</v>
      </c>
      <c r="L569">
        <v>83745</v>
      </c>
      <c r="M569">
        <v>3567</v>
      </c>
      <c r="N569" s="24">
        <v>6564.68</v>
      </c>
      <c r="O569" s="24">
        <f t="shared" si="26"/>
        <v>3632.575</v>
      </c>
      <c r="P569">
        <v>312</v>
      </c>
      <c r="Q569" t="b">
        <v>1</v>
      </c>
      <c r="V569" t="s">
        <v>68</v>
      </c>
    </row>
    <row r="570" spans="1:22">
      <c r="A570" t="s">
        <v>1195</v>
      </c>
      <c r="B570" t="s">
        <v>1196</v>
      </c>
      <c r="C570" s="1" t="s">
        <v>4127</v>
      </c>
      <c r="D570" s="1">
        <v>45281</v>
      </c>
      <c r="E570" s="21">
        <v>12</v>
      </c>
      <c r="F570" s="21">
        <v>21</v>
      </c>
      <c r="G570" s="21">
        <v>2023</v>
      </c>
      <c r="H570" s="1">
        <f t="shared" si="24"/>
        <v>45281</v>
      </c>
      <c r="I570" s="23">
        <v>45300</v>
      </c>
      <c r="J570" s="21">
        <f t="shared" si="25"/>
        <v>19</v>
      </c>
      <c r="K570" t="s">
        <v>14</v>
      </c>
      <c r="L570">
        <v>90588</v>
      </c>
      <c r="M570">
        <v>3134</v>
      </c>
      <c r="N570" s="24">
        <v>4660.52</v>
      </c>
      <c r="O570" s="24">
        <f t="shared" si="26"/>
        <v>3632.575</v>
      </c>
      <c r="P570">
        <v>547</v>
      </c>
      <c r="Q570" t="b">
        <v>1</v>
      </c>
      <c r="V570" t="s">
        <v>16</v>
      </c>
    </row>
    <row r="571" spans="1:22">
      <c r="A571" t="s">
        <v>1197</v>
      </c>
      <c r="B571" t="s">
        <v>1198</v>
      </c>
      <c r="C571" s="1" t="s">
        <v>4128</v>
      </c>
      <c r="D571" s="1">
        <v>45192</v>
      </c>
      <c r="E571" s="21">
        <v>9</v>
      </c>
      <c r="F571" s="21">
        <v>23</v>
      </c>
      <c r="G571" s="21">
        <v>2023</v>
      </c>
      <c r="H571" s="1">
        <f t="shared" si="24"/>
        <v>45192</v>
      </c>
      <c r="I571" s="23">
        <v>45208</v>
      </c>
      <c r="J571" s="21">
        <f t="shared" si="25"/>
        <v>16</v>
      </c>
      <c r="K571" t="s">
        <v>41</v>
      </c>
      <c r="L571">
        <v>39513</v>
      </c>
      <c r="M571">
        <v>1482</v>
      </c>
      <c r="N571" s="24">
        <v>758.92</v>
      </c>
      <c r="O571" s="24">
        <f t="shared" si="26"/>
        <v>758.92</v>
      </c>
      <c r="P571">
        <v>177</v>
      </c>
      <c r="Q571" t="b">
        <v>0</v>
      </c>
      <c r="V571" t="s">
        <v>42</v>
      </c>
    </row>
    <row r="572" spans="1:22">
      <c r="A572" t="s">
        <v>1199</v>
      </c>
      <c r="B572" t="s">
        <v>1200</v>
      </c>
      <c r="C572" s="1" t="s">
        <v>4131</v>
      </c>
      <c r="D572" s="1">
        <v>45085</v>
      </c>
      <c r="E572" s="21">
        <v>6</v>
      </c>
      <c r="F572" s="21">
        <v>8</v>
      </c>
      <c r="G572" s="21">
        <v>2023</v>
      </c>
      <c r="H572" s="1">
        <f t="shared" si="24"/>
        <v>45085</v>
      </c>
      <c r="I572" s="23">
        <v>45147</v>
      </c>
      <c r="J572" s="21">
        <f t="shared" si="25"/>
        <v>62</v>
      </c>
      <c r="K572" t="s">
        <v>19</v>
      </c>
      <c r="L572">
        <v>27092</v>
      </c>
      <c r="M572">
        <v>677</v>
      </c>
      <c r="N572" s="24">
        <v>1296.29</v>
      </c>
      <c r="O572" s="24">
        <f t="shared" si="26"/>
        <v>1296.29</v>
      </c>
      <c r="P572">
        <v>83</v>
      </c>
      <c r="Q572" t="b">
        <v>1</v>
      </c>
      <c r="V572" t="s">
        <v>20</v>
      </c>
    </row>
    <row r="573" spans="1:22">
      <c r="A573" t="s">
        <v>1201</v>
      </c>
      <c r="B573" t="s">
        <v>1202</v>
      </c>
      <c r="C573" s="1" t="s">
        <v>4128</v>
      </c>
      <c r="D573" s="1">
        <v>45235</v>
      </c>
      <c r="E573" s="21">
        <v>11</v>
      </c>
      <c r="F573" s="21">
        <v>5</v>
      </c>
      <c r="G573" s="21">
        <v>2023</v>
      </c>
      <c r="H573" s="1">
        <f t="shared" si="24"/>
        <v>45235</v>
      </c>
      <c r="I573" s="23">
        <v>45259</v>
      </c>
      <c r="J573" s="21">
        <f t="shared" si="25"/>
        <v>24</v>
      </c>
      <c r="K573" t="s">
        <v>33</v>
      </c>
      <c r="L573">
        <v>12338</v>
      </c>
      <c r="M573">
        <v>389</v>
      </c>
      <c r="N573" s="24">
        <v>332.87</v>
      </c>
      <c r="O573" s="24">
        <f t="shared" si="26"/>
        <v>332.87</v>
      </c>
      <c r="P573">
        <v>74</v>
      </c>
      <c r="Q573" t="b">
        <v>1</v>
      </c>
      <c r="V573" t="s">
        <v>34</v>
      </c>
    </row>
    <row r="574" spans="1:22">
      <c r="A574" t="s">
        <v>1203</v>
      </c>
      <c r="B574" t="s">
        <v>1204</v>
      </c>
      <c r="C574" s="1" t="s">
        <v>4129</v>
      </c>
      <c r="D574" s="1">
        <v>45077</v>
      </c>
      <c r="E574" s="21">
        <v>5</v>
      </c>
      <c r="F574" s="21">
        <v>31</v>
      </c>
      <c r="G574" s="21">
        <v>2023</v>
      </c>
      <c r="H574" s="1">
        <f t="shared" si="24"/>
        <v>45077</v>
      </c>
      <c r="I574" s="23">
        <v>45100</v>
      </c>
      <c r="J574" s="21">
        <f t="shared" si="25"/>
        <v>23</v>
      </c>
      <c r="K574" t="s">
        <v>41</v>
      </c>
      <c r="L574">
        <v>1412</v>
      </c>
      <c r="M574">
        <v>43</v>
      </c>
      <c r="N574" s="24">
        <v>28.44</v>
      </c>
      <c r="O574" s="24">
        <f t="shared" si="26"/>
        <v>28.44</v>
      </c>
      <c r="P574">
        <v>6</v>
      </c>
      <c r="Q574" t="b">
        <v>1</v>
      </c>
      <c r="V574" t="s">
        <v>68</v>
      </c>
    </row>
    <row r="575" spans="1:22">
      <c r="A575" t="s">
        <v>1205</v>
      </c>
      <c r="B575" t="s">
        <v>1206</v>
      </c>
      <c r="C575" s="1" t="s">
        <v>4131</v>
      </c>
      <c r="D575" s="1">
        <v>45265</v>
      </c>
      <c r="E575" s="21">
        <v>12</v>
      </c>
      <c r="F575" s="21">
        <v>5</v>
      </c>
      <c r="G575" s="21">
        <v>2023</v>
      </c>
      <c r="H575" s="1">
        <f t="shared" si="24"/>
        <v>45265</v>
      </c>
      <c r="I575" s="23">
        <v>45270</v>
      </c>
      <c r="J575" s="21">
        <f t="shared" si="25"/>
        <v>5</v>
      </c>
      <c r="K575" t="s">
        <v>138</v>
      </c>
      <c r="L575">
        <v>8543</v>
      </c>
      <c r="M575">
        <v>375</v>
      </c>
      <c r="N575" s="24">
        <v>619.57</v>
      </c>
      <c r="O575" s="24">
        <f t="shared" si="26"/>
        <v>619.57</v>
      </c>
      <c r="P575">
        <v>69</v>
      </c>
      <c r="Q575" t="b">
        <v>0</v>
      </c>
      <c r="V575" t="s">
        <v>139</v>
      </c>
    </row>
    <row r="576" spans="1:22">
      <c r="A576" t="s">
        <v>1207</v>
      </c>
      <c r="B576" t="s">
        <v>1208</v>
      </c>
      <c r="C576" s="1" t="s">
        <v>4129</v>
      </c>
      <c r="D576" s="1">
        <v>45145</v>
      </c>
      <c r="E576" s="21">
        <v>8</v>
      </c>
      <c r="F576" s="21">
        <v>7</v>
      </c>
      <c r="G576" s="21">
        <v>2023</v>
      </c>
      <c r="H576" s="1">
        <f t="shared" si="24"/>
        <v>45145</v>
      </c>
      <c r="I576" s="23">
        <v>45152</v>
      </c>
      <c r="J576" s="21">
        <f t="shared" si="25"/>
        <v>7</v>
      </c>
      <c r="K576" t="s">
        <v>19</v>
      </c>
      <c r="L576">
        <v>34496</v>
      </c>
      <c r="M576">
        <v>1503</v>
      </c>
      <c r="N576" s="24">
        <v>1879.83</v>
      </c>
      <c r="O576" s="24">
        <f t="shared" si="26"/>
        <v>1879.83</v>
      </c>
      <c r="P576">
        <v>178</v>
      </c>
      <c r="Q576" t="b">
        <v>0</v>
      </c>
      <c r="V576" t="s">
        <v>20</v>
      </c>
    </row>
    <row r="577" spans="1:22">
      <c r="A577" t="s">
        <v>1209</v>
      </c>
      <c r="B577" t="s">
        <v>1210</v>
      </c>
      <c r="C577" s="1" t="s">
        <v>4128</v>
      </c>
      <c r="D577" s="1" t="s">
        <v>1211</v>
      </c>
      <c r="E577" s="21">
        <v>17</v>
      </c>
      <c r="F577" s="21">
        <v>8</v>
      </c>
      <c r="G577" s="21">
        <v>2023</v>
      </c>
      <c r="H577" s="1">
        <f t="shared" si="24"/>
        <v>45155</v>
      </c>
      <c r="I577" s="23">
        <v>45158</v>
      </c>
      <c r="J577" s="21">
        <f t="shared" si="25"/>
        <v>3</v>
      </c>
      <c r="K577" t="s">
        <v>19</v>
      </c>
      <c r="L577">
        <v>61692</v>
      </c>
      <c r="M577">
        <v>2671</v>
      </c>
      <c r="N577" s="24">
        <v>3073.4</v>
      </c>
      <c r="O577" s="24">
        <f t="shared" si="26"/>
        <v>3073.4</v>
      </c>
      <c r="P577">
        <v>193</v>
      </c>
      <c r="Q577" t="b">
        <v>0</v>
      </c>
      <c r="V577" t="s">
        <v>20</v>
      </c>
    </row>
    <row r="578" spans="1:22">
      <c r="A578" t="s">
        <v>1212</v>
      </c>
      <c r="B578" t="s">
        <v>1213</v>
      </c>
      <c r="C578" s="1" t="s">
        <v>4128</v>
      </c>
      <c r="D578" s="1">
        <v>45107</v>
      </c>
      <c r="E578" s="21">
        <v>6</v>
      </c>
      <c r="F578" s="21">
        <v>30</v>
      </c>
      <c r="G578" s="21">
        <v>2023</v>
      </c>
      <c r="H578" s="1">
        <f t="shared" si="24"/>
        <v>45107</v>
      </c>
      <c r="I578" s="23">
        <v>45120</v>
      </c>
      <c r="J578" s="21">
        <f t="shared" si="25"/>
        <v>13</v>
      </c>
      <c r="K578" t="s">
        <v>19</v>
      </c>
      <c r="L578">
        <v>90084</v>
      </c>
      <c r="M578">
        <v>940</v>
      </c>
      <c r="N578" s="24">
        <v>-821.8</v>
      </c>
      <c r="O578" s="24">
        <f t="shared" si="26"/>
        <v>-344.195</v>
      </c>
      <c r="P578">
        <v>178</v>
      </c>
      <c r="Q578" t="b">
        <v>0</v>
      </c>
      <c r="V578" t="s">
        <v>20</v>
      </c>
    </row>
    <row r="579" spans="1:22">
      <c r="A579" t="s">
        <v>1214</v>
      </c>
      <c r="B579" t="s">
        <v>1215</v>
      </c>
      <c r="C579" s="1" t="s">
        <v>4127</v>
      </c>
      <c r="D579" s="1">
        <v>45254</v>
      </c>
      <c r="E579" s="21">
        <v>11</v>
      </c>
      <c r="F579" s="21">
        <v>24</v>
      </c>
      <c r="G579" s="21">
        <v>2023</v>
      </c>
      <c r="H579" s="1">
        <f t="shared" ref="H579:H642" si="27">IF(E579&gt;12,DATE(G579,F579,E579),D579)</f>
        <v>45254</v>
      </c>
      <c r="I579" s="23">
        <v>45276</v>
      </c>
      <c r="J579" s="21">
        <f t="shared" ref="J579:J642" si="28">DATEDIF(H579,I579,"D")</f>
        <v>22</v>
      </c>
      <c r="K579" t="s">
        <v>14</v>
      </c>
      <c r="L579">
        <v>93920</v>
      </c>
      <c r="M579">
        <v>3755</v>
      </c>
      <c r="N579" s="24">
        <v>4961.13</v>
      </c>
      <c r="O579" s="24">
        <f t="shared" ref="O579:O642" si="29">IF(N579&lt;$Z$8,$Z$8,IF(N579&gt;$Z$9,$Z$9,N579))</f>
        <v>3632.575</v>
      </c>
      <c r="P579">
        <v>446</v>
      </c>
      <c r="Q579" t="b">
        <v>1</v>
      </c>
      <c r="V579" t="s">
        <v>16</v>
      </c>
    </row>
    <row r="580" spans="1:22">
      <c r="A580" t="s">
        <v>1216</v>
      </c>
      <c r="B580" t="s">
        <v>1217</v>
      </c>
      <c r="C580" s="1" t="s">
        <v>4131</v>
      </c>
      <c r="D580" s="1">
        <v>44965</v>
      </c>
      <c r="E580" s="21">
        <v>2</v>
      </c>
      <c r="F580" s="21">
        <v>8</v>
      </c>
      <c r="G580" s="21">
        <v>2023</v>
      </c>
      <c r="H580" s="1">
        <f t="shared" si="27"/>
        <v>44965</v>
      </c>
      <c r="I580" s="23">
        <v>44978</v>
      </c>
      <c r="J580" s="21">
        <f t="shared" si="28"/>
        <v>13</v>
      </c>
      <c r="K580" t="s">
        <v>14</v>
      </c>
      <c r="L580">
        <v>45425</v>
      </c>
      <c r="M580">
        <v>1832</v>
      </c>
      <c r="N580" s="24">
        <v>1670.01</v>
      </c>
      <c r="O580" s="24">
        <f t="shared" si="29"/>
        <v>1670.01</v>
      </c>
      <c r="P580">
        <v>141</v>
      </c>
      <c r="Q580" t="b">
        <v>1</v>
      </c>
      <c r="V580" t="s">
        <v>16</v>
      </c>
    </row>
    <row r="581" spans="1:22">
      <c r="A581" t="s">
        <v>1218</v>
      </c>
      <c r="B581" t="s">
        <v>1219</v>
      </c>
      <c r="C581" s="1" t="s">
        <v>4127</v>
      </c>
      <c r="D581" s="1">
        <v>45189</v>
      </c>
      <c r="E581" s="21">
        <v>9</v>
      </c>
      <c r="F581" s="21">
        <v>20</v>
      </c>
      <c r="G581" s="21">
        <v>2023</v>
      </c>
      <c r="H581" s="1">
        <f t="shared" si="27"/>
        <v>45189</v>
      </c>
      <c r="I581" s="23">
        <v>45190</v>
      </c>
      <c r="J581" s="21">
        <f t="shared" si="28"/>
        <v>1</v>
      </c>
      <c r="K581" t="s">
        <v>14</v>
      </c>
      <c r="L581">
        <v>39756</v>
      </c>
      <c r="M581">
        <v>1476</v>
      </c>
      <c r="N581" s="24">
        <v>2734.1</v>
      </c>
      <c r="O581" s="24">
        <f t="shared" si="29"/>
        <v>2734.1</v>
      </c>
      <c r="P581">
        <v>140</v>
      </c>
      <c r="Q581" t="b">
        <v>1</v>
      </c>
      <c r="V581" t="s">
        <v>16</v>
      </c>
    </row>
    <row r="582" spans="1:22">
      <c r="A582" t="s">
        <v>1220</v>
      </c>
      <c r="B582" t="s">
        <v>1221</v>
      </c>
      <c r="C582" s="1" t="s">
        <v>4129</v>
      </c>
      <c r="D582" s="1">
        <v>44942</v>
      </c>
      <c r="E582" s="21">
        <v>1</v>
      </c>
      <c r="F582" s="21">
        <v>16</v>
      </c>
      <c r="G582" s="21">
        <v>2023</v>
      </c>
      <c r="H582" s="1">
        <f t="shared" si="27"/>
        <v>44942</v>
      </c>
      <c r="I582" s="23">
        <v>44944</v>
      </c>
      <c r="J582" s="21">
        <f t="shared" si="28"/>
        <v>2</v>
      </c>
      <c r="K582" t="s">
        <v>41</v>
      </c>
      <c r="L582">
        <v>19888</v>
      </c>
      <c r="M582">
        <v>800</v>
      </c>
      <c r="N582" s="24">
        <v>658.25</v>
      </c>
      <c r="O582" s="24">
        <f t="shared" si="29"/>
        <v>658.25</v>
      </c>
      <c r="P582">
        <v>46</v>
      </c>
      <c r="Q582" t="b">
        <v>0</v>
      </c>
      <c r="V582" t="s">
        <v>42</v>
      </c>
    </row>
    <row r="583" spans="1:22">
      <c r="A583" t="s">
        <v>1222</v>
      </c>
      <c r="B583" t="s">
        <v>1223</v>
      </c>
      <c r="C583" s="1" t="s">
        <v>4131</v>
      </c>
      <c r="D583" s="1" t="s">
        <v>1081</v>
      </c>
      <c r="E583" s="21">
        <v>13</v>
      </c>
      <c r="F583" s="21">
        <v>8</v>
      </c>
      <c r="G583" s="21">
        <v>2023</v>
      </c>
      <c r="H583" s="1">
        <f t="shared" si="27"/>
        <v>45151</v>
      </c>
      <c r="I583" s="23">
        <v>45167</v>
      </c>
      <c r="J583" s="21">
        <f t="shared" si="28"/>
        <v>16</v>
      </c>
      <c r="K583" t="s">
        <v>14</v>
      </c>
      <c r="L583">
        <v>36735</v>
      </c>
      <c r="M583">
        <v>1604</v>
      </c>
      <c r="N583" s="24">
        <v>2929.76</v>
      </c>
      <c r="O583" s="24">
        <f t="shared" si="29"/>
        <v>2929.76</v>
      </c>
      <c r="P583">
        <v>192</v>
      </c>
      <c r="Q583" t="b">
        <v>1</v>
      </c>
      <c r="V583" t="s">
        <v>16</v>
      </c>
    </row>
    <row r="584" spans="1:22">
      <c r="A584" t="s">
        <v>1224</v>
      </c>
      <c r="B584" t="s">
        <v>1225</v>
      </c>
      <c r="C584" s="1" t="s">
        <v>4129</v>
      </c>
      <c r="D584" s="1">
        <v>44961</v>
      </c>
      <c r="E584" s="21">
        <v>2</v>
      </c>
      <c r="F584" s="21">
        <v>4</v>
      </c>
      <c r="G584" s="21">
        <v>2023</v>
      </c>
      <c r="H584" s="1">
        <f t="shared" si="27"/>
        <v>44961</v>
      </c>
      <c r="I584" s="23">
        <v>44975</v>
      </c>
      <c r="J584" s="21">
        <f t="shared" si="28"/>
        <v>14</v>
      </c>
      <c r="K584" t="s">
        <v>19</v>
      </c>
      <c r="L584">
        <v>48295</v>
      </c>
      <c r="M584">
        <v>1391</v>
      </c>
      <c r="N584" s="24">
        <v>1862.7</v>
      </c>
      <c r="O584" s="24">
        <f t="shared" si="29"/>
        <v>1862.7</v>
      </c>
      <c r="P584">
        <v>247</v>
      </c>
      <c r="Q584" t="b">
        <v>0</v>
      </c>
      <c r="V584" t="s">
        <v>20</v>
      </c>
    </row>
    <row r="585" spans="1:22">
      <c r="A585" t="s">
        <v>1226</v>
      </c>
      <c r="B585" t="s">
        <v>1227</v>
      </c>
      <c r="C585" s="1" t="s">
        <v>4131</v>
      </c>
      <c r="D585" s="1">
        <v>45112</v>
      </c>
      <c r="E585" s="21">
        <v>7</v>
      </c>
      <c r="F585" s="21">
        <v>5</v>
      </c>
      <c r="G585" s="21">
        <v>2023</v>
      </c>
      <c r="H585" s="1">
        <f t="shared" si="27"/>
        <v>45112</v>
      </c>
      <c r="I585" s="23">
        <v>45139</v>
      </c>
      <c r="J585" s="21">
        <f t="shared" si="28"/>
        <v>27</v>
      </c>
      <c r="K585" t="s">
        <v>19</v>
      </c>
      <c r="L585">
        <v>84042</v>
      </c>
      <c r="M585">
        <v>2528</v>
      </c>
      <c r="N585" s="24">
        <v>4405.63</v>
      </c>
      <c r="O585" s="24">
        <f t="shared" si="29"/>
        <v>3632.575</v>
      </c>
      <c r="P585">
        <v>0</v>
      </c>
      <c r="Q585" t="b">
        <v>1</v>
      </c>
      <c r="V585" t="s">
        <v>20</v>
      </c>
    </row>
    <row r="586" spans="1:22">
      <c r="A586" t="s">
        <v>1228</v>
      </c>
      <c r="B586" t="s">
        <v>1229</v>
      </c>
      <c r="C586" s="1" t="s">
        <v>4131</v>
      </c>
      <c r="D586" s="1">
        <v>45236</v>
      </c>
      <c r="E586" s="21">
        <v>11</v>
      </c>
      <c r="F586" s="21">
        <v>6</v>
      </c>
      <c r="G586" s="21">
        <v>2023</v>
      </c>
      <c r="H586" s="1">
        <f t="shared" si="27"/>
        <v>45236</v>
      </c>
      <c r="I586" s="23">
        <v>45251</v>
      </c>
      <c r="J586" s="21">
        <f t="shared" si="28"/>
        <v>15</v>
      </c>
      <c r="K586" t="s">
        <v>33</v>
      </c>
      <c r="L586">
        <v>86999</v>
      </c>
      <c r="M586">
        <v>1303</v>
      </c>
      <c r="N586" s="24">
        <v>2044.76</v>
      </c>
      <c r="O586" s="24">
        <f t="shared" si="29"/>
        <v>2044.76</v>
      </c>
      <c r="P586">
        <v>247</v>
      </c>
      <c r="Q586" t="b">
        <v>1</v>
      </c>
      <c r="V586" t="s">
        <v>34</v>
      </c>
    </row>
    <row r="587" spans="1:22">
      <c r="A587" t="s">
        <v>1230</v>
      </c>
      <c r="B587" t="s">
        <v>1231</v>
      </c>
      <c r="C587" s="1" t="s">
        <v>4129</v>
      </c>
      <c r="D587" s="1">
        <v>45116</v>
      </c>
      <c r="E587" s="21">
        <v>7</v>
      </c>
      <c r="F587" s="21">
        <v>9</v>
      </c>
      <c r="G587" s="21">
        <v>2023</v>
      </c>
      <c r="H587" s="1">
        <f t="shared" si="27"/>
        <v>45116</v>
      </c>
      <c r="I587" s="23">
        <v>45130</v>
      </c>
      <c r="J587" s="21">
        <f t="shared" si="28"/>
        <v>14</v>
      </c>
      <c r="K587" t="s">
        <v>23</v>
      </c>
      <c r="L587">
        <v>18955</v>
      </c>
      <c r="M587">
        <v>481</v>
      </c>
      <c r="N587" s="24">
        <v>743.17</v>
      </c>
      <c r="O587" s="24">
        <f t="shared" si="29"/>
        <v>743.17</v>
      </c>
      <c r="P587">
        <v>33</v>
      </c>
      <c r="Q587" t="b">
        <v>1</v>
      </c>
      <c r="V587" t="s">
        <v>25</v>
      </c>
    </row>
    <row r="588" spans="1:22">
      <c r="A588" t="s">
        <v>1232</v>
      </c>
      <c r="B588" t="s">
        <v>1233</v>
      </c>
      <c r="C588" s="1" t="s">
        <v>4127</v>
      </c>
      <c r="D588" s="1">
        <v>45220</v>
      </c>
      <c r="E588" s="21">
        <v>10</v>
      </c>
      <c r="F588" s="21">
        <v>21</v>
      </c>
      <c r="G588" s="21">
        <v>2023</v>
      </c>
      <c r="H588" s="1">
        <f t="shared" si="27"/>
        <v>45220</v>
      </c>
      <c r="I588" s="23">
        <v>45226</v>
      </c>
      <c r="J588" s="21">
        <f t="shared" si="28"/>
        <v>6</v>
      </c>
      <c r="K588" t="s">
        <v>41</v>
      </c>
      <c r="L588">
        <v>38841</v>
      </c>
      <c r="M588">
        <v>1387</v>
      </c>
      <c r="N588" s="24">
        <v>1368.3</v>
      </c>
      <c r="O588" s="24">
        <f t="shared" si="29"/>
        <v>1368.3</v>
      </c>
      <c r="P588">
        <v>148</v>
      </c>
      <c r="Q588" t="b">
        <v>0</v>
      </c>
      <c r="V588" t="s">
        <v>42</v>
      </c>
    </row>
    <row r="589" spans="1:22">
      <c r="A589" t="s">
        <v>1234</v>
      </c>
      <c r="B589" t="s">
        <v>1235</v>
      </c>
      <c r="C589" s="1" t="s">
        <v>4131</v>
      </c>
      <c r="D589" s="1">
        <v>45087</v>
      </c>
      <c r="E589" s="21">
        <v>6</v>
      </c>
      <c r="F589" s="21">
        <v>10</v>
      </c>
      <c r="G589" s="21">
        <v>2023</v>
      </c>
      <c r="H589" s="1">
        <f t="shared" si="27"/>
        <v>45087</v>
      </c>
      <c r="I589" s="23">
        <v>45088</v>
      </c>
      <c r="J589" s="21">
        <f t="shared" si="28"/>
        <v>1</v>
      </c>
      <c r="K589" t="s">
        <v>41</v>
      </c>
      <c r="L589">
        <v>71640</v>
      </c>
      <c r="M589">
        <v>2952</v>
      </c>
      <c r="N589" s="24">
        <v>2511.7</v>
      </c>
      <c r="O589" s="24">
        <f t="shared" si="29"/>
        <v>2511.7</v>
      </c>
      <c r="P589">
        <v>0</v>
      </c>
      <c r="Q589" t="b">
        <v>0</v>
      </c>
      <c r="V589" t="s">
        <v>42</v>
      </c>
    </row>
    <row r="590" spans="1:22">
      <c r="A590" t="s">
        <v>1236</v>
      </c>
      <c r="B590" t="s">
        <v>1237</v>
      </c>
      <c r="C590" s="1" t="s">
        <v>4127</v>
      </c>
      <c r="D590" s="1" t="s">
        <v>1238</v>
      </c>
      <c r="E590" s="21">
        <v>28</v>
      </c>
      <c r="F590" s="21">
        <v>2</v>
      </c>
      <c r="G590" s="21">
        <v>2023</v>
      </c>
      <c r="H590" s="1">
        <f t="shared" si="27"/>
        <v>44985</v>
      </c>
      <c r="I590" s="23">
        <v>45004</v>
      </c>
      <c r="J590" s="21">
        <f t="shared" si="28"/>
        <v>19</v>
      </c>
      <c r="K590" t="s">
        <v>14</v>
      </c>
      <c r="L590">
        <v>66510</v>
      </c>
      <c r="M590">
        <v>1242</v>
      </c>
      <c r="N590" s="24">
        <v>1013.88</v>
      </c>
      <c r="O590" s="24">
        <f t="shared" si="29"/>
        <v>1013.88</v>
      </c>
      <c r="P590">
        <v>221</v>
      </c>
      <c r="Q590" t="b">
        <v>1</v>
      </c>
      <c r="V590" t="s">
        <v>16</v>
      </c>
    </row>
    <row r="591" spans="1:22">
      <c r="A591" t="s">
        <v>1239</v>
      </c>
      <c r="B591" t="s">
        <v>1240</v>
      </c>
      <c r="C591" s="1" t="s">
        <v>4128</v>
      </c>
      <c r="D591" s="1">
        <v>45022</v>
      </c>
      <c r="E591" s="21">
        <v>4</v>
      </c>
      <c r="F591" s="21">
        <v>6</v>
      </c>
      <c r="G591" s="21">
        <v>2023</v>
      </c>
      <c r="H591" s="1">
        <f t="shared" si="27"/>
        <v>45022</v>
      </c>
      <c r="I591" s="23">
        <v>45051</v>
      </c>
      <c r="J591" s="21">
        <f t="shared" si="28"/>
        <v>29</v>
      </c>
      <c r="K591" t="s">
        <v>19</v>
      </c>
      <c r="L591">
        <v>35911</v>
      </c>
      <c r="M591">
        <v>557</v>
      </c>
      <c r="N591" s="24">
        <v>994.68</v>
      </c>
      <c r="O591" s="24">
        <f t="shared" si="29"/>
        <v>994.68</v>
      </c>
      <c r="P591">
        <v>57</v>
      </c>
      <c r="Q591" t="b">
        <v>0</v>
      </c>
      <c r="V591" t="s">
        <v>20</v>
      </c>
    </row>
    <row r="592" spans="1:22">
      <c r="A592" t="s">
        <v>1241</v>
      </c>
      <c r="B592" t="s">
        <v>1242</v>
      </c>
      <c r="C592" s="1" t="s">
        <v>4127</v>
      </c>
      <c r="D592" s="1">
        <v>45214</v>
      </c>
      <c r="E592" s="21">
        <v>10</v>
      </c>
      <c r="F592" s="21">
        <v>15</v>
      </c>
      <c r="G592" s="21">
        <v>2023</v>
      </c>
      <c r="H592" s="1">
        <f t="shared" si="27"/>
        <v>45214</v>
      </c>
      <c r="I592" s="23">
        <v>45216</v>
      </c>
      <c r="J592" s="21">
        <f t="shared" si="28"/>
        <v>2</v>
      </c>
      <c r="K592" t="s">
        <v>138</v>
      </c>
      <c r="L592">
        <v>60031</v>
      </c>
      <c r="M592">
        <v>2192</v>
      </c>
      <c r="N592" s="24">
        <v>3793.56</v>
      </c>
      <c r="O592" s="24">
        <f t="shared" si="29"/>
        <v>3632.575</v>
      </c>
      <c r="P592">
        <v>317</v>
      </c>
      <c r="Q592" t="b">
        <v>1</v>
      </c>
      <c r="V592" t="s">
        <v>68</v>
      </c>
    </row>
    <row r="593" spans="1:22">
      <c r="A593" t="s">
        <v>1243</v>
      </c>
      <c r="B593" t="s">
        <v>1244</v>
      </c>
      <c r="C593" s="1" t="s">
        <v>4131</v>
      </c>
      <c r="D593" s="1">
        <v>45287</v>
      </c>
      <c r="E593" s="21">
        <v>12</v>
      </c>
      <c r="F593" s="21">
        <v>27</v>
      </c>
      <c r="G593" s="21">
        <v>2023</v>
      </c>
      <c r="H593" s="1">
        <f t="shared" si="27"/>
        <v>45287</v>
      </c>
      <c r="I593" s="23">
        <v>45309</v>
      </c>
      <c r="J593" s="21">
        <f t="shared" si="28"/>
        <v>22</v>
      </c>
      <c r="K593" t="s">
        <v>191</v>
      </c>
      <c r="L593">
        <v>89726</v>
      </c>
      <c r="M593">
        <v>904</v>
      </c>
      <c r="N593" s="24">
        <v>1049.42</v>
      </c>
      <c r="O593" s="24">
        <f t="shared" si="29"/>
        <v>1049.42</v>
      </c>
      <c r="P593">
        <v>142</v>
      </c>
      <c r="Q593" t="b">
        <v>1</v>
      </c>
      <c r="V593" t="s">
        <v>42</v>
      </c>
    </row>
    <row r="594" spans="1:22">
      <c r="A594" t="s">
        <v>1245</v>
      </c>
      <c r="B594" t="s">
        <v>1246</v>
      </c>
      <c r="C594" s="1" t="s">
        <v>4131</v>
      </c>
      <c r="D594" s="1">
        <v>45073</v>
      </c>
      <c r="E594" s="21">
        <v>5</v>
      </c>
      <c r="F594" s="21">
        <v>27</v>
      </c>
      <c r="G594" s="21">
        <v>2023</v>
      </c>
      <c r="H594" s="1">
        <f t="shared" si="27"/>
        <v>45073</v>
      </c>
      <c r="I594" s="23">
        <v>45076</v>
      </c>
      <c r="J594" s="21">
        <f t="shared" si="28"/>
        <v>3</v>
      </c>
      <c r="K594" t="s">
        <v>23</v>
      </c>
      <c r="L594">
        <v>8357</v>
      </c>
      <c r="M594">
        <v>143</v>
      </c>
      <c r="N594" s="24">
        <v>99.9</v>
      </c>
      <c r="O594" s="24">
        <f t="shared" si="29"/>
        <v>99.9</v>
      </c>
      <c r="P594">
        <v>16</v>
      </c>
      <c r="Q594" t="b">
        <v>1</v>
      </c>
      <c r="V594" t="s">
        <v>25</v>
      </c>
    </row>
    <row r="595" spans="1:22">
      <c r="A595" t="s">
        <v>1247</v>
      </c>
      <c r="B595" t="s">
        <v>1248</v>
      </c>
      <c r="C595" s="1" t="s">
        <v>4131</v>
      </c>
      <c r="D595" s="1">
        <v>45029</v>
      </c>
      <c r="E595" s="21">
        <v>4</v>
      </c>
      <c r="F595" s="21">
        <v>13</v>
      </c>
      <c r="G595" s="21">
        <v>2023</v>
      </c>
      <c r="H595" s="1">
        <f t="shared" si="27"/>
        <v>45029</v>
      </c>
      <c r="I595" s="23">
        <v>45054</v>
      </c>
      <c r="J595" s="21">
        <f t="shared" si="28"/>
        <v>25</v>
      </c>
      <c r="K595" t="s">
        <v>33</v>
      </c>
      <c r="L595">
        <v>33479</v>
      </c>
      <c r="M595">
        <v>373</v>
      </c>
      <c r="N595" s="24">
        <v>400.37</v>
      </c>
      <c r="O595" s="24">
        <f t="shared" si="29"/>
        <v>400.37</v>
      </c>
      <c r="P595">
        <v>35</v>
      </c>
      <c r="Q595" t="b">
        <v>0</v>
      </c>
      <c r="V595" t="s">
        <v>34</v>
      </c>
    </row>
    <row r="596" spans="1:22">
      <c r="A596" t="s">
        <v>1249</v>
      </c>
      <c r="B596" t="s">
        <v>1250</v>
      </c>
      <c r="C596" s="1" t="s">
        <v>4129</v>
      </c>
      <c r="D596" s="1">
        <v>45158</v>
      </c>
      <c r="E596" s="21">
        <v>8</v>
      </c>
      <c r="F596" s="21">
        <v>20</v>
      </c>
      <c r="G596" s="21">
        <v>2023</v>
      </c>
      <c r="H596" s="1">
        <f t="shared" si="27"/>
        <v>45158</v>
      </c>
      <c r="I596" s="23">
        <v>45187</v>
      </c>
      <c r="J596" s="21">
        <f t="shared" si="28"/>
        <v>29</v>
      </c>
      <c r="K596" t="s">
        <v>19</v>
      </c>
      <c r="L596">
        <v>62476</v>
      </c>
      <c r="M596">
        <v>1041</v>
      </c>
      <c r="N596" s="24">
        <v>1487.6</v>
      </c>
      <c r="O596" s="24">
        <f t="shared" si="29"/>
        <v>1487.6</v>
      </c>
      <c r="P596">
        <v>202</v>
      </c>
      <c r="Q596" t="b">
        <v>0</v>
      </c>
      <c r="V596" t="s">
        <v>20</v>
      </c>
    </row>
    <row r="597" spans="1:22">
      <c r="A597" t="s">
        <v>1251</v>
      </c>
      <c r="B597" t="s">
        <v>1252</v>
      </c>
      <c r="C597" s="1" t="s">
        <v>4131</v>
      </c>
      <c r="D597" s="1">
        <v>44971</v>
      </c>
      <c r="E597" s="21">
        <v>2</v>
      </c>
      <c r="F597" s="21">
        <v>14</v>
      </c>
      <c r="G597" s="21">
        <v>2023</v>
      </c>
      <c r="H597" s="1">
        <f t="shared" si="27"/>
        <v>44971</v>
      </c>
      <c r="I597" s="23">
        <v>44980</v>
      </c>
      <c r="J597" s="21">
        <f t="shared" si="28"/>
        <v>9</v>
      </c>
      <c r="K597" t="s">
        <v>23</v>
      </c>
      <c r="L597">
        <v>45811</v>
      </c>
      <c r="M597">
        <v>790</v>
      </c>
      <c r="N597" s="24">
        <v>933.47</v>
      </c>
      <c r="O597" s="24">
        <f t="shared" si="29"/>
        <v>933.47</v>
      </c>
      <c r="P597">
        <v>153</v>
      </c>
      <c r="Q597" t="b">
        <v>1</v>
      </c>
      <c r="V597" t="s">
        <v>25</v>
      </c>
    </row>
    <row r="598" spans="1:22">
      <c r="A598" t="s">
        <v>1253</v>
      </c>
      <c r="B598" t="s">
        <v>1254</v>
      </c>
      <c r="C598" s="1" t="s">
        <v>4129</v>
      </c>
      <c r="D598" s="1">
        <v>45090</v>
      </c>
      <c r="E598" s="21">
        <v>6</v>
      </c>
      <c r="F598" s="21">
        <v>13</v>
      </c>
      <c r="G598" s="21">
        <v>2023</v>
      </c>
      <c r="H598" s="1">
        <f t="shared" si="27"/>
        <v>45090</v>
      </c>
      <c r="I598" s="23">
        <v>45113</v>
      </c>
      <c r="J598" s="21">
        <f t="shared" si="28"/>
        <v>23</v>
      </c>
      <c r="K598" t="s">
        <v>41</v>
      </c>
      <c r="L598">
        <v>37208</v>
      </c>
      <c r="M598">
        <v>949</v>
      </c>
      <c r="N598" s="24">
        <v>1585.1</v>
      </c>
      <c r="O598" s="24">
        <f t="shared" si="29"/>
        <v>1585.1</v>
      </c>
      <c r="P598">
        <v>88</v>
      </c>
      <c r="Q598" t="b">
        <v>0</v>
      </c>
      <c r="V598" t="s">
        <v>42</v>
      </c>
    </row>
    <row r="599" spans="1:22">
      <c r="A599" t="s">
        <v>1255</v>
      </c>
      <c r="B599" t="s">
        <v>1256</v>
      </c>
      <c r="C599" s="1" t="s">
        <v>4127</v>
      </c>
      <c r="D599" s="1">
        <v>45208</v>
      </c>
      <c r="E599" s="21">
        <v>10</v>
      </c>
      <c r="F599" s="21">
        <v>9</v>
      </c>
      <c r="G599" s="21">
        <v>2023</v>
      </c>
      <c r="H599" s="1">
        <f t="shared" si="27"/>
        <v>45208</v>
      </c>
      <c r="I599" s="23">
        <v>45218</v>
      </c>
      <c r="J599" s="21">
        <f t="shared" si="28"/>
        <v>10</v>
      </c>
      <c r="K599" t="s">
        <v>23</v>
      </c>
      <c r="L599">
        <v>21150</v>
      </c>
      <c r="M599">
        <v>551</v>
      </c>
      <c r="N599" s="24">
        <v>1100.04</v>
      </c>
      <c r="O599" s="24">
        <f t="shared" si="29"/>
        <v>1100.04</v>
      </c>
      <c r="P599">
        <v>67</v>
      </c>
      <c r="Q599" t="b">
        <v>1</v>
      </c>
      <c r="V599" t="s">
        <v>25</v>
      </c>
    </row>
    <row r="600" spans="1:22">
      <c r="A600" t="s">
        <v>1257</v>
      </c>
      <c r="B600" t="s">
        <v>1258</v>
      </c>
      <c r="C600" s="1" t="s">
        <v>4131</v>
      </c>
      <c r="D600" s="1">
        <v>45007</v>
      </c>
      <c r="E600" s="21">
        <v>3</v>
      </c>
      <c r="F600" s="21">
        <v>22</v>
      </c>
      <c r="G600" s="21">
        <v>2023</v>
      </c>
      <c r="H600" s="1">
        <f t="shared" si="27"/>
        <v>45007</v>
      </c>
      <c r="I600" s="23">
        <v>45031</v>
      </c>
      <c r="J600" s="21">
        <f t="shared" si="28"/>
        <v>24</v>
      </c>
      <c r="K600" t="s">
        <v>14</v>
      </c>
      <c r="L600">
        <v>72180</v>
      </c>
      <c r="M600">
        <v>3245</v>
      </c>
      <c r="N600" s="24">
        <v>2552.84</v>
      </c>
      <c r="O600" s="24">
        <f t="shared" si="29"/>
        <v>2552.84</v>
      </c>
      <c r="P600">
        <v>635</v>
      </c>
      <c r="Q600" t="b">
        <v>0</v>
      </c>
      <c r="V600" t="s">
        <v>16</v>
      </c>
    </row>
    <row r="601" spans="1:22">
      <c r="A601" t="s">
        <v>1259</v>
      </c>
      <c r="B601" t="s">
        <v>1260</v>
      </c>
      <c r="C601" s="1" t="s">
        <v>4128</v>
      </c>
      <c r="D601" s="1">
        <v>45253</v>
      </c>
      <c r="E601" s="21">
        <v>11</v>
      </c>
      <c r="F601" s="21">
        <v>23</v>
      </c>
      <c r="G601" s="21">
        <v>2023</v>
      </c>
      <c r="H601" s="1">
        <f t="shared" si="27"/>
        <v>45253</v>
      </c>
      <c r="I601" s="23">
        <v>45269</v>
      </c>
      <c r="J601" s="21">
        <f t="shared" si="28"/>
        <v>16</v>
      </c>
      <c r="K601" t="s">
        <v>41</v>
      </c>
      <c r="L601">
        <v>44286</v>
      </c>
      <c r="M601">
        <v>1346</v>
      </c>
      <c r="N601" s="24">
        <v>1601.04</v>
      </c>
      <c r="O601" s="24">
        <f t="shared" si="29"/>
        <v>1601.04</v>
      </c>
      <c r="P601">
        <v>68</v>
      </c>
      <c r="Q601" t="b">
        <v>0</v>
      </c>
      <c r="V601" t="s">
        <v>42</v>
      </c>
    </row>
    <row r="602" spans="1:22">
      <c r="A602" t="s">
        <v>1261</v>
      </c>
      <c r="B602" t="s">
        <v>1262</v>
      </c>
      <c r="C602" s="1" t="s">
        <v>4128</v>
      </c>
      <c r="D602" s="1">
        <v>45041</v>
      </c>
      <c r="E602" s="21">
        <v>4</v>
      </c>
      <c r="F602" s="21">
        <v>25</v>
      </c>
      <c r="G602" s="21">
        <v>2023</v>
      </c>
      <c r="H602" s="1">
        <f t="shared" si="27"/>
        <v>45041</v>
      </c>
      <c r="I602" s="23">
        <v>45048</v>
      </c>
      <c r="J602" s="21">
        <f t="shared" si="28"/>
        <v>7</v>
      </c>
      <c r="K602" t="s">
        <v>41</v>
      </c>
      <c r="L602">
        <v>69450</v>
      </c>
      <c r="M602">
        <v>2704</v>
      </c>
      <c r="N602" s="24">
        <v>3100.07</v>
      </c>
      <c r="O602" s="24">
        <f t="shared" si="29"/>
        <v>3100.07</v>
      </c>
      <c r="P602">
        <v>302</v>
      </c>
      <c r="Q602" t="b">
        <v>0</v>
      </c>
      <c r="V602" t="s">
        <v>42</v>
      </c>
    </row>
    <row r="603" spans="1:22">
      <c r="A603" t="s">
        <v>1263</v>
      </c>
      <c r="B603" t="s">
        <v>1264</v>
      </c>
      <c r="C603" s="1" t="s">
        <v>4131</v>
      </c>
      <c r="D603" s="1">
        <v>44998</v>
      </c>
      <c r="E603" s="21">
        <v>3</v>
      </c>
      <c r="F603" s="21">
        <v>13</v>
      </c>
      <c r="G603" s="21">
        <v>2023</v>
      </c>
      <c r="H603" s="1">
        <f t="shared" si="27"/>
        <v>44998</v>
      </c>
      <c r="I603" s="23">
        <v>45024</v>
      </c>
      <c r="J603" s="21">
        <f t="shared" si="28"/>
        <v>26</v>
      </c>
      <c r="K603" t="s">
        <v>41</v>
      </c>
      <c r="L603">
        <v>22352</v>
      </c>
      <c r="M603">
        <v>316</v>
      </c>
      <c r="N603" s="24">
        <v>302.33</v>
      </c>
      <c r="O603" s="24">
        <f t="shared" si="29"/>
        <v>302.33</v>
      </c>
      <c r="P603">
        <v>20</v>
      </c>
      <c r="Q603" t="b">
        <v>1</v>
      </c>
      <c r="V603" t="s">
        <v>42</v>
      </c>
    </row>
    <row r="604" spans="1:22">
      <c r="A604" t="s">
        <v>1265</v>
      </c>
      <c r="B604" t="s">
        <v>1266</v>
      </c>
      <c r="C604" s="1" t="s">
        <v>4127</v>
      </c>
      <c r="D604" s="1">
        <v>45111</v>
      </c>
      <c r="E604" s="21">
        <v>7</v>
      </c>
      <c r="F604" s="21">
        <v>4</v>
      </c>
      <c r="G604" s="21">
        <v>2023</v>
      </c>
      <c r="H604" s="1">
        <f t="shared" si="27"/>
        <v>45111</v>
      </c>
      <c r="I604" s="23">
        <v>45120</v>
      </c>
      <c r="J604" s="21">
        <f t="shared" si="28"/>
        <v>9</v>
      </c>
      <c r="K604" t="s">
        <v>138</v>
      </c>
      <c r="L604">
        <v>56069</v>
      </c>
      <c r="M604">
        <v>1066</v>
      </c>
      <c r="N604" s="24">
        <v>849.75</v>
      </c>
      <c r="O604" s="24">
        <f t="shared" si="29"/>
        <v>849.75</v>
      </c>
      <c r="P604">
        <v>134</v>
      </c>
      <c r="Q604" t="b">
        <v>1</v>
      </c>
      <c r="V604" t="s">
        <v>139</v>
      </c>
    </row>
    <row r="605" spans="1:22">
      <c r="A605" t="s">
        <v>1267</v>
      </c>
      <c r="B605" t="s">
        <v>1268</v>
      </c>
      <c r="C605" s="1" t="s">
        <v>4128</v>
      </c>
      <c r="D605" s="1">
        <v>45209</v>
      </c>
      <c r="E605" s="21">
        <v>10</v>
      </c>
      <c r="F605" s="21">
        <v>10</v>
      </c>
      <c r="G605" s="21">
        <v>2023</v>
      </c>
      <c r="H605" s="1">
        <f t="shared" si="27"/>
        <v>45209</v>
      </c>
      <c r="I605" s="23">
        <v>45210</v>
      </c>
      <c r="J605" s="21">
        <f t="shared" si="28"/>
        <v>1</v>
      </c>
      <c r="K605" t="s">
        <v>14</v>
      </c>
      <c r="L605">
        <v>15397</v>
      </c>
      <c r="M605">
        <v>586</v>
      </c>
      <c r="N605" s="24">
        <v>350.74</v>
      </c>
      <c r="O605" s="24">
        <f t="shared" si="29"/>
        <v>350.74</v>
      </c>
      <c r="P605">
        <v>31</v>
      </c>
      <c r="Q605" t="b">
        <v>1</v>
      </c>
      <c r="V605" t="s">
        <v>16</v>
      </c>
    </row>
    <row r="606" spans="1:22">
      <c r="A606" t="s">
        <v>1269</v>
      </c>
      <c r="B606" t="s">
        <v>1270</v>
      </c>
      <c r="C606" s="1" t="s">
        <v>4131</v>
      </c>
      <c r="D606" s="1">
        <v>44960</v>
      </c>
      <c r="E606" s="21">
        <v>2</v>
      </c>
      <c r="F606" s="21">
        <v>3</v>
      </c>
      <c r="G606" s="21">
        <v>2023</v>
      </c>
      <c r="H606" s="1">
        <f t="shared" si="27"/>
        <v>44960</v>
      </c>
      <c r="I606" s="23">
        <v>44982</v>
      </c>
      <c r="J606" s="21">
        <f t="shared" si="28"/>
        <v>22</v>
      </c>
      <c r="K606" t="s">
        <v>23</v>
      </c>
      <c r="L606">
        <v>42555</v>
      </c>
      <c r="M606">
        <v>515</v>
      </c>
      <c r="N606" s="24">
        <v>-942.8</v>
      </c>
      <c r="O606" s="24">
        <f t="shared" si="29"/>
        <v>-344.195</v>
      </c>
      <c r="P606">
        <v>57</v>
      </c>
      <c r="Q606" t="b">
        <v>1</v>
      </c>
      <c r="V606" t="s">
        <v>25</v>
      </c>
    </row>
    <row r="607" spans="1:22">
      <c r="A607" t="s">
        <v>1271</v>
      </c>
      <c r="B607" t="s">
        <v>1272</v>
      </c>
      <c r="C607" s="1" t="s">
        <v>4128</v>
      </c>
      <c r="D607" s="1">
        <v>45172</v>
      </c>
      <c r="E607" s="21">
        <v>9</v>
      </c>
      <c r="F607" s="21">
        <v>3</v>
      </c>
      <c r="G607" s="21">
        <v>2023</v>
      </c>
      <c r="H607" s="1">
        <f t="shared" si="27"/>
        <v>45172</v>
      </c>
      <c r="I607" s="23">
        <v>45181</v>
      </c>
      <c r="J607" s="21">
        <f t="shared" si="28"/>
        <v>9</v>
      </c>
      <c r="K607" t="s">
        <v>23</v>
      </c>
      <c r="L607">
        <v>47959</v>
      </c>
      <c r="M607">
        <v>1413</v>
      </c>
      <c r="N607" s="24">
        <v>1596.37</v>
      </c>
      <c r="O607" s="24">
        <f t="shared" si="29"/>
        <v>1596.37</v>
      </c>
      <c r="P607">
        <v>117</v>
      </c>
      <c r="Q607" t="b">
        <v>1</v>
      </c>
      <c r="V607" t="s">
        <v>25</v>
      </c>
    </row>
    <row r="608" spans="1:22">
      <c r="A608" t="s">
        <v>1273</v>
      </c>
      <c r="B608" t="s">
        <v>1274</v>
      </c>
      <c r="C608" s="1" t="s">
        <v>4129</v>
      </c>
      <c r="D608" s="1" t="s">
        <v>1275</v>
      </c>
      <c r="E608" s="21">
        <v>22</v>
      </c>
      <c r="F608" s="21">
        <v>10</v>
      </c>
      <c r="G608" s="21">
        <v>2023</v>
      </c>
      <c r="H608" s="1">
        <f t="shared" si="27"/>
        <v>45221</v>
      </c>
      <c r="I608" s="23">
        <v>45249</v>
      </c>
      <c r="J608" s="21">
        <f t="shared" si="28"/>
        <v>28</v>
      </c>
      <c r="K608" t="s">
        <v>138</v>
      </c>
      <c r="L608">
        <v>1728</v>
      </c>
      <c r="M608">
        <v>58</v>
      </c>
      <c r="N608" s="24">
        <v>72.23</v>
      </c>
      <c r="O608" s="24">
        <f t="shared" si="29"/>
        <v>72.23</v>
      </c>
      <c r="P608">
        <v>7</v>
      </c>
      <c r="Q608" t="b">
        <v>0</v>
      </c>
      <c r="V608" t="s">
        <v>139</v>
      </c>
    </row>
    <row r="609" spans="1:22">
      <c r="A609" t="s">
        <v>1276</v>
      </c>
      <c r="B609" t="s">
        <v>1277</v>
      </c>
      <c r="C609" s="1" t="s">
        <v>4127</v>
      </c>
      <c r="D609" s="1">
        <v>45089</v>
      </c>
      <c r="E609" s="21">
        <v>6</v>
      </c>
      <c r="F609" s="21">
        <v>12</v>
      </c>
      <c r="G609" s="21">
        <v>2023</v>
      </c>
      <c r="H609" s="1">
        <f t="shared" si="27"/>
        <v>45089</v>
      </c>
      <c r="I609" s="23">
        <v>45096</v>
      </c>
      <c r="J609" s="21">
        <f t="shared" si="28"/>
        <v>7</v>
      </c>
      <c r="K609" t="s">
        <v>23</v>
      </c>
      <c r="L609">
        <v>51517</v>
      </c>
      <c r="M609">
        <v>1755</v>
      </c>
      <c r="N609" s="24">
        <v>3291.35</v>
      </c>
      <c r="O609" s="24">
        <f t="shared" si="29"/>
        <v>3291.35</v>
      </c>
      <c r="P609">
        <v>349</v>
      </c>
      <c r="Q609" t="b">
        <v>1</v>
      </c>
      <c r="V609" t="s">
        <v>25</v>
      </c>
    </row>
    <row r="610" spans="1:22">
      <c r="A610" t="s">
        <v>1278</v>
      </c>
      <c r="B610" t="s">
        <v>1279</v>
      </c>
      <c r="C610" s="1" t="s">
        <v>4129</v>
      </c>
      <c r="D610" s="1">
        <v>45275</v>
      </c>
      <c r="E610" s="21">
        <v>12</v>
      </c>
      <c r="F610" s="21">
        <v>15</v>
      </c>
      <c r="G610" s="21">
        <v>2023</v>
      </c>
      <c r="H610" s="1">
        <f t="shared" si="27"/>
        <v>45275</v>
      </c>
      <c r="I610" s="23">
        <v>45283</v>
      </c>
      <c r="J610" s="21">
        <f t="shared" si="28"/>
        <v>8</v>
      </c>
      <c r="K610" t="s">
        <v>23</v>
      </c>
      <c r="L610">
        <v>67234</v>
      </c>
      <c r="M610">
        <v>734</v>
      </c>
      <c r="N610" s="24">
        <v>1221.7</v>
      </c>
      <c r="O610" s="24">
        <f t="shared" si="29"/>
        <v>1221.7</v>
      </c>
      <c r="P610">
        <v>124</v>
      </c>
      <c r="Q610" t="b">
        <v>1</v>
      </c>
      <c r="V610" t="s">
        <v>25</v>
      </c>
    </row>
    <row r="611" spans="1:22">
      <c r="A611" t="s">
        <v>1280</v>
      </c>
      <c r="B611" t="s">
        <v>1281</v>
      </c>
      <c r="C611" s="1" t="s">
        <v>4127</v>
      </c>
      <c r="D611" s="1">
        <v>45209</v>
      </c>
      <c r="E611" s="21">
        <v>10</v>
      </c>
      <c r="F611" s="21">
        <v>10</v>
      </c>
      <c r="G611" s="21">
        <v>2023</v>
      </c>
      <c r="H611" s="1">
        <f t="shared" si="27"/>
        <v>45209</v>
      </c>
      <c r="I611" s="23">
        <v>45232</v>
      </c>
      <c r="J611" s="21">
        <f t="shared" si="28"/>
        <v>23</v>
      </c>
      <c r="K611" t="s">
        <v>14</v>
      </c>
      <c r="L611">
        <v>40954</v>
      </c>
      <c r="M611">
        <v>937</v>
      </c>
      <c r="N611" s="24">
        <v>651.92</v>
      </c>
      <c r="O611" s="24">
        <f t="shared" si="29"/>
        <v>651.92</v>
      </c>
      <c r="P611">
        <v>165</v>
      </c>
      <c r="Q611" t="b">
        <v>0</v>
      </c>
      <c r="V611" t="s">
        <v>16</v>
      </c>
    </row>
    <row r="612" spans="1:22">
      <c r="A612" t="s">
        <v>1282</v>
      </c>
      <c r="B612" t="s">
        <v>1283</v>
      </c>
      <c r="C612" s="1" t="s">
        <v>4127</v>
      </c>
      <c r="D612" s="1">
        <v>44993</v>
      </c>
      <c r="E612" s="21">
        <v>3</v>
      </c>
      <c r="F612" s="21">
        <v>8</v>
      </c>
      <c r="G612" s="21">
        <v>2023</v>
      </c>
      <c r="H612" s="1">
        <f t="shared" si="27"/>
        <v>44993</v>
      </c>
      <c r="I612" s="23">
        <v>45008</v>
      </c>
      <c r="J612" s="21">
        <f t="shared" si="28"/>
        <v>15</v>
      </c>
      <c r="K612" t="s">
        <v>23</v>
      </c>
      <c r="L612">
        <v>48280</v>
      </c>
      <c r="M612">
        <v>1711</v>
      </c>
      <c r="N612" s="24">
        <v>2306.65</v>
      </c>
      <c r="O612" s="24">
        <f t="shared" si="29"/>
        <v>2306.65</v>
      </c>
      <c r="P612">
        <v>0</v>
      </c>
      <c r="Q612" t="b">
        <v>1</v>
      </c>
      <c r="V612" t="s">
        <v>68</v>
      </c>
    </row>
    <row r="613" spans="1:22">
      <c r="A613" t="s">
        <v>1284</v>
      </c>
      <c r="B613" t="s">
        <v>1285</v>
      </c>
      <c r="C613" s="1" t="s">
        <v>4128</v>
      </c>
      <c r="D613" s="1">
        <v>44955</v>
      </c>
      <c r="E613" s="21">
        <v>1</v>
      </c>
      <c r="F613" s="21">
        <v>29</v>
      </c>
      <c r="G613" s="21">
        <v>2023</v>
      </c>
      <c r="H613" s="1">
        <f t="shared" si="27"/>
        <v>44955</v>
      </c>
      <c r="I613" s="23">
        <v>44981</v>
      </c>
      <c r="J613" s="21">
        <f t="shared" si="28"/>
        <v>26</v>
      </c>
      <c r="K613" t="s">
        <v>14</v>
      </c>
      <c r="L613">
        <v>80459</v>
      </c>
      <c r="M613">
        <v>1284</v>
      </c>
      <c r="N613" s="24">
        <v>1493.78</v>
      </c>
      <c r="O613" s="24">
        <f t="shared" si="29"/>
        <v>1493.78</v>
      </c>
      <c r="P613">
        <v>72</v>
      </c>
      <c r="Q613" t="b">
        <v>1</v>
      </c>
      <c r="V613" t="s">
        <v>16</v>
      </c>
    </row>
    <row r="614" spans="1:22">
      <c r="A614" t="s">
        <v>1286</v>
      </c>
      <c r="B614" t="s">
        <v>1287</v>
      </c>
      <c r="C614" s="1" t="s">
        <v>4128</v>
      </c>
      <c r="D614" s="1">
        <v>45082</v>
      </c>
      <c r="E614" s="21">
        <v>6</v>
      </c>
      <c r="F614" s="21">
        <v>5</v>
      </c>
      <c r="G614" s="21">
        <v>2023</v>
      </c>
      <c r="H614" s="1">
        <f t="shared" si="27"/>
        <v>45082</v>
      </c>
      <c r="I614" s="23">
        <v>45083</v>
      </c>
      <c r="J614" s="21">
        <f t="shared" si="28"/>
        <v>1</v>
      </c>
      <c r="K614" t="s">
        <v>19</v>
      </c>
      <c r="L614">
        <v>17779</v>
      </c>
      <c r="M614">
        <v>672</v>
      </c>
      <c r="N614" s="24">
        <v>1139.59</v>
      </c>
      <c r="O614" s="24">
        <f t="shared" si="29"/>
        <v>1139.59</v>
      </c>
      <c r="P614">
        <v>54</v>
      </c>
      <c r="Q614" t="b">
        <v>0</v>
      </c>
      <c r="V614" t="s">
        <v>20</v>
      </c>
    </row>
    <row r="615" spans="1:22">
      <c r="A615" t="s">
        <v>1288</v>
      </c>
      <c r="B615" t="s">
        <v>1289</v>
      </c>
      <c r="C615" s="1" t="s">
        <v>4129</v>
      </c>
      <c r="D615" s="1">
        <v>45290</v>
      </c>
      <c r="E615" s="21">
        <v>12</v>
      </c>
      <c r="F615" s="21">
        <v>30</v>
      </c>
      <c r="G615" s="21">
        <v>2023</v>
      </c>
      <c r="H615" s="1">
        <f t="shared" si="27"/>
        <v>45290</v>
      </c>
      <c r="I615" s="23">
        <v>45311</v>
      </c>
      <c r="J615" s="21">
        <f t="shared" si="28"/>
        <v>21</v>
      </c>
      <c r="K615" t="s">
        <v>41</v>
      </c>
      <c r="L615">
        <v>64932</v>
      </c>
      <c r="M615">
        <v>2586</v>
      </c>
      <c r="N615" s="24">
        <v>4102.3</v>
      </c>
      <c r="O615" s="24">
        <f t="shared" si="29"/>
        <v>3632.575</v>
      </c>
      <c r="P615">
        <v>0</v>
      </c>
      <c r="Q615" t="b">
        <v>1</v>
      </c>
      <c r="V615" t="s">
        <v>42</v>
      </c>
    </row>
    <row r="616" spans="1:22">
      <c r="A616" t="s">
        <v>1290</v>
      </c>
      <c r="B616" t="s">
        <v>1291</v>
      </c>
      <c r="C616" s="1" t="s">
        <v>4128</v>
      </c>
      <c r="D616" s="1">
        <v>45192</v>
      </c>
      <c r="E616" s="21">
        <v>9</v>
      </c>
      <c r="F616" s="21">
        <v>23</v>
      </c>
      <c r="G616" s="21">
        <v>2023</v>
      </c>
      <c r="H616" s="1">
        <f t="shared" si="27"/>
        <v>45192</v>
      </c>
      <c r="I616" s="23">
        <v>45194</v>
      </c>
      <c r="J616" s="21">
        <f t="shared" si="28"/>
        <v>2</v>
      </c>
      <c r="K616" t="s">
        <v>33</v>
      </c>
      <c r="L616">
        <v>73936</v>
      </c>
      <c r="M616">
        <v>3643</v>
      </c>
      <c r="N616" s="24">
        <v>5594.22</v>
      </c>
      <c r="O616" s="24">
        <f t="shared" si="29"/>
        <v>3632.575</v>
      </c>
      <c r="P616">
        <v>382</v>
      </c>
      <c r="Q616" t="b">
        <v>1</v>
      </c>
      <c r="V616" t="s">
        <v>34</v>
      </c>
    </row>
    <row r="617" spans="1:22">
      <c r="A617" t="s">
        <v>1292</v>
      </c>
      <c r="B617" t="s">
        <v>1293</v>
      </c>
      <c r="C617" s="1" t="s">
        <v>4131</v>
      </c>
      <c r="D617" s="1">
        <v>45055</v>
      </c>
      <c r="E617" s="21">
        <v>5</v>
      </c>
      <c r="F617" s="21">
        <v>9</v>
      </c>
      <c r="G617" s="21">
        <v>2023</v>
      </c>
      <c r="H617" s="1">
        <f t="shared" si="27"/>
        <v>45055</v>
      </c>
      <c r="I617" s="23">
        <v>45083</v>
      </c>
      <c r="J617" s="21">
        <f t="shared" si="28"/>
        <v>28</v>
      </c>
      <c r="K617" t="s">
        <v>41</v>
      </c>
      <c r="L617">
        <v>25466</v>
      </c>
      <c r="M617">
        <v>468</v>
      </c>
      <c r="N617" s="24">
        <v>473.06</v>
      </c>
      <c r="O617" s="24">
        <f t="shared" si="29"/>
        <v>473.06</v>
      </c>
      <c r="P617">
        <v>30</v>
      </c>
      <c r="Q617" t="b">
        <v>0</v>
      </c>
      <c r="V617" t="s">
        <v>42</v>
      </c>
    </row>
    <row r="618" spans="1:22">
      <c r="A618" t="s">
        <v>1294</v>
      </c>
      <c r="B618" t="s">
        <v>1295</v>
      </c>
      <c r="C618" s="1" t="s">
        <v>4129</v>
      </c>
      <c r="D618" s="1">
        <v>45067</v>
      </c>
      <c r="E618" s="21">
        <v>5</v>
      </c>
      <c r="F618" s="21">
        <v>21</v>
      </c>
      <c r="G618" s="21">
        <v>2023</v>
      </c>
      <c r="H618" s="1">
        <f t="shared" si="27"/>
        <v>45067</v>
      </c>
      <c r="I618" s="23">
        <v>45086</v>
      </c>
      <c r="J618" s="21">
        <f t="shared" si="28"/>
        <v>19</v>
      </c>
      <c r="K618" t="s">
        <v>14</v>
      </c>
      <c r="L618">
        <v>37939</v>
      </c>
      <c r="M618">
        <v>1631</v>
      </c>
      <c r="N618" s="24">
        <v>2784.84</v>
      </c>
      <c r="O618" s="24">
        <f t="shared" si="29"/>
        <v>2784.84</v>
      </c>
      <c r="P618">
        <v>253</v>
      </c>
      <c r="Q618" t="b">
        <v>0</v>
      </c>
      <c r="V618" t="s">
        <v>16</v>
      </c>
    </row>
    <row r="619" spans="1:22">
      <c r="A619" t="s">
        <v>1296</v>
      </c>
      <c r="B619" t="s">
        <v>1297</v>
      </c>
      <c r="C619" s="1" t="s">
        <v>4128</v>
      </c>
      <c r="D619" s="1">
        <v>44936</v>
      </c>
      <c r="E619" s="21">
        <v>1</v>
      </c>
      <c r="F619" s="21">
        <v>10</v>
      </c>
      <c r="G619" s="21">
        <v>2023</v>
      </c>
      <c r="H619" s="1">
        <f t="shared" si="27"/>
        <v>44936</v>
      </c>
      <c r="I619" s="23">
        <v>45227</v>
      </c>
      <c r="J619" s="21">
        <f t="shared" si="28"/>
        <v>291</v>
      </c>
      <c r="K619" t="s">
        <v>19</v>
      </c>
      <c r="L619">
        <v>70896</v>
      </c>
      <c r="M619">
        <v>2184</v>
      </c>
      <c r="N619" s="24">
        <v>1263.63</v>
      </c>
      <c r="O619" s="24">
        <f t="shared" si="29"/>
        <v>1263.63</v>
      </c>
      <c r="P619">
        <v>207</v>
      </c>
      <c r="Q619" t="b">
        <v>0</v>
      </c>
      <c r="V619" t="s">
        <v>20</v>
      </c>
    </row>
    <row r="620" spans="1:22">
      <c r="A620" t="s">
        <v>1298</v>
      </c>
      <c r="B620" t="s">
        <v>1299</v>
      </c>
      <c r="C620" s="1" t="s">
        <v>4129</v>
      </c>
      <c r="D620" s="1">
        <v>45255</v>
      </c>
      <c r="E620" s="21">
        <v>11</v>
      </c>
      <c r="F620" s="21">
        <v>25</v>
      </c>
      <c r="G620" s="21">
        <v>2023</v>
      </c>
      <c r="H620" s="1">
        <f t="shared" si="27"/>
        <v>45255</v>
      </c>
      <c r="I620" s="23">
        <v>45283</v>
      </c>
      <c r="J620" s="21">
        <f t="shared" si="28"/>
        <v>28</v>
      </c>
      <c r="K620" t="s">
        <v>14</v>
      </c>
      <c r="L620">
        <v>36270</v>
      </c>
      <c r="M620">
        <v>904</v>
      </c>
      <c r="N620" s="24">
        <v>668.45</v>
      </c>
      <c r="O620" s="24">
        <f t="shared" si="29"/>
        <v>668.45</v>
      </c>
      <c r="P620">
        <v>81</v>
      </c>
      <c r="Q620" t="b">
        <v>1</v>
      </c>
      <c r="V620" t="s">
        <v>16</v>
      </c>
    </row>
    <row r="621" spans="1:22">
      <c r="A621" t="s">
        <v>1300</v>
      </c>
      <c r="B621" t="s">
        <v>1301</v>
      </c>
      <c r="C621" s="1" t="s">
        <v>4127</v>
      </c>
      <c r="D621" s="1">
        <v>45005</v>
      </c>
      <c r="E621" s="21">
        <v>3</v>
      </c>
      <c r="F621" s="21">
        <v>20</v>
      </c>
      <c r="G621" s="21">
        <v>2023</v>
      </c>
      <c r="H621" s="1">
        <f t="shared" si="27"/>
        <v>45005</v>
      </c>
      <c r="I621" s="23">
        <v>45019</v>
      </c>
      <c r="J621" s="21">
        <f t="shared" si="28"/>
        <v>14</v>
      </c>
      <c r="K621" t="s">
        <v>41</v>
      </c>
      <c r="L621">
        <v>60163</v>
      </c>
      <c r="M621">
        <v>896</v>
      </c>
      <c r="N621" s="24">
        <v>899.08</v>
      </c>
      <c r="O621" s="24">
        <f t="shared" si="29"/>
        <v>899.08</v>
      </c>
      <c r="P621">
        <v>0</v>
      </c>
      <c r="Q621" t="b">
        <v>1</v>
      </c>
      <c r="V621" t="s">
        <v>42</v>
      </c>
    </row>
    <row r="622" spans="1:22">
      <c r="A622" t="s">
        <v>1302</v>
      </c>
      <c r="B622" t="s">
        <v>1303</v>
      </c>
      <c r="C622" s="1" t="s">
        <v>4129</v>
      </c>
      <c r="D622" s="1">
        <v>45236</v>
      </c>
      <c r="E622" s="21">
        <v>11</v>
      </c>
      <c r="F622" s="21">
        <v>6</v>
      </c>
      <c r="G622" s="21">
        <v>2023</v>
      </c>
      <c r="H622" s="1">
        <f t="shared" si="27"/>
        <v>45236</v>
      </c>
      <c r="I622" s="23">
        <v>45254</v>
      </c>
      <c r="J622" s="21">
        <f t="shared" si="28"/>
        <v>18</v>
      </c>
      <c r="K622" t="s">
        <v>41</v>
      </c>
      <c r="L622">
        <v>83637</v>
      </c>
      <c r="M622">
        <v>3296</v>
      </c>
      <c r="N622" s="24">
        <v>2027.74</v>
      </c>
      <c r="O622" s="24">
        <f t="shared" si="29"/>
        <v>2027.74</v>
      </c>
      <c r="P622">
        <v>589</v>
      </c>
      <c r="Q622" t="b">
        <v>1</v>
      </c>
      <c r="V622" t="s">
        <v>42</v>
      </c>
    </row>
    <row r="623" spans="1:22">
      <c r="A623" t="s">
        <v>1304</v>
      </c>
      <c r="B623" t="s">
        <v>1305</v>
      </c>
      <c r="C623" s="1" t="s">
        <v>4127</v>
      </c>
      <c r="D623" s="1">
        <v>44948</v>
      </c>
      <c r="E623" s="21">
        <v>1</v>
      </c>
      <c r="F623" s="21">
        <v>22</v>
      </c>
      <c r="G623" s="21">
        <v>2023</v>
      </c>
      <c r="H623" s="1">
        <f t="shared" si="27"/>
        <v>44948</v>
      </c>
      <c r="I623" s="23">
        <v>44971</v>
      </c>
      <c r="J623" s="21">
        <f t="shared" si="28"/>
        <v>23</v>
      </c>
      <c r="K623" t="s">
        <v>33</v>
      </c>
      <c r="L623">
        <v>52934</v>
      </c>
      <c r="M623">
        <v>1028</v>
      </c>
      <c r="N623" s="24">
        <v>876.36</v>
      </c>
      <c r="O623" s="24">
        <f t="shared" si="29"/>
        <v>876.36</v>
      </c>
      <c r="P623">
        <v>114</v>
      </c>
      <c r="Q623" t="b">
        <v>1</v>
      </c>
      <c r="V623" t="s">
        <v>68</v>
      </c>
    </row>
    <row r="624" spans="1:22">
      <c r="A624" t="s">
        <v>1306</v>
      </c>
      <c r="B624" t="s">
        <v>1307</v>
      </c>
      <c r="C624" s="1" t="s">
        <v>4129</v>
      </c>
      <c r="D624" s="1">
        <v>44950</v>
      </c>
      <c r="E624" s="21">
        <v>1</v>
      </c>
      <c r="F624" s="21">
        <v>24</v>
      </c>
      <c r="G624" s="21">
        <v>2023</v>
      </c>
      <c r="H624" s="1">
        <f t="shared" si="27"/>
        <v>44950</v>
      </c>
      <c r="I624" s="23">
        <v>44966</v>
      </c>
      <c r="J624" s="21">
        <f t="shared" si="28"/>
        <v>16</v>
      </c>
      <c r="K624" t="s">
        <v>19</v>
      </c>
      <c r="L624">
        <v>65895</v>
      </c>
      <c r="M624">
        <v>1637</v>
      </c>
      <c r="N624" s="24">
        <v>2856.94</v>
      </c>
      <c r="O624" s="24">
        <f t="shared" si="29"/>
        <v>2856.94</v>
      </c>
      <c r="P624">
        <v>322</v>
      </c>
      <c r="Q624" t="b">
        <v>0</v>
      </c>
      <c r="V624" t="s">
        <v>20</v>
      </c>
    </row>
    <row r="625" spans="1:22">
      <c r="A625" t="s">
        <v>1308</v>
      </c>
      <c r="B625" t="s">
        <v>1309</v>
      </c>
      <c r="C625" s="1" t="s">
        <v>4127</v>
      </c>
      <c r="D625" s="1">
        <v>45062</v>
      </c>
      <c r="E625" s="21">
        <v>5</v>
      </c>
      <c r="F625" s="21">
        <v>16</v>
      </c>
      <c r="G625" s="21">
        <v>2023</v>
      </c>
      <c r="H625" s="1">
        <f t="shared" si="27"/>
        <v>45062</v>
      </c>
      <c r="I625" s="23">
        <v>45088</v>
      </c>
      <c r="J625" s="21">
        <f t="shared" si="28"/>
        <v>26</v>
      </c>
      <c r="K625" t="s">
        <v>19</v>
      </c>
      <c r="L625">
        <v>33307</v>
      </c>
      <c r="M625">
        <v>416</v>
      </c>
      <c r="N625" s="24">
        <v>799.71</v>
      </c>
      <c r="O625" s="24">
        <f t="shared" si="29"/>
        <v>799.71</v>
      </c>
      <c r="P625">
        <v>61</v>
      </c>
      <c r="Q625" t="b">
        <v>1</v>
      </c>
      <c r="V625" t="s">
        <v>20</v>
      </c>
    </row>
    <row r="626" spans="1:22">
      <c r="A626" t="s">
        <v>1310</v>
      </c>
      <c r="B626" t="s">
        <v>1311</v>
      </c>
      <c r="C626" s="1" t="s">
        <v>4129</v>
      </c>
      <c r="D626" s="1">
        <v>45140</v>
      </c>
      <c r="E626" s="21">
        <v>8</v>
      </c>
      <c r="F626" s="21">
        <v>2</v>
      </c>
      <c r="G626" s="21">
        <v>2023</v>
      </c>
      <c r="H626" s="1">
        <f t="shared" si="27"/>
        <v>45140</v>
      </c>
      <c r="I626" s="23">
        <v>44973</v>
      </c>
      <c r="J626" s="21">
        <f t="shared" si="28"/>
        <v>-167</v>
      </c>
      <c r="K626" t="s">
        <v>41</v>
      </c>
      <c r="L626">
        <v>55098</v>
      </c>
      <c r="M626">
        <v>2317</v>
      </c>
      <c r="N626" s="24">
        <v>2217.15</v>
      </c>
      <c r="O626" s="24">
        <f t="shared" si="29"/>
        <v>2217.15</v>
      </c>
      <c r="P626">
        <v>0</v>
      </c>
      <c r="Q626" t="b">
        <v>1</v>
      </c>
      <c r="V626" t="s">
        <v>42</v>
      </c>
    </row>
    <row r="627" spans="1:22">
      <c r="A627" t="s">
        <v>1312</v>
      </c>
      <c r="B627" t="s">
        <v>1313</v>
      </c>
      <c r="C627" s="1" t="s">
        <v>4129</v>
      </c>
      <c r="D627" s="1">
        <v>45248</v>
      </c>
      <c r="E627" s="21">
        <v>11</v>
      </c>
      <c r="F627" s="21">
        <v>18</v>
      </c>
      <c r="G627" s="21">
        <v>2023</v>
      </c>
      <c r="H627" s="1">
        <f t="shared" si="27"/>
        <v>45248</v>
      </c>
      <c r="I627" s="23">
        <v>45271</v>
      </c>
      <c r="J627" s="21">
        <f t="shared" si="28"/>
        <v>23</v>
      </c>
      <c r="K627" t="s">
        <v>23</v>
      </c>
      <c r="L627">
        <v>61921</v>
      </c>
      <c r="M627">
        <v>2517</v>
      </c>
      <c r="N627" s="24">
        <v>2257.18</v>
      </c>
      <c r="O627" s="24">
        <f t="shared" si="29"/>
        <v>2257.18</v>
      </c>
      <c r="P627">
        <v>137</v>
      </c>
      <c r="Q627" t="b">
        <v>0</v>
      </c>
      <c r="V627" t="s">
        <v>25</v>
      </c>
    </row>
    <row r="628" spans="1:22">
      <c r="A628" t="s">
        <v>1314</v>
      </c>
      <c r="B628" t="s">
        <v>1315</v>
      </c>
      <c r="C628" s="1" t="s">
        <v>4127</v>
      </c>
      <c r="D628" s="1">
        <v>45081</v>
      </c>
      <c r="E628" s="21">
        <v>6</v>
      </c>
      <c r="F628" s="21">
        <v>4</v>
      </c>
      <c r="G628" s="21">
        <v>2023</v>
      </c>
      <c r="H628" s="1">
        <f t="shared" si="27"/>
        <v>45081</v>
      </c>
      <c r="I628" s="23">
        <v>45109</v>
      </c>
      <c r="J628" s="21">
        <f t="shared" si="28"/>
        <v>28</v>
      </c>
      <c r="K628" t="s">
        <v>14</v>
      </c>
      <c r="L628">
        <v>6486</v>
      </c>
      <c r="M628">
        <v>255</v>
      </c>
      <c r="N628" s="24">
        <v>234.56</v>
      </c>
      <c r="O628" s="24">
        <f t="shared" si="29"/>
        <v>234.56</v>
      </c>
      <c r="P628">
        <v>17</v>
      </c>
      <c r="Q628" t="b">
        <v>1</v>
      </c>
      <c r="V628" t="s">
        <v>16</v>
      </c>
    </row>
    <row r="629" spans="1:22">
      <c r="A629" t="s">
        <v>1316</v>
      </c>
      <c r="B629" t="s">
        <v>1317</v>
      </c>
      <c r="C629" s="1" t="s">
        <v>4131</v>
      </c>
      <c r="D629" s="1">
        <v>45277</v>
      </c>
      <c r="E629" s="21">
        <v>12</v>
      </c>
      <c r="F629" s="21">
        <v>17</v>
      </c>
      <c r="G629" s="21">
        <v>2023</v>
      </c>
      <c r="H629" s="1">
        <f t="shared" si="27"/>
        <v>45277</v>
      </c>
      <c r="I629" s="23">
        <v>45301</v>
      </c>
      <c r="J629" s="21">
        <f t="shared" si="28"/>
        <v>24</v>
      </c>
      <c r="K629" t="s">
        <v>19</v>
      </c>
      <c r="L629">
        <v>9335</v>
      </c>
      <c r="M629">
        <v>205</v>
      </c>
      <c r="N629" s="24">
        <v>187.9</v>
      </c>
      <c r="O629" s="24">
        <f t="shared" si="29"/>
        <v>187.9</v>
      </c>
      <c r="P629">
        <v>29</v>
      </c>
      <c r="Q629" t="b">
        <v>1</v>
      </c>
      <c r="V629" t="s">
        <v>20</v>
      </c>
    </row>
    <row r="630" spans="1:22">
      <c r="A630" t="s">
        <v>1318</v>
      </c>
      <c r="B630" t="s">
        <v>1319</v>
      </c>
      <c r="C630" s="1" t="s">
        <v>4131</v>
      </c>
      <c r="D630" s="1" t="s">
        <v>1320</v>
      </c>
      <c r="E630" s="21">
        <v>19</v>
      </c>
      <c r="F630" s="21">
        <v>12</v>
      </c>
      <c r="G630" s="21">
        <v>2023</v>
      </c>
      <c r="H630" s="1">
        <f t="shared" si="27"/>
        <v>45279</v>
      </c>
      <c r="I630" s="23">
        <v>45281</v>
      </c>
      <c r="J630" s="21">
        <f t="shared" si="28"/>
        <v>2</v>
      </c>
      <c r="K630" t="s">
        <v>41</v>
      </c>
      <c r="L630">
        <v>87900</v>
      </c>
      <c r="M630">
        <v>1488</v>
      </c>
      <c r="N630" s="24">
        <v>824.2</v>
      </c>
      <c r="O630" s="24">
        <f t="shared" si="29"/>
        <v>824.2</v>
      </c>
      <c r="P630">
        <v>275</v>
      </c>
      <c r="Q630" t="b">
        <v>0</v>
      </c>
      <c r="V630" t="s">
        <v>42</v>
      </c>
    </row>
    <row r="631" spans="1:22">
      <c r="A631" t="s">
        <v>1321</v>
      </c>
      <c r="B631" t="s">
        <v>1322</v>
      </c>
      <c r="C631" s="1" t="s">
        <v>4128</v>
      </c>
      <c r="D631" s="1">
        <v>45152</v>
      </c>
      <c r="E631" s="21">
        <v>8</v>
      </c>
      <c r="F631" s="21">
        <v>14</v>
      </c>
      <c r="G631" s="21">
        <v>2023</v>
      </c>
      <c r="H631" s="1">
        <f t="shared" si="27"/>
        <v>45152</v>
      </c>
      <c r="I631" s="23">
        <v>45162</v>
      </c>
      <c r="J631" s="21">
        <f t="shared" si="28"/>
        <v>10</v>
      </c>
      <c r="K631" t="s">
        <v>41</v>
      </c>
      <c r="L631">
        <v>90112</v>
      </c>
      <c r="M631">
        <v>3199</v>
      </c>
      <c r="N631" s="24">
        <v>6047.31</v>
      </c>
      <c r="O631" s="24">
        <f t="shared" si="29"/>
        <v>3632.575</v>
      </c>
      <c r="P631">
        <v>459</v>
      </c>
      <c r="Q631" t="b">
        <v>1</v>
      </c>
      <c r="V631" t="s">
        <v>42</v>
      </c>
    </row>
    <row r="632" spans="1:22">
      <c r="A632" t="s">
        <v>1323</v>
      </c>
      <c r="B632" t="s">
        <v>1324</v>
      </c>
      <c r="C632" s="1" t="s">
        <v>4127</v>
      </c>
      <c r="D632" s="1">
        <v>45101</v>
      </c>
      <c r="E632" s="21">
        <v>6</v>
      </c>
      <c r="F632" s="21">
        <v>24</v>
      </c>
      <c r="G632" s="21">
        <v>2023</v>
      </c>
      <c r="H632" s="1">
        <f t="shared" si="27"/>
        <v>45101</v>
      </c>
      <c r="I632" s="23">
        <v>45113</v>
      </c>
      <c r="J632" s="21">
        <f t="shared" si="28"/>
        <v>12</v>
      </c>
      <c r="K632" t="s">
        <v>41</v>
      </c>
      <c r="L632">
        <v>98203</v>
      </c>
      <c r="M632">
        <v>2931</v>
      </c>
      <c r="N632" s="24">
        <v>2405.02</v>
      </c>
      <c r="O632" s="24">
        <f t="shared" si="29"/>
        <v>2405.02</v>
      </c>
      <c r="P632">
        <v>205</v>
      </c>
      <c r="Q632" t="b">
        <v>1</v>
      </c>
      <c r="V632" t="s">
        <v>42</v>
      </c>
    </row>
    <row r="633" spans="1:22">
      <c r="A633" t="s">
        <v>1325</v>
      </c>
      <c r="B633" t="s">
        <v>1326</v>
      </c>
      <c r="C633" s="1" t="s">
        <v>4127</v>
      </c>
      <c r="D633" s="1">
        <v>45090</v>
      </c>
      <c r="E633" s="21">
        <v>6</v>
      </c>
      <c r="F633" s="21">
        <v>13</v>
      </c>
      <c r="G633" s="21">
        <v>2023</v>
      </c>
      <c r="H633" s="1">
        <f t="shared" si="27"/>
        <v>45090</v>
      </c>
      <c r="I633" s="23">
        <v>45093</v>
      </c>
      <c r="J633" s="21">
        <f t="shared" si="28"/>
        <v>3</v>
      </c>
      <c r="K633" t="s">
        <v>33</v>
      </c>
      <c r="L633">
        <v>12130</v>
      </c>
      <c r="M633">
        <v>207</v>
      </c>
      <c r="N633" s="24">
        <v>233.91</v>
      </c>
      <c r="O633" s="24">
        <f t="shared" si="29"/>
        <v>233.91</v>
      </c>
      <c r="P633">
        <v>13</v>
      </c>
      <c r="Q633" t="b">
        <v>1</v>
      </c>
      <c r="V633" t="s">
        <v>34</v>
      </c>
    </row>
    <row r="634" spans="1:22">
      <c r="A634" t="s">
        <v>1327</v>
      </c>
      <c r="B634" t="s">
        <v>1328</v>
      </c>
      <c r="C634" s="1" t="s">
        <v>4129</v>
      </c>
      <c r="D634" s="1">
        <v>45131</v>
      </c>
      <c r="E634" s="21">
        <v>7</v>
      </c>
      <c r="F634" s="21">
        <v>24</v>
      </c>
      <c r="G634" s="21">
        <v>2023</v>
      </c>
      <c r="H634" s="1">
        <f t="shared" si="27"/>
        <v>45131</v>
      </c>
      <c r="I634" s="23">
        <v>45151</v>
      </c>
      <c r="J634" s="21">
        <f t="shared" si="28"/>
        <v>20</v>
      </c>
      <c r="K634" t="s">
        <v>19</v>
      </c>
      <c r="L634">
        <v>88508</v>
      </c>
      <c r="M634">
        <v>3313</v>
      </c>
      <c r="N634" s="24">
        <v>1704.64</v>
      </c>
      <c r="O634" s="24">
        <f t="shared" si="29"/>
        <v>1704.64</v>
      </c>
      <c r="P634">
        <v>585</v>
      </c>
      <c r="Q634" t="b">
        <v>1</v>
      </c>
      <c r="V634" t="s">
        <v>20</v>
      </c>
    </row>
    <row r="635" spans="1:22">
      <c r="A635" t="s">
        <v>1329</v>
      </c>
      <c r="B635" t="s">
        <v>1330</v>
      </c>
      <c r="C635" s="1" t="s">
        <v>4131</v>
      </c>
      <c r="D635" s="1">
        <v>45214</v>
      </c>
      <c r="E635" s="21">
        <v>10</v>
      </c>
      <c r="F635" s="21">
        <v>15</v>
      </c>
      <c r="G635" s="21">
        <v>2023</v>
      </c>
      <c r="H635" s="1">
        <f t="shared" si="27"/>
        <v>45214</v>
      </c>
      <c r="I635" s="23">
        <v>45226</v>
      </c>
      <c r="J635" s="21">
        <f t="shared" si="28"/>
        <v>12</v>
      </c>
      <c r="K635" t="s">
        <v>14</v>
      </c>
      <c r="L635">
        <v>61566</v>
      </c>
      <c r="M635">
        <v>3056</v>
      </c>
      <c r="N635" s="24">
        <v>5460.87</v>
      </c>
      <c r="O635" s="24">
        <f t="shared" si="29"/>
        <v>3632.575</v>
      </c>
      <c r="P635">
        <v>216</v>
      </c>
      <c r="Q635" t="b">
        <v>0</v>
      </c>
      <c r="V635" t="s">
        <v>16</v>
      </c>
    </row>
    <row r="636" spans="1:22">
      <c r="A636" t="s">
        <v>1331</v>
      </c>
      <c r="B636" t="s">
        <v>1332</v>
      </c>
      <c r="C636" s="1" t="s">
        <v>4128</v>
      </c>
      <c r="D636" s="1">
        <v>44989</v>
      </c>
      <c r="E636" s="21">
        <v>3</v>
      </c>
      <c r="F636" s="21">
        <v>4</v>
      </c>
      <c r="G636" s="21">
        <v>2023</v>
      </c>
      <c r="H636" s="1">
        <f t="shared" si="27"/>
        <v>44989</v>
      </c>
      <c r="I636" s="23">
        <v>45004</v>
      </c>
      <c r="J636" s="21">
        <f t="shared" si="28"/>
        <v>15</v>
      </c>
      <c r="K636" t="s">
        <v>19</v>
      </c>
      <c r="L636">
        <v>67703</v>
      </c>
      <c r="M636">
        <v>2700</v>
      </c>
      <c r="N636" s="24">
        <v>4311.19</v>
      </c>
      <c r="O636" s="24">
        <f t="shared" si="29"/>
        <v>3632.575</v>
      </c>
      <c r="P636">
        <v>345</v>
      </c>
      <c r="Q636" t="b">
        <v>1</v>
      </c>
      <c r="V636" t="s">
        <v>20</v>
      </c>
    </row>
    <row r="637" spans="1:22">
      <c r="A637" t="s">
        <v>1333</v>
      </c>
      <c r="B637" t="s">
        <v>1334</v>
      </c>
      <c r="C637" s="1" t="s">
        <v>4131</v>
      </c>
      <c r="D637" s="1" t="s">
        <v>1335</v>
      </c>
      <c r="E637" s="21">
        <v>19</v>
      </c>
      <c r="F637" s="21">
        <v>2</v>
      </c>
      <c r="G637" s="21">
        <v>2023</v>
      </c>
      <c r="H637" s="1">
        <f t="shared" si="27"/>
        <v>44976</v>
      </c>
      <c r="I637" s="23">
        <v>45003</v>
      </c>
      <c r="J637" s="21">
        <f t="shared" si="28"/>
        <v>27</v>
      </c>
      <c r="K637" t="s">
        <v>138</v>
      </c>
      <c r="L637">
        <v>28192</v>
      </c>
      <c r="M637">
        <v>1116</v>
      </c>
      <c r="N637" s="24">
        <v>2142.87</v>
      </c>
      <c r="O637" s="24">
        <f t="shared" si="29"/>
        <v>2142.87</v>
      </c>
      <c r="P637">
        <v>62</v>
      </c>
      <c r="Q637" t="b">
        <v>1</v>
      </c>
      <c r="V637" t="s">
        <v>139</v>
      </c>
    </row>
    <row r="638" spans="1:22">
      <c r="A638" t="s">
        <v>1336</v>
      </c>
      <c r="B638" t="s">
        <v>1337</v>
      </c>
      <c r="C638" s="1" t="s">
        <v>4129</v>
      </c>
      <c r="D638" s="1">
        <v>45123</v>
      </c>
      <c r="E638" s="21">
        <v>7</v>
      </c>
      <c r="F638" s="21">
        <v>16</v>
      </c>
      <c r="G638" s="21">
        <v>2023</v>
      </c>
      <c r="H638" s="1">
        <f t="shared" si="27"/>
        <v>45123</v>
      </c>
      <c r="I638" s="23">
        <v>45139</v>
      </c>
      <c r="J638" s="21">
        <f t="shared" si="28"/>
        <v>16</v>
      </c>
      <c r="K638" t="s">
        <v>41</v>
      </c>
      <c r="L638">
        <v>2062</v>
      </c>
      <c r="M638">
        <v>99</v>
      </c>
      <c r="N638" s="24">
        <v>165.57</v>
      </c>
      <c r="O638" s="24">
        <f t="shared" si="29"/>
        <v>165.57</v>
      </c>
      <c r="P638">
        <v>6</v>
      </c>
      <c r="Q638" t="b">
        <v>1</v>
      </c>
      <c r="V638" t="s">
        <v>42</v>
      </c>
    </row>
    <row r="639" spans="1:22">
      <c r="A639" t="s">
        <v>1338</v>
      </c>
      <c r="B639" t="s">
        <v>1339</v>
      </c>
      <c r="C639" s="1" t="s">
        <v>4131</v>
      </c>
      <c r="D639" s="1">
        <v>45008</v>
      </c>
      <c r="E639" s="21">
        <v>3</v>
      </c>
      <c r="F639" s="21">
        <v>23</v>
      </c>
      <c r="G639" s="21">
        <v>2023</v>
      </c>
      <c r="H639" s="1">
        <f t="shared" si="27"/>
        <v>45008</v>
      </c>
      <c r="I639" s="23">
        <v>45026</v>
      </c>
      <c r="J639" s="21">
        <f t="shared" si="28"/>
        <v>18</v>
      </c>
      <c r="K639" t="s">
        <v>14</v>
      </c>
      <c r="L639">
        <v>85076</v>
      </c>
      <c r="M639">
        <v>1541</v>
      </c>
      <c r="N639" s="24">
        <v>1495.63</v>
      </c>
      <c r="O639" s="24">
        <f t="shared" si="29"/>
        <v>1495.63</v>
      </c>
      <c r="P639">
        <v>232</v>
      </c>
      <c r="Q639" t="b">
        <v>1</v>
      </c>
      <c r="V639" t="s">
        <v>16</v>
      </c>
    </row>
    <row r="640" spans="1:22">
      <c r="A640" t="s">
        <v>1340</v>
      </c>
      <c r="B640" t="s">
        <v>1341</v>
      </c>
      <c r="C640" s="1" t="s">
        <v>4127</v>
      </c>
      <c r="D640" s="1">
        <v>45087</v>
      </c>
      <c r="E640" s="21">
        <v>6</v>
      </c>
      <c r="F640" s="21">
        <v>10</v>
      </c>
      <c r="G640" s="21">
        <v>2023</v>
      </c>
      <c r="H640" s="1">
        <f t="shared" si="27"/>
        <v>45087</v>
      </c>
      <c r="I640" s="23">
        <v>45093</v>
      </c>
      <c r="J640" s="21">
        <f t="shared" si="28"/>
        <v>6</v>
      </c>
      <c r="K640" t="s">
        <v>19</v>
      </c>
      <c r="L640">
        <v>90780</v>
      </c>
      <c r="M640">
        <v>2961</v>
      </c>
      <c r="N640" s="24">
        <v>2581.43</v>
      </c>
      <c r="O640" s="24">
        <f t="shared" si="29"/>
        <v>2581.43</v>
      </c>
      <c r="P640">
        <v>454</v>
      </c>
      <c r="Q640" t="b">
        <v>1</v>
      </c>
      <c r="V640" t="s">
        <v>20</v>
      </c>
    </row>
    <row r="641" spans="1:22">
      <c r="A641" t="s">
        <v>1342</v>
      </c>
      <c r="B641" t="s">
        <v>1343</v>
      </c>
      <c r="C641" s="1" t="s">
        <v>4128</v>
      </c>
      <c r="D641" s="1">
        <v>45190</v>
      </c>
      <c r="E641" s="21">
        <v>9</v>
      </c>
      <c r="F641" s="21">
        <v>21</v>
      </c>
      <c r="G641" s="21">
        <v>2023</v>
      </c>
      <c r="H641" s="1">
        <f t="shared" si="27"/>
        <v>45190</v>
      </c>
      <c r="I641" s="23">
        <v>45202</v>
      </c>
      <c r="J641" s="21">
        <f t="shared" si="28"/>
        <v>12</v>
      </c>
      <c r="K641" t="s">
        <v>33</v>
      </c>
      <c r="L641">
        <v>22545</v>
      </c>
      <c r="M641">
        <v>1108</v>
      </c>
      <c r="N641" s="24">
        <v>1713.6</v>
      </c>
      <c r="O641" s="24">
        <f t="shared" si="29"/>
        <v>1713.6</v>
      </c>
      <c r="P641">
        <v>112</v>
      </c>
      <c r="Q641" t="b">
        <v>0</v>
      </c>
      <c r="V641" t="s">
        <v>34</v>
      </c>
    </row>
    <row r="642" spans="1:22">
      <c r="A642" t="s">
        <v>1344</v>
      </c>
      <c r="B642" t="s">
        <v>1345</v>
      </c>
      <c r="C642" s="1" t="s">
        <v>4131</v>
      </c>
      <c r="D642" s="1">
        <v>45269</v>
      </c>
      <c r="E642" s="21">
        <v>12</v>
      </c>
      <c r="F642" s="21">
        <v>9</v>
      </c>
      <c r="G642" s="21">
        <v>2023</v>
      </c>
      <c r="H642" s="1">
        <f t="shared" si="27"/>
        <v>45269</v>
      </c>
      <c r="I642" s="23">
        <v>45203</v>
      </c>
      <c r="J642" s="21">
        <f t="shared" si="28"/>
        <v>-66</v>
      </c>
      <c r="K642" t="s">
        <v>23</v>
      </c>
      <c r="L642">
        <v>22689</v>
      </c>
      <c r="M642">
        <v>376</v>
      </c>
      <c r="N642" s="24">
        <v>393.36</v>
      </c>
      <c r="O642" s="24">
        <f t="shared" si="29"/>
        <v>393.36</v>
      </c>
      <c r="P642">
        <v>30</v>
      </c>
      <c r="Q642" t="b">
        <v>1</v>
      </c>
      <c r="V642" t="s">
        <v>25</v>
      </c>
    </row>
    <row r="643" spans="1:22">
      <c r="A643" t="s">
        <v>1346</v>
      </c>
      <c r="B643" t="s">
        <v>1347</v>
      </c>
      <c r="C643" s="1" t="s">
        <v>4129</v>
      </c>
      <c r="D643" s="1">
        <v>45128</v>
      </c>
      <c r="E643" s="21">
        <v>7</v>
      </c>
      <c r="F643" s="21">
        <v>21</v>
      </c>
      <c r="G643" s="21">
        <v>2023</v>
      </c>
      <c r="H643" s="1">
        <f t="shared" ref="H643:H706" si="30">IF(E643&gt;12,DATE(G643,F643,E643),D643)</f>
        <v>45128</v>
      </c>
      <c r="I643" s="23">
        <v>45123</v>
      </c>
      <c r="J643" s="21">
        <f t="shared" ref="J643:J706" si="31">DATEDIF(H643,I643,"D")</f>
        <v>-5</v>
      </c>
      <c r="K643" t="s">
        <v>19</v>
      </c>
      <c r="L643">
        <v>12174</v>
      </c>
      <c r="M643">
        <v>462</v>
      </c>
      <c r="N643" s="24">
        <v>623.39</v>
      </c>
      <c r="O643" s="24">
        <f t="shared" ref="O643:O706" si="32">IF(N643&lt;$Z$8,$Z$8,IF(N643&gt;$Z$9,$Z$9,N643))</f>
        <v>623.39</v>
      </c>
      <c r="P643">
        <v>79</v>
      </c>
      <c r="Q643" t="b">
        <v>1</v>
      </c>
      <c r="V643" t="s">
        <v>20</v>
      </c>
    </row>
    <row r="644" spans="1:22">
      <c r="A644" t="s">
        <v>1348</v>
      </c>
      <c r="B644" t="s">
        <v>1349</v>
      </c>
      <c r="C644" s="1" t="s">
        <v>4129</v>
      </c>
      <c r="D644" s="1">
        <v>45037</v>
      </c>
      <c r="E644" s="21">
        <v>4</v>
      </c>
      <c r="F644" s="21">
        <v>21</v>
      </c>
      <c r="G644" s="21">
        <v>2023</v>
      </c>
      <c r="H644" s="1">
        <f t="shared" si="30"/>
        <v>45037</v>
      </c>
      <c r="I644" s="23">
        <v>45049</v>
      </c>
      <c r="J644" s="21">
        <f t="shared" si="31"/>
        <v>12</v>
      </c>
      <c r="K644" t="s">
        <v>23</v>
      </c>
      <c r="L644">
        <v>89461</v>
      </c>
      <c r="M644">
        <v>2990</v>
      </c>
      <c r="N644" s="24">
        <v>1523.06</v>
      </c>
      <c r="O644" s="24">
        <f t="shared" si="32"/>
        <v>1523.06</v>
      </c>
      <c r="P644">
        <v>246</v>
      </c>
      <c r="Q644" t="b">
        <v>1</v>
      </c>
      <c r="V644" t="s">
        <v>25</v>
      </c>
    </row>
    <row r="645" spans="1:22">
      <c r="A645" t="s">
        <v>1350</v>
      </c>
      <c r="B645" t="s">
        <v>1351</v>
      </c>
      <c r="C645" s="1" t="s">
        <v>4129</v>
      </c>
      <c r="D645" s="1">
        <v>45071</v>
      </c>
      <c r="E645" s="21">
        <v>5</v>
      </c>
      <c r="F645" s="21">
        <v>25</v>
      </c>
      <c r="G645" s="21">
        <v>2023</v>
      </c>
      <c r="H645" s="1">
        <f t="shared" si="30"/>
        <v>45071</v>
      </c>
      <c r="I645" s="23">
        <v>45095</v>
      </c>
      <c r="J645" s="21">
        <f t="shared" si="31"/>
        <v>24</v>
      </c>
      <c r="K645" t="s">
        <v>23</v>
      </c>
      <c r="L645">
        <v>10348</v>
      </c>
      <c r="M645">
        <v>346</v>
      </c>
      <c r="N645" s="24">
        <v>205.12</v>
      </c>
      <c r="O645" s="24">
        <f t="shared" si="32"/>
        <v>205.12</v>
      </c>
      <c r="P645">
        <v>45</v>
      </c>
      <c r="Q645" t="b">
        <v>1</v>
      </c>
      <c r="V645" t="s">
        <v>25</v>
      </c>
    </row>
    <row r="646" spans="1:22">
      <c r="A646" t="s">
        <v>1352</v>
      </c>
      <c r="B646" t="s">
        <v>1353</v>
      </c>
      <c r="C646" s="1" t="s">
        <v>4131</v>
      </c>
      <c r="D646" s="1">
        <v>45261</v>
      </c>
      <c r="E646" s="21">
        <v>12</v>
      </c>
      <c r="F646" s="21">
        <v>1</v>
      </c>
      <c r="G646" s="21">
        <v>2023</v>
      </c>
      <c r="H646" s="1">
        <f t="shared" si="30"/>
        <v>45261</v>
      </c>
      <c r="I646" s="23">
        <v>45279</v>
      </c>
      <c r="J646" s="21">
        <f t="shared" si="31"/>
        <v>18</v>
      </c>
      <c r="K646" t="s">
        <v>19</v>
      </c>
      <c r="L646">
        <v>24714</v>
      </c>
      <c r="M646">
        <v>936</v>
      </c>
      <c r="N646" s="24">
        <v>1219.66</v>
      </c>
      <c r="O646" s="24">
        <f t="shared" si="32"/>
        <v>1219.66</v>
      </c>
      <c r="P646">
        <v>182</v>
      </c>
      <c r="Q646" t="b">
        <v>1</v>
      </c>
      <c r="V646" t="s">
        <v>20</v>
      </c>
    </row>
    <row r="647" spans="1:22">
      <c r="A647" t="s">
        <v>1354</v>
      </c>
      <c r="B647" t="s">
        <v>1355</v>
      </c>
      <c r="C647" s="1" t="s">
        <v>4127</v>
      </c>
      <c r="D647" s="1">
        <v>44931</v>
      </c>
      <c r="E647" s="21">
        <v>1</v>
      </c>
      <c r="F647" s="21">
        <v>5</v>
      </c>
      <c r="G647" s="21">
        <v>2023</v>
      </c>
      <c r="H647" s="1">
        <f t="shared" si="30"/>
        <v>44931</v>
      </c>
      <c r="I647" s="23">
        <v>44949</v>
      </c>
      <c r="J647" s="21">
        <f t="shared" si="31"/>
        <v>18</v>
      </c>
      <c r="K647" t="s">
        <v>19</v>
      </c>
      <c r="L647">
        <v>39102</v>
      </c>
      <c r="M647">
        <v>1845</v>
      </c>
      <c r="N647" s="24">
        <v>2489.1</v>
      </c>
      <c r="O647" s="24">
        <f t="shared" si="32"/>
        <v>2489.1</v>
      </c>
      <c r="P647">
        <v>133</v>
      </c>
      <c r="Q647" t="b">
        <v>1</v>
      </c>
      <c r="V647" t="s">
        <v>20</v>
      </c>
    </row>
    <row r="648" spans="1:22">
      <c r="A648" t="s">
        <v>1356</v>
      </c>
      <c r="B648" t="s">
        <v>1357</v>
      </c>
      <c r="C648" s="1" t="s">
        <v>4128</v>
      </c>
      <c r="D648" s="1">
        <v>45062</v>
      </c>
      <c r="E648" s="21">
        <v>5</v>
      </c>
      <c r="F648" s="21">
        <v>16</v>
      </c>
      <c r="G648" s="21">
        <v>2023</v>
      </c>
      <c r="H648" s="1">
        <f t="shared" si="30"/>
        <v>45062</v>
      </c>
      <c r="I648" s="23">
        <v>45067</v>
      </c>
      <c r="J648" s="21">
        <f t="shared" si="31"/>
        <v>5</v>
      </c>
      <c r="K648" t="s">
        <v>41</v>
      </c>
      <c r="L648">
        <v>75460</v>
      </c>
      <c r="M648">
        <v>3116</v>
      </c>
      <c r="N648" s="24">
        <v>5070.29</v>
      </c>
      <c r="O648" s="24">
        <f t="shared" si="32"/>
        <v>3632.575</v>
      </c>
      <c r="P648">
        <v>0</v>
      </c>
      <c r="Q648" t="b">
        <v>1</v>
      </c>
      <c r="V648" t="s">
        <v>42</v>
      </c>
    </row>
    <row r="649" spans="1:22">
      <c r="A649" t="s">
        <v>1358</v>
      </c>
      <c r="B649" t="s">
        <v>1359</v>
      </c>
      <c r="C649" s="1" t="s">
        <v>4127</v>
      </c>
      <c r="D649" s="1">
        <v>45114</v>
      </c>
      <c r="E649" s="21">
        <v>7</v>
      </c>
      <c r="F649" s="21">
        <v>7</v>
      </c>
      <c r="G649" s="21">
        <v>2023</v>
      </c>
      <c r="H649" s="1">
        <f t="shared" si="30"/>
        <v>45114</v>
      </c>
      <c r="I649" s="23">
        <v>45125</v>
      </c>
      <c r="J649" s="21">
        <f t="shared" si="31"/>
        <v>11</v>
      </c>
      <c r="K649" t="s">
        <v>23</v>
      </c>
      <c r="L649">
        <v>90930</v>
      </c>
      <c r="M649">
        <v>1113</v>
      </c>
      <c r="N649" s="24">
        <v>776.82</v>
      </c>
      <c r="O649" s="24">
        <f t="shared" si="32"/>
        <v>776.82</v>
      </c>
      <c r="P649">
        <v>86</v>
      </c>
      <c r="Q649" t="b">
        <v>0</v>
      </c>
      <c r="V649" t="s">
        <v>25</v>
      </c>
    </row>
    <row r="650" spans="1:22">
      <c r="A650" t="s">
        <v>1360</v>
      </c>
      <c r="B650" t="s">
        <v>1361</v>
      </c>
      <c r="C650" s="1" t="s">
        <v>4128</v>
      </c>
      <c r="D650" s="1">
        <v>44953</v>
      </c>
      <c r="E650" s="21">
        <v>1</v>
      </c>
      <c r="F650" s="21">
        <v>27</v>
      </c>
      <c r="G650" s="21">
        <v>2023</v>
      </c>
      <c r="H650" s="1">
        <f t="shared" si="30"/>
        <v>44953</v>
      </c>
      <c r="I650" s="23">
        <v>44977</v>
      </c>
      <c r="J650" s="21">
        <f t="shared" si="31"/>
        <v>24</v>
      </c>
      <c r="K650" t="s">
        <v>33</v>
      </c>
      <c r="L650">
        <v>7801</v>
      </c>
      <c r="M650">
        <v>344</v>
      </c>
      <c r="N650" s="24">
        <v>436.8</v>
      </c>
      <c r="O650" s="24">
        <f t="shared" si="32"/>
        <v>436.8</v>
      </c>
      <c r="P650">
        <v>46</v>
      </c>
      <c r="Q650" t="b">
        <v>1</v>
      </c>
      <c r="V650" t="s">
        <v>34</v>
      </c>
    </row>
    <row r="651" spans="1:22">
      <c r="A651" t="s">
        <v>1362</v>
      </c>
      <c r="B651" t="s">
        <v>1363</v>
      </c>
      <c r="C651" s="1" t="s">
        <v>4131</v>
      </c>
      <c r="D651" s="1">
        <v>45210</v>
      </c>
      <c r="E651" s="21">
        <v>10</v>
      </c>
      <c r="F651" s="21">
        <v>11</v>
      </c>
      <c r="G651" s="21">
        <v>2023</v>
      </c>
      <c r="H651" s="1">
        <f t="shared" si="30"/>
        <v>45210</v>
      </c>
      <c r="I651" s="23">
        <v>45231</v>
      </c>
      <c r="J651" s="21">
        <f t="shared" si="31"/>
        <v>21</v>
      </c>
      <c r="K651" t="s">
        <v>33</v>
      </c>
      <c r="L651">
        <v>73267</v>
      </c>
      <c r="M651">
        <v>1393</v>
      </c>
      <c r="N651" s="24">
        <v>1102.8</v>
      </c>
      <c r="O651" s="24">
        <f t="shared" si="32"/>
        <v>1102.8</v>
      </c>
      <c r="P651">
        <v>148</v>
      </c>
      <c r="Q651" t="b">
        <v>0</v>
      </c>
      <c r="V651" t="s">
        <v>34</v>
      </c>
    </row>
    <row r="652" spans="1:22">
      <c r="A652" t="s">
        <v>1364</v>
      </c>
      <c r="B652" t="s">
        <v>1365</v>
      </c>
      <c r="C652" s="1" t="s">
        <v>4128</v>
      </c>
      <c r="D652" s="1">
        <v>45157</v>
      </c>
      <c r="E652" s="21">
        <v>8</v>
      </c>
      <c r="F652" s="21">
        <v>19</v>
      </c>
      <c r="G652" s="21">
        <v>2023</v>
      </c>
      <c r="H652" s="1">
        <f t="shared" si="30"/>
        <v>45157</v>
      </c>
      <c r="I652" s="23">
        <v>45169</v>
      </c>
      <c r="J652" s="21">
        <f t="shared" si="31"/>
        <v>12</v>
      </c>
      <c r="K652" t="s">
        <v>33</v>
      </c>
      <c r="L652">
        <v>49136</v>
      </c>
      <c r="M652">
        <v>1232</v>
      </c>
      <c r="N652" s="24">
        <v>788.23</v>
      </c>
      <c r="O652" s="24">
        <f t="shared" si="32"/>
        <v>788.23</v>
      </c>
      <c r="P652">
        <v>239</v>
      </c>
      <c r="Q652" t="b">
        <v>0</v>
      </c>
      <c r="V652" t="s">
        <v>34</v>
      </c>
    </row>
    <row r="653" spans="1:22">
      <c r="A653" t="s">
        <v>1366</v>
      </c>
      <c r="B653" t="s">
        <v>1367</v>
      </c>
      <c r="C653" s="1" t="s">
        <v>4127</v>
      </c>
      <c r="D653" s="1">
        <v>45246</v>
      </c>
      <c r="E653" s="21">
        <v>11</v>
      </c>
      <c r="F653" s="21">
        <v>16</v>
      </c>
      <c r="G653" s="21">
        <v>2023</v>
      </c>
      <c r="H653" s="1">
        <f t="shared" si="30"/>
        <v>45246</v>
      </c>
      <c r="I653" s="23">
        <v>45260</v>
      </c>
      <c r="J653" s="21">
        <f t="shared" si="31"/>
        <v>14</v>
      </c>
      <c r="K653" t="s">
        <v>41</v>
      </c>
      <c r="L653">
        <v>24625</v>
      </c>
      <c r="M653">
        <v>701</v>
      </c>
      <c r="N653" s="24">
        <v>782.14</v>
      </c>
      <c r="O653" s="24">
        <f t="shared" si="32"/>
        <v>782.14</v>
      </c>
      <c r="P653">
        <v>63</v>
      </c>
      <c r="Q653" t="b">
        <v>1</v>
      </c>
      <c r="V653" t="s">
        <v>42</v>
      </c>
    </row>
    <row r="654" spans="1:22">
      <c r="A654" t="s">
        <v>1368</v>
      </c>
      <c r="B654" t="s">
        <v>1369</v>
      </c>
      <c r="C654" s="1" t="s">
        <v>4131</v>
      </c>
      <c r="D654" s="1">
        <v>44976</v>
      </c>
      <c r="E654" s="21">
        <v>2</v>
      </c>
      <c r="F654" s="21">
        <v>19</v>
      </c>
      <c r="G654" s="21">
        <v>2023</v>
      </c>
      <c r="H654" s="1">
        <f t="shared" si="30"/>
        <v>44976</v>
      </c>
      <c r="I654" s="23">
        <v>44982</v>
      </c>
      <c r="J654" s="21">
        <f t="shared" si="31"/>
        <v>6</v>
      </c>
      <c r="K654" t="s">
        <v>41</v>
      </c>
      <c r="L654">
        <v>83873</v>
      </c>
      <c r="M654">
        <v>2452</v>
      </c>
      <c r="N654" s="24">
        <v>1826.75</v>
      </c>
      <c r="O654" s="24">
        <f t="shared" si="32"/>
        <v>1826.75</v>
      </c>
      <c r="P654">
        <v>269</v>
      </c>
      <c r="Q654" t="b">
        <v>0</v>
      </c>
      <c r="V654" t="s">
        <v>42</v>
      </c>
    </row>
    <row r="655" spans="1:22">
      <c r="A655" t="s">
        <v>1370</v>
      </c>
      <c r="B655" t="s">
        <v>1371</v>
      </c>
      <c r="C655" s="1" t="s">
        <v>4128</v>
      </c>
      <c r="D655" s="1">
        <v>45100</v>
      </c>
      <c r="E655" s="21">
        <v>6</v>
      </c>
      <c r="F655" s="21">
        <v>23</v>
      </c>
      <c r="G655" s="21">
        <v>2023</v>
      </c>
      <c r="H655" s="1">
        <f t="shared" si="30"/>
        <v>45100</v>
      </c>
      <c r="I655" s="23">
        <v>45119</v>
      </c>
      <c r="J655" s="21">
        <f t="shared" si="31"/>
        <v>19</v>
      </c>
      <c r="K655" t="s">
        <v>19</v>
      </c>
      <c r="L655">
        <v>73592</v>
      </c>
      <c r="M655">
        <v>2016</v>
      </c>
      <c r="N655" s="24">
        <v>1678.67</v>
      </c>
      <c r="O655" s="24">
        <f t="shared" si="32"/>
        <v>1678.67</v>
      </c>
      <c r="P655">
        <v>398</v>
      </c>
      <c r="Q655" t="b">
        <v>1</v>
      </c>
      <c r="V655" t="s">
        <v>20</v>
      </c>
    </row>
    <row r="656" spans="1:22">
      <c r="A656" t="s">
        <v>1372</v>
      </c>
      <c r="B656" t="s">
        <v>1373</v>
      </c>
      <c r="C656" s="1" t="s">
        <v>4128</v>
      </c>
      <c r="D656" s="1">
        <v>45000</v>
      </c>
      <c r="E656" s="21">
        <v>3</v>
      </c>
      <c r="F656" s="21">
        <v>15</v>
      </c>
      <c r="G656" s="21">
        <v>2023</v>
      </c>
      <c r="H656" s="1">
        <f t="shared" si="30"/>
        <v>45000</v>
      </c>
      <c r="I656" s="23">
        <v>45013</v>
      </c>
      <c r="J656" s="21">
        <f t="shared" si="31"/>
        <v>13</v>
      </c>
      <c r="K656" t="s">
        <v>41</v>
      </c>
      <c r="L656">
        <v>78052</v>
      </c>
      <c r="M656">
        <v>3707</v>
      </c>
      <c r="N656" s="24">
        <v>3619.26</v>
      </c>
      <c r="O656" s="24">
        <f t="shared" si="32"/>
        <v>3619.26</v>
      </c>
      <c r="P656">
        <v>483</v>
      </c>
      <c r="Q656" t="b">
        <v>1</v>
      </c>
      <c r="V656" t="s">
        <v>42</v>
      </c>
    </row>
    <row r="657" spans="1:22">
      <c r="A657" t="s">
        <v>1374</v>
      </c>
      <c r="B657" t="s">
        <v>1375</v>
      </c>
      <c r="C657" s="1" t="s">
        <v>4128</v>
      </c>
      <c r="D657" s="1" t="s">
        <v>1376</v>
      </c>
      <c r="E657" s="21">
        <v>14</v>
      </c>
      <c r="F657" s="21">
        <v>9</v>
      </c>
      <c r="G657" s="21">
        <v>2023</v>
      </c>
      <c r="H657" s="1">
        <f t="shared" si="30"/>
        <v>45183</v>
      </c>
      <c r="I657" s="23">
        <v>45195</v>
      </c>
      <c r="J657" s="21">
        <f t="shared" si="31"/>
        <v>12</v>
      </c>
      <c r="K657" t="s">
        <v>138</v>
      </c>
      <c r="L657">
        <v>45261</v>
      </c>
      <c r="M657">
        <v>1730</v>
      </c>
      <c r="N657" s="24">
        <v>1538.11</v>
      </c>
      <c r="O657" s="24">
        <f t="shared" si="32"/>
        <v>1538.11</v>
      </c>
      <c r="P657">
        <v>216</v>
      </c>
      <c r="Q657" t="b">
        <v>0</v>
      </c>
      <c r="V657" t="s">
        <v>139</v>
      </c>
    </row>
    <row r="658" spans="1:22">
      <c r="A658" t="s">
        <v>1377</v>
      </c>
      <c r="B658" t="s">
        <v>1378</v>
      </c>
      <c r="C658" s="1" t="s">
        <v>4129</v>
      </c>
      <c r="D658" s="1">
        <v>44946</v>
      </c>
      <c r="E658" s="21">
        <v>1</v>
      </c>
      <c r="F658" s="21">
        <v>20</v>
      </c>
      <c r="G658" s="21">
        <v>2023</v>
      </c>
      <c r="H658" s="1">
        <f t="shared" si="30"/>
        <v>44946</v>
      </c>
      <c r="I658" s="23">
        <v>44961</v>
      </c>
      <c r="J658" s="21">
        <f t="shared" si="31"/>
        <v>15</v>
      </c>
      <c r="K658" t="s">
        <v>14</v>
      </c>
      <c r="L658">
        <v>2542</v>
      </c>
      <c r="M658">
        <v>89</v>
      </c>
      <c r="N658" s="24">
        <v>56.19</v>
      </c>
      <c r="O658" s="24">
        <f t="shared" si="32"/>
        <v>56.19</v>
      </c>
      <c r="P658">
        <v>7</v>
      </c>
      <c r="Q658" t="b">
        <v>0</v>
      </c>
      <c r="V658" t="s">
        <v>16</v>
      </c>
    </row>
    <row r="659" spans="1:22">
      <c r="A659" t="s">
        <v>1379</v>
      </c>
      <c r="B659" t="s">
        <v>1380</v>
      </c>
      <c r="C659" s="1" t="s">
        <v>4128</v>
      </c>
      <c r="D659" s="1">
        <v>45169</v>
      </c>
      <c r="E659" s="21">
        <v>8</v>
      </c>
      <c r="F659" s="21">
        <v>31</v>
      </c>
      <c r="G659" s="21">
        <v>2023</v>
      </c>
      <c r="H659" s="1">
        <f t="shared" si="30"/>
        <v>45169</v>
      </c>
      <c r="I659" s="23">
        <v>45181</v>
      </c>
      <c r="J659" s="21">
        <f t="shared" si="31"/>
        <v>12</v>
      </c>
      <c r="K659" t="s">
        <v>33</v>
      </c>
      <c r="L659">
        <v>22677</v>
      </c>
      <c r="M659">
        <v>271</v>
      </c>
      <c r="N659" s="24">
        <v>172.05</v>
      </c>
      <c r="O659" s="24">
        <f t="shared" si="32"/>
        <v>172.05</v>
      </c>
      <c r="P659">
        <v>42</v>
      </c>
      <c r="Q659" t="b">
        <v>1</v>
      </c>
      <c r="V659" t="s">
        <v>34</v>
      </c>
    </row>
    <row r="660" spans="1:22">
      <c r="A660" t="s">
        <v>1381</v>
      </c>
      <c r="B660" t="s">
        <v>1382</v>
      </c>
      <c r="C660" s="1" t="s">
        <v>4128</v>
      </c>
      <c r="D660" s="1">
        <v>45190</v>
      </c>
      <c r="E660" s="21">
        <v>9</v>
      </c>
      <c r="F660" s="21">
        <v>21</v>
      </c>
      <c r="G660" s="21">
        <v>2023</v>
      </c>
      <c r="H660" s="1">
        <f t="shared" si="30"/>
        <v>45190</v>
      </c>
      <c r="I660" s="23">
        <v>45215</v>
      </c>
      <c r="J660" s="21">
        <f t="shared" si="31"/>
        <v>25</v>
      </c>
      <c r="K660" t="s">
        <v>33</v>
      </c>
      <c r="L660">
        <v>47732</v>
      </c>
      <c r="M660">
        <v>2203</v>
      </c>
      <c r="N660" s="24">
        <v>1740.09</v>
      </c>
      <c r="O660" s="24">
        <f t="shared" si="32"/>
        <v>1740.09</v>
      </c>
      <c r="P660">
        <v>114</v>
      </c>
      <c r="Q660" t="b">
        <v>0</v>
      </c>
      <c r="V660" t="s">
        <v>34</v>
      </c>
    </row>
    <row r="661" spans="1:22">
      <c r="A661" t="s">
        <v>1383</v>
      </c>
      <c r="B661" t="s">
        <v>1384</v>
      </c>
      <c r="C661" s="1" t="s">
        <v>4131</v>
      </c>
      <c r="D661" s="1">
        <v>45090</v>
      </c>
      <c r="E661" s="21">
        <v>6</v>
      </c>
      <c r="F661" s="21">
        <v>13</v>
      </c>
      <c r="G661" s="21">
        <v>2023</v>
      </c>
      <c r="H661" s="1">
        <f t="shared" si="30"/>
        <v>45090</v>
      </c>
      <c r="I661" s="23">
        <v>45100</v>
      </c>
      <c r="J661" s="21">
        <f t="shared" si="31"/>
        <v>10</v>
      </c>
      <c r="K661" t="s">
        <v>41</v>
      </c>
      <c r="L661">
        <v>51343</v>
      </c>
      <c r="M661">
        <v>2381</v>
      </c>
      <c r="N661" s="24">
        <v>1371.07</v>
      </c>
      <c r="O661" s="24">
        <f t="shared" si="32"/>
        <v>1371.07</v>
      </c>
      <c r="P661">
        <v>136</v>
      </c>
      <c r="Q661" t="b">
        <v>1</v>
      </c>
      <c r="V661" t="s">
        <v>42</v>
      </c>
    </row>
    <row r="662" spans="1:22">
      <c r="A662" t="s">
        <v>1385</v>
      </c>
      <c r="B662" t="s">
        <v>1386</v>
      </c>
      <c r="C662" s="1" t="s">
        <v>4131</v>
      </c>
      <c r="D662" s="1">
        <v>45080</v>
      </c>
      <c r="E662" s="21">
        <v>6</v>
      </c>
      <c r="F662" s="21">
        <v>3</v>
      </c>
      <c r="G662" s="21">
        <v>2023</v>
      </c>
      <c r="H662" s="1">
        <f t="shared" si="30"/>
        <v>45080</v>
      </c>
      <c r="I662" s="23">
        <v>45085</v>
      </c>
      <c r="J662" s="21">
        <f t="shared" si="31"/>
        <v>5</v>
      </c>
      <c r="K662" t="s">
        <v>19</v>
      </c>
      <c r="L662">
        <v>40081</v>
      </c>
      <c r="M662">
        <v>1651</v>
      </c>
      <c r="N662" s="24">
        <v>2376.92</v>
      </c>
      <c r="O662" s="24">
        <f t="shared" si="32"/>
        <v>2376.92</v>
      </c>
      <c r="P662">
        <v>230</v>
      </c>
      <c r="Q662" t="b">
        <v>0</v>
      </c>
      <c r="V662" t="s">
        <v>20</v>
      </c>
    </row>
    <row r="663" spans="1:22">
      <c r="A663" t="s">
        <v>1387</v>
      </c>
      <c r="B663" t="s">
        <v>1388</v>
      </c>
      <c r="C663" s="1" t="s">
        <v>4131</v>
      </c>
      <c r="D663" s="1">
        <v>45187</v>
      </c>
      <c r="E663" s="21">
        <v>9</v>
      </c>
      <c r="F663" s="21">
        <v>18</v>
      </c>
      <c r="G663" s="21">
        <v>2023</v>
      </c>
      <c r="H663" s="1">
        <f t="shared" si="30"/>
        <v>45187</v>
      </c>
      <c r="I663" s="23">
        <v>45214</v>
      </c>
      <c r="J663" s="21">
        <f t="shared" si="31"/>
        <v>27</v>
      </c>
      <c r="K663" t="s">
        <v>58</v>
      </c>
      <c r="L663">
        <v>63856</v>
      </c>
      <c r="M663">
        <v>656</v>
      </c>
      <c r="N663" s="24">
        <v>610.73</v>
      </c>
      <c r="O663" s="24">
        <f t="shared" si="32"/>
        <v>610.73</v>
      </c>
      <c r="P663">
        <v>0</v>
      </c>
      <c r="Q663" t="b">
        <v>0</v>
      </c>
      <c r="V663" t="s">
        <v>59</v>
      </c>
    </row>
    <row r="664" spans="1:22">
      <c r="A664" t="s">
        <v>1389</v>
      </c>
      <c r="B664" t="s">
        <v>1390</v>
      </c>
      <c r="C664" s="1" t="s">
        <v>4129</v>
      </c>
      <c r="D664" s="1">
        <v>45080</v>
      </c>
      <c r="E664" s="21">
        <v>6</v>
      </c>
      <c r="F664" s="21">
        <v>3</v>
      </c>
      <c r="G664" s="21">
        <v>2023</v>
      </c>
      <c r="H664" s="1">
        <f t="shared" si="30"/>
        <v>45080</v>
      </c>
      <c r="I664" s="23">
        <v>45013</v>
      </c>
      <c r="J664" s="21">
        <f t="shared" si="31"/>
        <v>-67</v>
      </c>
      <c r="K664" t="s">
        <v>19</v>
      </c>
      <c r="L664">
        <v>94105</v>
      </c>
      <c r="M664">
        <v>1156</v>
      </c>
      <c r="N664" s="24">
        <v>1063.08</v>
      </c>
      <c r="O664" s="24">
        <f t="shared" si="32"/>
        <v>1063.08</v>
      </c>
      <c r="P664">
        <v>223</v>
      </c>
      <c r="Q664" t="b">
        <v>1</v>
      </c>
      <c r="V664" t="s">
        <v>20</v>
      </c>
    </row>
    <row r="665" spans="1:22">
      <c r="A665" t="s">
        <v>1391</v>
      </c>
      <c r="B665" t="s">
        <v>1392</v>
      </c>
      <c r="C665" s="1" t="s">
        <v>4131</v>
      </c>
      <c r="D665" s="1">
        <v>45096</v>
      </c>
      <c r="E665" s="21">
        <v>6</v>
      </c>
      <c r="F665" s="21">
        <v>19</v>
      </c>
      <c r="G665" s="21">
        <v>2023</v>
      </c>
      <c r="H665" s="1">
        <f t="shared" si="30"/>
        <v>45096</v>
      </c>
      <c r="I665" s="23">
        <v>45121</v>
      </c>
      <c r="J665" s="21">
        <f t="shared" si="31"/>
        <v>25</v>
      </c>
      <c r="K665" t="s">
        <v>138</v>
      </c>
      <c r="L665">
        <v>89858</v>
      </c>
      <c r="M665">
        <v>1708</v>
      </c>
      <c r="N665" s="24">
        <v>1704.58</v>
      </c>
      <c r="O665" s="24">
        <f t="shared" si="32"/>
        <v>1704.58</v>
      </c>
      <c r="P665">
        <v>316</v>
      </c>
      <c r="Q665" t="b">
        <v>1</v>
      </c>
      <c r="V665" t="s">
        <v>139</v>
      </c>
    </row>
    <row r="666" spans="1:22">
      <c r="A666" t="s">
        <v>1393</v>
      </c>
      <c r="B666" t="s">
        <v>1394</v>
      </c>
      <c r="C666" s="1" t="s">
        <v>4128</v>
      </c>
      <c r="D666" s="1">
        <v>45225</v>
      </c>
      <c r="E666" s="21">
        <v>10</v>
      </c>
      <c r="F666" s="21">
        <v>26</v>
      </c>
      <c r="G666" s="21">
        <v>2023</v>
      </c>
      <c r="H666" s="1">
        <f t="shared" si="30"/>
        <v>45225</v>
      </c>
      <c r="I666" s="23">
        <v>45254</v>
      </c>
      <c r="J666" s="21">
        <f t="shared" si="31"/>
        <v>29</v>
      </c>
      <c r="K666" t="s">
        <v>14</v>
      </c>
      <c r="L666">
        <v>20065</v>
      </c>
      <c r="M666">
        <v>306</v>
      </c>
      <c r="N666" s="24">
        <v>457.22</v>
      </c>
      <c r="O666" s="24">
        <f t="shared" si="32"/>
        <v>457.22</v>
      </c>
      <c r="P666">
        <v>48</v>
      </c>
      <c r="Q666" t="b">
        <v>1</v>
      </c>
      <c r="V666" t="s">
        <v>16</v>
      </c>
    </row>
    <row r="667" spans="1:22">
      <c r="A667" t="s">
        <v>1395</v>
      </c>
      <c r="B667" t="s">
        <v>1396</v>
      </c>
      <c r="C667" s="1" t="s">
        <v>4127</v>
      </c>
      <c r="D667" s="1">
        <v>45279</v>
      </c>
      <c r="E667" s="21">
        <v>12</v>
      </c>
      <c r="F667" s="21">
        <v>19</v>
      </c>
      <c r="G667" s="21">
        <v>2023</v>
      </c>
      <c r="H667" s="1">
        <f t="shared" si="30"/>
        <v>45279</v>
      </c>
      <c r="I667" s="23">
        <v>45295</v>
      </c>
      <c r="J667" s="21">
        <f t="shared" si="31"/>
        <v>16</v>
      </c>
      <c r="K667" t="s">
        <v>41</v>
      </c>
      <c r="L667">
        <v>84460</v>
      </c>
      <c r="M667">
        <v>2192</v>
      </c>
      <c r="N667" s="24">
        <v>3958.64</v>
      </c>
      <c r="O667" s="24">
        <f t="shared" si="32"/>
        <v>3632.575</v>
      </c>
      <c r="P667">
        <v>378</v>
      </c>
      <c r="Q667" t="b">
        <v>0</v>
      </c>
      <c r="V667" t="s">
        <v>42</v>
      </c>
    </row>
    <row r="668" spans="1:22">
      <c r="A668" t="s">
        <v>1397</v>
      </c>
      <c r="B668" t="s">
        <v>1398</v>
      </c>
      <c r="C668" s="1" t="s">
        <v>4131</v>
      </c>
      <c r="D668" s="1">
        <v>45062</v>
      </c>
      <c r="E668" s="21">
        <v>5</v>
      </c>
      <c r="F668" s="21">
        <v>16</v>
      </c>
      <c r="G668" s="21">
        <v>2023</v>
      </c>
      <c r="H668" s="1">
        <f t="shared" si="30"/>
        <v>45062</v>
      </c>
      <c r="I668" s="23">
        <v>45084</v>
      </c>
      <c r="J668" s="21">
        <f t="shared" si="31"/>
        <v>22</v>
      </c>
      <c r="K668" t="s">
        <v>19</v>
      </c>
      <c r="L668">
        <v>89092</v>
      </c>
      <c r="M668">
        <v>4178</v>
      </c>
      <c r="N668" s="24">
        <v>6846.2</v>
      </c>
      <c r="O668" s="24">
        <f t="shared" si="32"/>
        <v>3632.575</v>
      </c>
      <c r="P668">
        <v>0</v>
      </c>
      <c r="Q668" t="b">
        <v>0</v>
      </c>
      <c r="V668" t="s">
        <v>20</v>
      </c>
    </row>
    <row r="669" spans="1:22">
      <c r="A669" t="s">
        <v>1399</v>
      </c>
      <c r="B669" t="s">
        <v>1400</v>
      </c>
      <c r="C669" s="1" t="s">
        <v>4128</v>
      </c>
      <c r="D669" s="1">
        <v>45223</v>
      </c>
      <c r="E669" s="21">
        <v>10</v>
      </c>
      <c r="F669" s="21">
        <v>24</v>
      </c>
      <c r="G669" s="21">
        <v>2023</v>
      </c>
      <c r="H669" s="1">
        <f t="shared" si="30"/>
        <v>45223</v>
      </c>
      <c r="I669" s="23">
        <v>45241</v>
      </c>
      <c r="J669" s="21">
        <f t="shared" si="31"/>
        <v>18</v>
      </c>
      <c r="K669" t="s">
        <v>33</v>
      </c>
      <c r="L669">
        <v>55693</v>
      </c>
      <c r="M669">
        <v>1608</v>
      </c>
      <c r="N669" s="24">
        <v>2558.8</v>
      </c>
      <c r="O669" s="24">
        <f t="shared" si="32"/>
        <v>2558.8</v>
      </c>
      <c r="P669">
        <v>110</v>
      </c>
      <c r="Q669" t="b">
        <v>1</v>
      </c>
      <c r="V669" t="s">
        <v>34</v>
      </c>
    </row>
    <row r="670" spans="1:22">
      <c r="A670" t="s">
        <v>1401</v>
      </c>
      <c r="B670" t="s">
        <v>1402</v>
      </c>
      <c r="C670" s="1" t="s">
        <v>4129</v>
      </c>
      <c r="D670" s="1">
        <v>45225</v>
      </c>
      <c r="E670" s="21">
        <v>10</v>
      </c>
      <c r="F670" s="21">
        <v>26</v>
      </c>
      <c r="G670" s="21">
        <v>2023</v>
      </c>
      <c r="H670" s="1">
        <f t="shared" si="30"/>
        <v>45225</v>
      </c>
      <c r="I670" s="23">
        <v>45239</v>
      </c>
      <c r="J670" s="21">
        <f t="shared" si="31"/>
        <v>14</v>
      </c>
      <c r="K670" t="s">
        <v>234</v>
      </c>
      <c r="L670">
        <v>27962</v>
      </c>
      <c r="M670">
        <v>294</v>
      </c>
      <c r="N670" s="24">
        <v>360.62</v>
      </c>
      <c r="O670" s="24">
        <f t="shared" si="32"/>
        <v>360.62</v>
      </c>
      <c r="P670">
        <v>48</v>
      </c>
      <c r="Q670" t="b">
        <v>0</v>
      </c>
      <c r="V670" t="s">
        <v>16</v>
      </c>
    </row>
    <row r="671" spans="1:22">
      <c r="A671" t="s">
        <v>1403</v>
      </c>
      <c r="B671" t="s">
        <v>1404</v>
      </c>
      <c r="C671" s="1" t="s">
        <v>4128</v>
      </c>
      <c r="D671" s="1">
        <v>45244</v>
      </c>
      <c r="E671" s="21">
        <v>11</v>
      </c>
      <c r="F671" s="21">
        <v>14</v>
      </c>
      <c r="G671" s="21">
        <v>2023</v>
      </c>
      <c r="H671" s="1">
        <f t="shared" si="30"/>
        <v>45244</v>
      </c>
      <c r="I671" s="23">
        <v>45256</v>
      </c>
      <c r="J671" s="21">
        <f t="shared" si="31"/>
        <v>12</v>
      </c>
      <c r="K671" t="s">
        <v>14</v>
      </c>
      <c r="L671">
        <v>29295</v>
      </c>
      <c r="M671">
        <v>624</v>
      </c>
      <c r="N671" s="24">
        <v>961.4</v>
      </c>
      <c r="O671" s="24">
        <f t="shared" si="32"/>
        <v>961.4</v>
      </c>
      <c r="P671">
        <v>50</v>
      </c>
      <c r="Q671" t="b">
        <v>0</v>
      </c>
      <c r="V671" t="s">
        <v>16</v>
      </c>
    </row>
    <row r="672" spans="1:22">
      <c r="A672" t="s">
        <v>1405</v>
      </c>
      <c r="B672" t="s">
        <v>1406</v>
      </c>
      <c r="C672" s="1" t="s">
        <v>4129</v>
      </c>
      <c r="D672" s="1">
        <v>45275</v>
      </c>
      <c r="E672" s="21">
        <v>12</v>
      </c>
      <c r="F672" s="21">
        <v>15</v>
      </c>
      <c r="G672" s="21">
        <v>2023</v>
      </c>
      <c r="H672" s="1">
        <f t="shared" si="30"/>
        <v>45275</v>
      </c>
      <c r="I672" s="23">
        <v>45289</v>
      </c>
      <c r="J672" s="21">
        <f t="shared" si="31"/>
        <v>14</v>
      </c>
      <c r="K672" t="s">
        <v>41</v>
      </c>
      <c r="L672">
        <v>14807</v>
      </c>
      <c r="M672">
        <v>174</v>
      </c>
      <c r="N672" s="24">
        <v>231.27</v>
      </c>
      <c r="O672" s="24">
        <f t="shared" si="32"/>
        <v>231.27</v>
      </c>
      <c r="P672">
        <v>17</v>
      </c>
      <c r="Q672" t="b">
        <v>0</v>
      </c>
      <c r="V672" t="s">
        <v>42</v>
      </c>
    </row>
    <row r="673" spans="1:22">
      <c r="A673" t="s">
        <v>1407</v>
      </c>
      <c r="B673" t="s">
        <v>1408</v>
      </c>
      <c r="C673" s="1" t="s">
        <v>4131</v>
      </c>
      <c r="D673" s="1">
        <v>45285</v>
      </c>
      <c r="E673" s="21">
        <v>12</v>
      </c>
      <c r="F673" s="21">
        <v>25</v>
      </c>
      <c r="G673" s="21">
        <v>2023</v>
      </c>
      <c r="H673" s="1">
        <f t="shared" si="30"/>
        <v>45285</v>
      </c>
      <c r="I673" s="23">
        <v>45288</v>
      </c>
      <c r="J673" s="21">
        <f t="shared" si="31"/>
        <v>3</v>
      </c>
      <c r="K673" t="s">
        <v>33</v>
      </c>
      <c r="L673">
        <v>43348</v>
      </c>
      <c r="M673">
        <v>496</v>
      </c>
      <c r="N673" s="24">
        <v>408.89</v>
      </c>
      <c r="O673" s="24">
        <f t="shared" si="32"/>
        <v>408.89</v>
      </c>
      <c r="P673">
        <v>85</v>
      </c>
      <c r="Q673" t="b">
        <v>0</v>
      </c>
      <c r="V673" t="s">
        <v>34</v>
      </c>
    </row>
    <row r="674" spans="1:22">
      <c r="A674" t="s">
        <v>1409</v>
      </c>
      <c r="B674" t="s">
        <v>1410</v>
      </c>
      <c r="C674" s="1" t="s">
        <v>4127</v>
      </c>
      <c r="D674" s="1">
        <v>45087</v>
      </c>
      <c r="E674" s="21">
        <v>6</v>
      </c>
      <c r="F674" s="21">
        <v>10</v>
      </c>
      <c r="G674" s="21">
        <v>2023</v>
      </c>
      <c r="H674" s="1">
        <f t="shared" si="30"/>
        <v>45087</v>
      </c>
      <c r="I674" s="23">
        <v>45107</v>
      </c>
      <c r="J674" s="21">
        <f t="shared" si="31"/>
        <v>20</v>
      </c>
      <c r="K674" t="s">
        <v>33</v>
      </c>
      <c r="L674">
        <v>27432</v>
      </c>
      <c r="M674">
        <v>576</v>
      </c>
      <c r="N674" s="24">
        <v>468.22</v>
      </c>
      <c r="O674" s="24">
        <f t="shared" si="32"/>
        <v>468.22</v>
      </c>
      <c r="P674">
        <v>75</v>
      </c>
      <c r="Q674" t="b">
        <v>1</v>
      </c>
      <c r="V674" t="s">
        <v>34</v>
      </c>
    </row>
    <row r="675" spans="1:22">
      <c r="A675" t="s">
        <v>1411</v>
      </c>
      <c r="B675" t="s">
        <v>1412</v>
      </c>
      <c r="C675" s="1" t="s">
        <v>4131</v>
      </c>
      <c r="D675" s="1">
        <v>45031</v>
      </c>
      <c r="E675" s="21">
        <v>4</v>
      </c>
      <c r="F675" s="21">
        <v>15</v>
      </c>
      <c r="G675" s="21">
        <v>2023</v>
      </c>
      <c r="H675" s="1">
        <f t="shared" si="30"/>
        <v>45031</v>
      </c>
      <c r="I675" s="23">
        <v>45040</v>
      </c>
      <c r="J675" s="21">
        <f t="shared" si="31"/>
        <v>9</v>
      </c>
      <c r="K675" t="s">
        <v>41</v>
      </c>
      <c r="L675">
        <v>84285</v>
      </c>
      <c r="M675">
        <v>1772</v>
      </c>
      <c r="N675" s="24">
        <v>1673.81</v>
      </c>
      <c r="O675" s="24">
        <f t="shared" si="32"/>
        <v>1673.81</v>
      </c>
      <c r="P675">
        <v>317</v>
      </c>
      <c r="Q675" t="b">
        <v>0</v>
      </c>
      <c r="V675" t="s">
        <v>42</v>
      </c>
    </row>
    <row r="676" spans="1:22">
      <c r="A676" t="s">
        <v>1413</v>
      </c>
      <c r="B676" t="s">
        <v>1414</v>
      </c>
      <c r="C676" s="1" t="s">
        <v>4128</v>
      </c>
      <c r="D676" s="1">
        <v>45168</v>
      </c>
      <c r="E676" s="21">
        <v>8</v>
      </c>
      <c r="F676" s="21">
        <v>30</v>
      </c>
      <c r="G676" s="21">
        <v>2023</v>
      </c>
      <c r="H676" s="1">
        <f t="shared" si="30"/>
        <v>45168</v>
      </c>
      <c r="I676" s="23">
        <v>45197</v>
      </c>
      <c r="J676" s="21">
        <f t="shared" si="31"/>
        <v>29</v>
      </c>
      <c r="K676" t="s">
        <v>14</v>
      </c>
      <c r="L676">
        <v>92792</v>
      </c>
      <c r="M676">
        <v>3849</v>
      </c>
      <c r="N676" s="24">
        <v>7183.02</v>
      </c>
      <c r="O676" s="24">
        <f t="shared" si="32"/>
        <v>3632.575</v>
      </c>
      <c r="P676">
        <v>315</v>
      </c>
      <c r="Q676" t="b">
        <v>1</v>
      </c>
      <c r="V676" t="s">
        <v>16</v>
      </c>
    </row>
    <row r="677" spans="1:22">
      <c r="A677" t="s">
        <v>1415</v>
      </c>
      <c r="B677" t="s">
        <v>1416</v>
      </c>
      <c r="C677" s="1" t="s">
        <v>4131</v>
      </c>
      <c r="D677" s="1">
        <v>44958</v>
      </c>
      <c r="E677" s="21">
        <v>2</v>
      </c>
      <c r="F677" s="21">
        <v>1</v>
      </c>
      <c r="G677" s="21">
        <v>2023</v>
      </c>
      <c r="H677" s="1">
        <f t="shared" si="30"/>
        <v>44958</v>
      </c>
      <c r="I677" s="23">
        <v>44963</v>
      </c>
      <c r="J677" s="21">
        <f t="shared" si="31"/>
        <v>5</v>
      </c>
      <c r="K677" t="s">
        <v>138</v>
      </c>
      <c r="L677">
        <v>58854</v>
      </c>
      <c r="M677">
        <v>2883</v>
      </c>
      <c r="N677" s="24">
        <v>3808.8</v>
      </c>
      <c r="O677" s="24">
        <f t="shared" si="32"/>
        <v>3632.575</v>
      </c>
      <c r="P677">
        <v>406</v>
      </c>
      <c r="Q677" t="b">
        <v>0</v>
      </c>
      <c r="V677" t="s">
        <v>139</v>
      </c>
    </row>
    <row r="678" spans="1:22">
      <c r="A678" t="s">
        <v>1417</v>
      </c>
      <c r="B678" t="s">
        <v>1418</v>
      </c>
      <c r="C678" s="1" t="s">
        <v>4131</v>
      </c>
      <c r="D678" s="1">
        <v>45214</v>
      </c>
      <c r="E678" s="21">
        <v>10</v>
      </c>
      <c r="F678" s="21">
        <v>15</v>
      </c>
      <c r="G678" s="21">
        <v>2023</v>
      </c>
      <c r="H678" s="1">
        <f t="shared" si="30"/>
        <v>45214</v>
      </c>
      <c r="I678" s="23">
        <v>45225</v>
      </c>
      <c r="J678" s="21">
        <f t="shared" si="31"/>
        <v>11</v>
      </c>
      <c r="K678" t="s">
        <v>14</v>
      </c>
      <c r="L678">
        <v>41262</v>
      </c>
      <c r="M678">
        <v>1025</v>
      </c>
      <c r="N678" s="24">
        <v>-1640.88</v>
      </c>
      <c r="O678" s="24">
        <f t="shared" si="32"/>
        <v>-344.195</v>
      </c>
      <c r="P678">
        <v>64</v>
      </c>
      <c r="Q678" t="b">
        <v>0</v>
      </c>
      <c r="V678" t="s">
        <v>16</v>
      </c>
    </row>
    <row r="679" spans="1:22">
      <c r="A679" t="s">
        <v>1419</v>
      </c>
      <c r="B679" t="s">
        <v>1420</v>
      </c>
      <c r="C679" s="1" t="s">
        <v>4127</v>
      </c>
      <c r="D679" s="1">
        <v>45196</v>
      </c>
      <c r="E679" s="21">
        <v>9</v>
      </c>
      <c r="F679" s="21">
        <v>27</v>
      </c>
      <c r="G679" s="21">
        <v>2023</v>
      </c>
      <c r="H679" s="1">
        <f t="shared" si="30"/>
        <v>45196</v>
      </c>
      <c r="I679" s="23">
        <v>45226</v>
      </c>
      <c r="J679" s="21">
        <f t="shared" si="31"/>
        <v>30</v>
      </c>
      <c r="K679" t="s">
        <v>14</v>
      </c>
      <c r="L679">
        <v>38080</v>
      </c>
      <c r="M679">
        <v>1034</v>
      </c>
      <c r="N679" s="24">
        <v>1054.51</v>
      </c>
      <c r="O679" s="24">
        <f t="shared" si="32"/>
        <v>1054.51</v>
      </c>
      <c r="P679">
        <v>151</v>
      </c>
      <c r="Q679" t="b">
        <v>0</v>
      </c>
      <c r="V679" t="s">
        <v>16</v>
      </c>
    </row>
    <row r="680" spans="1:22">
      <c r="A680" t="s">
        <v>1421</v>
      </c>
      <c r="B680" t="s">
        <v>1422</v>
      </c>
      <c r="C680" s="1" t="s">
        <v>4131</v>
      </c>
      <c r="D680" s="1">
        <v>45162</v>
      </c>
      <c r="E680" s="21">
        <v>8</v>
      </c>
      <c r="F680" s="21">
        <v>24</v>
      </c>
      <c r="G680" s="21">
        <v>2023</v>
      </c>
      <c r="H680" s="1">
        <f t="shared" si="30"/>
        <v>45162</v>
      </c>
      <c r="I680" s="23">
        <v>45174</v>
      </c>
      <c r="J680" s="21">
        <f t="shared" si="31"/>
        <v>12</v>
      </c>
      <c r="K680" t="s">
        <v>41</v>
      </c>
      <c r="L680">
        <v>2324</v>
      </c>
      <c r="M680">
        <v>101</v>
      </c>
      <c r="N680" s="24">
        <v>112.27</v>
      </c>
      <c r="O680" s="24">
        <f t="shared" si="32"/>
        <v>112.27</v>
      </c>
      <c r="P680">
        <v>0</v>
      </c>
      <c r="Q680" t="b">
        <v>1</v>
      </c>
      <c r="V680" t="s">
        <v>42</v>
      </c>
    </row>
    <row r="681" spans="1:22">
      <c r="A681" t="s">
        <v>1423</v>
      </c>
      <c r="B681" t="s">
        <v>1424</v>
      </c>
      <c r="C681" s="1" t="s">
        <v>4131</v>
      </c>
      <c r="D681" s="1">
        <v>45108</v>
      </c>
      <c r="E681" s="21">
        <v>7</v>
      </c>
      <c r="F681" s="21">
        <v>1</v>
      </c>
      <c r="G681" s="21">
        <v>2023</v>
      </c>
      <c r="H681" s="1">
        <f t="shared" si="30"/>
        <v>45108</v>
      </c>
      <c r="I681" s="23">
        <v>45129</v>
      </c>
      <c r="J681" s="21">
        <f t="shared" si="31"/>
        <v>21</v>
      </c>
      <c r="K681" t="s">
        <v>19</v>
      </c>
      <c r="L681">
        <v>92267</v>
      </c>
      <c r="M681">
        <v>1912</v>
      </c>
      <c r="N681" s="24">
        <v>1316.12</v>
      </c>
      <c r="O681" s="24">
        <f t="shared" si="32"/>
        <v>1316.12</v>
      </c>
      <c r="P681">
        <v>263</v>
      </c>
      <c r="Q681" t="b">
        <v>1</v>
      </c>
      <c r="V681" t="s">
        <v>20</v>
      </c>
    </row>
    <row r="682" spans="1:22">
      <c r="A682" t="s">
        <v>1425</v>
      </c>
      <c r="B682" t="s">
        <v>1426</v>
      </c>
      <c r="C682" s="1" t="s">
        <v>4128</v>
      </c>
      <c r="D682" s="1">
        <v>45275</v>
      </c>
      <c r="E682" s="21">
        <v>12</v>
      </c>
      <c r="F682" s="21">
        <v>15</v>
      </c>
      <c r="G682" s="21">
        <v>2023</v>
      </c>
      <c r="H682" s="1">
        <f t="shared" si="30"/>
        <v>45275</v>
      </c>
      <c r="I682" s="23">
        <v>45290</v>
      </c>
      <c r="J682" s="21">
        <f t="shared" si="31"/>
        <v>15</v>
      </c>
      <c r="K682" t="s">
        <v>41</v>
      </c>
      <c r="L682">
        <v>36909</v>
      </c>
      <c r="M682">
        <v>599</v>
      </c>
      <c r="N682" s="24">
        <v>453.41</v>
      </c>
      <c r="O682" s="24">
        <f t="shared" si="32"/>
        <v>453.41</v>
      </c>
      <c r="P682">
        <v>53</v>
      </c>
      <c r="Q682" t="b">
        <v>1</v>
      </c>
      <c r="V682" t="s">
        <v>42</v>
      </c>
    </row>
    <row r="683" spans="1:22">
      <c r="A683" t="s">
        <v>1427</v>
      </c>
      <c r="B683" t="s">
        <v>1428</v>
      </c>
      <c r="C683" s="1" t="s">
        <v>4127</v>
      </c>
      <c r="D683" s="1">
        <v>45239</v>
      </c>
      <c r="E683" s="21">
        <v>11</v>
      </c>
      <c r="F683" s="21">
        <v>9</v>
      </c>
      <c r="G683" s="21">
        <v>2023</v>
      </c>
      <c r="H683" s="1">
        <f t="shared" si="30"/>
        <v>45239</v>
      </c>
      <c r="I683" s="23">
        <v>45254</v>
      </c>
      <c r="J683" s="21">
        <f t="shared" si="31"/>
        <v>15</v>
      </c>
      <c r="K683" t="s">
        <v>41</v>
      </c>
      <c r="L683">
        <v>90339</v>
      </c>
      <c r="M683">
        <v>3986</v>
      </c>
      <c r="N683" s="24">
        <v>6939.76</v>
      </c>
      <c r="O683" s="24">
        <f t="shared" si="32"/>
        <v>3632.575</v>
      </c>
      <c r="P683">
        <v>218</v>
      </c>
      <c r="Q683" t="b">
        <v>1</v>
      </c>
      <c r="V683" t="s">
        <v>42</v>
      </c>
    </row>
    <row r="684" spans="1:22">
      <c r="A684" t="s">
        <v>1429</v>
      </c>
      <c r="B684" t="s">
        <v>1430</v>
      </c>
      <c r="C684" s="1" t="s">
        <v>4127</v>
      </c>
      <c r="D684" s="1">
        <v>45069</v>
      </c>
      <c r="E684" s="21">
        <v>5</v>
      </c>
      <c r="F684" s="21">
        <v>23</v>
      </c>
      <c r="G684" s="21">
        <v>2023</v>
      </c>
      <c r="H684" s="1">
        <f t="shared" si="30"/>
        <v>45069</v>
      </c>
      <c r="I684" s="23">
        <v>45094</v>
      </c>
      <c r="J684" s="21">
        <f t="shared" si="31"/>
        <v>25</v>
      </c>
      <c r="K684" t="s">
        <v>23</v>
      </c>
      <c r="L684">
        <v>20870</v>
      </c>
      <c r="M684">
        <v>247</v>
      </c>
      <c r="N684" s="24">
        <v>340.18</v>
      </c>
      <c r="O684" s="24">
        <f t="shared" si="32"/>
        <v>340.18</v>
      </c>
      <c r="P684">
        <v>16</v>
      </c>
      <c r="Q684" t="b">
        <v>0</v>
      </c>
      <c r="V684" t="s">
        <v>25</v>
      </c>
    </row>
    <row r="685" spans="1:22">
      <c r="A685" t="s">
        <v>1431</v>
      </c>
      <c r="B685" t="s">
        <v>1432</v>
      </c>
      <c r="C685" s="1" t="s">
        <v>4127</v>
      </c>
      <c r="D685" s="1">
        <v>45079</v>
      </c>
      <c r="E685" s="21">
        <v>6</v>
      </c>
      <c r="F685" s="21">
        <v>2</v>
      </c>
      <c r="G685" s="21">
        <v>2023</v>
      </c>
      <c r="H685" s="1">
        <f t="shared" si="30"/>
        <v>45079</v>
      </c>
      <c r="I685" s="23">
        <v>45097</v>
      </c>
      <c r="J685" s="21">
        <f t="shared" si="31"/>
        <v>18</v>
      </c>
      <c r="K685" t="s">
        <v>14</v>
      </c>
      <c r="L685">
        <v>35578</v>
      </c>
      <c r="M685">
        <v>1237</v>
      </c>
      <c r="N685" s="24">
        <v>1244.79</v>
      </c>
      <c r="O685" s="24">
        <f t="shared" si="32"/>
        <v>1244.79</v>
      </c>
      <c r="P685">
        <v>177</v>
      </c>
      <c r="Q685" t="b">
        <v>1</v>
      </c>
      <c r="V685" t="s">
        <v>16</v>
      </c>
    </row>
    <row r="686" spans="1:22">
      <c r="A686" t="s">
        <v>1433</v>
      </c>
      <c r="B686" t="s">
        <v>1434</v>
      </c>
      <c r="C686" s="1" t="s">
        <v>4128</v>
      </c>
      <c r="D686" s="1">
        <v>45280</v>
      </c>
      <c r="E686" s="21">
        <v>12</v>
      </c>
      <c r="F686" s="21">
        <v>20</v>
      </c>
      <c r="G686" s="21">
        <v>2023</v>
      </c>
      <c r="H686" s="1">
        <f t="shared" si="30"/>
        <v>45280</v>
      </c>
      <c r="I686" s="23">
        <v>45308</v>
      </c>
      <c r="J686" s="21">
        <f t="shared" si="31"/>
        <v>28</v>
      </c>
      <c r="K686" t="s">
        <v>19</v>
      </c>
      <c r="L686">
        <v>73124</v>
      </c>
      <c r="M686">
        <v>2375</v>
      </c>
      <c r="N686" s="24">
        <v>4047.66</v>
      </c>
      <c r="O686" s="24">
        <f t="shared" si="32"/>
        <v>3632.575</v>
      </c>
      <c r="P686">
        <v>451</v>
      </c>
      <c r="Q686" t="b">
        <v>1</v>
      </c>
      <c r="V686" t="s">
        <v>20</v>
      </c>
    </row>
    <row r="687" spans="1:22">
      <c r="A687" t="s">
        <v>1435</v>
      </c>
      <c r="B687" t="s">
        <v>1436</v>
      </c>
      <c r="C687" s="1" t="s">
        <v>4128</v>
      </c>
      <c r="D687" s="1">
        <v>45105</v>
      </c>
      <c r="E687" s="21">
        <v>6</v>
      </c>
      <c r="F687" s="21">
        <v>28</v>
      </c>
      <c r="G687" s="21">
        <v>2023</v>
      </c>
      <c r="H687" s="1">
        <f t="shared" si="30"/>
        <v>45105</v>
      </c>
      <c r="I687" s="23">
        <v>45127</v>
      </c>
      <c r="J687" s="21">
        <f t="shared" si="31"/>
        <v>22</v>
      </c>
      <c r="K687" t="s">
        <v>33</v>
      </c>
      <c r="L687">
        <v>27790</v>
      </c>
      <c r="M687">
        <v>662</v>
      </c>
      <c r="N687" s="24">
        <v>575.79</v>
      </c>
      <c r="O687" s="24">
        <f t="shared" si="32"/>
        <v>575.79</v>
      </c>
      <c r="P687">
        <v>53</v>
      </c>
      <c r="Q687" t="b">
        <v>1</v>
      </c>
      <c r="V687" t="s">
        <v>34</v>
      </c>
    </row>
    <row r="688" spans="1:22">
      <c r="A688" t="s">
        <v>1437</v>
      </c>
      <c r="B688" t="s">
        <v>1438</v>
      </c>
      <c r="C688" s="1" t="s">
        <v>4127</v>
      </c>
      <c r="D688" s="1">
        <v>45067</v>
      </c>
      <c r="E688" s="21">
        <v>5</v>
      </c>
      <c r="F688" s="21">
        <v>21</v>
      </c>
      <c r="G688" s="21">
        <v>2023</v>
      </c>
      <c r="H688" s="1">
        <f t="shared" si="30"/>
        <v>45067</v>
      </c>
      <c r="I688" s="23">
        <v>45073</v>
      </c>
      <c r="J688" s="21">
        <f t="shared" si="31"/>
        <v>6</v>
      </c>
      <c r="K688" t="s">
        <v>415</v>
      </c>
      <c r="L688">
        <v>26289</v>
      </c>
      <c r="M688">
        <v>594</v>
      </c>
      <c r="N688" s="24">
        <v>1166.65</v>
      </c>
      <c r="O688" s="24">
        <f t="shared" si="32"/>
        <v>1166.65</v>
      </c>
      <c r="P688">
        <v>0</v>
      </c>
      <c r="Q688" t="b">
        <v>0</v>
      </c>
      <c r="V688" t="s">
        <v>34</v>
      </c>
    </row>
    <row r="689" spans="1:22">
      <c r="A689" t="s">
        <v>1439</v>
      </c>
      <c r="B689" t="s">
        <v>1440</v>
      </c>
      <c r="C689" s="1" t="s">
        <v>4131</v>
      </c>
      <c r="D689" s="1">
        <v>45205</v>
      </c>
      <c r="E689" s="21">
        <v>10</v>
      </c>
      <c r="F689" s="21">
        <v>6</v>
      </c>
      <c r="G689" s="21">
        <v>2023</v>
      </c>
      <c r="H689" s="1">
        <f t="shared" si="30"/>
        <v>45205</v>
      </c>
      <c r="I689" s="23">
        <v>45234</v>
      </c>
      <c r="J689" s="21">
        <f t="shared" si="31"/>
        <v>29</v>
      </c>
      <c r="K689" t="s">
        <v>33</v>
      </c>
      <c r="L689">
        <v>56129</v>
      </c>
      <c r="M689">
        <v>2294</v>
      </c>
      <c r="N689" s="24">
        <v>2333.52</v>
      </c>
      <c r="O689" s="24">
        <f t="shared" si="32"/>
        <v>2333.52</v>
      </c>
      <c r="P689">
        <v>412</v>
      </c>
      <c r="Q689" t="b">
        <v>1</v>
      </c>
      <c r="V689" t="s">
        <v>34</v>
      </c>
    </row>
    <row r="690" spans="1:22">
      <c r="A690" t="s">
        <v>1441</v>
      </c>
      <c r="B690" t="s">
        <v>1442</v>
      </c>
      <c r="C690" s="1" t="s">
        <v>4128</v>
      </c>
      <c r="D690" s="1">
        <v>45103</v>
      </c>
      <c r="E690" s="21">
        <v>6</v>
      </c>
      <c r="F690" s="21">
        <v>26</v>
      </c>
      <c r="G690" s="21">
        <v>2023</v>
      </c>
      <c r="H690" s="1">
        <f t="shared" si="30"/>
        <v>45103</v>
      </c>
      <c r="I690" s="23">
        <v>45105</v>
      </c>
      <c r="J690" s="21">
        <f t="shared" si="31"/>
        <v>2</v>
      </c>
      <c r="K690" t="s">
        <v>41</v>
      </c>
      <c r="L690">
        <v>94714</v>
      </c>
      <c r="M690">
        <v>1274</v>
      </c>
      <c r="N690" s="24">
        <v>1281.6</v>
      </c>
      <c r="O690" s="24">
        <f t="shared" si="32"/>
        <v>1281.6</v>
      </c>
      <c r="P690">
        <v>163</v>
      </c>
      <c r="Q690" t="b">
        <v>0</v>
      </c>
      <c r="V690" t="s">
        <v>42</v>
      </c>
    </row>
    <row r="691" spans="1:22">
      <c r="A691" t="s">
        <v>1443</v>
      </c>
      <c r="B691" t="s">
        <v>1444</v>
      </c>
      <c r="C691" s="1" t="s">
        <v>4131</v>
      </c>
      <c r="D691" s="1" t="s">
        <v>1445</v>
      </c>
      <c r="E691" s="21">
        <v>29</v>
      </c>
      <c r="F691" s="21">
        <v>5</v>
      </c>
      <c r="G691" s="21">
        <v>2023</v>
      </c>
      <c r="H691" s="1">
        <f t="shared" si="30"/>
        <v>45075</v>
      </c>
      <c r="I691" s="23">
        <v>45086</v>
      </c>
      <c r="J691" s="21">
        <f t="shared" si="31"/>
        <v>11</v>
      </c>
      <c r="K691" t="s">
        <v>19</v>
      </c>
      <c r="L691">
        <v>95246</v>
      </c>
      <c r="M691">
        <v>1854</v>
      </c>
      <c r="N691" s="24">
        <v>1794.43</v>
      </c>
      <c r="O691" s="24">
        <f t="shared" si="32"/>
        <v>1794.43</v>
      </c>
      <c r="P691">
        <v>278</v>
      </c>
      <c r="Q691" t="b">
        <v>0</v>
      </c>
      <c r="V691" t="s">
        <v>20</v>
      </c>
    </row>
    <row r="692" spans="1:22">
      <c r="A692" t="s">
        <v>1446</v>
      </c>
      <c r="B692" t="s">
        <v>1447</v>
      </c>
      <c r="C692" s="1" t="s">
        <v>4131</v>
      </c>
      <c r="D692" s="1">
        <v>45292</v>
      </c>
      <c r="E692" s="21">
        <v>1</v>
      </c>
      <c r="F692" s="21">
        <v>1</v>
      </c>
      <c r="G692" s="21">
        <v>2024</v>
      </c>
      <c r="H692" s="1">
        <f t="shared" si="30"/>
        <v>45292</v>
      </c>
      <c r="I692" s="23">
        <v>45309</v>
      </c>
      <c r="J692" s="21">
        <f t="shared" si="31"/>
        <v>17</v>
      </c>
      <c r="K692" t="s">
        <v>23</v>
      </c>
      <c r="L692">
        <v>16485</v>
      </c>
      <c r="M692">
        <v>647</v>
      </c>
      <c r="N692" s="24">
        <v>442.01</v>
      </c>
      <c r="O692" s="24">
        <f t="shared" si="32"/>
        <v>442.01</v>
      </c>
      <c r="P692">
        <v>111</v>
      </c>
      <c r="Q692" t="b">
        <v>0</v>
      </c>
      <c r="V692" t="s">
        <v>25</v>
      </c>
    </row>
    <row r="693" spans="1:22">
      <c r="A693" t="s">
        <v>1448</v>
      </c>
      <c r="B693" t="s">
        <v>1449</v>
      </c>
      <c r="C693" s="1" t="s">
        <v>4129</v>
      </c>
      <c r="D693" s="1">
        <v>45153</v>
      </c>
      <c r="E693" s="21">
        <v>8</v>
      </c>
      <c r="F693" s="21">
        <v>15</v>
      </c>
      <c r="G693" s="21">
        <v>2023</v>
      </c>
      <c r="H693" s="1">
        <f t="shared" si="30"/>
        <v>45153</v>
      </c>
      <c r="I693" s="23">
        <v>45183</v>
      </c>
      <c r="J693" s="21">
        <f t="shared" si="31"/>
        <v>30</v>
      </c>
      <c r="K693" t="s">
        <v>33</v>
      </c>
      <c r="L693">
        <v>45482</v>
      </c>
      <c r="M693">
        <v>1452</v>
      </c>
      <c r="N693" s="24">
        <v>968.06</v>
      </c>
      <c r="O693" s="24">
        <f t="shared" si="32"/>
        <v>968.06</v>
      </c>
      <c r="P693">
        <v>129</v>
      </c>
      <c r="Q693" t="b">
        <v>1</v>
      </c>
      <c r="V693" t="s">
        <v>34</v>
      </c>
    </row>
    <row r="694" spans="1:22">
      <c r="A694" t="s">
        <v>1450</v>
      </c>
      <c r="B694" t="s">
        <v>1451</v>
      </c>
      <c r="C694" s="1" t="s">
        <v>4129</v>
      </c>
      <c r="D694" s="1">
        <v>45036</v>
      </c>
      <c r="E694" s="21">
        <v>4</v>
      </c>
      <c r="F694" s="21">
        <v>20</v>
      </c>
      <c r="G694" s="21">
        <v>2023</v>
      </c>
      <c r="H694" s="1">
        <f t="shared" si="30"/>
        <v>45036</v>
      </c>
      <c r="I694" s="23">
        <v>45064</v>
      </c>
      <c r="J694" s="21">
        <f t="shared" si="31"/>
        <v>28</v>
      </c>
      <c r="K694" t="s">
        <v>138</v>
      </c>
      <c r="L694">
        <v>87188</v>
      </c>
      <c r="M694">
        <v>1318</v>
      </c>
      <c r="N694" s="24">
        <v>1940.3</v>
      </c>
      <c r="O694" s="24">
        <f t="shared" si="32"/>
        <v>1940.3</v>
      </c>
      <c r="P694">
        <v>124</v>
      </c>
      <c r="Q694" t="b">
        <v>1</v>
      </c>
      <c r="V694" t="s">
        <v>139</v>
      </c>
    </row>
    <row r="695" spans="1:22">
      <c r="A695" t="s">
        <v>1452</v>
      </c>
      <c r="B695" t="s">
        <v>1453</v>
      </c>
      <c r="C695" s="1" t="s">
        <v>4127</v>
      </c>
      <c r="D695" s="1">
        <v>45214</v>
      </c>
      <c r="E695" s="21">
        <v>10</v>
      </c>
      <c r="F695" s="21">
        <v>15</v>
      </c>
      <c r="G695" s="21">
        <v>2023</v>
      </c>
      <c r="H695" s="1">
        <f t="shared" si="30"/>
        <v>45214</v>
      </c>
      <c r="I695" s="23">
        <v>45209</v>
      </c>
      <c r="J695" s="21">
        <f t="shared" si="31"/>
        <v>-5</v>
      </c>
      <c r="K695" t="s">
        <v>41</v>
      </c>
      <c r="L695">
        <v>5748</v>
      </c>
      <c r="M695">
        <v>260</v>
      </c>
      <c r="N695" s="24">
        <v>471.3</v>
      </c>
      <c r="O695" s="24">
        <f t="shared" si="32"/>
        <v>471.3</v>
      </c>
      <c r="P695">
        <v>13</v>
      </c>
      <c r="Q695" t="b">
        <v>0</v>
      </c>
      <c r="V695" t="s">
        <v>42</v>
      </c>
    </row>
    <row r="696" spans="1:22">
      <c r="A696" t="s">
        <v>1454</v>
      </c>
      <c r="B696" t="s">
        <v>1455</v>
      </c>
      <c r="C696" s="1" t="s">
        <v>4127</v>
      </c>
      <c r="D696" s="1">
        <v>45242</v>
      </c>
      <c r="E696" s="21">
        <v>11</v>
      </c>
      <c r="F696" s="21">
        <v>12</v>
      </c>
      <c r="G696" s="21">
        <v>2023</v>
      </c>
      <c r="H696" s="1">
        <f t="shared" si="30"/>
        <v>45242</v>
      </c>
      <c r="I696" s="23">
        <v>45247</v>
      </c>
      <c r="J696" s="21">
        <f t="shared" si="31"/>
        <v>5</v>
      </c>
      <c r="K696" t="s">
        <v>33</v>
      </c>
      <c r="L696">
        <v>87769</v>
      </c>
      <c r="M696">
        <v>2258</v>
      </c>
      <c r="N696" s="24">
        <v>3806.49</v>
      </c>
      <c r="O696" s="24">
        <f t="shared" si="32"/>
        <v>3632.575</v>
      </c>
      <c r="P696">
        <v>439</v>
      </c>
      <c r="Q696" t="b">
        <v>1</v>
      </c>
      <c r="V696" t="s">
        <v>34</v>
      </c>
    </row>
    <row r="697" spans="1:22">
      <c r="A697" t="s">
        <v>1456</v>
      </c>
      <c r="B697" t="s">
        <v>1457</v>
      </c>
      <c r="C697" s="1" t="s">
        <v>4129</v>
      </c>
      <c r="D697" s="1">
        <v>44952</v>
      </c>
      <c r="E697" s="21">
        <v>1</v>
      </c>
      <c r="F697" s="21">
        <v>26</v>
      </c>
      <c r="G697" s="21">
        <v>2023</v>
      </c>
      <c r="H697" s="1">
        <f t="shared" si="30"/>
        <v>44952</v>
      </c>
      <c r="I697" s="23">
        <v>44972</v>
      </c>
      <c r="J697" s="21">
        <f t="shared" si="31"/>
        <v>20</v>
      </c>
      <c r="K697" t="s">
        <v>138</v>
      </c>
      <c r="L697">
        <v>10435</v>
      </c>
      <c r="M697">
        <v>449</v>
      </c>
      <c r="N697" s="24">
        <v>319.54</v>
      </c>
      <c r="O697" s="24">
        <f t="shared" si="32"/>
        <v>319.54</v>
      </c>
      <c r="P697">
        <v>84</v>
      </c>
      <c r="Q697" t="b">
        <v>1</v>
      </c>
      <c r="V697" t="s">
        <v>139</v>
      </c>
    </row>
    <row r="698" spans="1:22">
      <c r="A698" t="s">
        <v>1458</v>
      </c>
      <c r="B698" t="s">
        <v>1459</v>
      </c>
      <c r="C698" s="1" t="s">
        <v>4131</v>
      </c>
      <c r="D698" s="1">
        <v>45253</v>
      </c>
      <c r="E698" s="21">
        <v>11</v>
      </c>
      <c r="F698" s="21">
        <v>23</v>
      </c>
      <c r="G698" s="21">
        <v>2023</v>
      </c>
      <c r="H698" s="1">
        <f t="shared" si="30"/>
        <v>45253</v>
      </c>
      <c r="I698" s="23">
        <v>45264</v>
      </c>
      <c r="J698" s="21">
        <f t="shared" si="31"/>
        <v>11</v>
      </c>
      <c r="K698" t="s">
        <v>41</v>
      </c>
      <c r="L698">
        <v>4709</v>
      </c>
      <c r="M698">
        <v>195</v>
      </c>
      <c r="N698" s="24">
        <v>257.08</v>
      </c>
      <c r="O698" s="24">
        <f t="shared" si="32"/>
        <v>257.08</v>
      </c>
      <c r="P698">
        <v>32</v>
      </c>
      <c r="Q698" t="b">
        <v>1</v>
      </c>
      <c r="V698" t="s">
        <v>68</v>
      </c>
    </row>
    <row r="699" spans="1:22">
      <c r="A699" t="s">
        <v>1460</v>
      </c>
      <c r="B699" t="s">
        <v>1461</v>
      </c>
      <c r="C699" s="1" t="s">
        <v>4129</v>
      </c>
      <c r="D699" s="1">
        <v>45096</v>
      </c>
      <c r="E699" s="21">
        <v>6</v>
      </c>
      <c r="F699" s="21">
        <v>19</v>
      </c>
      <c r="G699" s="21">
        <v>2023</v>
      </c>
      <c r="H699" s="1">
        <f t="shared" si="30"/>
        <v>45096</v>
      </c>
      <c r="I699" s="23">
        <v>45114</v>
      </c>
      <c r="J699" s="21">
        <f t="shared" si="31"/>
        <v>18</v>
      </c>
      <c r="K699" t="s">
        <v>14</v>
      </c>
      <c r="L699">
        <v>31355</v>
      </c>
      <c r="M699">
        <v>1096</v>
      </c>
      <c r="N699" s="24">
        <v>721.59</v>
      </c>
      <c r="O699" s="24">
        <f t="shared" si="32"/>
        <v>721.59</v>
      </c>
      <c r="P699">
        <v>67</v>
      </c>
      <c r="Q699" t="b">
        <v>0</v>
      </c>
      <c r="V699" t="s">
        <v>16</v>
      </c>
    </row>
    <row r="700" spans="1:22">
      <c r="A700" t="s">
        <v>1462</v>
      </c>
      <c r="B700" t="s">
        <v>1463</v>
      </c>
      <c r="C700" s="1" t="s">
        <v>4131</v>
      </c>
      <c r="D700" s="1">
        <v>45263</v>
      </c>
      <c r="E700" s="21">
        <v>12</v>
      </c>
      <c r="F700" s="21">
        <v>3</v>
      </c>
      <c r="G700" s="21">
        <v>2023</v>
      </c>
      <c r="H700" s="1">
        <f t="shared" si="30"/>
        <v>45263</v>
      </c>
      <c r="I700" s="23">
        <v>45018</v>
      </c>
      <c r="J700" s="21">
        <f t="shared" si="31"/>
        <v>-245</v>
      </c>
      <c r="K700" t="s">
        <v>14</v>
      </c>
      <c r="L700">
        <v>56771</v>
      </c>
      <c r="M700">
        <v>1690</v>
      </c>
      <c r="N700" s="24">
        <v>959.82</v>
      </c>
      <c r="O700" s="24">
        <f t="shared" si="32"/>
        <v>959.82</v>
      </c>
      <c r="P700">
        <v>197</v>
      </c>
      <c r="Q700" t="b">
        <v>1</v>
      </c>
      <c r="V700" t="s">
        <v>16</v>
      </c>
    </row>
    <row r="701" spans="1:22">
      <c r="A701" t="s">
        <v>1464</v>
      </c>
      <c r="B701" t="s">
        <v>1465</v>
      </c>
      <c r="C701" s="1" t="s">
        <v>4127</v>
      </c>
      <c r="D701" s="1">
        <v>45208</v>
      </c>
      <c r="E701" s="21">
        <v>10</v>
      </c>
      <c r="F701" s="21">
        <v>9</v>
      </c>
      <c r="G701" s="21">
        <v>2023</v>
      </c>
      <c r="H701" s="1">
        <f t="shared" si="30"/>
        <v>45208</v>
      </c>
      <c r="I701" s="23">
        <v>45235</v>
      </c>
      <c r="J701" s="21">
        <f t="shared" si="31"/>
        <v>27</v>
      </c>
      <c r="K701" t="s">
        <v>23</v>
      </c>
      <c r="L701">
        <v>58799</v>
      </c>
      <c r="M701">
        <v>2891</v>
      </c>
      <c r="N701" s="24">
        <v>4291.92</v>
      </c>
      <c r="O701" s="24">
        <f t="shared" si="32"/>
        <v>3632.575</v>
      </c>
      <c r="P701">
        <v>188</v>
      </c>
      <c r="Q701" t="b">
        <v>1</v>
      </c>
      <c r="V701" t="s">
        <v>25</v>
      </c>
    </row>
    <row r="702" spans="1:22">
      <c r="A702" t="s">
        <v>1466</v>
      </c>
      <c r="B702" t="s">
        <v>1467</v>
      </c>
      <c r="C702" s="1" t="s">
        <v>4127</v>
      </c>
      <c r="D702" s="1">
        <v>45261</v>
      </c>
      <c r="E702" s="21">
        <v>12</v>
      </c>
      <c r="F702" s="21">
        <v>1</v>
      </c>
      <c r="G702" s="21">
        <v>2023</v>
      </c>
      <c r="H702" s="1">
        <f t="shared" si="30"/>
        <v>45261</v>
      </c>
      <c r="I702" s="23">
        <v>45285</v>
      </c>
      <c r="J702" s="21">
        <f t="shared" si="31"/>
        <v>24</v>
      </c>
      <c r="K702" t="s">
        <v>19</v>
      </c>
      <c r="L702">
        <v>14116</v>
      </c>
      <c r="M702">
        <v>223</v>
      </c>
      <c r="N702" s="24">
        <v>290.51</v>
      </c>
      <c r="O702" s="24">
        <f t="shared" si="32"/>
        <v>290.51</v>
      </c>
      <c r="P702">
        <v>11</v>
      </c>
      <c r="Q702" t="b">
        <v>1</v>
      </c>
      <c r="V702" t="s">
        <v>20</v>
      </c>
    </row>
    <row r="703" spans="1:22">
      <c r="A703" t="s">
        <v>1468</v>
      </c>
      <c r="B703" t="s">
        <v>1469</v>
      </c>
      <c r="C703" s="1" t="s">
        <v>4131</v>
      </c>
      <c r="D703" s="1">
        <v>45171</v>
      </c>
      <c r="E703" s="21">
        <v>9</v>
      </c>
      <c r="F703" s="21">
        <v>2</v>
      </c>
      <c r="G703" s="21">
        <v>2023</v>
      </c>
      <c r="H703" s="1">
        <f t="shared" si="30"/>
        <v>45171</v>
      </c>
      <c r="I703" s="23">
        <v>45177</v>
      </c>
      <c r="J703" s="21">
        <f t="shared" si="31"/>
        <v>6</v>
      </c>
      <c r="K703" t="s">
        <v>23</v>
      </c>
      <c r="L703">
        <v>26470</v>
      </c>
      <c r="M703">
        <v>1032</v>
      </c>
      <c r="N703" s="24">
        <v>642.97</v>
      </c>
      <c r="O703" s="24">
        <f t="shared" si="32"/>
        <v>642.97</v>
      </c>
      <c r="P703">
        <v>146</v>
      </c>
      <c r="Q703" t="b">
        <v>0</v>
      </c>
      <c r="V703" t="s">
        <v>25</v>
      </c>
    </row>
    <row r="704" spans="1:22">
      <c r="A704" t="s">
        <v>1470</v>
      </c>
      <c r="B704" t="s">
        <v>1471</v>
      </c>
      <c r="C704" s="1" t="s">
        <v>4127</v>
      </c>
      <c r="D704" s="1">
        <v>45074</v>
      </c>
      <c r="E704" s="21">
        <v>5</v>
      </c>
      <c r="F704" s="21">
        <v>28</v>
      </c>
      <c r="G704" s="21">
        <v>2023</v>
      </c>
      <c r="H704" s="1">
        <f t="shared" si="30"/>
        <v>45074</v>
      </c>
      <c r="I704" s="23">
        <v>45102</v>
      </c>
      <c r="J704" s="21">
        <f t="shared" si="31"/>
        <v>28</v>
      </c>
      <c r="K704" t="s">
        <v>19</v>
      </c>
      <c r="L704">
        <v>43344</v>
      </c>
      <c r="M704">
        <v>764</v>
      </c>
      <c r="N704" s="24">
        <v>422.04</v>
      </c>
      <c r="O704" s="24">
        <f t="shared" si="32"/>
        <v>422.04</v>
      </c>
      <c r="P704">
        <v>148</v>
      </c>
      <c r="Q704" t="b">
        <v>0</v>
      </c>
      <c r="V704" t="s">
        <v>20</v>
      </c>
    </row>
    <row r="705" spans="1:22">
      <c r="A705" t="s">
        <v>1472</v>
      </c>
      <c r="B705" t="s">
        <v>1473</v>
      </c>
      <c r="C705" s="1" t="s">
        <v>4127</v>
      </c>
      <c r="D705" s="1">
        <v>44972</v>
      </c>
      <c r="E705" s="21">
        <v>2</v>
      </c>
      <c r="F705" s="21">
        <v>15</v>
      </c>
      <c r="G705" s="21">
        <v>2023</v>
      </c>
      <c r="H705" s="1">
        <f t="shared" si="30"/>
        <v>44972</v>
      </c>
      <c r="I705" s="23">
        <v>44998</v>
      </c>
      <c r="J705" s="21">
        <f t="shared" si="31"/>
        <v>26</v>
      </c>
      <c r="K705" t="s">
        <v>33</v>
      </c>
      <c r="L705">
        <v>43918</v>
      </c>
      <c r="M705">
        <v>1033</v>
      </c>
      <c r="N705" s="24">
        <v>2050.13</v>
      </c>
      <c r="O705" s="24">
        <f t="shared" si="32"/>
        <v>2050.13</v>
      </c>
      <c r="P705">
        <v>0</v>
      </c>
      <c r="Q705" t="b">
        <v>0</v>
      </c>
      <c r="V705" t="s">
        <v>68</v>
      </c>
    </row>
    <row r="706" spans="1:22">
      <c r="A706" t="s">
        <v>1474</v>
      </c>
      <c r="B706" t="s">
        <v>1475</v>
      </c>
      <c r="C706" s="1" t="s">
        <v>4129</v>
      </c>
      <c r="D706" s="1">
        <v>44946</v>
      </c>
      <c r="E706" s="21">
        <v>1</v>
      </c>
      <c r="F706" s="21">
        <v>20</v>
      </c>
      <c r="G706" s="21">
        <v>2023</v>
      </c>
      <c r="H706" s="1">
        <f t="shared" si="30"/>
        <v>44946</v>
      </c>
      <c r="I706" s="23">
        <v>44965</v>
      </c>
      <c r="J706" s="21">
        <f t="shared" si="31"/>
        <v>19</v>
      </c>
      <c r="K706" t="s">
        <v>415</v>
      </c>
      <c r="L706">
        <v>53224</v>
      </c>
      <c r="M706">
        <v>1189</v>
      </c>
      <c r="N706" s="24">
        <v>648.04</v>
      </c>
      <c r="O706" s="24">
        <f t="shared" si="32"/>
        <v>648.04</v>
      </c>
      <c r="P706">
        <v>183</v>
      </c>
      <c r="Q706" t="b">
        <v>0</v>
      </c>
      <c r="V706" t="s">
        <v>34</v>
      </c>
    </row>
    <row r="707" spans="1:22">
      <c r="A707" t="s">
        <v>1476</v>
      </c>
      <c r="B707" t="s">
        <v>1477</v>
      </c>
      <c r="C707" s="1" t="s">
        <v>4131</v>
      </c>
      <c r="D707" s="1">
        <v>45017</v>
      </c>
      <c r="E707" s="21">
        <v>4</v>
      </c>
      <c r="F707" s="21">
        <v>1</v>
      </c>
      <c r="G707" s="21">
        <v>2023</v>
      </c>
      <c r="H707" s="1">
        <f t="shared" ref="H707:H770" si="33">IF(E707&gt;12,DATE(G707,F707,E707),D707)</f>
        <v>45017</v>
      </c>
      <c r="I707" s="23">
        <v>44935</v>
      </c>
      <c r="J707" s="21">
        <f t="shared" ref="J707:J770" si="34">DATEDIF(H707,I707,"D")</f>
        <v>-82</v>
      </c>
      <c r="K707" t="s">
        <v>23</v>
      </c>
      <c r="L707">
        <v>40298</v>
      </c>
      <c r="M707">
        <v>1929</v>
      </c>
      <c r="N707" s="24">
        <v>2250.74</v>
      </c>
      <c r="O707" s="24">
        <f t="shared" ref="O707:O770" si="35">IF(N707&lt;$Z$8,$Z$8,IF(N707&gt;$Z$9,$Z$9,N707))</f>
        <v>2250.74</v>
      </c>
      <c r="P707">
        <v>124</v>
      </c>
      <c r="Q707" t="b">
        <v>1</v>
      </c>
      <c r="V707" t="s">
        <v>25</v>
      </c>
    </row>
    <row r="708" spans="1:22">
      <c r="A708" t="s">
        <v>1478</v>
      </c>
      <c r="B708" t="s">
        <v>1479</v>
      </c>
      <c r="C708" s="1" t="s">
        <v>4128</v>
      </c>
      <c r="D708" s="1">
        <v>45130</v>
      </c>
      <c r="E708" s="21">
        <v>7</v>
      </c>
      <c r="F708" s="21">
        <v>23</v>
      </c>
      <c r="G708" s="21">
        <v>2023</v>
      </c>
      <c r="H708" s="1">
        <f t="shared" si="33"/>
        <v>45130</v>
      </c>
      <c r="I708" s="23">
        <v>45157</v>
      </c>
      <c r="J708" s="21">
        <f t="shared" si="34"/>
        <v>27</v>
      </c>
      <c r="K708" t="s">
        <v>41</v>
      </c>
      <c r="L708">
        <v>81219</v>
      </c>
      <c r="M708">
        <v>3954</v>
      </c>
      <c r="N708" s="24">
        <v>4969.9</v>
      </c>
      <c r="O708" s="24">
        <f t="shared" si="35"/>
        <v>3632.575</v>
      </c>
      <c r="P708">
        <v>360</v>
      </c>
      <c r="Q708" t="b">
        <v>1</v>
      </c>
      <c r="V708" t="s">
        <v>42</v>
      </c>
    </row>
    <row r="709" spans="1:22">
      <c r="A709" t="s">
        <v>1480</v>
      </c>
      <c r="B709" t="s">
        <v>1481</v>
      </c>
      <c r="C709" s="1" t="s">
        <v>4128</v>
      </c>
      <c r="D709" s="1">
        <v>45075</v>
      </c>
      <c r="E709" s="21">
        <v>5</v>
      </c>
      <c r="F709" s="21">
        <v>29</v>
      </c>
      <c r="G709" s="21">
        <v>2023</v>
      </c>
      <c r="H709" s="1">
        <f t="shared" si="33"/>
        <v>45075</v>
      </c>
      <c r="I709" s="23">
        <v>45101</v>
      </c>
      <c r="J709" s="21">
        <f t="shared" si="34"/>
        <v>26</v>
      </c>
      <c r="K709" t="s">
        <v>41</v>
      </c>
      <c r="L709">
        <v>62629</v>
      </c>
      <c r="M709">
        <v>1084</v>
      </c>
      <c r="N709" s="24">
        <v>732.7</v>
      </c>
      <c r="O709" s="24">
        <f t="shared" si="35"/>
        <v>732.7</v>
      </c>
      <c r="P709">
        <v>106</v>
      </c>
      <c r="Q709" t="b">
        <v>0</v>
      </c>
      <c r="V709" t="s">
        <v>42</v>
      </c>
    </row>
    <row r="710" spans="1:22">
      <c r="A710" t="s">
        <v>1482</v>
      </c>
      <c r="B710" t="s">
        <v>1483</v>
      </c>
      <c r="C710" s="1" t="s">
        <v>4129</v>
      </c>
      <c r="D710" s="1">
        <v>45217</v>
      </c>
      <c r="E710" s="21">
        <v>10</v>
      </c>
      <c r="F710" s="21">
        <v>18</v>
      </c>
      <c r="G710" s="21">
        <v>2023</v>
      </c>
      <c r="H710" s="1">
        <f t="shared" si="33"/>
        <v>45217</v>
      </c>
      <c r="I710" s="23">
        <v>45224</v>
      </c>
      <c r="J710" s="21">
        <f t="shared" si="34"/>
        <v>7</v>
      </c>
      <c r="K710" t="s">
        <v>23</v>
      </c>
      <c r="L710">
        <v>67040</v>
      </c>
      <c r="M710">
        <v>729</v>
      </c>
      <c r="N710" s="24">
        <v>549.37</v>
      </c>
      <c r="O710" s="24">
        <f t="shared" si="35"/>
        <v>549.37</v>
      </c>
      <c r="P710">
        <v>119</v>
      </c>
      <c r="Q710" t="b">
        <v>1</v>
      </c>
      <c r="V710" t="s">
        <v>25</v>
      </c>
    </row>
    <row r="711" spans="1:22">
      <c r="A711" t="s">
        <v>1484</v>
      </c>
      <c r="B711" t="s">
        <v>1485</v>
      </c>
      <c r="C711" s="1" t="s">
        <v>4131</v>
      </c>
      <c r="D711" s="1">
        <v>45098</v>
      </c>
      <c r="E711" s="21">
        <v>6</v>
      </c>
      <c r="F711" s="21">
        <v>21</v>
      </c>
      <c r="G711" s="21">
        <v>2023</v>
      </c>
      <c r="H711" s="1">
        <f t="shared" si="33"/>
        <v>45098</v>
      </c>
      <c r="I711" s="23">
        <v>45125</v>
      </c>
      <c r="J711" s="21">
        <f t="shared" si="34"/>
        <v>27</v>
      </c>
      <c r="K711" t="s">
        <v>23</v>
      </c>
      <c r="L711">
        <v>29016</v>
      </c>
      <c r="M711">
        <v>1125</v>
      </c>
      <c r="N711" s="24">
        <v>1156.17</v>
      </c>
      <c r="O711" s="24">
        <f t="shared" si="35"/>
        <v>1156.17</v>
      </c>
      <c r="P711">
        <v>191</v>
      </c>
      <c r="Q711" t="b">
        <v>1</v>
      </c>
      <c r="V711" t="s">
        <v>25</v>
      </c>
    </row>
    <row r="712" spans="1:22">
      <c r="A712" t="s">
        <v>1486</v>
      </c>
      <c r="B712" t="s">
        <v>1487</v>
      </c>
      <c r="C712" s="1" t="s">
        <v>4131</v>
      </c>
      <c r="D712" s="1">
        <v>45205</v>
      </c>
      <c r="E712" s="21">
        <v>10</v>
      </c>
      <c r="F712" s="21">
        <v>6</v>
      </c>
      <c r="G712" s="21">
        <v>2023</v>
      </c>
      <c r="H712" s="1">
        <f t="shared" si="33"/>
        <v>45205</v>
      </c>
      <c r="I712" s="23">
        <v>45228</v>
      </c>
      <c r="J712" s="21">
        <f t="shared" si="34"/>
        <v>23</v>
      </c>
      <c r="K712" t="s">
        <v>14</v>
      </c>
      <c r="L712">
        <v>24960</v>
      </c>
      <c r="M712">
        <v>666</v>
      </c>
      <c r="N712" s="24">
        <v>1093.91</v>
      </c>
      <c r="O712" s="24">
        <f t="shared" si="35"/>
        <v>1093.91</v>
      </c>
      <c r="P712">
        <v>71</v>
      </c>
      <c r="Q712" t="b">
        <v>1</v>
      </c>
      <c r="V712" t="s">
        <v>16</v>
      </c>
    </row>
    <row r="713" spans="1:22">
      <c r="A713" t="s">
        <v>1488</v>
      </c>
      <c r="B713" t="s">
        <v>1489</v>
      </c>
      <c r="C713" s="1" t="s">
        <v>4131</v>
      </c>
      <c r="D713" s="1">
        <v>44995</v>
      </c>
      <c r="E713" s="21">
        <v>3</v>
      </c>
      <c r="F713" s="21">
        <v>10</v>
      </c>
      <c r="G713" s="21">
        <v>2023</v>
      </c>
      <c r="H713" s="1">
        <f t="shared" si="33"/>
        <v>44995</v>
      </c>
      <c r="I713" s="23">
        <v>45008</v>
      </c>
      <c r="J713" s="21">
        <f t="shared" si="34"/>
        <v>13</v>
      </c>
      <c r="K713" t="s">
        <v>14</v>
      </c>
      <c r="L713">
        <v>34591</v>
      </c>
      <c r="M713">
        <v>468</v>
      </c>
      <c r="N713" s="24">
        <v>589.97</v>
      </c>
      <c r="O713" s="24">
        <f t="shared" si="35"/>
        <v>589.97</v>
      </c>
      <c r="P713">
        <v>52</v>
      </c>
      <c r="Q713" t="b">
        <v>0</v>
      </c>
      <c r="V713" t="s">
        <v>16</v>
      </c>
    </row>
    <row r="714" spans="1:22">
      <c r="A714" t="s">
        <v>1490</v>
      </c>
      <c r="B714" t="s">
        <v>1491</v>
      </c>
      <c r="C714" s="1" t="s">
        <v>4131</v>
      </c>
      <c r="D714" s="1">
        <v>45025</v>
      </c>
      <c r="E714" s="21">
        <v>4</v>
      </c>
      <c r="F714" s="21">
        <v>9</v>
      </c>
      <c r="G714" s="21">
        <v>2023</v>
      </c>
      <c r="H714" s="1">
        <f t="shared" si="33"/>
        <v>45025</v>
      </c>
      <c r="I714" s="23">
        <v>45028</v>
      </c>
      <c r="J714" s="21">
        <f t="shared" si="34"/>
        <v>3</v>
      </c>
      <c r="K714" t="s">
        <v>33</v>
      </c>
      <c r="L714">
        <v>83848</v>
      </c>
      <c r="M714">
        <v>3131</v>
      </c>
      <c r="N714" s="24">
        <v>4561.41</v>
      </c>
      <c r="O714" s="24">
        <f t="shared" si="35"/>
        <v>3632.575</v>
      </c>
      <c r="P714">
        <v>177</v>
      </c>
      <c r="Q714" t="b">
        <v>1</v>
      </c>
      <c r="V714" t="s">
        <v>34</v>
      </c>
    </row>
    <row r="715" spans="1:22">
      <c r="A715" t="s">
        <v>1492</v>
      </c>
      <c r="B715" t="s">
        <v>1493</v>
      </c>
      <c r="C715" s="1" t="s">
        <v>4129</v>
      </c>
      <c r="D715" s="1">
        <v>45161</v>
      </c>
      <c r="E715" s="21">
        <v>8</v>
      </c>
      <c r="F715" s="21">
        <v>23</v>
      </c>
      <c r="G715" s="21">
        <v>2023</v>
      </c>
      <c r="H715" s="1">
        <f t="shared" si="33"/>
        <v>45161</v>
      </c>
      <c r="I715" s="23">
        <v>45188</v>
      </c>
      <c r="J715" s="21">
        <f t="shared" si="34"/>
        <v>27</v>
      </c>
      <c r="K715" t="s">
        <v>138</v>
      </c>
      <c r="L715">
        <v>68641</v>
      </c>
      <c r="M715">
        <v>2183</v>
      </c>
      <c r="N715" s="24">
        <v>4317.45</v>
      </c>
      <c r="O715" s="24">
        <f t="shared" si="35"/>
        <v>3632.575</v>
      </c>
      <c r="P715">
        <v>203</v>
      </c>
      <c r="Q715" t="b">
        <v>1</v>
      </c>
      <c r="V715" t="s">
        <v>68</v>
      </c>
    </row>
    <row r="716" spans="1:22">
      <c r="A716" t="s">
        <v>1494</v>
      </c>
      <c r="B716" t="s">
        <v>1495</v>
      </c>
      <c r="C716" s="1" t="s">
        <v>4127</v>
      </c>
      <c r="D716" s="1">
        <v>44934</v>
      </c>
      <c r="E716" s="21">
        <v>1</v>
      </c>
      <c r="F716" s="21">
        <v>8</v>
      </c>
      <c r="G716" s="21">
        <v>2023</v>
      </c>
      <c r="H716" s="1">
        <f t="shared" si="33"/>
        <v>44934</v>
      </c>
      <c r="I716" s="23">
        <v>44948</v>
      </c>
      <c r="J716" s="21">
        <f t="shared" si="34"/>
        <v>14</v>
      </c>
      <c r="K716" t="s">
        <v>14</v>
      </c>
      <c r="L716">
        <v>37395</v>
      </c>
      <c r="M716">
        <v>1840</v>
      </c>
      <c r="N716" s="24">
        <v>3039.7</v>
      </c>
      <c r="O716" s="24">
        <f t="shared" si="35"/>
        <v>3039.7</v>
      </c>
      <c r="P716">
        <v>216</v>
      </c>
      <c r="Q716" t="b">
        <v>0</v>
      </c>
      <c r="R716">
        <v>37479</v>
      </c>
      <c r="V716" t="s">
        <v>16</v>
      </c>
    </row>
    <row r="717" spans="1:22">
      <c r="A717" t="s">
        <v>1496</v>
      </c>
      <c r="B717" t="s">
        <v>1497</v>
      </c>
      <c r="C717" s="1" t="s">
        <v>4129</v>
      </c>
      <c r="D717" s="1">
        <v>45217</v>
      </c>
      <c r="E717" s="21">
        <v>10</v>
      </c>
      <c r="F717" s="21">
        <v>18</v>
      </c>
      <c r="G717" s="21">
        <v>2023</v>
      </c>
      <c r="H717" s="1">
        <f t="shared" si="33"/>
        <v>45217</v>
      </c>
      <c r="I717" s="23">
        <v>45246</v>
      </c>
      <c r="J717" s="21">
        <f t="shared" si="34"/>
        <v>29</v>
      </c>
      <c r="K717" t="s">
        <v>14</v>
      </c>
      <c r="L717">
        <v>23700</v>
      </c>
      <c r="M717">
        <v>452</v>
      </c>
      <c r="N717" s="24">
        <v>520.5</v>
      </c>
      <c r="O717" s="24">
        <f t="shared" si="35"/>
        <v>520.5</v>
      </c>
      <c r="P717">
        <v>30</v>
      </c>
      <c r="Q717" t="b">
        <v>0</v>
      </c>
      <c r="V717" t="s">
        <v>16</v>
      </c>
    </row>
    <row r="718" spans="1:22">
      <c r="A718" t="s">
        <v>1498</v>
      </c>
      <c r="B718" t="s">
        <v>1499</v>
      </c>
      <c r="C718" s="1" t="s">
        <v>4127</v>
      </c>
      <c r="D718" s="1">
        <v>45239</v>
      </c>
      <c r="E718" s="21">
        <v>11</v>
      </c>
      <c r="F718" s="21">
        <v>9</v>
      </c>
      <c r="G718" s="21">
        <v>2023</v>
      </c>
      <c r="H718" s="1">
        <f t="shared" si="33"/>
        <v>45239</v>
      </c>
      <c r="I718" s="23">
        <v>45243</v>
      </c>
      <c r="J718" s="21">
        <f t="shared" si="34"/>
        <v>4</v>
      </c>
      <c r="K718" t="s">
        <v>23</v>
      </c>
      <c r="L718">
        <v>35620</v>
      </c>
      <c r="M718">
        <v>931</v>
      </c>
      <c r="N718" s="24">
        <v>1088.96</v>
      </c>
      <c r="O718" s="24">
        <f t="shared" si="35"/>
        <v>1088.96</v>
      </c>
      <c r="P718">
        <v>109</v>
      </c>
      <c r="Q718" t="b">
        <v>1</v>
      </c>
      <c r="V718" t="s">
        <v>68</v>
      </c>
    </row>
    <row r="719" spans="1:22">
      <c r="A719" t="s">
        <v>1500</v>
      </c>
      <c r="B719" t="s">
        <v>1501</v>
      </c>
      <c r="C719" s="1" t="s">
        <v>4131</v>
      </c>
      <c r="D719" s="1">
        <v>45145</v>
      </c>
      <c r="E719" s="21">
        <v>8</v>
      </c>
      <c r="F719" s="21">
        <v>7</v>
      </c>
      <c r="G719" s="21">
        <v>2023</v>
      </c>
      <c r="H719" s="1">
        <f t="shared" si="33"/>
        <v>45145</v>
      </c>
      <c r="I719" s="23">
        <v>45132</v>
      </c>
      <c r="J719" s="21">
        <f t="shared" si="34"/>
        <v>-13</v>
      </c>
      <c r="K719" t="s">
        <v>41</v>
      </c>
      <c r="L719">
        <v>21559</v>
      </c>
      <c r="M719">
        <v>683</v>
      </c>
      <c r="N719" s="24">
        <v>975.43</v>
      </c>
      <c r="O719" s="24">
        <f t="shared" si="35"/>
        <v>975.43</v>
      </c>
      <c r="P719">
        <v>121</v>
      </c>
      <c r="Q719" t="b">
        <v>0</v>
      </c>
      <c r="V719" t="s">
        <v>42</v>
      </c>
    </row>
    <row r="720" spans="1:22">
      <c r="A720" t="s">
        <v>1502</v>
      </c>
      <c r="B720" t="s">
        <v>1503</v>
      </c>
      <c r="C720" s="1" t="s">
        <v>4129</v>
      </c>
      <c r="D720" s="1">
        <v>45181</v>
      </c>
      <c r="E720" s="21">
        <v>9</v>
      </c>
      <c r="F720" s="21">
        <v>12</v>
      </c>
      <c r="G720" s="21">
        <v>2023</v>
      </c>
      <c r="H720" s="1">
        <f t="shared" si="33"/>
        <v>45181</v>
      </c>
      <c r="I720" s="23">
        <v>45287</v>
      </c>
      <c r="J720" s="21">
        <f t="shared" si="34"/>
        <v>106</v>
      </c>
      <c r="K720" t="s">
        <v>33</v>
      </c>
      <c r="L720">
        <v>94045</v>
      </c>
      <c r="M720">
        <v>3918</v>
      </c>
      <c r="N720" s="24">
        <v>5869.35</v>
      </c>
      <c r="O720" s="24">
        <f t="shared" si="35"/>
        <v>3632.575</v>
      </c>
      <c r="P720">
        <v>537</v>
      </c>
      <c r="Q720" t="b">
        <v>1</v>
      </c>
      <c r="V720" t="s">
        <v>34</v>
      </c>
    </row>
    <row r="721" spans="1:22">
      <c r="A721" t="s">
        <v>1504</v>
      </c>
      <c r="B721" t="s">
        <v>1505</v>
      </c>
      <c r="C721" s="1" t="s">
        <v>4127</v>
      </c>
      <c r="D721" s="1">
        <v>44998</v>
      </c>
      <c r="E721" s="21">
        <v>3</v>
      </c>
      <c r="F721" s="21">
        <v>13</v>
      </c>
      <c r="G721" s="21">
        <v>2023</v>
      </c>
      <c r="H721" s="1">
        <f t="shared" si="33"/>
        <v>44998</v>
      </c>
      <c r="I721" s="23">
        <v>45000</v>
      </c>
      <c r="J721" s="21">
        <f t="shared" si="34"/>
        <v>2</v>
      </c>
      <c r="K721" t="s">
        <v>14</v>
      </c>
      <c r="L721">
        <v>94396</v>
      </c>
      <c r="M721">
        <v>3016</v>
      </c>
      <c r="N721" s="24">
        <v>3773.22</v>
      </c>
      <c r="O721" s="24">
        <f t="shared" si="35"/>
        <v>3632.575</v>
      </c>
      <c r="P721">
        <v>0</v>
      </c>
      <c r="Q721" t="b">
        <v>0</v>
      </c>
      <c r="V721" t="s">
        <v>16</v>
      </c>
    </row>
    <row r="722" spans="1:22">
      <c r="A722" t="s">
        <v>1506</v>
      </c>
      <c r="B722" t="s">
        <v>1507</v>
      </c>
      <c r="C722" s="1" t="s">
        <v>4128</v>
      </c>
      <c r="D722" s="1">
        <v>44930</v>
      </c>
      <c r="E722" s="21">
        <v>1</v>
      </c>
      <c r="F722" s="21">
        <v>4</v>
      </c>
      <c r="G722" s="21">
        <v>2023</v>
      </c>
      <c r="H722" s="1">
        <f t="shared" si="33"/>
        <v>44930</v>
      </c>
      <c r="I722" s="23">
        <v>44947</v>
      </c>
      <c r="J722" s="21">
        <f t="shared" si="34"/>
        <v>17</v>
      </c>
      <c r="K722" t="s">
        <v>138</v>
      </c>
      <c r="L722">
        <v>62642</v>
      </c>
      <c r="M722">
        <v>2162</v>
      </c>
      <c r="N722" s="24">
        <v>3172.28</v>
      </c>
      <c r="O722" s="24">
        <f t="shared" si="35"/>
        <v>3172.28</v>
      </c>
      <c r="P722">
        <v>170</v>
      </c>
      <c r="Q722" t="b">
        <v>1</v>
      </c>
      <c r="V722" t="s">
        <v>139</v>
      </c>
    </row>
    <row r="723" spans="1:22">
      <c r="A723" t="s">
        <v>1508</v>
      </c>
      <c r="B723" t="s">
        <v>1509</v>
      </c>
      <c r="C723" s="1" t="s">
        <v>4127</v>
      </c>
      <c r="D723" s="1">
        <v>45063</v>
      </c>
      <c r="E723" s="21">
        <v>5</v>
      </c>
      <c r="F723" s="21">
        <v>17</v>
      </c>
      <c r="G723" s="21">
        <v>2023</v>
      </c>
      <c r="H723" s="1">
        <f t="shared" si="33"/>
        <v>45063</v>
      </c>
      <c r="I723" s="23">
        <v>45067</v>
      </c>
      <c r="J723" s="21">
        <f t="shared" si="34"/>
        <v>4</v>
      </c>
      <c r="K723" t="s">
        <v>41</v>
      </c>
      <c r="L723">
        <v>77539</v>
      </c>
      <c r="M723">
        <v>1476</v>
      </c>
      <c r="N723" s="24">
        <v>790.1</v>
      </c>
      <c r="O723" s="24">
        <f t="shared" si="35"/>
        <v>790.1</v>
      </c>
      <c r="P723">
        <v>178</v>
      </c>
      <c r="Q723" t="b">
        <v>1</v>
      </c>
      <c r="V723" t="s">
        <v>42</v>
      </c>
    </row>
    <row r="724" spans="1:22">
      <c r="A724" t="s">
        <v>1510</v>
      </c>
      <c r="B724" t="s">
        <v>1511</v>
      </c>
      <c r="C724" s="1" t="s">
        <v>4128</v>
      </c>
      <c r="D724" s="1" t="s">
        <v>1512</v>
      </c>
      <c r="E724" s="21">
        <v>21</v>
      </c>
      <c r="F724" s="21">
        <v>10</v>
      </c>
      <c r="G724" s="21">
        <v>2023</v>
      </c>
      <c r="H724" s="1">
        <f t="shared" si="33"/>
        <v>45220</v>
      </c>
      <c r="I724" s="23">
        <v>45239</v>
      </c>
      <c r="J724" s="21">
        <f t="shared" si="34"/>
        <v>19</v>
      </c>
      <c r="K724" t="s">
        <v>14</v>
      </c>
      <c r="L724">
        <v>22732</v>
      </c>
      <c r="M724">
        <v>997</v>
      </c>
      <c r="N724" s="24">
        <v>1141</v>
      </c>
      <c r="O724" s="24">
        <f t="shared" si="35"/>
        <v>1141</v>
      </c>
      <c r="P724">
        <v>103</v>
      </c>
      <c r="Q724" t="b">
        <v>1</v>
      </c>
      <c r="V724" t="s">
        <v>16</v>
      </c>
    </row>
    <row r="725" spans="1:22">
      <c r="A725" t="s">
        <v>1513</v>
      </c>
      <c r="B725" t="s">
        <v>1514</v>
      </c>
      <c r="C725" s="1" t="s">
        <v>4127</v>
      </c>
      <c r="D725" s="1">
        <v>45261</v>
      </c>
      <c r="E725" s="21">
        <v>12</v>
      </c>
      <c r="F725" s="21">
        <v>1</v>
      </c>
      <c r="G725" s="21">
        <v>2023</v>
      </c>
      <c r="H725" s="1">
        <f t="shared" si="33"/>
        <v>45261</v>
      </c>
      <c r="I725" s="23">
        <v>45262</v>
      </c>
      <c r="J725" s="21">
        <f t="shared" si="34"/>
        <v>1</v>
      </c>
      <c r="K725" t="s">
        <v>41</v>
      </c>
      <c r="L725">
        <v>92362</v>
      </c>
      <c r="M725">
        <v>2507</v>
      </c>
      <c r="N725" s="24">
        <v>2302.45</v>
      </c>
      <c r="O725" s="24">
        <f t="shared" si="35"/>
        <v>2302.45</v>
      </c>
      <c r="P725">
        <v>260</v>
      </c>
      <c r="Q725" t="b">
        <v>1</v>
      </c>
      <c r="V725" t="s">
        <v>42</v>
      </c>
    </row>
    <row r="726" spans="1:22">
      <c r="A726" t="s">
        <v>1515</v>
      </c>
      <c r="B726" t="s">
        <v>1516</v>
      </c>
      <c r="C726" s="1" t="s">
        <v>4128</v>
      </c>
      <c r="D726" s="1">
        <v>45268</v>
      </c>
      <c r="E726" s="21">
        <v>12</v>
      </c>
      <c r="F726" s="21">
        <v>8</v>
      </c>
      <c r="G726" s="21">
        <v>2023</v>
      </c>
      <c r="H726" s="1">
        <f t="shared" si="33"/>
        <v>45268</v>
      </c>
      <c r="I726" s="23">
        <v>45277</v>
      </c>
      <c r="J726" s="21">
        <f t="shared" si="34"/>
        <v>9</v>
      </c>
      <c r="K726" t="s">
        <v>14</v>
      </c>
      <c r="L726">
        <v>31354</v>
      </c>
      <c r="M726">
        <v>490</v>
      </c>
      <c r="N726" s="24">
        <v>339.94</v>
      </c>
      <c r="O726" s="24">
        <f t="shared" si="35"/>
        <v>339.94</v>
      </c>
      <c r="P726">
        <v>63</v>
      </c>
      <c r="Q726" t="b">
        <v>0</v>
      </c>
      <c r="V726" t="s">
        <v>16</v>
      </c>
    </row>
    <row r="727" spans="1:22">
      <c r="A727" t="s">
        <v>1517</v>
      </c>
      <c r="B727" t="s">
        <v>1518</v>
      </c>
      <c r="C727" s="1" t="s">
        <v>4131</v>
      </c>
      <c r="D727" s="1">
        <v>45134</v>
      </c>
      <c r="E727" s="21">
        <v>7</v>
      </c>
      <c r="F727" s="21">
        <v>27</v>
      </c>
      <c r="G727" s="21">
        <v>2023</v>
      </c>
      <c r="H727" s="1">
        <f t="shared" si="33"/>
        <v>45134</v>
      </c>
      <c r="I727" s="23">
        <v>45164</v>
      </c>
      <c r="J727" s="21">
        <f t="shared" si="34"/>
        <v>30</v>
      </c>
      <c r="K727" t="s">
        <v>14</v>
      </c>
      <c r="L727">
        <v>14843</v>
      </c>
      <c r="M727">
        <v>542</v>
      </c>
      <c r="N727" s="24">
        <v>351.93</v>
      </c>
      <c r="O727" s="24">
        <f t="shared" si="35"/>
        <v>351.93</v>
      </c>
      <c r="P727">
        <v>74</v>
      </c>
      <c r="Q727" t="b">
        <v>0</v>
      </c>
      <c r="V727" t="s">
        <v>16</v>
      </c>
    </row>
    <row r="728" spans="1:22">
      <c r="A728" t="s">
        <v>1519</v>
      </c>
      <c r="B728" t="s">
        <v>1520</v>
      </c>
      <c r="C728" s="1" t="s">
        <v>4131</v>
      </c>
      <c r="D728" s="1">
        <v>45287</v>
      </c>
      <c r="E728" s="21">
        <v>12</v>
      </c>
      <c r="F728" s="21">
        <v>27</v>
      </c>
      <c r="G728" s="21">
        <v>2023</v>
      </c>
      <c r="H728" s="1">
        <f t="shared" si="33"/>
        <v>45287</v>
      </c>
      <c r="I728" s="23">
        <v>45305</v>
      </c>
      <c r="J728" s="21">
        <f t="shared" si="34"/>
        <v>18</v>
      </c>
      <c r="K728" t="s">
        <v>41</v>
      </c>
      <c r="L728">
        <v>72726</v>
      </c>
      <c r="M728">
        <v>1355</v>
      </c>
      <c r="N728" s="24">
        <v>1903.49</v>
      </c>
      <c r="O728" s="24">
        <f t="shared" si="35"/>
        <v>1903.49</v>
      </c>
      <c r="P728">
        <v>229</v>
      </c>
      <c r="Q728" t="b">
        <v>1</v>
      </c>
      <c r="V728" t="s">
        <v>42</v>
      </c>
    </row>
    <row r="729" spans="1:22">
      <c r="A729" t="s">
        <v>1521</v>
      </c>
      <c r="B729" t="s">
        <v>1522</v>
      </c>
      <c r="C729" s="1" t="s">
        <v>4131</v>
      </c>
      <c r="D729" s="1">
        <v>45254</v>
      </c>
      <c r="E729" s="21">
        <v>11</v>
      </c>
      <c r="F729" s="21">
        <v>24</v>
      </c>
      <c r="G729" s="21">
        <v>2023</v>
      </c>
      <c r="H729" s="1">
        <f t="shared" si="33"/>
        <v>45254</v>
      </c>
      <c r="I729" s="23">
        <v>45276</v>
      </c>
      <c r="J729" s="21">
        <f t="shared" si="34"/>
        <v>22</v>
      </c>
      <c r="K729" t="s">
        <v>14</v>
      </c>
      <c r="L729">
        <v>18640</v>
      </c>
      <c r="M729">
        <v>259</v>
      </c>
      <c r="N729" s="24">
        <v>332.92</v>
      </c>
      <c r="O729" s="24">
        <f t="shared" si="35"/>
        <v>332.92</v>
      </c>
      <c r="P729">
        <v>26</v>
      </c>
      <c r="Q729" t="b">
        <v>1</v>
      </c>
      <c r="V729" t="s">
        <v>16</v>
      </c>
    </row>
    <row r="730" spans="1:22">
      <c r="A730" t="s">
        <v>1523</v>
      </c>
      <c r="B730" t="s">
        <v>1524</v>
      </c>
      <c r="C730" s="1" t="s">
        <v>4131</v>
      </c>
      <c r="D730" s="1">
        <v>45241</v>
      </c>
      <c r="E730" s="21">
        <v>11</v>
      </c>
      <c r="F730" s="21">
        <v>11</v>
      </c>
      <c r="G730" s="21">
        <v>2023</v>
      </c>
      <c r="H730" s="1">
        <f t="shared" si="33"/>
        <v>45241</v>
      </c>
      <c r="I730" s="23">
        <v>45247</v>
      </c>
      <c r="J730" s="21">
        <f t="shared" si="34"/>
        <v>6</v>
      </c>
      <c r="K730" t="s">
        <v>14</v>
      </c>
      <c r="L730">
        <v>53528</v>
      </c>
      <c r="M730">
        <v>2380</v>
      </c>
      <c r="N730" s="24">
        <v>2095.3</v>
      </c>
      <c r="O730" s="24">
        <f t="shared" si="35"/>
        <v>2095.3</v>
      </c>
      <c r="P730">
        <v>406</v>
      </c>
      <c r="Q730" t="b">
        <v>1</v>
      </c>
      <c r="V730" t="s">
        <v>16</v>
      </c>
    </row>
    <row r="731" spans="1:22">
      <c r="A731" t="s">
        <v>1525</v>
      </c>
      <c r="B731" t="s">
        <v>1526</v>
      </c>
      <c r="C731" s="1" t="s">
        <v>4128</v>
      </c>
      <c r="D731" s="1">
        <v>45171</v>
      </c>
      <c r="E731" s="21">
        <v>9</v>
      </c>
      <c r="F731" s="21">
        <v>2</v>
      </c>
      <c r="G731" s="21">
        <v>2023</v>
      </c>
      <c r="H731" s="1">
        <f t="shared" si="33"/>
        <v>45171</v>
      </c>
      <c r="I731" s="23">
        <v>45195</v>
      </c>
      <c r="J731" s="21">
        <f t="shared" si="34"/>
        <v>24</v>
      </c>
      <c r="K731" t="s">
        <v>23</v>
      </c>
      <c r="L731">
        <v>39413</v>
      </c>
      <c r="M731">
        <v>1119</v>
      </c>
      <c r="N731" s="24">
        <v>1349.99</v>
      </c>
      <c r="O731" s="24">
        <f t="shared" si="35"/>
        <v>1349.99</v>
      </c>
      <c r="P731">
        <v>112</v>
      </c>
      <c r="Q731" t="b">
        <v>1</v>
      </c>
      <c r="V731" t="s">
        <v>68</v>
      </c>
    </row>
    <row r="732" spans="1:22">
      <c r="A732" t="s">
        <v>1527</v>
      </c>
      <c r="B732" t="s">
        <v>1528</v>
      </c>
      <c r="C732" s="1" t="s">
        <v>4127</v>
      </c>
      <c r="D732" s="1">
        <v>45237</v>
      </c>
      <c r="E732" s="21">
        <v>11</v>
      </c>
      <c r="F732" s="21">
        <v>7</v>
      </c>
      <c r="G732" s="21">
        <v>2023</v>
      </c>
      <c r="H732" s="1">
        <f t="shared" si="33"/>
        <v>45237</v>
      </c>
      <c r="I732" s="23">
        <v>45245</v>
      </c>
      <c r="J732" s="21">
        <f t="shared" si="34"/>
        <v>8</v>
      </c>
      <c r="K732" t="s">
        <v>19</v>
      </c>
      <c r="L732">
        <v>53638</v>
      </c>
      <c r="M732">
        <v>2143</v>
      </c>
      <c r="N732" s="24">
        <v>2653.78</v>
      </c>
      <c r="O732" s="24">
        <f t="shared" si="35"/>
        <v>2653.78</v>
      </c>
      <c r="P732">
        <v>124</v>
      </c>
      <c r="Q732" t="b">
        <v>1</v>
      </c>
      <c r="V732" t="s">
        <v>20</v>
      </c>
    </row>
    <row r="733" spans="1:22">
      <c r="A733" t="s">
        <v>1529</v>
      </c>
      <c r="B733" t="s">
        <v>1530</v>
      </c>
      <c r="C733" s="1" t="s">
        <v>4128</v>
      </c>
      <c r="D733" s="1">
        <v>45168</v>
      </c>
      <c r="E733" s="21">
        <v>8</v>
      </c>
      <c r="F733" s="21">
        <v>30</v>
      </c>
      <c r="G733" s="21">
        <v>2023</v>
      </c>
      <c r="H733" s="1">
        <f t="shared" si="33"/>
        <v>45168</v>
      </c>
      <c r="I733" s="23">
        <v>45190</v>
      </c>
      <c r="J733" s="21">
        <f t="shared" si="34"/>
        <v>22</v>
      </c>
      <c r="K733" t="s">
        <v>19</v>
      </c>
      <c r="L733">
        <v>53736</v>
      </c>
      <c r="M733">
        <v>1161</v>
      </c>
      <c r="N733" s="24">
        <v>920.11</v>
      </c>
      <c r="O733" s="24">
        <f t="shared" si="35"/>
        <v>920.11</v>
      </c>
      <c r="P733">
        <v>154</v>
      </c>
      <c r="Q733" t="b">
        <v>1</v>
      </c>
      <c r="V733" t="s">
        <v>20</v>
      </c>
    </row>
    <row r="734" spans="1:22">
      <c r="A734" t="s">
        <v>1531</v>
      </c>
      <c r="B734" t="s">
        <v>1532</v>
      </c>
      <c r="C734" s="1" t="s">
        <v>4131</v>
      </c>
      <c r="D734" s="1">
        <v>45038</v>
      </c>
      <c r="E734" s="21">
        <v>4</v>
      </c>
      <c r="F734" s="21">
        <v>22</v>
      </c>
      <c r="G734" s="21">
        <v>2023</v>
      </c>
      <c r="H734" s="1">
        <f t="shared" si="33"/>
        <v>45038</v>
      </c>
      <c r="I734" s="23">
        <v>45061</v>
      </c>
      <c r="J734" s="21">
        <f t="shared" si="34"/>
        <v>23</v>
      </c>
      <c r="K734" t="s">
        <v>33</v>
      </c>
      <c r="L734">
        <v>69866</v>
      </c>
      <c r="M734">
        <v>2897</v>
      </c>
      <c r="N734" s="24">
        <v>4282.17</v>
      </c>
      <c r="O734" s="24">
        <f t="shared" si="35"/>
        <v>3632.575</v>
      </c>
      <c r="P734">
        <v>400</v>
      </c>
      <c r="Q734" t="b">
        <v>1</v>
      </c>
      <c r="V734" t="s">
        <v>34</v>
      </c>
    </row>
    <row r="735" spans="1:22">
      <c r="A735" t="s">
        <v>1533</v>
      </c>
      <c r="B735" t="s">
        <v>1534</v>
      </c>
      <c r="C735" s="1" t="s">
        <v>4131</v>
      </c>
      <c r="D735" s="1">
        <v>45232</v>
      </c>
      <c r="E735" s="21">
        <v>11</v>
      </c>
      <c r="F735" s="21">
        <v>2</v>
      </c>
      <c r="G735" s="21">
        <v>2023</v>
      </c>
      <c r="H735" s="1">
        <f t="shared" si="33"/>
        <v>45232</v>
      </c>
      <c r="I735" s="23">
        <v>44994</v>
      </c>
      <c r="J735" s="21">
        <f t="shared" si="34"/>
        <v>-238</v>
      </c>
      <c r="K735" t="s">
        <v>41</v>
      </c>
      <c r="L735">
        <v>20087</v>
      </c>
      <c r="M735">
        <v>290</v>
      </c>
      <c r="N735" s="24">
        <v>484.7</v>
      </c>
      <c r="O735" s="24">
        <f t="shared" si="35"/>
        <v>484.7</v>
      </c>
      <c r="P735">
        <v>55</v>
      </c>
      <c r="Q735" t="b">
        <v>0</v>
      </c>
      <c r="V735" t="s">
        <v>42</v>
      </c>
    </row>
    <row r="736" spans="1:22">
      <c r="A736" t="s">
        <v>1535</v>
      </c>
      <c r="B736" t="s">
        <v>1536</v>
      </c>
      <c r="C736" s="1" t="s">
        <v>4131</v>
      </c>
      <c r="D736" s="1">
        <v>45155</v>
      </c>
      <c r="E736" s="21">
        <v>8</v>
      </c>
      <c r="F736" s="21">
        <v>17</v>
      </c>
      <c r="G736" s="21">
        <v>2023</v>
      </c>
      <c r="H736" s="1">
        <f t="shared" si="33"/>
        <v>45155</v>
      </c>
      <c r="I736" s="23">
        <v>45166</v>
      </c>
      <c r="J736" s="21">
        <f t="shared" si="34"/>
        <v>11</v>
      </c>
      <c r="K736" t="s">
        <v>23</v>
      </c>
      <c r="L736">
        <v>42430</v>
      </c>
      <c r="M736">
        <v>1028</v>
      </c>
      <c r="N736" s="24">
        <v>1734.44</v>
      </c>
      <c r="O736" s="24">
        <f t="shared" si="35"/>
        <v>1734.44</v>
      </c>
      <c r="P736">
        <v>163</v>
      </c>
      <c r="Q736" t="b">
        <v>1</v>
      </c>
      <c r="V736" t="s">
        <v>25</v>
      </c>
    </row>
    <row r="737" spans="1:22">
      <c r="A737" t="s">
        <v>1537</v>
      </c>
      <c r="B737" t="s">
        <v>1538</v>
      </c>
      <c r="C737" s="1" t="s">
        <v>4129</v>
      </c>
      <c r="D737" s="1">
        <v>45215</v>
      </c>
      <c r="E737" s="21">
        <v>10</v>
      </c>
      <c r="F737" s="21">
        <v>16</v>
      </c>
      <c r="G737" s="21">
        <v>2023</v>
      </c>
      <c r="H737" s="1">
        <f t="shared" si="33"/>
        <v>45215</v>
      </c>
      <c r="I737" s="23">
        <v>45231</v>
      </c>
      <c r="J737" s="21">
        <f t="shared" si="34"/>
        <v>16</v>
      </c>
      <c r="K737" t="s">
        <v>266</v>
      </c>
      <c r="L737">
        <v>25504</v>
      </c>
      <c r="M737">
        <v>1252</v>
      </c>
      <c r="N737" s="24">
        <v>1757.44</v>
      </c>
      <c r="O737" s="24">
        <f t="shared" si="35"/>
        <v>1757.44</v>
      </c>
      <c r="P737">
        <v>234</v>
      </c>
      <c r="Q737" t="b">
        <v>0</v>
      </c>
      <c r="V737" t="s">
        <v>20</v>
      </c>
    </row>
    <row r="738" spans="1:22">
      <c r="A738" t="s">
        <v>1539</v>
      </c>
      <c r="B738" t="s">
        <v>1540</v>
      </c>
      <c r="C738" s="1" t="s">
        <v>4128</v>
      </c>
      <c r="D738" s="1">
        <v>45185</v>
      </c>
      <c r="E738" s="21">
        <v>9</v>
      </c>
      <c r="F738" s="21">
        <v>16</v>
      </c>
      <c r="G738" s="21">
        <v>2023</v>
      </c>
      <c r="H738" s="1">
        <f t="shared" si="33"/>
        <v>45185</v>
      </c>
      <c r="I738" s="23">
        <v>45189</v>
      </c>
      <c r="J738" s="21">
        <f t="shared" si="34"/>
        <v>4</v>
      </c>
      <c r="K738" t="s">
        <v>23</v>
      </c>
      <c r="L738">
        <v>8114</v>
      </c>
      <c r="M738">
        <v>338</v>
      </c>
      <c r="N738" s="24">
        <v>428.4</v>
      </c>
      <c r="O738" s="24">
        <f t="shared" si="35"/>
        <v>428.4</v>
      </c>
      <c r="P738">
        <v>62</v>
      </c>
      <c r="Q738" t="b">
        <v>1</v>
      </c>
      <c r="V738" t="s">
        <v>68</v>
      </c>
    </row>
    <row r="739" spans="1:22">
      <c r="A739" t="s">
        <v>1541</v>
      </c>
      <c r="B739" t="s">
        <v>1542</v>
      </c>
      <c r="C739" s="1" t="s">
        <v>4129</v>
      </c>
      <c r="D739" s="1">
        <v>45011</v>
      </c>
      <c r="E739" s="21">
        <v>3</v>
      </c>
      <c r="F739" s="21">
        <v>26</v>
      </c>
      <c r="G739" s="21">
        <v>2023</v>
      </c>
      <c r="H739" s="1">
        <f t="shared" si="33"/>
        <v>45011</v>
      </c>
      <c r="I739" s="23">
        <v>45022</v>
      </c>
      <c r="J739" s="21">
        <f t="shared" si="34"/>
        <v>11</v>
      </c>
      <c r="K739" t="s">
        <v>41</v>
      </c>
      <c r="L739">
        <v>79859</v>
      </c>
      <c r="M739">
        <v>2387</v>
      </c>
      <c r="N739" s="24">
        <v>1411.94</v>
      </c>
      <c r="O739" s="24">
        <f t="shared" si="35"/>
        <v>1411.94</v>
      </c>
      <c r="P739">
        <v>335</v>
      </c>
      <c r="Q739" t="b">
        <v>0</v>
      </c>
      <c r="V739" t="s">
        <v>42</v>
      </c>
    </row>
    <row r="740" spans="1:22">
      <c r="A740" t="s">
        <v>1543</v>
      </c>
      <c r="B740" t="s">
        <v>1544</v>
      </c>
      <c r="C740" s="1" t="s">
        <v>4128</v>
      </c>
      <c r="D740" s="1">
        <v>44986</v>
      </c>
      <c r="E740" s="21">
        <v>3</v>
      </c>
      <c r="F740" s="21">
        <v>1</v>
      </c>
      <c r="G740" s="21">
        <v>2023</v>
      </c>
      <c r="H740" s="1">
        <f t="shared" si="33"/>
        <v>44986</v>
      </c>
      <c r="I740" s="23">
        <v>45010</v>
      </c>
      <c r="J740" s="21">
        <f t="shared" si="34"/>
        <v>24</v>
      </c>
      <c r="K740" t="s">
        <v>41</v>
      </c>
      <c r="L740">
        <v>11975</v>
      </c>
      <c r="M740">
        <v>282</v>
      </c>
      <c r="N740" s="24">
        <v>262.75</v>
      </c>
      <c r="O740" s="24">
        <f t="shared" si="35"/>
        <v>262.75</v>
      </c>
      <c r="P740">
        <v>36</v>
      </c>
      <c r="Q740" t="b">
        <v>1</v>
      </c>
      <c r="V740" t="s">
        <v>42</v>
      </c>
    </row>
    <row r="741" spans="1:22">
      <c r="A741" t="s">
        <v>1545</v>
      </c>
      <c r="B741" t="s">
        <v>1546</v>
      </c>
      <c r="C741" s="1" t="s">
        <v>4131</v>
      </c>
      <c r="D741" s="1">
        <v>45147</v>
      </c>
      <c r="E741" s="21">
        <v>8</v>
      </c>
      <c r="F741" s="21">
        <v>9</v>
      </c>
      <c r="G741" s="21">
        <v>2023</v>
      </c>
      <c r="H741" s="1">
        <f t="shared" si="33"/>
        <v>45147</v>
      </c>
      <c r="I741" s="23">
        <v>45204</v>
      </c>
      <c r="J741" s="21">
        <f t="shared" si="34"/>
        <v>57</v>
      </c>
      <c r="K741" t="s">
        <v>58</v>
      </c>
      <c r="L741">
        <v>12023</v>
      </c>
      <c r="M741">
        <v>539</v>
      </c>
      <c r="N741" s="24">
        <v>344.91</v>
      </c>
      <c r="O741" s="24">
        <f t="shared" si="35"/>
        <v>344.91</v>
      </c>
      <c r="P741">
        <v>72</v>
      </c>
      <c r="Q741" t="b">
        <v>0</v>
      </c>
      <c r="V741" t="s">
        <v>59</v>
      </c>
    </row>
    <row r="742" spans="1:22">
      <c r="A742" t="s">
        <v>1547</v>
      </c>
      <c r="B742" t="s">
        <v>1548</v>
      </c>
      <c r="C742" s="1" t="s">
        <v>4131</v>
      </c>
      <c r="D742" s="1">
        <v>45188</v>
      </c>
      <c r="E742" s="21">
        <v>9</v>
      </c>
      <c r="F742" s="21">
        <v>19</v>
      </c>
      <c r="G742" s="21">
        <v>2023</v>
      </c>
      <c r="H742" s="1">
        <f t="shared" si="33"/>
        <v>45188</v>
      </c>
      <c r="I742" s="23">
        <v>45214</v>
      </c>
      <c r="J742" s="21">
        <f t="shared" si="34"/>
        <v>26</v>
      </c>
      <c r="K742" t="s">
        <v>33</v>
      </c>
      <c r="L742">
        <v>22447</v>
      </c>
      <c r="M742">
        <v>713</v>
      </c>
      <c r="N742" s="24">
        <v>1387.31</v>
      </c>
      <c r="O742" s="24">
        <f t="shared" si="35"/>
        <v>1387.31</v>
      </c>
      <c r="P742">
        <v>140</v>
      </c>
      <c r="Q742" t="b">
        <v>0</v>
      </c>
      <c r="V742" t="s">
        <v>34</v>
      </c>
    </row>
    <row r="743" spans="1:22">
      <c r="A743" t="s">
        <v>1549</v>
      </c>
      <c r="B743" t="s">
        <v>1550</v>
      </c>
      <c r="C743" s="1" t="s">
        <v>4127</v>
      </c>
      <c r="D743" s="1">
        <v>44994</v>
      </c>
      <c r="E743" s="21">
        <v>3</v>
      </c>
      <c r="F743" s="21">
        <v>9</v>
      </c>
      <c r="G743" s="21">
        <v>2023</v>
      </c>
      <c r="H743" s="1">
        <f t="shared" si="33"/>
        <v>44994</v>
      </c>
      <c r="I743" s="23">
        <v>45006</v>
      </c>
      <c r="J743" s="21">
        <f t="shared" si="34"/>
        <v>12</v>
      </c>
      <c r="K743" t="s">
        <v>23</v>
      </c>
      <c r="L743">
        <v>91469</v>
      </c>
      <c r="M743">
        <v>3689</v>
      </c>
      <c r="N743" s="24">
        <v>2591.97</v>
      </c>
      <c r="O743" s="24">
        <f t="shared" si="35"/>
        <v>2591.97</v>
      </c>
      <c r="P743">
        <v>612</v>
      </c>
      <c r="Q743" t="b">
        <v>1</v>
      </c>
      <c r="V743" t="s">
        <v>25</v>
      </c>
    </row>
    <row r="744" spans="1:22">
      <c r="A744" t="s">
        <v>1551</v>
      </c>
      <c r="B744" t="s">
        <v>1552</v>
      </c>
      <c r="C744" s="1" t="s">
        <v>4128</v>
      </c>
      <c r="D744" s="1">
        <v>44956</v>
      </c>
      <c r="E744" s="21">
        <v>1</v>
      </c>
      <c r="F744" s="21">
        <v>30</v>
      </c>
      <c r="G744" s="21">
        <v>2023</v>
      </c>
      <c r="H744" s="1">
        <f t="shared" si="33"/>
        <v>44956</v>
      </c>
      <c r="I744" s="23">
        <v>44974</v>
      </c>
      <c r="J744" s="21">
        <f t="shared" si="34"/>
        <v>18</v>
      </c>
      <c r="K744" t="s">
        <v>41</v>
      </c>
      <c r="L744">
        <v>24959</v>
      </c>
      <c r="M744">
        <v>1002</v>
      </c>
      <c r="N744" s="24">
        <v>729.12</v>
      </c>
      <c r="O744" s="24">
        <f t="shared" si="35"/>
        <v>729.12</v>
      </c>
      <c r="P744">
        <v>66</v>
      </c>
      <c r="Q744" t="b">
        <v>1</v>
      </c>
      <c r="V744" t="s">
        <v>42</v>
      </c>
    </row>
    <row r="745" spans="1:22">
      <c r="A745" t="s">
        <v>1553</v>
      </c>
      <c r="B745" t="s">
        <v>1554</v>
      </c>
      <c r="C745" s="1" t="s">
        <v>4129</v>
      </c>
      <c r="D745" s="1">
        <v>45084</v>
      </c>
      <c r="E745" s="21">
        <v>6</v>
      </c>
      <c r="F745" s="21">
        <v>7</v>
      </c>
      <c r="G745" s="21">
        <v>2023</v>
      </c>
      <c r="H745" s="1">
        <f t="shared" si="33"/>
        <v>45084</v>
      </c>
      <c r="I745" s="23">
        <v>45114</v>
      </c>
      <c r="J745" s="21">
        <f t="shared" si="34"/>
        <v>30</v>
      </c>
      <c r="K745" t="s">
        <v>33</v>
      </c>
      <c r="L745">
        <v>67203</v>
      </c>
      <c r="M745">
        <v>720</v>
      </c>
      <c r="N745" s="24">
        <v>1320.74</v>
      </c>
      <c r="O745" s="24">
        <f t="shared" si="35"/>
        <v>1320.74</v>
      </c>
      <c r="P745">
        <v>120</v>
      </c>
      <c r="Q745" t="b">
        <v>0</v>
      </c>
      <c r="V745" t="s">
        <v>34</v>
      </c>
    </row>
    <row r="746" spans="1:22">
      <c r="A746" t="s">
        <v>1555</v>
      </c>
      <c r="B746" t="s">
        <v>1556</v>
      </c>
      <c r="C746" s="1" t="s">
        <v>4129</v>
      </c>
      <c r="D746" s="1">
        <v>44928</v>
      </c>
      <c r="E746" s="21">
        <v>1</v>
      </c>
      <c r="F746" s="21">
        <v>2</v>
      </c>
      <c r="G746" s="21">
        <v>2023</v>
      </c>
      <c r="H746" s="1">
        <f t="shared" si="33"/>
        <v>44928</v>
      </c>
      <c r="I746" s="23">
        <v>44941</v>
      </c>
      <c r="J746" s="21">
        <f t="shared" si="34"/>
        <v>13</v>
      </c>
      <c r="K746" t="s">
        <v>23</v>
      </c>
      <c r="L746">
        <v>30703</v>
      </c>
      <c r="M746">
        <v>462</v>
      </c>
      <c r="N746" s="24">
        <v>885.14</v>
      </c>
      <c r="O746" s="24">
        <f t="shared" si="35"/>
        <v>885.14</v>
      </c>
      <c r="P746">
        <v>34</v>
      </c>
      <c r="Q746" t="b">
        <v>0</v>
      </c>
      <c r="V746" t="s">
        <v>25</v>
      </c>
    </row>
    <row r="747" spans="1:22">
      <c r="A747" t="s">
        <v>1557</v>
      </c>
      <c r="B747" t="s">
        <v>1558</v>
      </c>
      <c r="C747" s="1" t="s">
        <v>4128</v>
      </c>
      <c r="D747" s="1">
        <v>44950</v>
      </c>
      <c r="E747" s="21">
        <v>1</v>
      </c>
      <c r="F747" s="21">
        <v>24</v>
      </c>
      <c r="G747" s="21">
        <v>2023</v>
      </c>
      <c r="H747" s="1">
        <f t="shared" si="33"/>
        <v>44950</v>
      </c>
      <c r="I747" s="23">
        <v>44967</v>
      </c>
      <c r="J747" s="21">
        <f t="shared" si="34"/>
        <v>17</v>
      </c>
      <c r="K747" t="s">
        <v>41</v>
      </c>
      <c r="L747">
        <v>10337</v>
      </c>
      <c r="M747">
        <v>376</v>
      </c>
      <c r="N747" s="24">
        <v>619.93</v>
      </c>
      <c r="O747" s="24">
        <f t="shared" si="35"/>
        <v>619.93</v>
      </c>
      <c r="P747">
        <v>44</v>
      </c>
      <c r="Q747" t="b">
        <v>0</v>
      </c>
      <c r="V747" t="s">
        <v>42</v>
      </c>
    </row>
    <row r="748" spans="1:22">
      <c r="A748" t="s">
        <v>1559</v>
      </c>
      <c r="B748" t="s">
        <v>1560</v>
      </c>
      <c r="C748" s="1" t="s">
        <v>4129</v>
      </c>
      <c r="D748" s="1">
        <v>45204</v>
      </c>
      <c r="E748" s="21">
        <v>10</v>
      </c>
      <c r="F748" s="21">
        <v>5</v>
      </c>
      <c r="G748" s="21">
        <v>2023</v>
      </c>
      <c r="H748" s="1">
        <f t="shared" si="33"/>
        <v>45204</v>
      </c>
      <c r="I748" s="23">
        <v>45226</v>
      </c>
      <c r="J748" s="21">
        <f t="shared" si="34"/>
        <v>22</v>
      </c>
      <c r="K748" t="s">
        <v>19</v>
      </c>
      <c r="L748">
        <v>47427</v>
      </c>
      <c r="M748">
        <v>780</v>
      </c>
      <c r="N748" s="24">
        <v>396.32</v>
      </c>
      <c r="O748" s="24">
        <f t="shared" si="35"/>
        <v>396.32</v>
      </c>
      <c r="P748">
        <v>63</v>
      </c>
      <c r="Q748" t="b">
        <v>1</v>
      </c>
      <c r="V748" t="s">
        <v>20</v>
      </c>
    </row>
    <row r="749" spans="1:22">
      <c r="A749" t="s">
        <v>1561</v>
      </c>
      <c r="B749" t="s">
        <v>1562</v>
      </c>
      <c r="C749" s="1" t="s">
        <v>4128</v>
      </c>
      <c r="D749" s="1">
        <v>44962</v>
      </c>
      <c r="E749" s="21">
        <v>2</v>
      </c>
      <c r="F749" s="21">
        <v>5</v>
      </c>
      <c r="G749" s="21">
        <v>2023</v>
      </c>
      <c r="H749" s="1">
        <f t="shared" si="33"/>
        <v>44962</v>
      </c>
      <c r="I749" s="23">
        <v>44989</v>
      </c>
      <c r="J749" s="21">
        <f t="shared" si="34"/>
        <v>27</v>
      </c>
      <c r="K749" t="s">
        <v>14</v>
      </c>
      <c r="L749">
        <v>62529</v>
      </c>
      <c r="M749">
        <v>1264</v>
      </c>
      <c r="N749" s="24">
        <v>634.55</v>
      </c>
      <c r="O749" s="24">
        <f t="shared" si="35"/>
        <v>634.55</v>
      </c>
      <c r="P749">
        <v>193</v>
      </c>
      <c r="Q749" t="b">
        <v>0</v>
      </c>
      <c r="V749" t="s">
        <v>16</v>
      </c>
    </row>
    <row r="750" spans="1:22">
      <c r="A750" t="s">
        <v>1563</v>
      </c>
      <c r="B750" t="s">
        <v>1564</v>
      </c>
      <c r="C750" s="1" t="s">
        <v>4128</v>
      </c>
      <c r="D750" s="1">
        <v>45073</v>
      </c>
      <c r="E750" s="21">
        <v>5</v>
      </c>
      <c r="F750" s="21">
        <v>27</v>
      </c>
      <c r="G750" s="21">
        <v>2023</v>
      </c>
      <c r="H750" s="1">
        <f t="shared" si="33"/>
        <v>45073</v>
      </c>
      <c r="I750" s="23">
        <v>45086</v>
      </c>
      <c r="J750" s="21">
        <f t="shared" si="34"/>
        <v>13</v>
      </c>
      <c r="K750" t="s">
        <v>41</v>
      </c>
      <c r="L750">
        <v>85665</v>
      </c>
      <c r="M750">
        <v>4100</v>
      </c>
      <c r="N750" s="24">
        <v>4375.32</v>
      </c>
      <c r="O750" s="24">
        <f t="shared" si="35"/>
        <v>3632.575</v>
      </c>
      <c r="P750">
        <v>744</v>
      </c>
      <c r="Q750" t="b">
        <v>1</v>
      </c>
      <c r="V750" t="s">
        <v>42</v>
      </c>
    </row>
    <row r="751" spans="1:22">
      <c r="A751" t="s">
        <v>1565</v>
      </c>
      <c r="B751" t="s">
        <v>1566</v>
      </c>
      <c r="C751" s="1" t="s">
        <v>4129</v>
      </c>
      <c r="D751" s="1">
        <v>45255</v>
      </c>
      <c r="E751" s="21">
        <v>11</v>
      </c>
      <c r="F751" s="21">
        <v>25</v>
      </c>
      <c r="G751" s="21">
        <v>2023</v>
      </c>
      <c r="H751" s="1">
        <f t="shared" si="33"/>
        <v>45255</v>
      </c>
      <c r="I751" s="23">
        <v>45263</v>
      </c>
      <c r="J751" s="21">
        <f t="shared" si="34"/>
        <v>8</v>
      </c>
      <c r="K751" t="s">
        <v>14</v>
      </c>
      <c r="L751">
        <v>32921</v>
      </c>
      <c r="M751">
        <v>1066</v>
      </c>
      <c r="N751" s="24">
        <v>762.29</v>
      </c>
      <c r="O751" s="24">
        <f t="shared" si="35"/>
        <v>762.29</v>
      </c>
      <c r="P751">
        <v>99</v>
      </c>
      <c r="Q751" t="b">
        <v>0</v>
      </c>
      <c r="V751" t="s">
        <v>16</v>
      </c>
    </row>
    <row r="752" spans="1:22">
      <c r="A752" t="s">
        <v>1567</v>
      </c>
      <c r="B752" t="s">
        <v>1568</v>
      </c>
      <c r="C752" s="1" t="s">
        <v>4128</v>
      </c>
      <c r="D752" s="1">
        <v>45142</v>
      </c>
      <c r="E752" s="21">
        <v>8</v>
      </c>
      <c r="F752" s="21">
        <v>4</v>
      </c>
      <c r="G752" s="21">
        <v>2023</v>
      </c>
      <c r="H752" s="1">
        <f t="shared" si="33"/>
        <v>45142</v>
      </c>
      <c r="I752" s="23">
        <v>45161</v>
      </c>
      <c r="J752" s="21">
        <f t="shared" si="34"/>
        <v>19</v>
      </c>
      <c r="K752" t="s">
        <v>41</v>
      </c>
      <c r="L752">
        <v>34307</v>
      </c>
      <c r="M752">
        <v>1373</v>
      </c>
      <c r="N752" s="24">
        <v>724.37</v>
      </c>
      <c r="O752" s="24">
        <f t="shared" si="35"/>
        <v>724.37</v>
      </c>
      <c r="P752">
        <v>85</v>
      </c>
      <c r="Q752" t="b">
        <v>1</v>
      </c>
      <c r="V752" t="s">
        <v>42</v>
      </c>
    </row>
    <row r="753" spans="1:22">
      <c r="A753" t="s">
        <v>1569</v>
      </c>
      <c r="B753" t="s">
        <v>1570</v>
      </c>
      <c r="C753" s="1" t="s">
        <v>4129</v>
      </c>
      <c r="D753" s="1">
        <v>45156</v>
      </c>
      <c r="E753" s="21">
        <v>8</v>
      </c>
      <c r="F753" s="21">
        <v>18</v>
      </c>
      <c r="G753" s="21">
        <v>2023</v>
      </c>
      <c r="H753" s="1">
        <f t="shared" si="33"/>
        <v>45156</v>
      </c>
      <c r="I753" s="23">
        <v>45168</v>
      </c>
      <c r="J753" s="21">
        <f t="shared" si="34"/>
        <v>12</v>
      </c>
      <c r="K753" t="s">
        <v>41</v>
      </c>
      <c r="L753">
        <v>28355</v>
      </c>
      <c r="M753">
        <v>916</v>
      </c>
      <c r="N753" s="24">
        <v>1095.63</v>
      </c>
      <c r="O753" s="24">
        <f t="shared" si="35"/>
        <v>1095.63</v>
      </c>
      <c r="P753">
        <v>86</v>
      </c>
      <c r="Q753" t="b">
        <v>1</v>
      </c>
      <c r="V753" t="s">
        <v>42</v>
      </c>
    </row>
    <row r="754" spans="1:22">
      <c r="A754" t="s">
        <v>1571</v>
      </c>
      <c r="B754" t="s">
        <v>1572</v>
      </c>
      <c r="C754" s="1" t="s">
        <v>4129</v>
      </c>
      <c r="D754" s="1">
        <v>45267</v>
      </c>
      <c r="E754" s="21">
        <v>12</v>
      </c>
      <c r="F754" s="21">
        <v>7</v>
      </c>
      <c r="G754" s="21">
        <v>2023</v>
      </c>
      <c r="H754" s="1">
        <f t="shared" si="33"/>
        <v>45267</v>
      </c>
      <c r="I754" s="23">
        <v>45143</v>
      </c>
      <c r="J754" s="21">
        <f t="shared" si="34"/>
        <v>-124</v>
      </c>
      <c r="K754" t="s">
        <v>14</v>
      </c>
      <c r="L754">
        <v>5835</v>
      </c>
      <c r="M754">
        <v>187</v>
      </c>
      <c r="N754" s="24">
        <v>358.03</v>
      </c>
      <c r="O754" s="24">
        <f t="shared" si="35"/>
        <v>358.03</v>
      </c>
      <c r="P754">
        <v>28</v>
      </c>
      <c r="Q754" t="b">
        <v>1</v>
      </c>
      <c r="V754" t="s">
        <v>16</v>
      </c>
    </row>
    <row r="755" spans="1:22">
      <c r="A755" t="s">
        <v>1573</v>
      </c>
      <c r="B755" t="s">
        <v>1574</v>
      </c>
      <c r="C755" s="1" t="s">
        <v>4128</v>
      </c>
      <c r="D755" s="1">
        <v>45265</v>
      </c>
      <c r="E755" s="21">
        <v>12</v>
      </c>
      <c r="F755" s="21">
        <v>5</v>
      </c>
      <c r="G755" s="21">
        <v>2023</v>
      </c>
      <c r="H755" s="1">
        <f t="shared" si="33"/>
        <v>45265</v>
      </c>
      <c r="I755" s="23">
        <v>45279</v>
      </c>
      <c r="J755" s="21">
        <f t="shared" si="34"/>
        <v>14</v>
      </c>
      <c r="K755" t="s">
        <v>41</v>
      </c>
      <c r="L755">
        <v>21159</v>
      </c>
      <c r="M755">
        <v>291</v>
      </c>
      <c r="N755" s="24">
        <v>286.85</v>
      </c>
      <c r="O755" s="24">
        <f t="shared" si="35"/>
        <v>286.85</v>
      </c>
      <c r="P755">
        <v>28</v>
      </c>
      <c r="Q755" t="b">
        <v>1</v>
      </c>
      <c r="V755" t="s">
        <v>68</v>
      </c>
    </row>
    <row r="756" spans="1:22">
      <c r="A756" t="s">
        <v>1575</v>
      </c>
      <c r="B756" t="s">
        <v>1576</v>
      </c>
      <c r="C756" s="1" t="s">
        <v>4129</v>
      </c>
      <c r="D756" s="1">
        <v>45105</v>
      </c>
      <c r="E756" s="21">
        <v>6</v>
      </c>
      <c r="F756" s="21">
        <v>28</v>
      </c>
      <c r="G756" s="21">
        <v>2023</v>
      </c>
      <c r="H756" s="1">
        <f t="shared" si="33"/>
        <v>45105</v>
      </c>
      <c r="I756" s="23">
        <v>45128</v>
      </c>
      <c r="J756" s="21">
        <f t="shared" si="34"/>
        <v>23</v>
      </c>
      <c r="K756" t="s">
        <v>14</v>
      </c>
      <c r="L756">
        <v>48605</v>
      </c>
      <c r="M756">
        <v>1154</v>
      </c>
      <c r="N756" s="24">
        <v>1721.43</v>
      </c>
      <c r="O756" s="24">
        <f t="shared" si="35"/>
        <v>1721.43</v>
      </c>
      <c r="P756">
        <v>105</v>
      </c>
      <c r="Q756" t="b">
        <v>0</v>
      </c>
      <c r="V756" t="s">
        <v>16</v>
      </c>
    </row>
    <row r="757" spans="1:22">
      <c r="A757" t="s">
        <v>1577</v>
      </c>
      <c r="B757" t="s">
        <v>1578</v>
      </c>
      <c r="C757" s="1" t="s">
        <v>4129</v>
      </c>
      <c r="D757" s="1">
        <v>45128</v>
      </c>
      <c r="E757" s="21">
        <v>7</v>
      </c>
      <c r="F757" s="21">
        <v>21</v>
      </c>
      <c r="G757" s="21">
        <v>2023</v>
      </c>
      <c r="H757" s="1">
        <f t="shared" si="33"/>
        <v>45128</v>
      </c>
      <c r="I757" s="23">
        <v>45153</v>
      </c>
      <c r="J757" s="21">
        <f t="shared" si="34"/>
        <v>25</v>
      </c>
      <c r="K757" t="s">
        <v>33</v>
      </c>
      <c r="L757">
        <v>39088</v>
      </c>
      <c r="M757">
        <v>832</v>
      </c>
      <c r="N757" s="24">
        <v>1229.99</v>
      </c>
      <c r="O757" s="24">
        <f t="shared" si="35"/>
        <v>1229.99</v>
      </c>
      <c r="P757">
        <v>64</v>
      </c>
      <c r="Q757" t="b">
        <v>1</v>
      </c>
      <c r="V757" t="s">
        <v>34</v>
      </c>
    </row>
    <row r="758" spans="1:22">
      <c r="A758" t="s">
        <v>1579</v>
      </c>
      <c r="B758" t="s">
        <v>1580</v>
      </c>
      <c r="C758" s="1" t="s">
        <v>4127</v>
      </c>
      <c r="D758" s="1">
        <v>45041</v>
      </c>
      <c r="E758" s="21">
        <v>4</v>
      </c>
      <c r="F758" s="21">
        <v>25</v>
      </c>
      <c r="G758" s="21">
        <v>2023</v>
      </c>
      <c r="H758" s="1">
        <f t="shared" si="33"/>
        <v>45041</v>
      </c>
      <c r="I758" s="23">
        <v>45045</v>
      </c>
      <c r="J758" s="21">
        <f t="shared" si="34"/>
        <v>4</v>
      </c>
      <c r="K758" t="s">
        <v>14</v>
      </c>
      <c r="L758">
        <v>79752</v>
      </c>
      <c r="M758">
        <v>2043</v>
      </c>
      <c r="N758" s="24">
        <v>1790.93</v>
      </c>
      <c r="O758" s="24">
        <f t="shared" si="35"/>
        <v>1790.93</v>
      </c>
      <c r="P758">
        <v>254</v>
      </c>
      <c r="Q758" t="b">
        <v>0</v>
      </c>
      <c r="V758" t="s">
        <v>16</v>
      </c>
    </row>
    <row r="759" spans="1:22">
      <c r="A759" t="s">
        <v>1581</v>
      </c>
      <c r="B759" t="s">
        <v>1582</v>
      </c>
      <c r="C759" s="1" t="s">
        <v>4131</v>
      </c>
      <c r="D759" s="1">
        <v>45079</v>
      </c>
      <c r="E759" s="21">
        <v>6</v>
      </c>
      <c r="F759" s="21">
        <v>2</v>
      </c>
      <c r="G759" s="21">
        <v>2023</v>
      </c>
      <c r="H759" s="1">
        <f t="shared" si="33"/>
        <v>45079</v>
      </c>
      <c r="I759" s="23">
        <v>45087</v>
      </c>
      <c r="J759" s="21">
        <f t="shared" si="34"/>
        <v>8</v>
      </c>
      <c r="K759" t="s">
        <v>33</v>
      </c>
      <c r="L759">
        <v>56284</v>
      </c>
      <c r="M759">
        <v>2360</v>
      </c>
      <c r="N759" s="24">
        <v>3482.51</v>
      </c>
      <c r="O759" s="24">
        <f t="shared" si="35"/>
        <v>3482.51</v>
      </c>
      <c r="P759">
        <v>215</v>
      </c>
      <c r="Q759" t="b">
        <v>0</v>
      </c>
      <c r="V759" t="s">
        <v>34</v>
      </c>
    </row>
    <row r="760" spans="1:22">
      <c r="A760" t="s">
        <v>1583</v>
      </c>
      <c r="B760" t="s">
        <v>1584</v>
      </c>
      <c r="C760" s="1" t="s">
        <v>4127</v>
      </c>
      <c r="D760" s="1">
        <v>45144</v>
      </c>
      <c r="E760" s="21">
        <v>8</v>
      </c>
      <c r="F760" s="21">
        <v>6</v>
      </c>
      <c r="G760" s="21">
        <v>2023</v>
      </c>
      <c r="H760" s="1">
        <f t="shared" si="33"/>
        <v>45144</v>
      </c>
      <c r="I760" s="23">
        <v>45165</v>
      </c>
      <c r="J760" s="21">
        <f t="shared" si="34"/>
        <v>21</v>
      </c>
      <c r="K760" t="s">
        <v>415</v>
      </c>
      <c r="L760">
        <v>58043</v>
      </c>
      <c r="M760">
        <v>1443</v>
      </c>
      <c r="N760" s="24">
        <v>1181.1</v>
      </c>
      <c r="O760" s="24">
        <f t="shared" si="35"/>
        <v>1181.1</v>
      </c>
      <c r="P760">
        <v>230</v>
      </c>
      <c r="Q760" t="b">
        <v>0</v>
      </c>
      <c r="V760" t="s">
        <v>34</v>
      </c>
    </row>
    <row r="761" spans="1:22">
      <c r="A761" t="s">
        <v>1585</v>
      </c>
      <c r="B761" t="s">
        <v>1586</v>
      </c>
      <c r="C761" s="1" t="s">
        <v>4131</v>
      </c>
      <c r="D761" s="1">
        <v>45053</v>
      </c>
      <c r="E761" s="21">
        <v>5</v>
      </c>
      <c r="F761" s="21">
        <v>7</v>
      </c>
      <c r="G761" s="21">
        <v>2023</v>
      </c>
      <c r="H761" s="1">
        <f t="shared" si="33"/>
        <v>45053</v>
      </c>
      <c r="I761" s="23">
        <v>45074</v>
      </c>
      <c r="J761" s="21">
        <f t="shared" si="34"/>
        <v>21</v>
      </c>
      <c r="K761" t="s">
        <v>138</v>
      </c>
      <c r="L761">
        <v>36547</v>
      </c>
      <c r="M761">
        <v>1025</v>
      </c>
      <c r="N761" s="24">
        <v>700.09</v>
      </c>
      <c r="O761" s="24">
        <f t="shared" si="35"/>
        <v>700.09</v>
      </c>
      <c r="P761">
        <v>0</v>
      </c>
      <c r="Q761" t="b">
        <v>1</v>
      </c>
      <c r="V761" t="s">
        <v>139</v>
      </c>
    </row>
    <row r="762" spans="1:22">
      <c r="A762" t="s">
        <v>1587</v>
      </c>
      <c r="B762" t="s">
        <v>1588</v>
      </c>
      <c r="C762" s="1" t="s">
        <v>4128</v>
      </c>
      <c r="D762" s="1">
        <v>45023</v>
      </c>
      <c r="E762" s="21">
        <v>4</v>
      </c>
      <c r="F762" s="21">
        <v>7</v>
      </c>
      <c r="G762" s="21">
        <v>2023</v>
      </c>
      <c r="H762" s="1">
        <f t="shared" si="33"/>
        <v>45023</v>
      </c>
      <c r="I762" s="23">
        <v>45038</v>
      </c>
      <c r="J762" s="21">
        <f t="shared" si="34"/>
        <v>15</v>
      </c>
      <c r="K762" t="s">
        <v>14</v>
      </c>
      <c r="L762">
        <v>98007</v>
      </c>
      <c r="M762">
        <v>2537</v>
      </c>
      <c r="N762" s="24">
        <v>3937.61</v>
      </c>
      <c r="O762" s="24">
        <f t="shared" si="35"/>
        <v>3632.575</v>
      </c>
      <c r="P762">
        <v>379</v>
      </c>
      <c r="Q762" t="b">
        <v>1</v>
      </c>
      <c r="V762" t="s">
        <v>68</v>
      </c>
    </row>
    <row r="763" spans="1:22">
      <c r="A763" t="s">
        <v>1589</v>
      </c>
      <c r="B763" t="s">
        <v>1590</v>
      </c>
      <c r="C763" s="1" t="s">
        <v>4128</v>
      </c>
      <c r="D763" s="1" t="s">
        <v>1591</v>
      </c>
      <c r="E763" s="21">
        <v>27</v>
      </c>
      <c r="F763" s="21">
        <v>2</v>
      </c>
      <c r="G763" s="21">
        <v>2023</v>
      </c>
      <c r="H763" s="1">
        <f t="shared" si="33"/>
        <v>44984</v>
      </c>
      <c r="I763" s="23">
        <v>44989</v>
      </c>
      <c r="J763" s="21">
        <f t="shared" si="34"/>
        <v>5</v>
      </c>
      <c r="K763" t="s">
        <v>234</v>
      </c>
      <c r="L763">
        <v>83844</v>
      </c>
      <c r="M763">
        <v>1151</v>
      </c>
      <c r="N763" s="24">
        <v>771.36</v>
      </c>
      <c r="O763" s="24">
        <f t="shared" si="35"/>
        <v>771.36</v>
      </c>
      <c r="P763">
        <v>98</v>
      </c>
      <c r="Q763" t="b">
        <v>1</v>
      </c>
      <c r="V763" t="s">
        <v>16</v>
      </c>
    </row>
    <row r="764" spans="1:22">
      <c r="A764" t="s">
        <v>1592</v>
      </c>
      <c r="B764" t="s">
        <v>1593</v>
      </c>
      <c r="C764" s="1" t="s">
        <v>4128</v>
      </c>
      <c r="D764" s="1">
        <v>45265</v>
      </c>
      <c r="E764" s="21">
        <v>12</v>
      </c>
      <c r="F764" s="21">
        <v>5</v>
      </c>
      <c r="G764" s="21">
        <v>2023</v>
      </c>
      <c r="H764" s="1">
        <f t="shared" si="33"/>
        <v>45265</v>
      </c>
      <c r="I764" s="23">
        <v>45292</v>
      </c>
      <c r="J764" s="21">
        <f t="shared" si="34"/>
        <v>27</v>
      </c>
      <c r="K764" t="s">
        <v>41</v>
      </c>
      <c r="L764">
        <v>28532</v>
      </c>
      <c r="M764">
        <v>788</v>
      </c>
      <c r="N764" s="24">
        <v>1572.35</v>
      </c>
      <c r="O764" s="24">
        <f t="shared" si="35"/>
        <v>1572.35</v>
      </c>
      <c r="P764">
        <v>97</v>
      </c>
      <c r="Q764" t="b">
        <v>0</v>
      </c>
      <c r="V764" t="s">
        <v>42</v>
      </c>
    </row>
    <row r="765" spans="1:22">
      <c r="A765" t="s">
        <v>1594</v>
      </c>
      <c r="B765" t="s">
        <v>1595</v>
      </c>
      <c r="C765" s="1" t="s">
        <v>4129</v>
      </c>
      <c r="D765" s="1">
        <v>44935</v>
      </c>
      <c r="E765" s="21">
        <v>1</v>
      </c>
      <c r="F765" s="21">
        <v>9</v>
      </c>
      <c r="G765" s="21">
        <v>2023</v>
      </c>
      <c r="H765" s="1">
        <f t="shared" si="33"/>
        <v>44935</v>
      </c>
      <c r="I765" s="23">
        <v>45193</v>
      </c>
      <c r="J765" s="21">
        <f t="shared" si="34"/>
        <v>258</v>
      </c>
      <c r="K765" t="s">
        <v>23</v>
      </c>
      <c r="L765">
        <v>35349</v>
      </c>
      <c r="M765">
        <v>630</v>
      </c>
      <c r="N765" s="24">
        <v>488.36</v>
      </c>
      <c r="O765" s="24">
        <f t="shared" si="35"/>
        <v>488.36</v>
      </c>
      <c r="P765">
        <v>58</v>
      </c>
      <c r="Q765" t="b">
        <v>0</v>
      </c>
      <c r="V765" t="s">
        <v>68</v>
      </c>
    </row>
    <row r="766" spans="1:22">
      <c r="A766" t="s">
        <v>1596</v>
      </c>
      <c r="B766" t="s">
        <v>1597</v>
      </c>
      <c r="C766" s="1" t="s">
        <v>4129</v>
      </c>
      <c r="D766" s="1">
        <v>44937</v>
      </c>
      <c r="E766" s="21">
        <v>1</v>
      </c>
      <c r="F766" s="21">
        <v>11</v>
      </c>
      <c r="G766" s="21">
        <v>2023</v>
      </c>
      <c r="H766" s="1">
        <f t="shared" si="33"/>
        <v>44937</v>
      </c>
      <c r="I766" s="23">
        <v>45260</v>
      </c>
      <c r="J766" s="21">
        <f t="shared" si="34"/>
        <v>323</v>
      </c>
      <c r="K766" t="s">
        <v>14</v>
      </c>
      <c r="L766">
        <v>46445</v>
      </c>
      <c r="M766">
        <v>811</v>
      </c>
      <c r="N766" s="24">
        <v>1128.27</v>
      </c>
      <c r="O766" s="24">
        <f t="shared" si="35"/>
        <v>1128.27</v>
      </c>
      <c r="P766">
        <v>128</v>
      </c>
      <c r="Q766" t="b">
        <v>0</v>
      </c>
      <c r="V766" t="s">
        <v>16</v>
      </c>
    </row>
    <row r="767" spans="1:22">
      <c r="A767" t="s">
        <v>1598</v>
      </c>
      <c r="B767" t="s">
        <v>1599</v>
      </c>
      <c r="C767" s="1" t="s">
        <v>4131</v>
      </c>
      <c r="D767" s="1">
        <v>45233</v>
      </c>
      <c r="E767" s="21">
        <v>11</v>
      </c>
      <c r="F767" s="21">
        <v>3</v>
      </c>
      <c r="G767" s="21">
        <v>2023</v>
      </c>
      <c r="H767" s="1">
        <f t="shared" si="33"/>
        <v>45233</v>
      </c>
      <c r="I767" s="23">
        <v>45258</v>
      </c>
      <c r="J767" s="21">
        <f t="shared" si="34"/>
        <v>25</v>
      </c>
      <c r="K767" t="s">
        <v>33</v>
      </c>
      <c r="L767">
        <v>6713</v>
      </c>
      <c r="M767">
        <v>92</v>
      </c>
      <c r="N767" s="24">
        <v>102.77</v>
      </c>
      <c r="O767" s="24">
        <f t="shared" si="35"/>
        <v>102.77</v>
      </c>
      <c r="P767">
        <v>17</v>
      </c>
      <c r="Q767" t="b">
        <v>0</v>
      </c>
      <c r="V767" t="s">
        <v>34</v>
      </c>
    </row>
    <row r="768" spans="1:22">
      <c r="A768" t="s">
        <v>1600</v>
      </c>
      <c r="B768" t="s">
        <v>1601</v>
      </c>
      <c r="C768" s="1" t="s">
        <v>4128</v>
      </c>
      <c r="D768" s="1">
        <v>45052</v>
      </c>
      <c r="E768" s="21">
        <v>5</v>
      </c>
      <c r="F768" s="21">
        <v>6</v>
      </c>
      <c r="G768" s="21">
        <v>2023</v>
      </c>
      <c r="H768" s="1">
        <f t="shared" si="33"/>
        <v>45052</v>
      </c>
      <c r="I768" s="23">
        <v>45059</v>
      </c>
      <c r="J768" s="21">
        <f t="shared" si="34"/>
        <v>7</v>
      </c>
      <c r="K768" t="s">
        <v>19</v>
      </c>
      <c r="L768">
        <v>57178</v>
      </c>
      <c r="M768">
        <v>1387</v>
      </c>
      <c r="N768" s="24">
        <v>956.45</v>
      </c>
      <c r="O768" s="24">
        <f t="shared" si="35"/>
        <v>956.45</v>
      </c>
      <c r="P768">
        <v>0</v>
      </c>
      <c r="Q768" t="b">
        <v>1</v>
      </c>
      <c r="V768" t="s">
        <v>20</v>
      </c>
    </row>
    <row r="769" spans="1:22">
      <c r="A769" t="s">
        <v>1602</v>
      </c>
      <c r="B769" t="s">
        <v>1603</v>
      </c>
      <c r="C769" s="1" t="s">
        <v>4128</v>
      </c>
      <c r="D769" s="1">
        <v>45046</v>
      </c>
      <c r="E769" s="21">
        <v>4</v>
      </c>
      <c r="F769" s="21">
        <v>30</v>
      </c>
      <c r="G769" s="21">
        <v>2023</v>
      </c>
      <c r="H769" s="1">
        <f t="shared" si="33"/>
        <v>45046</v>
      </c>
      <c r="I769" s="23">
        <v>45069</v>
      </c>
      <c r="J769" s="21">
        <f t="shared" si="34"/>
        <v>23</v>
      </c>
      <c r="K769" t="s">
        <v>41</v>
      </c>
      <c r="L769">
        <v>50407</v>
      </c>
      <c r="M769">
        <v>2031</v>
      </c>
      <c r="N769" s="24">
        <v>1100.33</v>
      </c>
      <c r="O769" s="24">
        <f t="shared" si="35"/>
        <v>1100.33</v>
      </c>
      <c r="P769">
        <v>279</v>
      </c>
      <c r="Q769" t="b">
        <v>0</v>
      </c>
      <c r="V769" t="s">
        <v>42</v>
      </c>
    </row>
    <row r="770" spans="1:22">
      <c r="A770" t="s">
        <v>1604</v>
      </c>
      <c r="B770" t="s">
        <v>1605</v>
      </c>
      <c r="C770" s="1" t="s">
        <v>4131</v>
      </c>
      <c r="D770" s="1">
        <v>44955</v>
      </c>
      <c r="E770" s="21">
        <v>1</v>
      </c>
      <c r="F770" s="21">
        <v>29</v>
      </c>
      <c r="G770" s="21">
        <v>2023</v>
      </c>
      <c r="H770" s="1">
        <f t="shared" si="33"/>
        <v>44955</v>
      </c>
      <c r="I770" s="23">
        <v>44956</v>
      </c>
      <c r="J770" s="21">
        <f t="shared" si="34"/>
        <v>1</v>
      </c>
      <c r="K770" t="s">
        <v>33</v>
      </c>
      <c r="L770">
        <v>71340</v>
      </c>
      <c r="M770">
        <v>1502</v>
      </c>
      <c r="N770" s="24">
        <v>2154.02</v>
      </c>
      <c r="O770" s="24">
        <f t="shared" si="35"/>
        <v>2154.02</v>
      </c>
      <c r="P770">
        <v>0</v>
      </c>
      <c r="Q770" t="b">
        <v>1</v>
      </c>
      <c r="V770" t="s">
        <v>34</v>
      </c>
    </row>
    <row r="771" spans="1:22">
      <c r="A771" t="s">
        <v>1606</v>
      </c>
      <c r="B771" t="s">
        <v>1607</v>
      </c>
      <c r="C771" s="1" t="s">
        <v>4129</v>
      </c>
      <c r="D771" s="1">
        <v>45046</v>
      </c>
      <c r="E771" s="21">
        <v>4</v>
      </c>
      <c r="F771" s="21">
        <v>30</v>
      </c>
      <c r="G771" s="21">
        <v>2023</v>
      </c>
      <c r="H771" s="1">
        <f t="shared" ref="H771:H834" si="36">IF(E771&gt;12,DATE(G771,F771,E771),D771)</f>
        <v>45046</v>
      </c>
      <c r="I771" s="23">
        <v>45075</v>
      </c>
      <c r="J771" s="21">
        <f t="shared" ref="J771:J834" si="37">DATEDIF(H771,I771,"D")</f>
        <v>29</v>
      </c>
      <c r="K771" t="s">
        <v>41</v>
      </c>
      <c r="L771">
        <v>51990</v>
      </c>
      <c r="M771">
        <v>1169</v>
      </c>
      <c r="N771" s="24">
        <v>1999.15</v>
      </c>
      <c r="O771" s="24">
        <f t="shared" ref="O771:O834" si="38">IF(N771&lt;$Z$8,$Z$8,IF(N771&gt;$Z$9,$Z$9,N771))</f>
        <v>1999.15</v>
      </c>
      <c r="P771">
        <v>201</v>
      </c>
      <c r="Q771" t="b">
        <v>1</v>
      </c>
      <c r="V771" t="s">
        <v>68</v>
      </c>
    </row>
    <row r="772" spans="1:22">
      <c r="A772" t="s">
        <v>1608</v>
      </c>
      <c r="B772" t="s">
        <v>1609</v>
      </c>
      <c r="C772" s="1" t="s">
        <v>4128</v>
      </c>
      <c r="D772" s="1">
        <v>45090</v>
      </c>
      <c r="E772" s="21">
        <v>6</v>
      </c>
      <c r="F772" s="21">
        <v>13</v>
      </c>
      <c r="G772" s="21">
        <v>2023</v>
      </c>
      <c r="H772" s="1">
        <f t="shared" si="36"/>
        <v>45090</v>
      </c>
      <c r="I772" s="23">
        <v>45116</v>
      </c>
      <c r="J772" s="21">
        <f t="shared" si="37"/>
        <v>26</v>
      </c>
      <c r="K772" t="s">
        <v>23</v>
      </c>
      <c r="L772">
        <v>76672</v>
      </c>
      <c r="M772">
        <v>2737</v>
      </c>
      <c r="N772" s="24">
        <v>4825.4</v>
      </c>
      <c r="O772" s="24">
        <f t="shared" si="38"/>
        <v>3632.575</v>
      </c>
      <c r="P772">
        <v>417</v>
      </c>
      <c r="Q772" t="b">
        <v>1</v>
      </c>
      <c r="V772" t="s">
        <v>25</v>
      </c>
    </row>
    <row r="773" spans="1:22">
      <c r="A773" t="s">
        <v>1610</v>
      </c>
      <c r="B773" t="s">
        <v>1611</v>
      </c>
      <c r="C773" s="1" t="s">
        <v>4127</v>
      </c>
      <c r="D773" s="1">
        <v>45091</v>
      </c>
      <c r="E773" s="21">
        <v>6</v>
      </c>
      <c r="F773" s="21">
        <v>14</v>
      </c>
      <c r="G773" s="21">
        <v>2023</v>
      </c>
      <c r="H773" s="1">
        <f t="shared" si="36"/>
        <v>45091</v>
      </c>
      <c r="I773" s="23">
        <v>45108</v>
      </c>
      <c r="J773" s="21">
        <f t="shared" si="37"/>
        <v>17</v>
      </c>
      <c r="K773" t="s">
        <v>19</v>
      </c>
      <c r="L773">
        <v>66545</v>
      </c>
      <c r="M773">
        <v>1186</v>
      </c>
      <c r="N773" s="24">
        <v>1451.75</v>
      </c>
      <c r="O773" s="24">
        <f t="shared" si="38"/>
        <v>1451.75</v>
      </c>
      <c r="P773">
        <v>91</v>
      </c>
      <c r="Q773" t="b">
        <v>0</v>
      </c>
      <c r="V773" t="s">
        <v>20</v>
      </c>
    </row>
    <row r="774" spans="1:22">
      <c r="A774" t="s">
        <v>1612</v>
      </c>
      <c r="B774" t="s">
        <v>1613</v>
      </c>
      <c r="C774" s="1" t="s">
        <v>4131</v>
      </c>
      <c r="D774" s="1">
        <v>45265</v>
      </c>
      <c r="E774" s="21">
        <v>12</v>
      </c>
      <c r="F774" s="21">
        <v>5</v>
      </c>
      <c r="G774" s="21">
        <v>2023</v>
      </c>
      <c r="H774" s="1">
        <f t="shared" si="36"/>
        <v>45265</v>
      </c>
      <c r="I774" s="23">
        <v>45291</v>
      </c>
      <c r="J774" s="21">
        <f t="shared" si="37"/>
        <v>26</v>
      </c>
      <c r="K774" t="s">
        <v>23</v>
      </c>
      <c r="L774">
        <v>85791</v>
      </c>
      <c r="M774">
        <v>3935</v>
      </c>
      <c r="N774" s="24">
        <v>6556.43</v>
      </c>
      <c r="O774" s="24">
        <f t="shared" si="38"/>
        <v>3632.575</v>
      </c>
      <c r="P774">
        <v>681</v>
      </c>
      <c r="Q774" t="b">
        <v>1</v>
      </c>
      <c r="V774" t="s">
        <v>25</v>
      </c>
    </row>
    <row r="775" spans="1:22">
      <c r="A775" t="s">
        <v>1614</v>
      </c>
      <c r="B775" t="s">
        <v>1615</v>
      </c>
      <c r="C775" s="1" t="s">
        <v>4128</v>
      </c>
      <c r="D775" s="1" t="s">
        <v>1616</v>
      </c>
      <c r="E775" s="21">
        <v>21</v>
      </c>
      <c r="F775" s="21">
        <v>5</v>
      </c>
      <c r="G775" s="21">
        <v>2023</v>
      </c>
      <c r="H775" s="1">
        <f t="shared" si="36"/>
        <v>45067</v>
      </c>
      <c r="I775" s="23">
        <v>45071</v>
      </c>
      <c r="J775" s="21">
        <f t="shared" si="37"/>
        <v>4</v>
      </c>
      <c r="K775" t="s">
        <v>19</v>
      </c>
      <c r="L775">
        <v>59141</v>
      </c>
      <c r="M775">
        <v>1821</v>
      </c>
      <c r="N775" s="24">
        <v>2748.38</v>
      </c>
      <c r="O775" s="24">
        <f t="shared" si="38"/>
        <v>2748.38</v>
      </c>
      <c r="P775">
        <v>208</v>
      </c>
      <c r="Q775" t="b">
        <v>0</v>
      </c>
      <c r="V775" t="s">
        <v>20</v>
      </c>
    </row>
    <row r="776" spans="1:22">
      <c r="A776" t="s">
        <v>1617</v>
      </c>
      <c r="B776" t="s">
        <v>1618</v>
      </c>
      <c r="C776" s="1" t="s">
        <v>4129</v>
      </c>
      <c r="D776" s="1">
        <v>45229</v>
      </c>
      <c r="E776" s="21">
        <v>10</v>
      </c>
      <c r="F776" s="21">
        <v>30</v>
      </c>
      <c r="G776" s="21">
        <v>2023</v>
      </c>
      <c r="H776" s="1">
        <f t="shared" si="36"/>
        <v>45229</v>
      </c>
      <c r="I776" s="23">
        <v>45245</v>
      </c>
      <c r="J776" s="21">
        <f t="shared" si="37"/>
        <v>16</v>
      </c>
      <c r="K776" t="s">
        <v>14</v>
      </c>
      <c r="L776">
        <v>24793</v>
      </c>
      <c r="M776">
        <v>691</v>
      </c>
      <c r="N776" s="24">
        <v>1096.19</v>
      </c>
      <c r="O776" s="24">
        <f t="shared" si="38"/>
        <v>1096.19</v>
      </c>
      <c r="P776">
        <v>54</v>
      </c>
      <c r="Q776" t="b">
        <v>0</v>
      </c>
      <c r="V776" t="s">
        <v>16</v>
      </c>
    </row>
    <row r="777" spans="1:22">
      <c r="A777" t="s">
        <v>1619</v>
      </c>
      <c r="B777" t="s">
        <v>1620</v>
      </c>
      <c r="C777" s="1" t="s">
        <v>4127</v>
      </c>
      <c r="D777" s="1">
        <v>45247</v>
      </c>
      <c r="E777" s="21">
        <v>11</v>
      </c>
      <c r="F777" s="21">
        <v>17</v>
      </c>
      <c r="G777" s="21">
        <v>2023</v>
      </c>
      <c r="H777" s="1">
        <f t="shared" si="36"/>
        <v>45247</v>
      </c>
      <c r="I777" s="23">
        <v>45252</v>
      </c>
      <c r="J777" s="21">
        <f t="shared" si="37"/>
        <v>5</v>
      </c>
      <c r="K777" t="s">
        <v>191</v>
      </c>
      <c r="L777">
        <v>57570</v>
      </c>
      <c r="M777">
        <v>1860</v>
      </c>
      <c r="N777" s="24">
        <v>2304.35</v>
      </c>
      <c r="O777" s="24">
        <f t="shared" si="38"/>
        <v>2304.35</v>
      </c>
      <c r="P777">
        <v>171</v>
      </c>
      <c r="Q777" t="b">
        <v>1</v>
      </c>
      <c r="V777" t="s">
        <v>42</v>
      </c>
    </row>
    <row r="778" spans="1:22">
      <c r="A778" t="s">
        <v>1621</v>
      </c>
      <c r="B778" t="s">
        <v>1622</v>
      </c>
      <c r="C778" s="1" t="s">
        <v>4128</v>
      </c>
      <c r="D778" s="1">
        <v>44951</v>
      </c>
      <c r="E778" s="21">
        <v>1</v>
      </c>
      <c r="F778" s="21">
        <v>25</v>
      </c>
      <c r="G778" s="21">
        <v>2023</v>
      </c>
      <c r="H778" s="1">
        <f t="shared" si="36"/>
        <v>44951</v>
      </c>
      <c r="I778" s="23">
        <v>44981</v>
      </c>
      <c r="J778" s="21">
        <f t="shared" si="37"/>
        <v>30</v>
      </c>
      <c r="K778" t="s">
        <v>19</v>
      </c>
      <c r="L778">
        <v>96084</v>
      </c>
      <c r="M778">
        <v>1598</v>
      </c>
      <c r="N778" s="24">
        <v>2317.29</v>
      </c>
      <c r="O778" s="24">
        <f t="shared" si="38"/>
        <v>2317.29</v>
      </c>
      <c r="P778">
        <v>144</v>
      </c>
      <c r="Q778" t="b">
        <v>1</v>
      </c>
      <c r="V778" t="s">
        <v>20</v>
      </c>
    </row>
    <row r="779" spans="1:22">
      <c r="A779" t="s">
        <v>1623</v>
      </c>
      <c r="B779" t="s">
        <v>1624</v>
      </c>
      <c r="C779" s="1" t="s">
        <v>4131</v>
      </c>
      <c r="D779" s="1">
        <v>45270</v>
      </c>
      <c r="E779" s="21">
        <v>12</v>
      </c>
      <c r="F779" s="21">
        <v>10</v>
      </c>
      <c r="G779" s="21">
        <v>2023</v>
      </c>
      <c r="H779" s="1">
        <f t="shared" si="36"/>
        <v>45270</v>
      </c>
      <c r="I779" s="23">
        <v>45273</v>
      </c>
      <c r="J779" s="21">
        <f t="shared" si="37"/>
        <v>3</v>
      </c>
      <c r="K779" t="s">
        <v>23</v>
      </c>
      <c r="L779">
        <v>38892</v>
      </c>
      <c r="M779">
        <v>1343</v>
      </c>
      <c r="N779" s="24">
        <v>2294.23</v>
      </c>
      <c r="O779" s="24">
        <f t="shared" si="38"/>
        <v>2294.23</v>
      </c>
      <c r="P779">
        <v>0</v>
      </c>
      <c r="Q779" t="b">
        <v>0</v>
      </c>
      <c r="V779" t="s">
        <v>25</v>
      </c>
    </row>
    <row r="780" spans="1:22">
      <c r="A780" t="s">
        <v>1625</v>
      </c>
      <c r="B780" t="s">
        <v>1626</v>
      </c>
      <c r="C780" s="1" t="s">
        <v>4131</v>
      </c>
      <c r="D780" s="1">
        <v>45283</v>
      </c>
      <c r="E780" s="21">
        <v>12</v>
      </c>
      <c r="F780" s="21">
        <v>23</v>
      </c>
      <c r="G780" s="21">
        <v>2023</v>
      </c>
      <c r="H780" s="1">
        <f t="shared" si="36"/>
        <v>45283</v>
      </c>
      <c r="I780" s="23">
        <v>45306</v>
      </c>
      <c r="J780" s="21">
        <f t="shared" si="37"/>
        <v>23</v>
      </c>
      <c r="K780" t="s">
        <v>19</v>
      </c>
      <c r="L780">
        <v>2015</v>
      </c>
      <c r="M780">
        <v>49</v>
      </c>
      <c r="N780" s="24">
        <v>53.74</v>
      </c>
      <c r="O780" s="24">
        <f t="shared" si="38"/>
        <v>53.74</v>
      </c>
      <c r="P780">
        <v>4</v>
      </c>
      <c r="Q780" t="b">
        <v>0</v>
      </c>
      <c r="V780" t="s">
        <v>20</v>
      </c>
    </row>
    <row r="781" spans="1:22">
      <c r="A781" t="s">
        <v>1627</v>
      </c>
      <c r="B781" t="s">
        <v>1628</v>
      </c>
      <c r="C781" s="1" t="s">
        <v>4129</v>
      </c>
      <c r="D781" s="1">
        <v>45119</v>
      </c>
      <c r="E781" s="21">
        <v>7</v>
      </c>
      <c r="F781" s="21">
        <v>12</v>
      </c>
      <c r="G781" s="21">
        <v>2023</v>
      </c>
      <c r="H781" s="1">
        <f t="shared" si="36"/>
        <v>45119</v>
      </c>
      <c r="I781" s="23">
        <v>45129</v>
      </c>
      <c r="J781" s="21">
        <f t="shared" si="37"/>
        <v>10</v>
      </c>
      <c r="K781" t="s">
        <v>415</v>
      </c>
      <c r="L781">
        <v>62813</v>
      </c>
      <c r="M781">
        <v>2882</v>
      </c>
      <c r="N781" s="24">
        <v>4925.25</v>
      </c>
      <c r="O781" s="24">
        <f t="shared" si="38"/>
        <v>3632.575</v>
      </c>
      <c r="P781">
        <v>197</v>
      </c>
      <c r="Q781" t="b">
        <v>1</v>
      </c>
      <c r="V781" t="s">
        <v>34</v>
      </c>
    </row>
    <row r="782" spans="1:22">
      <c r="A782" t="s">
        <v>1629</v>
      </c>
      <c r="B782" t="s">
        <v>1630</v>
      </c>
      <c r="C782" s="1" t="s">
        <v>4131</v>
      </c>
      <c r="D782" s="1">
        <v>45050</v>
      </c>
      <c r="E782" s="21">
        <v>5</v>
      </c>
      <c r="F782" s="21">
        <v>4</v>
      </c>
      <c r="G782" s="21">
        <v>2023</v>
      </c>
      <c r="H782" s="1">
        <f t="shared" si="36"/>
        <v>45050</v>
      </c>
      <c r="I782" s="23">
        <v>45058</v>
      </c>
      <c r="J782" s="21">
        <f t="shared" si="37"/>
        <v>8</v>
      </c>
      <c r="K782" t="s">
        <v>138</v>
      </c>
      <c r="L782">
        <v>28712</v>
      </c>
      <c r="M782">
        <v>481</v>
      </c>
      <c r="N782" s="24">
        <v>667.64</v>
      </c>
      <c r="O782" s="24">
        <f t="shared" si="38"/>
        <v>667.64</v>
      </c>
      <c r="P782">
        <v>32</v>
      </c>
      <c r="Q782" t="b">
        <v>1</v>
      </c>
      <c r="V782" t="s">
        <v>139</v>
      </c>
    </row>
    <row r="783" spans="1:22">
      <c r="A783" t="s">
        <v>1631</v>
      </c>
      <c r="B783" t="s">
        <v>1632</v>
      </c>
      <c r="C783" s="1" t="s">
        <v>4128</v>
      </c>
      <c r="D783" s="1">
        <v>45289</v>
      </c>
      <c r="E783" s="21">
        <v>12</v>
      </c>
      <c r="F783" s="21">
        <v>29</v>
      </c>
      <c r="G783" s="21">
        <v>2023</v>
      </c>
      <c r="H783" s="1">
        <f t="shared" si="36"/>
        <v>45289</v>
      </c>
      <c r="I783" s="23">
        <v>45314</v>
      </c>
      <c r="J783" s="21">
        <f t="shared" si="37"/>
        <v>25</v>
      </c>
      <c r="K783" t="s">
        <v>14</v>
      </c>
      <c r="L783">
        <v>9415</v>
      </c>
      <c r="M783">
        <v>285</v>
      </c>
      <c r="N783" s="24">
        <v>213.42</v>
      </c>
      <c r="O783" s="24">
        <f t="shared" si="38"/>
        <v>213.42</v>
      </c>
      <c r="P783">
        <v>39</v>
      </c>
      <c r="Q783" t="b">
        <v>1</v>
      </c>
      <c r="V783" t="s">
        <v>16</v>
      </c>
    </row>
    <row r="784" spans="1:22">
      <c r="A784" t="s">
        <v>1633</v>
      </c>
      <c r="B784" t="s">
        <v>1634</v>
      </c>
      <c r="C784" s="1" t="s">
        <v>4129</v>
      </c>
      <c r="D784" s="1">
        <v>44956</v>
      </c>
      <c r="E784" s="21">
        <v>1</v>
      </c>
      <c r="F784" s="21">
        <v>30</v>
      </c>
      <c r="G784" s="21">
        <v>2023</v>
      </c>
      <c r="H784" s="1">
        <f t="shared" si="36"/>
        <v>44956</v>
      </c>
      <c r="I784" s="23">
        <v>44969</v>
      </c>
      <c r="J784" s="21">
        <f t="shared" si="37"/>
        <v>13</v>
      </c>
      <c r="K784" t="s">
        <v>41</v>
      </c>
      <c r="L784">
        <v>63292</v>
      </c>
      <c r="M784">
        <v>2147</v>
      </c>
      <c r="N784" s="24">
        <v>1153</v>
      </c>
      <c r="O784" s="24">
        <f t="shared" si="38"/>
        <v>1153</v>
      </c>
      <c r="P784">
        <v>343</v>
      </c>
      <c r="Q784" t="b">
        <v>0</v>
      </c>
      <c r="V784" t="s">
        <v>42</v>
      </c>
    </row>
    <row r="785" spans="1:22">
      <c r="A785" t="s">
        <v>1635</v>
      </c>
      <c r="B785" t="s">
        <v>1636</v>
      </c>
      <c r="C785" s="1" t="s">
        <v>4131</v>
      </c>
      <c r="D785" s="1">
        <v>45212</v>
      </c>
      <c r="E785" s="21">
        <v>10</v>
      </c>
      <c r="F785" s="21">
        <v>13</v>
      </c>
      <c r="G785" s="21">
        <v>2023</v>
      </c>
      <c r="H785" s="1">
        <f t="shared" si="36"/>
        <v>45212</v>
      </c>
      <c r="I785" s="23">
        <v>45222</v>
      </c>
      <c r="J785" s="21">
        <f t="shared" si="37"/>
        <v>10</v>
      </c>
      <c r="K785" t="s">
        <v>19</v>
      </c>
      <c r="L785">
        <v>24833</v>
      </c>
      <c r="M785">
        <v>281</v>
      </c>
      <c r="N785" s="24">
        <v>293.4</v>
      </c>
      <c r="O785" s="24">
        <f t="shared" si="38"/>
        <v>293.4</v>
      </c>
      <c r="P785">
        <v>27</v>
      </c>
      <c r="Q785" t="b">
        <v>0</v>
      </c>
      <c r="V785" t="s">
        <v>20</v>
      </c>
    </row>
    <row r="786" spans="1:22">
      <c r="A786" t="s">
        <v>1637</v>
      </c>
      <c r="B786" t="s">
        <v>1638</v>
      </c>
      <c r="C786" s="1" t="s">
        <v>4127</v>
      </c>
      <c r="D786" s="1">
        <v>45057</v>
      </c>
      <c r="E786" s="21">
        <v>5</v>
      </c>
      <c r="F786" s="21">
        <v>11</v>
      </c>
      <c r="G786" s="21">
        <v>2023</v>
      </c>
      <c r="H786" s="1">
        <f t="shared" si="36"/>
        <v>45057</v>
      </c>
      <c r="I786" s="23">
        <v>45084</v>
      </c>
      <c r="J786" s="21">
        <f t="shared" si="37"/>
        <v>27</v>
      </c>
      <c r="K786" t="s">
        <v>19</v>
      </c>
      <c r="L786">
        <v>5158</v>
      </c>
      <c r="M786">
        <v>126</v>
      </c>
      <c r="N786" s="24">
        <v>166.33</v>
      </c>
      <c r="O786" s="24">
        <f t="shared" si="38"/>
        <v>166.33</v>
      </c>
      <c r="P786">
        <v>6</v>
      </c>
      <c r="Q786" t="b">
        <v>0</v>
      </c>
      <c r="V786" t="s">
        <v>20</v>
      </c>
    </row>
    <row r="787" spans="1:22">
      <c r="A787" t="s">
        <v>1639</v>
      </c>
      <c r="B787" t="s">
        <v>1640</v>
      </c>
      <c r="C787" s="1" t="s">
        <v>4131</v>
      </c>
      <c r="D787" s="1">
        <v>45157</v>
      </c>
      <c r="E787" s="21">
        <v>8</v>
      </c>
      <c r="F787" s="21">
        <v>19</v>
      </c>
      <c r="G787" s="21">
        <v>2023</v>
      </c>
      <c r="H787" s="1">
        <f t="shared" si="36"/>
        <v>45157</v>
      </c>
      <c r="I787" s="23">
        <v>45164</v>
      </c>
      <c r="J787" s="21">
        <f t="shared" si="37"/>
        <v>7</v>
      </c>
      <c r="K787" t="s">
        <v>14</v>
      </c>
      <c r="L787">
        <v>63680</v>
      </c>
      <c r="M787">
        <v>2502</v>
      </c>
      <c r="N787" s="24">
        <v>4402.85</v>
      </c>
      <c r="O787" s="24">
        <f t="shared" si="38"/>
        <v>3632.575</v>
      </c>
      <c r="P787">
        <v>172</v>
      </c>
      <c r="Q787" t="b">
        <v>1</v>
      </c>
      <c r="V787" t="s">
        <v>16</v>
      </c>
    </row>
    <row r="788" spans="1:22">
      <c r="A788" t="s">
        <v>1641</v>
      </c>
      <c r="B788" t="s">
        <v>1642</v>
      </c>
      <c r="C788" s="1" t="s">
        <v>4127</v>
      </c>
      <c r="D788" s="1">
        <v>45142</v>
      </c>
      <c r="E788" s="21">
        <v>8</v>
      </c>
      <c r="F788" s="21">
        <v>4</v>
      </c>
      <c r="G788" s="21">
        <v>2023</v>
      </c>
      <c r="H788" s="1">
        <f t="shared" si="36"/>
        <v>45142</v>
      </c>
      <c r="I788" s="23">
        <v>45042</v>
      </c>
      <c r="J788" s="21">
        <f t="shared" si="37"/>
        <v>-100</v>
      </c>
      <c r="K788" t="s">
        <v>23</v>
      </c>
      <c r="L788">
        <v>21309</v>
      </c>
      <c r="M788">
        <v>912</v>
      </c>
      <c r="N788" s="24">
        <v>630.4</v>
      </c>
      <c r="O788" s="24">
        <f t="shared" si="38"/>
        <v>630.4</v>
      </c>
      <c r="P788">
        <v>170</v>
      </c>
      <c r="Q788" t="b">
        <v>1</v>
      </c>
      <c r="V788" t="s">
        <v>25</v>
      </c>
    </row>
    <row r="789" spans="1:22">
      <c r="A789" t="s">
        <v>1643</v>
      </c>
      <c r="B789" t="s">
        <v>1644</v>
      </c>
      <c r="C789" s="1" t="s">
        <v>4129</v>
      </c>
      <c r="D789" s="1">
        <v>45120</v>
      </c>
      <c r="E789" s="21">
        <v>7</v>
      </c>
      <c r="F789" s="21">
        <v>13</v>
      </c>
      <c r="G789" s="21">
        <v>2023</v>
      </c>
      <c r="H789" s="1">
        <f t="shared" si="36"/>
        <v>45120</v>
      </c>
      <c r="I789" s="23">
        <v>45141</v>
      </c>
      <c r="J789" s="21">
        <f t="shared" si="37"/>
        <v>21</v>
      </c>
      <c r="K789" t="s">
        <v>19</v>
      </c>
      <c r="L789">
        <v>7970</v>
      </c>
      <c r="M789">
        <v>179</v>
      </c>
      <c r="N789" s="24">
        <v>304.36</v>
      </c>
      <c r="O789" s="24">
        <f t="shared" si="38"/>
        <v>304.36</v>
      </c>
      <c r="P789">
        <v>22</v>
      </c>
      <c r="Q789" t="b">
        <v>1</v>
      </c>
      <c r="V789" t="s">
        <v>20</v>
      </c>
    </row>
    <row r="790" spans="1:22">
      <c r="A790" t="s">
        <v>1645</v>
      </c>
      <c r="B790" t="s">
        <v>1646</v>
      </c>
      <c r="C790" s="1" t="s">
        <v>4127</v>
      </c>
      <c r="D790" s="1">
        <v>44964</v>
      </c>
      <c r="E790" s="21">
        <v>2</v>
      </c>
      <c r="F790" s="21">
        <v>7</v>
      </c>
      <c r="G790" s="21">
        <v>2023</v>
      </c>
      <c r="H790" s="1">
        <f t="shared" si="36"/>
        <v>44964</v>
      </c>
      <c r="I790" s="23">
        <v>44968</v>
      </c>
      <c r="J790" s="21">
        <f t="shared" si="37"/>
        <v>4</v>
      </c>
      <c r="K790" t="s">
        <v>41</v>
      </c>
      <c r="L790">
        <v>73474</v>
      </c>
      <c r="M790">
        <v>3081</v>
      </c>
      <c r="N790" s="24">
        <v>5528.9</v>
      </c>
      <c r="O790" s="24">
        <f t="shared" si="38"/>
        <v>3632.575</v>
      </c>
      <c r="P790">
        <v>363</v>
      </c>
      <c r="Q790" t="b">
        <v>1</v>
      </c>
      <c r="V790" t="s">
        <v>42</v>
      </c>
    </row>
    <row r="791" spans="1:22">
      <c r="A791" t="s">
        <v>1647</v>
      </c>
      <c r="B791" t="s">
        <v>1648</v>
      </c>
      <c r="C791" s="1" t="s">
        <v>4127</v>
      </c>
      <c r="D791" s="1">
        <v>45270</v>
      </c>
      <c r="E791" s="21">
        <v>12</v>
      </c>
      <c r="F791" s="21">
        <v>10</v>
      </c>
      <c r="G791" s="21">
        <v>2023</v>
      </c>
      <c r="H791" s="1">
        <f t="shared" si="36"/>
        <v>45270</v>
      </c>
      <c r="I791" s="23">
        <v>45297</v>
      </c>
      <c r="J791" s="21">
        <f t="shared" si="37"/>
        <v>27</v>
      </c>
      <c r="K791" t="s">
        <v>19</v>
      </c>
      <c r="L791">
        <v>87704</v>
      </c>
      <c r="M791">
        <v>4272</v>
      </c>
      <c r="N791" s="24">
        <v>500000</v>
      </c>
      <c r="O791" s="24">
        <f t="shared" si="38"/>
        <v>3632.575</v>
      </c>
      <c r="P791">
        <v>237</v>
      </c>
      <c r="Q791" t="b">
        <v>0</v>
      </c>
      <c r="V791" t="s">
        <v>20</v>
      </c>
    </row>
    <row r="792" spans="1:22">
      <c r="A792" t="s">
        <v>1649</v>
      </c>
      <c r="B792" t="s">
        <v>1650</v>
      </c>
      <c r="C792" s="1" t="s">
        <v>4127</v>
      </c>
      <c r="D792" s="1">
        <v>45097</v>
      </c>
      <c r="E792" s="21">
        <v>6</v>
      </c>
      <c r="F792" s="21">
        <v>20</v>
      </c>
      <c r="G792" s="21">
        <v>2023</v>
      </c>
      <c r="H792" s="1">
        <f t="shared" si="36"/>
        <v>45097</v>
      </c>
      <c r="I792" s="23">
        <v>45104</v>
      </c>
      <c r="J792" s="21">
        <f t="shared" si="37"/>
        <v>7</v>
      </c>
      <c r="K792" t="s">
        <v>23</v>
      </c>
      <c r="L792">
        <v>47540</v>
      </c>
      <c r="M792">
        <v>2104</v>
      </c>
      <c r="N792" s="24">
        <v>3739.63</v>
      </c>
      <c r="O792" s="24">
        <f t="shared" si="38"/>
        <v>3632.575</v>
      </c>
      <c r="P792">
        <v>335</v>
      </c>
      <c r="Q792" t="b">
        <v>0</v>
      </c>
      <c r="V792" t="s">
        <v>25</v>
      </c>
    </row>
    <row r="793" spans="1:22">
      <c r="A793" t="s">
        <v>1651</v>
      </c>
      <c r="B793" t="s">
        <v>1652</v>
      </c>
      <c r="C793" s="1" t="s">
        <v>4129</v>
      </c>
      <c r="D793" s="1">
        <v>45035</v>
      </c>
      <c r="E793" s="21">
        <v>4</v>
      </c>
      <c r="F793" s="21">
        <v>19</v>
      </c>
      <c r="G793" s="21">
        <v>2023</v>
      </c>
      <c r="H793" s="1">
        <f t="shared" si="36"/>
        <v>45035</v>
      </c>
      <c r="I793" s="23">
        <v>45036</v>
      </c>
      <c r="J793" s="21">
        <f t="shared" si="37"/>
        <v>1</v>
      </c>
      <c r="K793" t="s">
        <v>14</v>
      </c>
      <c r="L793">
        <v>21384</v>
      </c>
      <c r="M793">
        <v>314</v>
      </c>
      <c r="N793" s="24">
        <v>623.97</v>
      </c>
      <c r="O793" s="24">
        <f t="shared" si="38"/>
        <v>623.97</v>
      </c>
      <c r="P793">
        <v>40</v>
      </c>
      <c r="Q793" t="b">
        <v>0</v>
      </c>
      <c r="V793" t="s">
        <v>16</v>
      </c>
    </row>
    <row r="794" spans="1:22">
      <c r="A794" t="s">
        <v>1653</v>
      </c>
      <c r="B794" t="s">
        <v>1654</v>
      </c>
      <c r="C794" s="1" t="s">
        <v>4128</v>
      </c>
      <c r="D794" s="1">
        <v>44987</v>
      </c>
      <c r="E794" s="21">
        <v>3</v>
      </c>
      <c r="F794" s="21">
        <v>2</v>
      </c>
      <c r="G794" s="21">
        <v>2023</v>
      </c>
      <c r="H794" s="1">
        <f t="shared" si="36"/>
        <v>44987</v>
      </c>
      <c r="I794" s="23">
        <v>44988</v>
      </c>
      <c r="J794" s="21">
        <f t="shared" si="37"/>
        <v>1</v>
      </c>
      <c r="K794" t="s">
        <v>41</v>
      </c>
      <c r="L794">
        <v>19017</v>
      </c>
      <c r="M794">
        <v>752</v>
      </c>
      <c r="N794" s="24">
        <v>1195.87</v>
      </c>
      <c r="O794" s="24">
        <f t="shared" si="38"/>
        <v>1195.87</v>
      </c>
      <c r="P794">
        <v>60</v>
      </c>
      <c r="Q794" t="b">
        <v>0</v>
      </c>
      <c r="V794" t="s">
        <v>42</v>
      </c>
    </row>
    <row r="795" spans="1:22">
      <c r="A795" t="s">
        <v>1655</v>
      </c>
      <c r="B795" t="s">
        <v>1656</v>
      </c>
      <c r="C795" s="1" t="s">
        <v>4129</v>
      </c>
      <c r="D795" s="1">
        <v>45051</v>
      </c>
      <c r="E795" s="21">
        <v>5</v>
      </c>
      <c r="F795" s="21">
        <v>5</v>
      </c>
      <c r="G795" s="21">
        <v>2023</v>
      </c>
      <c r="H795" s="1">
        <f t="shared" si="36"/>
        <v>45051</v>
      </c>
      <c r="I795" s="23">
        <v>45052</v>
      </c>
      <c r="J795" s="21">
        <f t="shared" si="37"/>
        <v>1</v>
      </c>
      <c r="K795" t="s">
        <v>14</v>
      </c>
      <c r="L795">
        <v>76880</v>
      </c>
      <c r="M795">
        <v>1751</v>
      </c>
      <c r="N795" s="24">
        <v>2936.7</v>
      </c>
      <c r="O795" s="24">
        <f t="shared" si="38"/>
        <v>2936.7</v>
      </c>
      <c r="P795">
        <v>116</v>
      </c>
      <c r="Q795" t="b">
        <v>1</v>
      </c>
      <c r="V795" t="s">
        <v>16</v>
      </c>
    </row>
    <row r="796" spans="1:22">
      <c r="A796" t="s">
        <v>1657</v>
      </c>
      <c r="B796" t="s">
        <v>1658</v>
      </c>
      <c r="C796" s="1" t="s">
        <v>4131</v>
      </c>
      <c r="D796" s="1">
        <v>45130</v>
      </c>
      <c r="E796" s="21">
        <v>7</v>
      </c>
      <c r="F796" s="21">
        <v>23</v>
      </c>
      <c r="G796" s="21">
        <v>2023</v>
      </c>
      <c r="H796" s="1">
        <f t="shared" si="36"/>
        <v>45130</v>
      </c>
      <c r="I796" s="23">
        <v>45140</v>
      </c>
      <c r="J796" s="21">
        <f t="shared" si="37"/>
        <v>10</v>
      </c>
      <c r="K796" t="s">
        <v>33</v>
      </c>
      <c r="L796">
        <v>9702</v>
      </c>
      <c r="M796">
        <v>480</v>
      </c>
      <c r="N796" s="24">
        <v>955.98</v>
      </c>
      <c r="O796" s="24">
        <f t="shared" si="38"/>
        <v>955.98</v>
      </c>
      <c r="P796">
        <v>51</v>
      </c>
      <c r="Q796" t="b">
        <v>0</v>
      </c>
      <c r="V796" t="s">
        <v>34</v>
      </c>
    </row>
    <row r="797" spans="1:22">
      <c r="A797" t="s">
        <v>1659</v>
      </c>
      <c r="B797" t="s">
        <v>1660</v>
      </c>
      <c r="C797" s="1" t="s">
        <v>4127</v>
      </c>
      <c r="D797" s="1">
        <v>45071</v>
      </c>
      <c r="E797" s="21">
        <v>5</v>
      </c>
      <c r="F797" s="21">
        <v>25</v>
      </c>
      <c r="G797" s="21">
        <v>2023</v>
      </c>
      <c r="H797" s="1">
        <f t="shared" si="36"/>
        <v>45071</v>
      </c>
      <c r="I797" s="23">
        <v>45075</v>
      </c>
      <c r="J797" s="21">
        <f t="shared" si="37"/>
        <v>4</v>
      </c>
      <c r="K797" t="s">
        <v>14</v>
      </c>
      <c r="L797">
        <v>1384</v>
      </c>
      <c r="M797">
        <v>40</v>
      </c>
      <c r="N797" s="24">
        <v>56.33</v>
      </c>
      <c r="O797" s="24">
        <f t="shared" si="38"/>
        <v>56.33</v>
      </c>
      <c r="P797">
        <v>7</v>
      </c>
      <c r="Q797" t="b">
        <v>0</v>
      </c>
      <c r="V797" t="s">
        <v>16</v>
      </c>
    </row>
    <row r="798" spans="1:22">
      <c r="A798" t="s">
        <v>1661</v>
      </c>
      <c r="B798" t="s">
        <v>1662</v>
      </c>
      <c r="C798" s="1" t="s">
        <v>4128</v>
      </c>
      <c r="D798" s="1">
        <v>45110</v>
      </c>
      <c r="E798" s="21">
        <v>7</v>
      </c>
      <c r="F798" s="21">
        <v>3</v>
      </c>
      <c r="G798" s="21">
        <v>2023</v>
      </c>
      <c r="H798" s="1">
        <f t="shared" si="36"/>
        <v>45110</v>
      </c>
      <c r="I798" s="23">
        <v>45117</v>
      </c>
      <c r="J798" s="21">
        <f t="shared" si="37"/>
        <v>7</v>
      </c>
      <c r="K798" t="s">
        <v>33</v>
      </c>
      <c r="L798">
        <v>1404</v>
      </c>
      <c r="M798">
        <v>20</v>
      </c>
      <c r="N798" s="24">
        <v>19.24</v>
      </c>
      <c r="O798" s="24">
        <f t="shared" si="38"/>
        <v>19.24</v>
      </c>
      <c r="P798">
        <v>3</v>
      </c>
      <c r="Q798" t="b">
        <v>1</v>
      </c>
      <c r="V798" t="s">
        <v>34</v>
      </c>
    </row>
    <row r="799" spans="1:22">
      <c r="A799" t="s">
        <v>1663</v>
      </c>
      <c r="B799" t="s">
        <v>1664</v>
      </c>
      <c r="C799" s="1" t="s">
        <v>4131</v>
      </c>
      <c r="D799" s="1">
        <v>45181</v>
      </c>
      <c r="E799" s="21">
        <v>9</v>
      </c>
      <c r="F799" s="21">
        <v>12</v>
      </c>
      <c r="G799" s="21">
        <v>2023</v>
      </c>
      <c r="H799" s="1">
        <f t="shared" si="36"/>
        <v>45181</v>
      </c>
      <c r="I799" s="23">
        <v>45187</v>
      </c>
      <c r="J799" s="21">
        <f t="shared" si="37"/>
        <v>6</v>
      </c>
      <c r="K799" t="s">
        <v>14</v>
      </c>
      <c r="L799">
        <v>41943</v>
      </c>
      <c r="M799">
        <v>1636</v>
      </c>
      <c r="N799" s="24">
        <v>2873.3</v>
      </c>
      <c r="O799" s="24">
        <f t="shared" si="38"/>
        <v>2873.3</v>
      </c>
      <c r="P799">
        <v>229</v>
      </c>
      <c r="Q799" t="b">
        <v>1</v>
      </c>
      <c r="V799" t="s">
        <v>16</v>
      </c>
    </row>
    <row r="800" spans="1:22">
      <c r="A800" t="s">
        <v>1665</v>
      </c>
      <c r="B800" t="s">
        <v>1666</v>
      </c>
      <c r="C800" s="1" t="s">
        <v>4129</v>
      </c>
      <c r="D800" s="1">
        <v>45167</v>
      </c>
      <c r="E800" s="21">
        <v>8</v>
      </c>
      <c r="F800" s="21">
        <v>29</v>
      </c>
      <c r="G800" s="21">
        <v>2023</v>
      </c>
      <c r="H800" s="1">
        <f t="shared" si="36"/>
        <v>45167</v>
      </c>
      <c r="I800" s="23">
        <v>45194</v>
      </c>
      <c r="J800" s="21">
        <f t="shared" si="37"/>
        <v>27</v>
      </c>
      <c r="K800" t="s">
        <v>41</v>
      </c>
      <c r="L800">
        <v>48926</v>
      </c>
      <c r="M800">
        <v>1121</v>
      </c>
      <c r="N800" s="24">
        <v>1593.76</v>
      </c>
      <c r="O800" s="24">
        <f t="shared" si="38"/>
        <v>1593.76</v>
      </c>
      <c r="P800">
        <v>178</v>
      </c>
      <c r="Q800" t="b">
        <v>1</v>
      </c>
      <c r="V800" t="s">
        <v>42</v>
      </c>
    </row>
    <row r="801" spans="1:22">
      <c r="A801" t="s">
        <v>1667</v>
      </c>
      <c r="B801" t="s">
        <v>1668</v>
      </c>
      <c r="C801" s="1" t="s">
        <v>4127</v>
      </c>
      <c r="D801" s="1">
        <v>45031</v>
      </c>
      <c r="E801" s="21">
        <v>4</v>
      </c>
      <c r="F801" s="21">
        <v>15</v>
      </c>
      <c r="G801" s="21">
        <v>2023</v>
      </c>
      <c r="H801" s="1">
        <f t="shared" si="36"/>
        <v>45031</v>
      </c>
      <c r="I801" s="23">
        <v>45056</v>
      </c>
      <c r="J801" s="21">
        <f t="shared" si="37"/>
        <v>25</v>
      </c>
      <c r="K801" t="s">
        <v>23</v>
      </c>
      <c r="L801">
        <v>30189</v>
      </c>
      <c r="M801">
        <v>1505</v>
      </c>
      <c r="N801" s="24">
        <v>2064.55</v>
      </c>
      <c r="O801" s="24">
        <f t="shared" si="38"/>
        <v>2064.55</v>
      </c>
      <c r="P801">
        <v>101</v>
      </c>
      <c r="Q801" t="b">
        <v>1</v>
      </c>
      <c r="V801" t="s">
        <v>25</v>
      </c>
    </row>
    <row r="802" spans="1:22">
      <c r="A802" t="s">
        <v>1669</v>
      </c>
      <c r="B802" t="s">
        <v>1670</v>
      </c>
      <c r="C802" s="1" t="s">
        <v>4127</v>
      </c>
      <c r="D802" s="1">
        <v>45215</v>
      </c>
      <c r="E802" s="21">
        <v>10</v>
      </c>
      <c r="F802" s="21">
        <v>16</v>
      </c>
      <c r="G802" s="21">
        <v>2023</v>
      </c>
      <c r="H802" s="1">
        <f t="shared" si="36"/>
        <v>45215</v>
      </c>
      <c r="I802" s="23">
        <v>45237</v>
      </c>
      <c r="J802" s="21">
        <f t="shared" si="37"/>
        <v>22</v>
      </c>
      <c r="K802" t="s">
        <v>19</v>
      </c>
      <c r="L802">
        <v>13763</v>
      </c>
      <c r="M802">
        <v>677</v>
      </c>
      <c r="N802" s="24">
        <v>596.07</v>
      </c>
      <c r="O802" s="24">
        <f t="shared" si="38"/>
        <v>596.07</v>
      </c>
      <c r="P802">
        <v>93</v>
      </c>
      <c r="Q802" t="b">
        <v>1</v>
      </c>
      <c r="V802" t="s">
        <v>20</v>
      </c>
    </row>
    <row r="803" spans="1:22">
      <c r="A803" t="s">
        <v>1671</v>
      </c>
      <c r="B803" t="s">
        <v>1672</v>
      </c>
      <c r="C803" s="1" t="s">
        <v>4127</v>
      </c>
      <c r="D803" s="1">
        <v>44935</v>
      </c>
      <c r="E803" s="21">
        <v>1</v>
      </c>
      <c r="F803" s="21">
        <v>9</v>
      </c>
      <c r="G803" s="21">
        <v>2023</v>
      </c>
      <c r="H803" s="1">
        <f t="shared" si="36"/>
        <v>44935</v>
      </c>
      <c r="I803" s="23">
        <v>44938</v>
      </c>
      <c r="J803" s="21">
        <f t="shared" si="37"/>
        <v>3</v>
      </c>
      <c r="K803" t="s">
        <v>23</v>
      </c>
      <c r="L803">
        <v>19384</v>
      </c>
      <c r="M803">
        <v>702</v>
      </c>
      <c r="N803" s="24">
        <v>1147.42</v>
      </c>
      <c r="O803" s="24">
        <f t="shared" si="38"/>
        <v>1147.42</v>
      </c>
      <c r="P803">
        <v>105</v>
      </c>
      <c r="Q803" t="b">
        <v>1</v>
      </c>
      <c r="V803" t="s">
        <v>25</v>
      </c>
    </row>
    <row r="804" spans="1:22">
      <c r="A804" t="s">
        <v>1673</v>
      </c>
      <c r="B804" t="s">
        <v>1674</v>
      </c>
      <c r="C804" s="1" t="s">
        <v>4129</v>
      </c>
      <c r="D804" s="1">
        <v>45223</v>
      </c>
      <c r="E804" s="21">
        <v>10</v>
      </c>
      <c r="F804" s="21">
        <v>24</v>
      </c>
      <c r="G804" s="21">
        <v>2023</v>
      </c>
      <c r="H804" s="1">
        <f t="shared" si="36"/>
        <v>45223</v>
      </c>
      <c r="I804" s="23">
        <v>45218</v>
      </c>
      <c r="J804" s="21">
        <f t="shared" si="37"/>
        <v>-5</v>
      </c>
      <c r="K804" t="s">
        <v>14</v>
      </c>
      <c r="L804">
        <v>61100</v>
      </c>
      <c r="M804">
        <v>928</v>
      </c>
      <c r="N804" s="24">
        <v>577.68</v>
      </c>
      <c r="O804" s="24">
        <f t="shared" si="38"/>
        <v>577.68</v>
      </c>
      <c r="P804">
        <v>74</v>
      </c>
      <c r="Q804" t="b">
        <v>1</v>
      </c>
      <c r="V804" t="s">
        <v>16</v>
      </c>
    </row>
    <row r="805" spans="1:22">
      <c r="A805" t="s">
        <v>1675</v>
      </c>
      <c r="B805" t="s">
        <v>1676</v>
      </c>
      <c r="C805" s="1" t="s">
        <v>4131</v>
      </c>
      <c r="D805" s="1">
        <v>45027</v>
      </c>
      <c r="E805" s="21">
        <v>4</v>
      </c>
      <c r="F805" s="21">
        <v>11</v>
      </c>
      <c r="G805" s="21">
        <v>2023</v>
      </c>
      <c r="H805" s="1">
        <f t="shared" si="36"/>
        <v>45027</v>
      </c>
      <c r="I805" s="23">
        <v>45022</v>
      </c>
      <c r="J805" s="21">
        <f t="shared" si="37"/>
        <v>-5</v>
      </c>
      <c r="K805" t="s">
        <v>14</v>
      </c>
      <c r="L805">
        <v>99142</v>
      </c>
      <c r="M805">
        <v>3715</v>
      </c>
      <c r="N805" s="24">
        <v>7008.09</v>
      </c>
      <c r="O805" s="24">
        <f t="shared" si="38"/>
        <v>3632.575</v>
      </c>
      <c r="P805">
        <v>676</v>
      </c>
      <c r="Q805" t="b">
        <v>1</v>
      </c>
      <c r="V805" t="s">
        <v>68</v>
      </c>
    </row>
    <row r="806" spans="1:22">
      <c r="A806" t="s">
        <v>1677</v>
      </c>
      <c r="B806" t="s">
        <v>1678</v>
      </c>
      <c r="C806" s="1" t="s">
        <v>4127</v>
      </c>
      <c r="D806" s="1">
        <v>45052</v>
      </c>
      <c r="E806" s="21">
        <v>5</v>
      </c>
      <c r="F806" s="21">
        <v>6</v>
      </c>
      <c r="G806" s="21">
        <v>2023</v>
      </c>
      <c r="H806" s="1">
        <f t="shared" si="36"/>
        <v>45052</v>
      </c>
      <c r="I806" s="23">
        <v>45047</v>
      </c>
      <c r="J806" s="21">
        <f t="shared" si="37"/>
        <v>-5</v>
      </c>
      <c r="K806" t="s">
        <v>138</v>
      </c>
      <c r="L806">
        <v>10860</v>
      </c>
      <c r="M806">
        <v>149</v>
      </c>
      <c r="N806" s="24">
        <v>147.32</v>
      </c>
      <c r="O806" s="24">
        <f t="shared" si="38"/>
        <v>147.32</v>
      </c>
      <c r="P806">
        <v>11</v>
      </c>
      <c r="Q806" t="b">
        <v>1</v>
      </c>
      <c r="V806" t="s">
        <v>139</v>
      </c>
    </row>
    <row r="807" spans="1:22">
      <c r="A807" t="s">
        <v>1679</v>
      </c>
      <c r="B807" t="s">
        <v>1680</v>
      </c>
      <c r="C807" s="1" t="s">
        <v>4127</v>
      </c>
      <c r="D807" s="1">
        <v>45277</v>
      </c>
      <c r="E807" s="21">
        <v>12</v>
      </c>
      <c r="F807" s="21">
        <v>17</v>
      </c>
      <c r="G807" s="21">
        <v>2023</v>
      </c>
      <c r="H807" s="1">
        <f t="shared" si="36"/>
        <v>45277</v>
      </c>
      <c r="I807" s="23">
        <v>45281</v>
      </c>
      <c r="J807" s="21">
        <f t="shared" si="37"/>
        <v>4</v>
      </c>
      <c r="K807" t="s">
        <v>14</v>
      </c>
      <c r="L807">
        <v>81642</v>
      </c>
      <c r="M807">
        <v>912</v>
      </c>
      <c r="N807" s="24">
        <v>630.8</v>
      </c>
      <c r="O807" s="24">
        <f t="shared" si="38"/>
        <v>630.8</v>
      </c>
      <c r="P807">
        <v>88</v>
      </c>
      <c r="Q807" t="b">
        <v>1</v>
      </c>
      <c r="V807" t="s">
        <v>68</v>
      </c>
    </row>
    <row r="808" spans="1:22">
      <c r="A808" t="s">
        <v>1681</v>
      </c>
      <c r="B808" t="s">
        <v>1682</v>
      </c>
      <c r="C808" s="1" t="s">
        <v>4127</v>
      </c>
      <c r="D808" s="1">
        <v>45177</v>
      </c>
      <c r="E808" s="21">
        <v>9</v>
      </c>
      <c r="F808" s="21">
        <v>8</v>
      </c>
      <c r="G808" s="21">
        <v>2023</v>
      </c>
      <c r="H808" s="1">
        <f t="shared" si="36"/>
        <v>45177</v>
      </c>
      <c r="I808" s="23">
        <v>45191</v>
      </c>
      <c r="J808" s="21">
        <f t="shared" si="37"/>
        <v>14</v>
      </c>
      <c r="K808" t="s">
        <v>23</v>
      </c>
      <c r="L808">
        <v>51612</v>
      </c>
      <c r="M808">
        <v>2215</v>
      </c>
      <c r="N808" s="24">
        <v>2577.26</v>
      </c>
      <c r="O808" s="24">
        <f t="shared" si="38"/>
        <v>2577.26</v>
      </c>
      <c r="P808">
        <v>316</v>
      </c>
      <c r="Q808" t="b">
        <v>0</v>
      </c>
      <c r="R808">
        <v>51694</v>
      </c>
      <c r="V808" t="s">
        <v>68</v>
      </c>
    </row>
    <row r="809" spans="1:22">
      <c r="A809" t="s">
        <v>1683</v>
      </c>
      <c r="B809" t="s">
        <v>1684</v>
      </c>
      <c r="C809" s="1" t="s">
        <v>4129</v>
      </c>
      <c r="D809" s="1">
        <v>45178</v>
      </c>
      <c r="E809" s="21">
        <v>9</v>
      </c>
      <c r="F809" s="21">
        <v>9</v>
      </c>
      <c r="G809" s="21">
        <v>2023</v>
      </c>
      <c r="H809" s="1">
        <f t="shared" si="36"/>
        <v>45178</v>
      </c>
      <c r="I809" s="23">
        <v>45190</v>
      </c>
      <c r="J809" s="21">
        <f t="shared" si="37"/>
        <v>12</v>
      </c>
      <c r="K809" t="s">
        <v>14</v>
      </c>
      <c r="L809">
        <v>24574</v>
      </c>
      <c r="M809">
        <v>451</v>
      </c>
      <c r="N809" s="24">
        <v>254.23</v>
      </c>
      <c r="O809" s="24">
        <f t="shared" si="38"/>
        <v>254.23</v>
      </c>
      <c r="P809">
        <v>65</v>
      </c>
      <c r="Q809" t="b">
        <v>1</v>
      </c>
      <c r="V809" t="s">
        <v>16</v>
      </c>
    </row>
    <row r="810" spans="1:22">
      <c r="A810" t="s">
        <v>1685</v>
      </c>
      <c r="B810" t="s">
        <v>1686</v>
      </c>
      <c r="C810" s="1" t="s">
        <v>4127</v>
      </c>
      <c r="D810" s="1">
        <v>45107</v>
      </c>
      <c r="E810" s="21">
        <v>6</v>
      </c>
      <c r="F810" s="21">
        <v>30</v>
      </c>
      <c r="G810" s="21">
        <v>2023</v>
      </c>
      <c r="H810" s="1">
        <f t="shared" si="36"/>
        <v>45107</v>
      </c>
      <c r="I810" s="23">
        <v>45129</v>
      </c>
      <c r="J810" s="21">
        <f t="shared" si="37"/>
        <v>22</v>
      </c>
      <c r="K810" t="s">
        <v>23</v>
      </c>
      <c r="L810">
        <v>24524</v>
      </c>
      <c r="M810">
        <v>617</v>
      </c>
      <c r="N810" s="24">
        <v>942.12</v>
      </c>
      <c r="O810" s="24">
        <f t="shared" si="38"/>
        <v>942.12</v>
      </c>
      <c r="P810">
        <v>95</v>
      </c>
      <c r="Q810" t="b">
        <v>1</v>
      </c>
      <c r="V810" t="s">
        <v>25</v>
      </c>
    </row>
    <row r="811" spans="1:22">
      <c r="A811" t="s">
        <v>1687</v>
      </c>
      <c r="B811" t="s">
        <v>1688</v>
      </c>
      <c r="C811" s="1" t="s">
        <v>4129</v>
      </c>
      <c r="D811" s="1">
        <v>45177</v>
      </c>
      <c r="E811" s="21">
        <v>9</v>
      </c>
      <c r="F811" s="21">
        <v>8</v>
      </c>
      <c r="G811" s="21">
        <v>2023</v>
      </c>
      <c r="H811" s="1">
        <f t="shared" si="36"/>
        <v>45177</v>
      </c>
      <c r="I811" s="23">
        <v>45190</v>
      </c>
      <c r="J811" s="21">
        <f t="shared" si="37"/>
        <v>13</v>
      </c>
      <c r="K811" t="s">
        <v>138</v>
      </c>
      <c r="L811">
        <v>70172</v>
      </c>
      <c r="M811">
        <v>3434</v>
      </c>
      <c r="N811" s="24">
        <v>6366.84</v>
      </c>
      <c r="O811" s="24">
        <f t="shared" si="38"/>
        <v>3632.575</v>
      </c>
      <c r="P811">
        <v>229</v>
      </c>
      <c r="Q811" t="b">
        <v>1</v>
      </c>
      <c r="V811" t="s">
        <v>139</v>
      </c>
    </row>
    <row r="812" spans="1:22">
      <c r="A812" t="s">
        <v>1689</v>
      </c>
      <c r="B812" t="s">
        <v>1690</v>
      </c>
      <c r="C812" s="1" t="s">
        <v>4129</v>
      </c>
      <c r="D812" s="1">
        <v>45255</v>
      </c>
      <c r="E812" s="21">
        <v>11</v>
      </c>
      <c r="F812" s="21">
        <v>25</v>
      </c>
      <c r="G812" s="21">
        <v>2023</v>
      </c>
      <c r="H812" s="1">
        <f t="shared" si="36"/>
        <v>45255</v>
      </c>
      <c r="I812" s="23">
        <v>45256</v>
      </c>
      <c r="J812" s="21">
        <f t="shared" si="37"/>
        <v>1</v>
      </c>
      <c r="K812" t="s">
        <v>33</v>
      </c>
      <c r="L812">
        <v>11916</v>
      </c>
      <c r="M812">
        <v>279</v>
      </c>
      <c r="N812" s="24">
        <v>489.89</v>
      </c>
      <c r="O812" s="24">
        <f t="shared" si="38"/>
        <v>489.89</v>
      </c>
      <c r="P812">
        <v>0</v>
      </c>
      <c r="Q812" t="b">
        <v>1</v>
      </c>
      <c r="V812" t="s">
        <v>68</v>
      </c>
    </row>
    <row r="813" spans="1:22">
      <c r="A813" t="s">
        <v>1691</v>
      </c>
      <c r="B813" t="s">
        <v>1692</v>
      </c>
      <c r="C813" s="1" t="s">
        <v>4131</v>
      </c>
      <c r="D813" s="1">
        <v>44965</v>
      </c>
      <c r="E813" s="21">
        <v>2</v>
      </c>
      <c r="F813" s="21">
        <v>8</v>
      </c>
      <c r="G813" s="21">
        <v>2023</v>
      </c>
      <c r="H813" s="1">
        <f t="shared" si="36"/>
        <v>44965</v>
      </c>
      <c r="I813" s="23">
        <v>44988</v>
      </c>
      <c r="J813" s="21">
        <f t="shared" si="37"/>
        <v>23</v>
      </c>
      <c r="K813" t="s">
        <v>23</v>
      </c>
      <c r="L813">
        <v>5809</v>
      </c>
      <c r="M813">
        <v>126</v>
      </c>
      <c r="N813" s="24">
        <v>87.07</v>
      </c>
      <c r="O813" s="24">
        <f t="shared" si="38"/>
        <v>87.07</v>
      </c>
      <c r="P813">
        <v>16</v>
      </c>
      <c r="Q813" t="b">
        <v>1</v>
      </c>
      <c r="V813" t="s">
        <v>25</v>
      </c>
    </row>
    <row r="814" spans="1:22">
      <c r="A814" t="s">
        <v>1693</v>
      </c>
      <c r="B814" t="s">
        <v>1694</v>
      </c>
      <c r="C814" s="1" t="s">
        <v>4129</v>
      </c>
      <c r="D814" s="1">
        <v>44930</v>
      </c>
      <c r="E814" s="21">
        <v>1</v>
      </c>
      <c r="F814" s="21">
        <v>4</v>
      </c>
      <c r="G814" s="21">
        <v>2023</v>
      </c>
      <c r="H814" s="1">
        <f t="shared" si="36"/>
        <v>44930</v>
      </c>
      <c r="I814" s="23">
        <v>44950</v>
      </c>
      <c r="J814" s="21">
        <f t="shared" si="37"/>
        <v>20</v>
      </c>
      <c r="K814" t="s">
        <v>23</v>
      </c>
      <c r="L814">
        <v>33201</v>
      </c>
      <c r="M814">
        <v>1551</v>
      </c>
      <c r="N814" s="24">
        <v>1069.27</v>
      </c>
      <c r="O814" s="24">
        <f t="shared" si="38"/>
        <v>1069.27</v>
      </c>
      <c r="P814">
        <v>187</v>
      </c>
      <c r="Q814" t="b">
        <v>1</v>
      </c>
      <c r="V814" t="s">
        <v>25</v>
      </c>
    </row>
    <row r="815" spans="1:22">
      <c r="A815" t="s">
        <v>1695</v>
      </c>
      <c r="B815" t="s">
        <v>1696</v>
      </c>
      <c r="C815" s="1" t="s">
        <v>4129</v>
      </c>
      <c r="D815" s="1" t="s">
        <v>1697</v>
      </c>
      <c r="E815" s="21">
        <v>29</v>
      </c>
      <c r="F815" s="21">
        <v>4</v>
      </c>
      <c r="G815" s="21">
        <v>2023</v>
      </c>
      <c r="H815" s="1">
        <f t="shared" si="36"/>
        <v>45045</v>
      </c>
      <c r="I815" s="23">
        <v>45055</v>
      </c>
      <c r="J815" s="21">
        <f t="shared" si="37"/>
        <v>10</v>
      </c>
      <c r="K815" t="s">
        <v>14</v>
      </c>
      <c r="L815">
        <v>54330</v>
      </c>
      <c r="M815">
        <v>783</v>
      </c>
      <c r="N815" s="24">
        <v>1346.88</v>
      </c>
      <c r="O815" s="24">
        <f t="shared" si="38"/>
        <v>1346.88</v>
      </c>
      <c r="P815">
        <v>154</v>
      </c>
      <c r="Q815" t="b">
        <v>0</v>
      </c>
      <c r="V815" t="s">
        <v>16</v>
      </c>
    </row>
    <row r="816" spans="1:22">
      <c r="A816" t="s">
        <v>1698</v>
      </c>
      <c r="B816" t="s">
        <v>1699</v>
      </c>
      <c r="C816" s="1" t="s">
        <v>4131</v>
      </c>
      <c r="D816" s="1" t="s">
        <v>1700</v>
      </c>
      <c r="E816" s="21">
        <v>19</v>
      </c>
      <c r="F816" s="21">
        <v>3</v>
      </c>
      <c r="G816" s="21">
        <v>2023</v>
      </c>
      <c r="H816" s="1">
        <f t="shared" si="36"/>
        <v>45004</v>
      </c>
      <c r="I816" s="23">
        <v>45015</v>
      </c>
      <c r="J816" s="21">
        <f t="shared" si="37"/>
        <v>11</v>
      </c>
      <c r="K816" t="s">
        <v>14</v>
      </c>
      <c r="L816">
        <v>14456</v>
      </c>
      <c r="M816">
        <v>583</v>
      </c>
      <c r="N816" s="24">
        <v>1099.76</v>
      </c>
      <c r="O816" s="24">
        <f t="shared" si="38"/>
        <v>1099.76</v>
      </c>
      <c r="P816">
        <v>93</v>
      </c>
      <c r="Q816" t="b">
        <v>0</v>
      </c>
      <c r="V816" t="s">
        <v>16</v>
      </c>
    </row>
    <row r="817" spans="1:22">
      <c r="A817" t="s">
        <v>1701</v>
      </c>
      <c r="B817" t="s">
        <v>1702</v>
      </c>
      <c r="C817" s="1" t="s">
        <v>4129</v>
      </c>
      <c r="D817" s="1">
        <v>45185</v>
      </c>
      <c r="E817" s="21">
        <v>9</v>
      </c>
      <c r="F817" s="21">
        <v>16</v>
      </c>
      <c r="G817" s="21">
        <v>2023</v>
      </c>
      <c r="H817" s="1">
        <f t="shared" si="36"/>
        <v>45185</v>
      </c>
      <c r="I817" s="23">
        <v>45198</v>
      </c>
      <c r="J817" s="21">
        <f t="shared" si="37"/>
        <v>13</v>
      </c>
      <c r="K817" t="s">
        <v>33</v>
      </c>
      <c r="L817">
        <v>57397</v>
      </c>
      <c r="M817">
        <v>2842</v>
      </c>
      <c r="N817" s="24">
        <v>3384.84</v>
      </c>
      <c r="O817" s="24">
        <f t="shared" si="38"/>
        <v>3384.84</v>
      </c>
      <c r="P817">
        <v>192</v>
      </c>
      <c r="Q817" t="b">
        <v>0</v>
      </c>
      <c r="V817" t="s">
        <v>34</v>
      </c>
    </row>
    <row r="818" spans="1:22">
      <c r="A818" t="s">
        <v>1703</v>
      </c>
      <c r="B818" t="s">
        <v>1704</v>
      </c>
      <c r="C818" s="1" t="s">
        <v>4129</v>
      </c>
      <c r="D818" s="1">
        <v>45253</v>
      </c>
      <c r="E818" s="21">
        <v>11</v>
      </c>
      <c r="F818" s="21">
        <v>23</v>
      </c>
      <c r="G818" s="21">
        <v>2023</v>
      </c>
      <c r="H818" s="1">
        <f t="shared" si="36"/>
        <v>45253</v>
      </c>
      <c r="I818" s="23">
        <v>45265</v>
      </c>
      <c r="J818" s="21">
        <f t="shared" si="37"/>
        <v>12</v>
      </c>
      <c r="K818" t="s">
        <v>41</v>
      </c>
      <c r="L818">
        <v>39765</v>
      </c>
      <c r="M818">
        <v>1831</v>
      </c>
      <c r="N818" s="24">
        <v>2285.92</v>
      </c>
      <c r="O818" s="24">
        <f t="shared" si="38"/>
        <v>2285.92</v>
      </c>
      <c r="P818">
        <v>299</v>
      </c>
      <c r="Q818" t="b">
        <v>1</v>
      </c>
      <c r="V818" t="s">
        <v>42</v>
      </c>
    </row>
    <row r="819" spans="1:22">
      <c r="A819" t="s">
        <v>1705</v>
      </c>
      <c r="B819" t="s">
        <v>1706</v>
      </c>
      <c r="C819" s="1" t="s">
        <v>4128</v>
      </c>
      <c r="D819" s="1">
        <v>45174</v>
      </c>
      <c r="E819" s="21">
        <v>9</v>
      </c>
      <c r="F819" s="21">
        <v>5</v>
      </c>
      <c r="G819" s="21">
        <v>2023</v>
      </c>
      <c r="H819" s="1">
        <f t="shared" si="36"/>
        <v>45174</v>
      </c>
      <c r="I819" s="23">
        <v>45062</v>
      </c>
      <c r="J819" s="21">
        <f t="shared" si="37"/>
        <v>-112</v>
      </c>
      <c r="K819" t="s">
        <v>23</v>
      </c>
      <c r="L819">
        <v>35816</v>
      </c>
      <c r="M819">
        <v>1291</v>
      </c>
      <c r="N819" s="24">
        <v>-1261.81</v>
      </c>
      <c r="O819" s="24">
        <f t="shared" si="38"/>
        <v>-344.195</v>
      </c>
      <c r="P819">
        <v>82</v>
      </c>
      <c r="Q819" t="b">
        <v>1</v>
      </c>
      <c r="R819">
        <v>35860</v>
      </c>
      <c r="V819" t="s">
        <v>25</v>
      </c>
    </row>
    <row r="820" spans="1:22">
      <c r="A820" t="s">
        <v>1707</v>
      </c>
      <c r="B820" t="s">
        <v>1708</v>
      </c>
      <c r="C820" s="1" t="s">
        <v>4128</v>
      </c>
      <c r="D820" s="1">
        <v>45199</v>
      </c>
      <c r="E820" s="21">
        <v>9</v>
      </c>
      <c r="F820" s="21">
        <v>30</v>
      </c>
      <c r="G820" s="21">
        <v>2023</v>
      </c>
      <c r="H820" s="1">
        <f t="shared" si="36"/>
        <v>45199</v>
      </c>
      <c r="I820" s="23">
        <v>45209</v>
      </c>
      <c r="J820" s="21">
        <f t="shared" si="37"/>
        <v>10</v>
      </c>
      <c r="K820" t="s">
        <v>58</v>
      </c>
      <c r="L820">
        <v>46106</v>
      </c>
      <c r="M820">
        <v>1040</v>
      </c>
      <c r="N820" s="24">
        <v>1915.05</v>
      </c>
      <c r="O820" s="24">
        <f t="shared" si="38"/>
        <v>1915.05</v>
      </c>
      <c r="P820">
        <v>56</v>
      </c>
      <c r="Q820" t="b">
        <v>0</v>
      </c>
      <c r="V820" t="s">
        <v>59</v>
      </c>
    </row>
    <row r="821" spans="1:22">
      <c r="A821" t="s">
        <v>1709</v>
      </c>
      <c r="B821" t="s">
        <v>1710</v>
      </c>
      <c r="C821" s="1" t="s">
        <v>4129</v>
      </c>
      <c r="D821" s="1">
        <v>45198</v>
      </c>
      <c r="E821" s="21">
        <v>9</v>
      </c>
      <c r="F821" s="21">
        <v>29</v>
      </c>
      <c r="G821" s="21">
        <v>2023</v>
      </c>
      <c r="H821" s="1">
        <f t="shared" si="36"/>
        <v>45198</v>
      </c>
      <c r="I821" s="23">
        <v>45212</v>
      </c>
      <c r="J821" s="21">
        <f t="shared" si="37"/>
        <v>14</v>
      </c>
      <c r="K821" t="s">
        <v>19</v>
      </c>
      <c r="L821">
        <v>54932</v>
      </c>
      <c r="M821">
        <v>1108</v>
      </c>
      <c r="N821" s="24">
        <v>1625.83</v>
      </c>
      <c r="O821" s="24">
        <f t="shared" si="38"/>
        <v>1625.83</v>
      </c>
      <c r="P821">
        <v>122</v>
      </c>
      <c r="Q821" t="b">
        <v>0</v>
      </c>
      <c r="V821" t="s">
        <v>20</v>
      </c>
    </row>
    <row r="822" spans="1:22">
      <c r="A822" t="s">
        <v>1711</v>
      </c>
      <c r="B822" t="s">
        <v>1712</v>
      </c>
      <c r="C822" s="1" t="s">
        <v>4128</v>
      </c>
      <c r="D822" s="1" t="s">
        <v>1713</v>
      </c>
      <c r="E822" s="21">
        <v>27</v>
      </c>
      <c r="F822" s="21">
        <v>5</v>
      </c>
      <c r="G822" s="21">
        <v>2023</v>
      </c>
      <c r="H822" s="1">
        <f t="shared" si="36"/>
        <v>45073</v>
      </c>
      <c r="I822" s="23">
        <v>45093</v>
      </c>
      <c r="J822" s="21">
        <f t="shared" si="37"/>
        <v>20</v>
      </c>
      <c r="K822" t="s">
        <v>23</v>
      </c>
      <c r="L822">
        <v>18100</v>
      </c>
      <c r="M822">
        <v>774</v>
      </c>
      <c r="N822" s="24">
        <v>721.66</v>
      </c>
      <c r="O822" s="24">
        <f t="shared" si="38"/>
        <v>721.66</v>
      </c>
      <c r="P822">
        <v>154</v>
      </c>
      <c r="Q822" t="b">
        <v>1</v>
      </c>
      <c r="V822" t="s">
        <v>25</v>
      </c>
    </row>
    <row r="823" spans="1:22">
      <c r="A823" t="s">
        <v>1714</v>
      </c>
      <c r="B823" t="s">
        <v>1715</v>
      </c>
      <c r="C823" s="1" t="s">
        <v>4128</v>
      </c>
      <c r="D823" s="1">
        <v>45284</v>
      </c>
      <c r="E823" s="21">
        <v>12</v>
      </c>
      <c r="F823" s="21">
        <v>24</v>
      </c>
      <c r="G823" s="21">
        <v>2023</v>
      </c>
      <c r="H823" s="1">
        <f t="shared" si="36"/>
        <v>45284</v>
      </c>
      <c r="I823" s="23">
        <v>45303</v>
      </c>
      <c r="J823" s="21">
        <f t="shared" si="37"/>
        <v>19</v>
      </c>
      <c r="K823" t="s">
        <v>14</v>
      </c>
      <c r="L823">
        <v>58091</v>
      </c>
      <c r="M823">
        <v>2625</v>
      </c>
      <c r="N823" s="24">
        <v>2488.96</v>
      </c>
      <c r="O823" s="24">
        <f t="shared" si="38"/>
        <v>2488.96</v>
      </c>
      <c r="P823">
        <v>200</v>
      </c>
      <c r="Q823" t="b">
        <v>0</v>
      </c>
      <c r="V823" t="s">
        <v>16</v>
      </c>
    </row>
    <row r="824" spans="1:22">
      <c r="A824" t="s">
        <v>1716</v>
      </c>
      <c r="B824" t="s">
        <v>1717</v>
      </c>
      <c r="C824" s="1" t="s">
        <v>4131</v>
      </c>
      <c r="D824" s="1">
        <v>45018</v>
      </c>
      <c r="E824" s="21">
        <v>4</v>
      </c>
      <c r="F824" s="21">
        <v>2</v>
      </c>
      <c r="G824" s="21">
        <v>2023</v>
      </c>
      <c r="H824" s="1">
        <f t="shared" si="36"/>
        <v>45018</v>
      </c>
      <c r="I824" s="23">
        <v>44991</v>
      </c>
      <c r="J824" s="21">
        <f t="shared" si="37"/>
        <v>-27</v>
      </c>
      <c r="K824" t="s">
        <v>14</v>
      </c>
      <c r="L824">
        <v>22949</v>
      </c>
      <c r="M824">
        <v>711</v>
      </c>
      <c r="N824" s="24">
        <v>1305.96</v>
      </c>
      <c r="O824" s="24">
        <f t="shared" si="38"/>
        <v>1305.96</v>
      </c>
      <c r="P824">
        <v>107</v>
      </c>
      <c r="Q824" t="b">
        <v>1</v>
      </c>
      <c r="V824" t="s">
        <v>16</v>
      </c>
    </row>
    <row r="825" spans="1:22">
      <c r="A825" t="s">
        <v>1718</v>
      </c>
      <c r="B825" t="s">
        <v>1719</v>
      </c>
      <c r="C825" s="1" t="s">
        <v>4129</v>
      </c>
      <c r="D825" s="1">
        <v>45003</v>
      </c>
      <c r="E825" s="21">
        <v>3</v>
      </c>
      <c r="F825" s="21">
        <v>18</v>
      </c>
      <c r="G825" s="21">
        <v>2023</v>
      </c>
      <c r="H825" s="1">
        <f t="shared" si="36"/>
        <v>45003</v>
      </c>
      <c r="I825" s="23">
        <v>45019</v>
      </c>
      <c r="J825" s="21">
        <f t="shared" si="37"/>
        <v>16</v>
      </c>
      <c r="K825" t="s">
        <v>23</v>
      </c>
      <c r="L825">
        <v>71080</v>
      </c>
      <c r="M825">
        <v>1405</v>
      </c>
      <c r="N825" s="24">
        <v>731.23</v>
      </c>
      <c r="O825" s="24">
        <f t="shared" si="38"/>
        <v>731.23</v>
      </c>
      <c r="P825">
        <v>106</v>
      </c>
      <c r="Q825" t="b">
        <v>1</v>
      </c>
      <c r="V825" t="s">
        <v>25</v>
      </c>
    </row>
    <row r="826" spans="1:22">
      <c r="A826" t="s">
        <v>1720</v>
      </c>
      <c r="B826" t="s">
        <v>1721</v>
      </c>
      <c r="C826" s="1" t="s">
        <v>4129</v>
      </c>
      <c r="D826" s="1">
        <v>45056</v>
      </c>
      <c r="E826" s="21">
        <v>5</v>
      </c>
      <c r="F826" s="21">
        <v>10</v>
      </c>
      <c r="G826" s="21">
        <v>2023</v>
      </c>
      <c r="H826" s="1">
        <f t="shared" si="36"/>
        <v>45056</v>
      </c>
      <c r="I826" s="23">
        <v>45077</v>
      </c>
      <c r="J826" s="21">
        <f t="shared" si="37"/>
        <v>21</v>
      </c>
      <c r="K826" t="s">
        <v>41</v>
      </c>
      <c r="L826">
        <v>38744</v>
      </c>
      <c r="M826">
        <v>562</v>
      </c>
      <c r="N826" s="24">
        <v>553.06</v>
      </c>
      <c r="O826" s="24">
        <f t="shared" si="38"/>
        <v>553.06</v>
      </c>
      <c r="P826">
        <v>89</v>
      </c>
      <c r="Q826" t="b">
        <v>0</v>
      </c>
      <c r="V826" t="s">
        <v>42</v>
      </c>
    </row>
    <row r="827" spans="1:22">
      <c r="A827" t="s">
        <v>1722</v>
      </c>
      <c r="B827" t="s">
        <v>1723</v>
      </c>
      <c r="C827" s="1" t="s">
        <v>4128</v>
      </c>
      <c r="D827" s="1" t="s">
        <v>1724</v>
      </c>
      <c r="E827" s="21">
        <v>23</v>
      </c>
      <c r="F827" s="21">
        <v>7</v>
      </c>
      <c r="G827" s="21">
        <v>2023</v>
      </c>
      <c r="H827" s="1">
        <f t="shared" si="36"/>
        <v>45130</v>
      </c>
      <c r="I827" s="23">
        <v>45150</v>
      </c>
      <c r="J827" s="21">
        <f t="shared" si="37"/>
        <v>20</v>
      </c>
      <c r="K827" t="s">
        <v>19</v>
      </c>
      <c r="L827">
        <v>46543</v>
      </c>
      <c r="M827">
        <v>627</v>
      </c>
      <c r="N827" s="24">
        <v>834.87</v>
      </c>
      <c r="O827" s="24">
        <f t="shared" si="38"/>
        <v>834.87</v>
      </c>
      <c r="P827">
        <v>78</v>
      </c>
      <c r="Q827" t="b">
        <v>1</v>
      </c>
      <c r="V827" t="s">
        <v>20</v>
      </c>
    </row>
    <row r="828" spans="1:22">
      <c r="A828" t="s">
        <v>1725</v>
      </c>
      <c r="B828" t="s">
        <v>1726</v>
      </c>
      <c r="C828" s="1" t="s">
        <v>4128</v>
      </c>
      <c r="D828" s="1">
        <v>45134</v>
      </c>
      <c r="E828" s="21">
        <v>7</v>
      </c>
      <c r="F828" s="21">
        <v>27</v>
      </c>
      <c r="G828" s="21">
        <v>2023</v>
      </c>
      <c r="H828" s="1">
        <f t="shared" si="36"/>
        <v>45134</v>
      </c>
      <c r="I828" s="23">
        <v>45153</v>
      </c>
      <c r="J828" s="21">
        <f t="shared" si="37"/>
        <v>19</v>
      </c>
      <c r="K828" t="s">
        <v>19</v>
      </c>
      <c r="L828">
        <v>93193</v>
      </c>
      <c r="M828">
        <v>3612</v>
      </c>
      <c r="N828" s="24">
        <v>2609.04</v>
      </c>
      <c r="O828" s="24">
        <f t="shared" si="38"/>
        <v>2609.04</v>
      </c>
      <c r="P828">
        <v>549</v>
      </c>
      <c r="Q828" t="b">
        <v>0</v>
      </c>
      <c r="V828" t="s">
        <v>20</v>
      </c>
    </row>
    <row r="829" spans="1:22">
      <c r="A829" t="s">
        <v>1727</v>
      </c>
      <c r="B829" t="s">
        <v>1728</v>
      </c>
      <c r="C829" s="1" t="s">
        <v>4128</v>
      </c>
      <c r="D829" s="1">
        <v>45283</v>
      </c>
      <c r="E829" s="21">
        <v>12</v>
      </c>
      <c r="F829" s="21">
        <v>23</v>
      </c>
      <c r="G829" s="21">
        <v>2023</v>
      </c>
      <c r="H829" s="1">
        <f t="shared" si="36"/>
        <v>45283</v>
      </c>
      <c r="I829" s="23">
        <v>45285</v>
      </c>
      <c r="J829" s="21">
        <f t="shared" si="37"/>
        <v>2</v>
      </c>
      <c r="K829" t="s">
        <v>14</v>
      </c>
      <c r="L829">
        <v>37187</v>
      </c>
      <c r="M829">
        <v>996</v>
      </c>
      <c r="N829" s="24">
        <v>635.6</v>
      </c>
      <c r="O829" s="24">
        <f t="shared" si="38"/>
        <v>635.6</v>
      </c>
      <c r="P829">
        <v>80</v>
      </c>
      <c r="Q829" t="b">
        <v>1</v>
      </c>
      <c r="V829" t="s">
        <v>16</v>
      </c>
    </row>
    <row r="830" spans="1:22">
      <c r="A830" t="s">
        <v>1729</v>
      </c>
      <c r="B830" t="s">
        <v>1730</v>
      </c>
      <c r="C830" s="1" t="s">
        <v>4127</v>
      </c>
      <c r="D830" s="1">
        <v>44968</v>
      </c>
      <c r="E830" s="21">
        <v>2</v>
      </c>
      <c r="F830" s="21">
        <v>11</v>
      </c>
      <c r="G830" s="21">
        <v>2023</v>
      </c>
      <c r="H830" s="1">
        <f t="shared" si="36"/>
        <v>44968</v>
      </c>
      <c r="I830" s="23">
        <v>44990</v>
      </c>
      <c r="J830" s="21">
        <f t="shared" si="37"/>
        <v>22</v>
      </c>
      <c r="K830" t="s">
        <v>33</v>
      </c>
      <c r="L830">
        <v>8239</v>
      </c>
      <c r="M830">
        <v>380</v>
      </c>
      <c r="N830" s="24">
        <v>654.71</v>
      </c>
      <c r="O830" s="24">
        <f t="shared" si="38"/>
        <v>654.71</v>
      </c>
      <c r="P830">
        <v>61</v>
      </c>
      <c r="Q830" t="b">
        <v>1</v>
      </c>
      <c r="V830" t="s">
        <v>68</v>
      </c>
    </row>
    <row r="831" spans="1:22">
      <c r="A831" t="s">
        <v>1731</v>
      </c>
      <c r="B831" t="s">
        <v>1732</v>
      </c>
      <c r="C831" s="1" t="s">
        <v>4127</v>
      </c>
      <c r="D831" s="1" t="s">
        <v>1733</v>
      </c>
      <c r="E831" s="21">
        <v>17</v>
      </c>
      <c r="F831" s="21">
        <v>1</v>
      </c>
      <c r="G831" s="21">
        <v>2023</v>
      </c>
      <c r="H831" s="1">
        <f t="shared" si="36"/>
        <v>44943</v>
      </c>
      <c r="I831" s="23">
        <v>44959</v>
      </c>
      <c r="J831" s="21">
        <f t="shared" si="37"/>
        <v>16</v>
      </c>
      <c r="K831" t="s">
        <v>19</v>
      </c>
      <c r="L831">
        <v>15489</v>
      </c>
      <c r="M831">
        <v>613</v>
      </c>
      <c r="N831" s="24">
        <v>1128.9</v>
      </c>
      <c r="O831" s="24">
        <f t="shared" si="38"/>
        <v>1128.9</v>
      </c>
      <c r="P831">
        <v>0</v>
      </c>
      <c r="Q831" t="b">
        <v>1</v>
      </c>
      <c r="V831" t="s">
        <v>20</v>
      </c>
    </row>
    <row r="832" spans="1:22">
      <c r="A832" t="s">
        <v>1734</v>
      </c>
      <c r="B832" t="s">
        <v>1735</v>
      </c>
      <c r="C832" s="1" t="s">
        <v>4128</v>
      </c>
      <c r="D832" s="1">
        <v>45121</v>
      </c>
      <c r="E832" s="21">
        <v>7</v>
      </c>
      <c r="F832" s="21">
        <v>14</v>
      </c>
      <c r="G832" s="21">
        <v>2023</v>
      </c>
      <c r="H832" s="1">
        <f t="shared" si="36"/>
        <v>45121</v>
      </c>
      <c r="I832" s="23">
        <v>45123</v>
      </c>
      <c r="J832" s="21">
        <f t="shared" si="37"/>
        <v>2</v>
      </c>
      <c r="K832" t="s">
        <v>41</v>
      </c>
      <c r="L832">
        <v>59017</v>
      </c>
      <c r="M832">
        <v>1041</v>
      </c>
      <c r="N832" s="24">
        <v>1806.56</v>
      </c>
      <c r="O832" s="24">
        <f t="shared" si="38"/>
        <v>1806.56</v>
      </c>
      <c r="P832">
        <v>155</v>
      </c>
      <c r="Q832" t="b">
        <v>0</v>
      </c>
      <c r="V832" t="s">
        <v>42</v>
      </c>
    </row>
    <row r="833" spans="1:22">
      <c r="A833" t="s">
        <v>1736</v>
      </c>
      <c r="B833" t="s">
        <v>1737</v>
      </c>
      <c r="C833" s="1" t="s">
        <v>4131</v>
      </c>
      <c r="D833" s="1" t="s">
        <v>1738</v>
      </c>
      <c r="E833" s="21">
        <v>23</v>
      </c>
      <c r="F833" s="21">
        <v>11</v>
      </c>
      <c r="G833" s="21">
        <v>2023</v>
      </c>
      <c r="H833" s="1">
        <f t="shared" si="36"/>
        <v>45253</v>
      </c>
      <c r="I833" s="23">
        <v>45269</v>
      </c>
      <c r="J833" s="21">
        <f t="shared" si="37"/>
        <v>16</v>
      </c>
      <c r="K833" t="s">
        <v>14</v>
      </c>
      <c r="L833">
        <v>62877</v>
      </c>
      <c r="M833">
        <v>2172</v>
      </c>
      <c r="N833" s="24">
        <v>4014.25</v>
      </c>
      <c r="O833" s="24">
        <f t="shared" si="38"/>
        <v>3632.575</v>
      </c>
      <c r="P833">
        <v>269</v>
      </c>
      <c r="Q833" t="b">
        <v>1</v>
      </c>
      <c r="V833" t="s">
        <v>16</v>
      </c>
    </row>
    <row r="834" spans="1:22">
      <c r="A834" t="s">
        <v>1739</v>
      </c>
      <c r="B834" t="s">
        <v>1740</v>
      </c>
      <c r="C834" s="1" t="s">
        <v>4128</v>
      </c>
      <c r="D834" s="1" t="s">
        <v>1741</v>
      </c>
      <c r="E834" s="21">
        <v>29</v>
      </c>
      <c r="F834" s="21">
        <v>3</v>
      </c>
      <c r="G834" s="21">
        <v>2023</v>
      </c>
      <c r="H834" s="1">
        <f t="shared" si="36"/>
        <v>45014</v>
      </c>
      <c r="I834" s="23">
        <v>45025</v>
      </c>
      <c r="J834" s="21">
        <f t="shared" si="37"/>
        <v>11</v>
      </c>
      <c r="K834" t="s">
        <v>14</v>
      </c>
      <c r="L834">
        <v>44125</v>
      </c>
      <c r="M834">
        <v>1209</v>
      </c>
      <c r="N834" s="24">
        <v>1607.57</v>
      </c>
      <c r="O834" s="24">
        <f t="shared" si="38"/>
        <v>1607.57</v>
      </c>
      <c r="P834">
        <v>227</v>
      </c>
      <c r="Q834" t="b">
        <v>1</v>
      </c>
      <c r="V834" t="s">
        <v>16</v>
      </c>
    </row>
    <row r="835" spans="1:22">
      <c r="A835" t="s">
        <v>1742</v>
      </c>
      <c r="B835" t="s">
        <v>1743</v>
      </c>
      <c r="C835" s="1" t="s">
        <v>4129</v>
      </c>
      <c r="D835" s="1">
        <v>45149</v>
      </c>
      <c r="E835" s="21">
        <v>8</v>
      </c>
      <c r="F835" s="21">
        <v>11</v>
      </c>
      <c r="G835" s="21">
        <v>2023</v>
      </c>
      <c r="H835" s="1">
        <f t="shared" ref="H835:H898" si="39">IF(E835&gt;12,DATE(G835,F835,E835),D835)</f>
        <v>45149</v>
      </c>
      <c r="I835" s="23">
        <v>45161</v>
      </c>
      <c r="J835" s="21">
        <f t="shared" ref="J835:J898" si="40">DATEDIF(H835,I835,"D")</f>
        <v>12</v>
      </c>
      <c r="K835" t="s">
        <v>41</v>
      </c>
      <c r="L835">
        <v>50922</v>
      </c>
      <c r="M835">
        <v>1685</v>
      </c>
      <c r="N835" s="24">
        <v>2895.48</v>
      </c>
      <c r="O835" s="24">
        <f t="shared" ref="O835:O898" si="41">IF(N835&lt;$Z$8,$Z$8,IF(N835&gt;$Z$9,$Z$9,N835))</f>
        <v>2895.48</v>
      </c>
      <c r="P835">
        <v>88</v>
      </c>
      <c r="Q835" t="b">
        <v>0</v>
      </c>
      <c r="V835" t="s">
        <v>42</v>
      </c>
    </row>
    <row r="836" spans="1:22">
      <c r="A836" t="s">
        <v>1744</v>
      </c>
      <c r="B836" t="s">
        <v>1745</v>
      </c>
      <c r="C836" s="1" t="s">
        <v>4131</v>
      </c>
      <c r="D836" s="1">
        <v>44975</v>
      </c>
      <c r="E836" s="21">
        <v>2</v>
      </c>
      <c r="F836" s="21">
        <v>18</v>
      </c>
      <c r="G836" s="21">
        <v>2023</v>
      </c>
      <c r="H836" s="1">
        <f t="shared" si="39"/>
        <v>44975</v>
      </c>
      <c r="I836" s="23">
        <v>44976</v>
      </c>
      <c r="J836" s="21">
        <f t="shared" si="40"/>
        <v>1</v>
      </c>
      <c r="K836" t="s">
        <v>33</v>
      </c>
      <c r="L836">
        <v>95074</v>
      </c>
      <c r="M836">
        <v>3757</v>
      </c>
      <c r="N836" s="24">
        <v>4042.77</v>
      </c>
      <c r="O836" s="24">
        <f t="shared" si="41"/>
        <v>3632.575</v>
      </c>
      <c r="P836">
        <v>599</v>
      </c>
      <c r="Q836" t="b">
        <v>0</v>
      </c>
      <c r="V836" t="s">
        <v>34</v>
      </c>
    </row>
    <row r="837" spans="1:22">
      <c r="A837" t="s">
        <v>1746</v>
      </c>
      <c r="B837" t="s">
        <v>1747</v>
      </c>
      <c r="C837" s="1" t="s">
        <v>4131</v>
      </c>
      <c r="D837" s="1">
        <v>45044</v>
      </c>
      <c r="E837" s="21">
        <v>4</v>
      </c>
      <c r="F837" s="21">
        <v>28</v>
      </c>
      <c r="G837" s="21">
        <v>2023</v>
      </c>
      <c r="H837" s="1">
        <f t="shared" si="39"/>
        <v>45044</v>
      </c>
      <c r="I837" s="23">
        <v>45053</v>
      </c>
      <c r="J837" s="21">
        <f t="shared" si="40"/>
        <v>9</v>
      </c>
      <c r="K837" t="s">
        <v>19</v>
      </c>
      <c r="L837">
        <v>33049</v>
      </c>
      <c r="M837">
        <v>1396</v>
      </c>
      <c r="N837" s="24">
        <v>2093.16</v>
      </c>
      <c r="O837" s="24">
        <f t="shared" si="41"/>
        <v>2093.16</v>
      </c>
      <c r="P837">
        <v>255</v>
      </c>
      <c r="Q837" t="b">
        <v>1</v>
      </c>
      <c r="V837" t="s">
        <v>20</v>
      </c>
    </row>
    <row r="838" spans="1:22">
      <c r="A838" t="s">
        <v>1748</v>
      </c>
      <c r="B838" t="s">
        <v>1749</v>
      </c>
      <c r="C838" s="1" t="s">
        <v>4129</v>
      </c>
      <c r="D838" s="1">
        <v>45217</v>
      </c>
      <c r="E838" s="21">
        <v>10</v>
      </c>
      <c r="F838" s="21">
        <v>18</v>
      </c>
      <c r="G838" s="21">
        <v>2023</v>
      </c>
      <c r="H838" s="1">
        <f t="shared" si="39"/>
        <v>45217</v>
      </c>
      <c r="I838" s="23">
        <v>45240</v>
      </c>
      <c r="J838" s="21">
        <f t="shared" si="40"/>
        <v>23</v>
      </c>
      <c r="K838" t="s">
        <v>23</v>
      </c>
      <c r="L838">
        <v>38131</v>
      </c>
      <c r="M838">
        <v>1668</v>
      </c>
      <c r="N838" s="24">
        <v>3308.07</v>
      </c>
      <c r="O838" s="24">
        <f t="shared" si="41"/>
        <v>3308.07</v>
      </c>
      <c r="P838">
        <v>0</v>
      </c>
      <c r="Q838" t="b">
        <v>1</v>
      </c>
      <c r="V838" t="s">
        <v>25</v>
      </c>
    </row>
    <row r="839" spans="1:22">
      <c r="A839" t="s">
        <v>1750</v>
      </c>
      <c r="B839" t="s">
        <v>1751</v>
      </c>
      <c r="C839" s="1" t="s">
        <v>4128</v>
      </c>
      <c r="D839" s="1">
        <v>44965</v>
      </c>
      <c r="E839" s="21">
        <v>2</v>
      </c>
      <c r="F839" s="21">
        <v>8</v>
      </c>
      <c r="G839" s="21">
        <v>2023</v>
      </c>
      <c r="H839" s="1">
        <f t="shared" si="39"/>
        <v>44965</v>
      </c>
      <c r="I839" s="23">
        <v>44981</v>
      </c>
      <c r="J839" s="21">
        <f t="shared" si="40"/>
        <v>16</v>
      </c>
      <c r="K839" t="s">
        <v>19</v>
      </c>
      <c r="L839">
        <v>43944</v>
      </c>
      <c r="M839">
        <v>885</v>
      </c>
      <c r="N839" s="24">
        <v>742.15</v>
      </c>
      <c r="O839" s="24">
        <f t="shared" si="41"/>
        <v>742.15</v>
      </c>
      <c r="P839">
        <v>103</v>
      </c>
      <c r="Q839" t="b">
        <v>1</v>
      </c>
      <c r="V839" t="s">
        <v>20</v>
      </c>
    </row>
    <row r="840" spans="1:22">
      <c r="A840" t="s">
        <v>1752</v>
      </c>
      <c r="B840" t="s">
        <v>1753</v>
      </c>
      <c r="C840" s="1" t="s">
        <v>4129</v>
      </c>
      <c r="D840" s="1">
        <v>45205</v>
      </c>
      <c r="E840" s="21">
        <v>10</v>
      </c>
      <c r="F840" s="21">
        <v>6</v>
      </c>
      <c r="G840" s="21">
        <v>2023</v>
      </c>
      <c r="H840" s="1">
        <f t="shared" si="39"/>
        <v>45205</v>
      </c>
      <c r="I840" s="23">
        <v>45115</v>
      </c>
      <c r="J840" s="21">
        <f t="shared" si="40"/>
        <v>-90</v>
      </c>
      <c r="K840" t="s">
        <v>266</v>
      </c>
      <c r="L840">
        <v>74963</v>
      </c>
      <c r="M840">
        <v>842</v>
      </c>
      <c r="N840" s="24">
        <v>913.44</v>
      </c>
      <c r="O840" s="24">
        <f t="shared" si="41"/>
        <v>913.44</v>
      </c>
      <c r="P840">
        <v>67</v>
      </c>
      <c r="Q840" t="b">
        <v>0</v>
      </c>
      <c r="V840" t="s">
        <v>20</v>
      </c>
    </row>
    <row r="841" spans="1:22">
      <c r="A841" t="s">
        <v>1754</v>
      </c>
      <c r="B841" t="s">
        <v>1755</v>
      </c>
      <c r="C841" s="1" t="s">
        <v>4131</v>
      </c>
      <c r="D841" s="1">
        <v>45236</v>
      </c>
      <c r="E841" s="21">
        <v>11</v>
      </c>
      <c r="F841" s="21">
        <v>6</v>
      </c>
      <c r="G841" s="21">
        <v>2023</v>
      </c>
      <c r="H841" s="1">
        <f t="shared" si="39"/>
        <v>45236</v>
      </c>
      <c r="I841" s="23">
        <v>45114</v>
      </c>
      <c r="J841" s="21">
        <f t="shared" si="40"/>
        <v>-122</v>
      </c>
      <c r="K841" t="s">
        <v>266</v>
      </c>
      <c r="L841">
        <v>25285</v>
      </c>
      <c r="M841">
        <v>1000</v>
      </c>
      <c r="N841" s="24">
        <v>1220.07</v>
      </c>
      <c r="O841" s="24">
        <f t="shared" si="41"/>
        <v>1220.07</v>
      </c>
      <c r="P841">
        <v>0</v>
      </c>
      <c r="Q841" t="b">
        <v>1</v>
      </c>
      <c r="V841" t="s">
        <v>20</v>
      </c>
    </row>
    <row r="842" spans="1:22">
      <c r="A842" t="s">
        <v>1756</v>
      </c>
      <c r="B842" t="s">
        <v>1757</v>
      </c>
      <c r="C842" s="1" t="s">
        <v>4129</v>
      </c>
      <c r="D842" s="1">
        <v>45033</v>
      </c>
      <c r="E842" s="21">
        <v>4</v>
      </c>
      <c r="F842" s="21">
        <v>17</v>
      </c>
      <c r="G842" s="21">
        <v>2023</v>
      </c>
      <c r="H842" s="1">
        <f t="shared" si="39"/>
        <v>45033</v>
      </c>
      <c r="I842" s="23">
        <v>45046</v>
      </c>
      <c r="J842" s="21">
        <f t="shared" si="40"/>
        <v>13</v>
      </c>
      <c r="K842" t="s">
        <v>14</v>
      </c>
      <c r="L842">
        <v>38626</v>
      </c>
      <c r="M842">
        <v>550</v>
      </c>
      <c r="N842" s="24">
        <v>388.86</v>
      </c>
      <c r="O842" s="24">
        <f t="shared" si="41"/>
        <v>388.86</v>
      </c>
      <c r="P842">
        <v>81</v>
      </c>
      <c r="Q842" t="b">
        <v>0</v>
      </c>
      <c r="V842" t="s">
        <v>16</v>
      </c>
    </row>
    <row r="843" spans="1:22">
      <c r="A843" t="s">
        <v>1758</v>
      </c>
      <c r="B843" t="s">
        <v>1759</v>
      </c>
      <c r="C843" s="1" t="s">
        <v>4127</v>
      </c>
      <c r="D843" s="1">
        <v>45291</v>
      </c>
      <c r="E843" s="21">
        <v>12</v>
      </c>
      <c r="F843" s="21">
        <v>31</v>
      </c>
      <c r="G843" s="21">
        <v>2023</v>
      </c>
      <c r="H843" s="1">
        <f t="shared" si="39"/>
        <v>45291</v>
      </c>
      <c r="I843" s="23">
        <v>45316</v>
      </c>
      <c r="J843" s="21">
        <f t="shared" si="40"/>
        <v>25</v>
      </c>
      <c r="K843" t="s">
        <v>14</v>
      </c>
      <c r="L843">
        <v>43808</v>
      </c>
      <c r="M843">
        <v>989</v>
      </c>
      <c r="N843" s="24">
        <v>614.72</v>
      </c>
      <c r="O843" s="24">
        <f t="shared" si="41"/>
        <v>614.72</v>
      </c>
      <c r="P843">
        <v>94</v>
      </c>
      <c r="Q843" t="b">
        <v>1</v>
      </c>
      <c r="V843" t="s">
        <v>16</v>
      </c>
    </row>
    <row r="844" spans="1:22">
      <c r="A844" t="s">
        <v>1760</v>
      </c>
      <c r="B844" t="s">
        <v>1761</v>
      </c>
      <c r="C844" s="1" t="s">
        <v>4131</v>
      </c>
      <c r="D844" s="1">
        <v>45080</v>
      </c>
      <c r="E844" s="21">
        <v>6</v>
      </c>
      <c r="F844" s="21">
        <v>3</v>
      </c>
      <c r="G844" s="21">
        <v>2023</v>
      </c>
      <c r="H844" s="1">
        <f t="shared" si="39"/>
        <v>45080</v>
      </c>
      <c r="I844" s="23">
        <v>45098</v>
      </c>
      <c r="J844" s="21">
        <f t="shared" si="40"/>
        <v>18</v>
      </c>
      <c r="K844" t="s">
        <v>23</v>
      </c>
      <c r="L844">
        <v>89464</v>
      </c>
      <c r="M844">
        <v>908</v>
      </c>
      <c r="N844" s="24">
        <v>1584.08</v>
      </c>
      <c r="O844" s="24">
        <f t="shared" si="41"/>
        <v>1584.08</v>
      </c>
      <c r="P844">
        <v>108</v>
      </c>
      <c r="Q844" t="b">
        <v>1</v>
      </c>
      <c r="V844" t="s">
        <v>25</v>
      </c>
    </row>
    <row r="845" spans="1:22">
      <c r="A845" t="s">
        <v>1762</v>
      </c>
      <c r="B845" t="s">
        <v>1763</v>
      </c>
      <c r="C845" s="1" t="s">
        <v>4128</v>
      </c>
      <c r="D845" s="1">
        <v>45126</v>
      </c>
      <c r="E845" s="21">
        <v>7</v>
      </c>
      <c r="F845" s="21">
        <v>19</v>
      </c>
      <c r="G845" s="21">
        <v>2023</v>
      </c>
      <c r="H845" s="1">
        <f t="shared" si="39"/>
        <v>45126</v>
      </c>
      <c r="I845" s="23">
        <v>45151</v>
      </c>
      <c r="J845" s="21">
        <f t="shared" si="40"/>
        <v>25</v>
      </c>
      <c r="K845" t="s">
        <v>41</v>
      </c>
      <c r="L845">
        <v>54871</v>
      </c>
      <c r="M845">
        <v>2044</v>
      </c>
      <c r="N845" s="24">
        <v>4016.85</v>
      </c>
      <c r="O845" s="24">
        <f t="shared" si="41"/>
        <v>3632.575</v>
      </c>
      <c r="P845">
        <v>0</v>
      </c>
      <c r="Q845" t="b">
        <v>1</v>
      </c>
      <c r="V845" t="s">
        <v>42</v>
      </c>
    </row>
    <row r="846" spans="1:22">
      <c r="A846" t="s">
        <v>1764</v>
      </c>
      <c r="B846" t="s">
        <v>1765</v>
      </c>
      <c r="C846" s="1" t="s">
        <v>4128</v>
      </c>
      <c r="D846" s="1">
        <v>45123</v>
      </c>
      <c r="E846" s="21">
        <v>7</v>
      </c>
      <c r="F846" s="21">
        <v>16</v>
      </c>
      <c r="G846" s="21">
        <v>2023</v>
      </c>
      <c r="H846" s="1">
        <f t="shared" si="39"/>
        <v>45123</v>
      </c>
      <c r="I846" s="23">
        <v>45127</v>
      </c>
      <c r="J846" s="21">
        <f t="shared" si="40"/>
        <v>4</v>
      </c>
      <c r="K846" t="s">
        <v>23</v>
      </c>
      <c r="L846">
        <v>20198</v>
      </c>
      <c r="M846">
        <v>337</v>
      </c>
      <c r="N846" s="24">
        <v>373.09</v>
      </c>
      <c r="O846" s="24">
        <f t="shared" si="41"/>
        <v>373.09</v>
      </c>
      <c r="P846">
        <v>35</v>
      </c>
      <c r="Q846" t="b">
        <v>0</v>
      </c>
      <c r="V846" t="s">
        <v>25</v>
      </c>
    </row>
    <row r="847" spans="1:22">
      <c r="A847" t="s">
        <v>1766</v>
      </c>
      <c r="B847" t="s">
        <v>1767</v>
      </c>
      <c r="C847" s="1" t="s">
        <v>4128</v>
      </c>
      <c r="D847" s="1">
        <v>45279</v>
      </c>
      <c r="E847" s="21">
        <v>12</v>
      </c>
      <c r="F847" s="21">
        <v>19</v>
      </c>
      <c r="G847" s="21">
        <v>2023</v>
      </c>
      <c r="H847" s="1">
        <f t="shared" si="39"/>
        <v>45279</v>
      </c>
      <c r="I847" s="23">
        <v>45293</v>
      </c>
      <c r="J847" s="21">
        <f t="shared" si="40"/>
        <v>14</v>
      </c>
      <c r="K847" t="s">
        <v>14</v>
      </c>
      <c r="L847">
        <v>20758</v>
      </c>
      <c r="M847">
        <v>751</v>
      </c>
      <c r="N847" s="24">
        <v>474.24</v>
      </c>
      <c r="O847" s="24">
        <f t="shared" si="41"/>
        <v>474.24</v>
      </c>
      <c r="P847">
        <v>55</v>
      </c>
      <c r="Q847" t="b">
        <v>1</v>
      </c>
      <c r="V847" t="s">
        <v>16</v>
      </c>
    </row>
    <row r="848" spans="1:22">
      <c r="A848" t="s">
        <v>1768</v>
      </c>
      <c r="B848" t="s">
        <v>1769</v>
      </c>
      <c r="C848" s="1" t="s">
        <v>4127</v>
      </c>
      <c r="D848" s="1" t="s">
        <v>1770</v>
      </c>
      <c r="E848" s="21">
        <v>27</v>
      </c>
      <c r="F848" s="21">
        <v>6</v>
      </c>
      <c r="G848" s="21">
        <v>2023</v>
      </c>
      <c r="H848" s="1">
        <f t="shared" si="39"/>
        <v>45104</v>
      </c>
      <c r="I848" s="23">
        <v>45127</v>
      </c>
      <c r="J848" s="21">
        <f t="shared" si="40"/>
        <v>23</v>
      </c>
      <c r="K848" t="s">
        <v>19</v>
      </c>
      <c r="L848">
        <v>16254</v>
      </c>
      <c r="M848">
        <v>807</v>
      </c>
      <c r="N848" s="24">
        <v>483.17</v>
      </c>
      <c r="O848" s="24">
        <f t="shared" si="41"/>
        <v>483.17</v>
      </c>
      <c r="P848">
        <v>147</v>
      </c>
      <c r="Q848" t="b">
        <v>1</v>
      </c>
      <c r="V848" t="s">
        <v>20</v>
      </c>
    </row>
    <row r="849" spans="1:22">
      <c r="A849" t="s">
        <v>1771</v>
      </c>
      <c r="B849" t="s">
        <v>1772</v>
      </c>
      <c r="C849" s="1" t="s">
        <v>4128</v>
      </c>
      <c r="D849" s="1">
        <v>45150</v>
      </c>
      <c r="E849" s="21">
        <v>8</v>
      </c>
      <c r="F849" s="21">
        <v>12</v>
      </c>
      <c r="G849" s="21">
        <v>2023</v>
      </c>
      <c r="H849" s="1">
        <f t="shared" si="39"/>
        <v>45150</v>
      </c>
      <c r="I849" s="23">
        <v>45287</v>
      </c>
      <c r="J849" s="21">
        <f t="shared" si="40"/>
        <v>137</v>
      </c>
      <c r="K849" t="s">
        <v>19</v>
      </c>
      <c r="L849">
        <v>45238</v>
      </c>
      <c r="M849">
        <v>583</v>
      </c>
      <c r="N849" s="24">
        <v>1070.96</v>
      </c>
      <c r="O849" s="24">
        <f t="shared" si="41"/>
        <v>1070.96</v>
      </c>
      <c r="P849">
        <v>30</v>
      </c>
      <c r="Q849" t="b">
        <v>0</v>
      </c>
      <c r="V849" t="s">
        <v>20</v>
      </c>
    </row>
    <row r="850" spans="1:22">
      <c r="A850" t="s">
        <v>1773</v>
      </c>
      <c r="B850" t="s">
        <v>1774</v>
      </c>
      <c r="C850" s="1" t="s">
        <v>4131</v>
      </c>
      <c r="D850" s="1">
        <v>45236</v>
      </c>
      <c r="E850" s="21">
        <v>11</v>
      </c>
      <c r="F850" s="21">
        <v>6</v>
      </c>
      <c r="G850" s="21">
        <v>2023</v>
      </c>
      <c r="H850" s="1">
        <f t="shared" si="39"/>
        <v>45236</v>
      </c>
      <c r="I850" s="23">
        <v>45256</v>
      </c>
      <c r="J850" s="21">
        <f t="shared" si="40"/>
        <v>20</v>
      </c>
      <c r="K850" t="s">
        <v>19</v>
      </c>
      <c r="L850">
        <v>2252</v>
      </c>
      <c r="M850">
        <v>29</v>
      </c>
      <c r="N850" s="24">
        <v>34.68</v>
      </c>
      <c r="O850" s="24">
        <f t="shared" si="41"/>
        <v>34.68</v>
      </c>
      <c r="P850">
        <v>5</v>
      </c>
      <c r="Q850" t="b">
        <v>1</v>
      </c>
      <c r="V850" t="s">
        <v>20</v>
      </c>
    </row>
    <row r="851" spans="1:22">
      <c r="A851" t="s">
        <v>1775</v>
      </c>
      <c r="B851" t="s">
        <v>1776</v>
      </c>
      <c r="C851" s="1" t="s">
        <v>4131</v>
      </c>
      <c r="D851" s="1">
        <v>45130</v>
      </c>
      <c r="E851" s="21">
        <v>7</v>
      </c>
      <c r="F851" s="21">
        <v>23</v>
      </c>
      <c r="G851" s="21">
        <v>2023</v>
      </c>
      <c r="H851" s="1">
        <f t="shared" si="39"/>
        <v>45130</v>
      </c>
      <c r="I851" s="23">
        <v>45159</v>
      </c>
      <c r="J851" s="21">
        <f t="shared" si="40"/>
        <v>29</v>
      </c>
      <c r="K851" t="s">
        <v>33</v>
      </c>
      <c r="L851">
        <v>40764</v>
      </c>
      <c r="M851">
        <v>962</v>
      </c>
      <c r="N851" s="24">
        <v>942.8</v>
      </c>
      <c r="O851" s="24">
        <f t="shared" si="41"/>
        <v>942.8</v>
      </c>
      <c r="P851">
        <v>130</v>
      </c>
      <c r="Q851" t="b">
        <v>1</v>
      </c>
      <c r="V851" t="s">
        <v>68</v>
      </c>
    </row>
    <row r="852" spans="1:22">
      <c r="A852" t="s">
        <v>1777</v>
      </c>
      <c r="B852" t="s">
        <v>1778</v>
      </c>
      <c r="C852" s="1" t="s">
        <v>4128</v>
      </c>
      <c r="D852" s="1">
        <v>45251</v>
      </c>
      <c r="E852" s="21">
        <v>11</v>
      </c>
      <c r="F852" s="21">
        <v>21</v>
      </c>
      <c r="G852" s="21">
        <v>2023</v>
      </c>
      <c r="H852" s="1">
        <f t="shared" si="39"/>
        <v>45251</v>
      </c>
      <c r="I852" s="23">
        <v>45263</v>
      </c>
      <c r="J852" s="21">
        <f t="shared" si="40"/>
        <v>12</v>
      </c>
      <c r="K852" t="s">
        <v>33</v>
      </c>
      <c r="L852">
        <v>78709</v>
      </c>
      <c r="M852">
        <v>3514</v>
      </c>
      <c r="N852" s="24">
        <v>4268.43</v>
      </c>
      <c r="O852" s="24">
        <f t="shared" si="41"/>
        <v>3632.575</v>
      </c>
      <c r="P852">
        <v>0</v>
      </c>
      <c r="Q852" t="b">
        <v>1</v>
      </c>
      <c r="V852" t="s">
        <v>34</v>
      </c>
    </row>
    <row r="853" spans="1:22">
      <c r="A853" t="s">
        <v>1779</v>
      </c>
      <c r="B853" t="s">
        <v>1780</v>
      </c>
      <c r="C853" s="1" t="s">
        <v>4129</v>
      </c>
      <c r="D853" s="1">
        <v>45178</v>
      </c>
      <c r="E853" s="21">
        <v>9</v>
      </c>
      <c r="F853" s="21">
        <v>9</v>
      </c>
      <c r="G853" s="21">
        <v>2023</v>
      </c>
      <c r="H853" s="1">
        <f t="shared" si="39"/>
        <v>45178</v>
      </c>
      <c r="I853" s="23">
        <v>45200</v>
      </c>
      <c r="J853" s="21">
        <f t="shared" si="40"/>
        <v>22</v>
      </c>
      <c r="K853" t="s">
        <v>33</v>
      </c>
      <c r="L853">
        <v>38441</v>
      </c>
      <c r="M853">
        <v>715</v>
      </c>
      <c r="N853" s="24">
        <v>698.88</v>
      </c>
      <c r="O853" s="24">
        <f t="shared" si="41"/>
        <v>698.88</v>
      </c>
      <c r="P853">
        <v>113</v>
      </c>
      <c r="Q853" t="b">
        <v>0</v>
      </c>
      <c r="V853" t="s">
        <v>34</v>
      </c>
    </row>
    <row r="854" spans="1:22">
      <c r="A854" t="s">
        <v>1781</v>
      </c>
      <c r="B854" t="s">
        <v>1782</v>
      </c>
      <c r="C854" s="1" t="s">
        <v>4127</v>
      </c>
      <c r="D854" s="1">
        <v>45119</v>
      </c>
      <c r="E854" s="21">
        <v>7</v>
      </c>
      <c r="F854" s="21">
        <v>12</v>
      </c>
      <c r="G854" s="21">
        <v>2023</v>
      </c>
      <c r="H854" s="1">
        <f t="shared" si="39"/>
        <v>45119</v>
      </c>
      <c r="I854" s="23">
        <v>45135</v>
      </c>
      <c r="J854" s="21">
        <f t="shared" si="40"/>
        <v>16</v>
      </c>
      <c r="K854" t="s">
        <v>14</v>
      </c>
      <c r="L854">
        <v>93234</v>
      </c>
      <c r="M854">
        <v>2276</v>
      </c>
      <c r="N854" s="24">
        <v>2807.57</v>
      </c>
      <c r="O854" s="24">
        <f t="shared" si="41"/>
        <v>2807.57</v>
      </c>
      <c r="P854">
        <v>287</v>
      </c>
      <c r="Q854" t="b">
        <v>1</v>
      </c>
      <c r="V854" t="s">
        <v>16</v>
      </c>
    </row>
    <row r="855" spans="1:22">
      <c r="A855" t="s">
        <v>1783</v>
      </c>
      <c r="B855" t="s">
        <v>1784</v>
      </c>
      <c r="C855" s="1" t="s">
        <v>4129</v>
      </c>
      <c r="D855" s="1">
        <v>45265</v>
      </c>
      <c r="E855" s="21">
        <v>12</v>
      </c>
      <c r="F855" s="21">
        <v>5</v>
      </c>
      <c r="G855" s="21">
        <v>2023</v>
      </c>
      <c r="H855" s="1">
        <f t="shared" si="39"/>
        <v>45265</v>
      </c>
      <c r="I855" s="23">
        <v>45266</v>
      </c>
      <c r="J855" s="21">
        <f t="shared" si="40"/>
        <v>1</v>
      </c>
      <c r="K855" t="s">
        <v>23</v>
      </c>
      <c r="L855">
        <v>54682</v>
      </c>
      <c r="M855">
        <v>696</v>
      </c>
      <c r="N855" s="24">
        <v>1245.38</v>
      </c>
      <c r="O855" s="24">
        <f t="shared" si="41"/>
        <v>1245.38</v>
      </c>
      <c r="P855">
        <v>86</v>
      </c>
      <c r="Q855" t="b">
        <v>0</v>
      </c>
      <c r="V855" t="s">
        <v>25</v>
      </c>
    </row>
    <row r="856" spans="1:22">
      <c r="A856" t="s">
        <v>1785</v>
      </c>
      <c r="B856" t="s">
        <v>1786</v>
      </c>
      <c r="C856" s="1" t="s">
        <v>4127</v>
      </c>
      <c r="D856" s="1">
        <v>45078</v>
      </c>
      <c r="E856" s="21">
        <v>6</v>
      </c>
      <c r="F856" s="21">
        <v>1</v>
      </c>
      <c r="G856" s="21">
        <v>2023</v>
      </c>
      <c r="H856" s="1">
        <f t="shared" si="39"/>
        <v>45078</v>
      </c>
      <c r="I856" s="23">
        <v>45091</v>
      </c>
      <c r="J856" s="21">
        <f t="shared" si="40"/>
        <v>13</v>
      </c>
      <c r="K856" t="s">
        <v>41</v>
      </c>
      <c r="L856">
        <v>60494</v>
      </c>
      <c r="M856">
        <v>2451</v>
      </c>
      <c r="N856" s="24">
        <v>3403.1</v>
      </c>
      <c r="O856" s="24">
        <f t="shared" si="41"/>
        <v>3403.1</v>
      </c>
      <c r="P856">
        <v>163</v>
      </c>
      <c r="Q856" t="b">
        <v>1</v>
      </c>
      <c r="V856" t="s">
        <v>42</v>
      </c>
    </row>
    <row r="857" spans="1:22">
      <c r="A857" t="s">
        <v>1787</v>
      </c>
      <c r="B857" t="s">
        <v>1788</v>
      </c>
      <c r="C857" s="1" t="s">
        <v>4127</v>
      </c>
      <c r="D857" s="1">
        <v>44969</v>
      </c>
      <c r="E857" s="21">
        <v>2</v>
      </c>
      <c r="F857" s="21">
        <v>12</v>
      </c>
      <c r="G857" s="21">
        <v>2023</v>
      </c>
      <c r="H857" s="1">
        <f t="shared" si="39"/>
        <v>44969</v>
      </c>
      <c r="I857" s="23">
        <v>44971</v>
      </c>
      <c r="J857" s="21">
        <f t="shared" si="40"/>
        <v>2</v>
      </c>
      <c r="K857" t="s">
        <v>33</v>
      </c>
      <c r="L857">
        <v>82317</v>
      </c>
      <c r="M857">
        <v>2167</v>
      </c>
      <c r="N857" s="24">
        <v>3341.47</v>
      </c>
      <c r="O857" s="24">
        <f t="shared" si="41"/>
        <v>3341.47</v>
      </c>
      <c r="P857">
        <v>234</v>
      </c>
      <c r="Q857" t="b">
        <v>1</v>
      </c>
      <c r="V857" t="s">
        <v>34</v>
      </c>
    </row>
    <row r="858" spans="1:22">
      <c r="A858" t="s">
        <v>1789</v>
      </c>
      <c r="B858" t="s">
        <v>1790</v>
      </c>
      <c r="C858" s="1" t="s">
        <v>4131</v>
      </c>
      <c r="D858" s="1">
        <v>45251</v>
      </c>
      <c r="E858" s="21">
        <v>11</v>
      </c>
      <c r="F858" s="21">
        <v>21</v>
      </c>
      <c r="G858" s="21">
        <v>2023</v>
      </c>
      <c r="H858" s="1">
        <f t="shared" si="39"/>
        <v>45251</v>
      </c>
      <c r="I858" s="23">
        <v>45267</v>
      </c>
      <c r="J858" s="21">
        <f t="shared" si="40"/>
        <v>16</v>
      </c>
      <c r="K858" t="s">
        <v>19</v>
      </c>
      <c r="L858">
        <v>66215</v>
      </c>
      <c r="M858">
        <v>2673</v>
      </c>
      <c r="N858" s="24">
        <v>2798.65</v>
      </c>
      <c r="O858" s="24">
        <f t="shared" si="41"/>
        <v>2798.65</v>
      </c>
      <c r="P858">
        <v>230</v>
      </c>
      <c r="Q858" t="b">
        <v>1</v>
      </c>
      <c r="V858" t="s">
        <v>20</v>
      </c>
    </row>
    <row r="859" spans="1:22">
      <c r="A859" t="s">
        <v>1791</v>
      </c>
      <c r="B859" t="s">
        <v>1792</v>
      </c>
      <c r="C859" s="1" t="s">
        <v>4127</v>
      </c>
      <c r="D859" s="1">
        <v>45111</v>
      </c>
      <c r="E859" s="21">
        <v>7</v>
      </c>
      <c r="F859" s="21">
        <v>4</v>
      </c>
      <c r="G859" s="21">
        <v>2023</v>
      </c>
      <c r="H859" s="1">
        <f t="shared" si="39"/>
        <v>45111</v>
      </c>
      <c r="I859" s="23">
        <v>45048</v>
      </c>
      <c r="J859" s="21">
        <f t="shared" si="40"/>
        <v>-63</v>
      </c>
      <c r="K859" t="s">
        <v>33</v>
      </c>
      <c r="L859">
        <v>79587</v>
      </c>
      <c r="M859">
        <v>3672</v>
      </c>
      <c r="N859" s="24">
        <v>5903.69</v>
      </c>
      <c r="O859" s="24">
        <f t="shared" si="41"/>
        <v>3632.575</v>
      </c>
      <c r="P859">
        <v>192</v>
      </c>
      <c r="Q859" t="b">
        <v>0</v>
      </c>
      <c r="V859" t="s">
        <v>34</v>
      </c>
    </row>
    <row r="860" spans="1:22">
      <c r="A860" t="s">
        <v>1793</v>
      </c>
      <c r="B860" t="s">
        <v>1794</v>
      </c>
      <c r="C860" s="1" t="s">
        <v>4131</v>
      </c>
      <c r="D860" s="1">
        <v>45084</v>
      </c>
      <c r="E860" s="21">
        <v>6</v>
      </c>
      <c r="F860" s="21">
        <v>7</v>
      </c>
      <c r="G860" s="21">
        <v>2023</v>
      </c>
      <c r="H860" s="1">
        <f t="shared" si="39"/>
        <v>45084</v>
      </c>
      <c r="I860" s="23">
        <v>45113</v>
      </c>
      <c r="J860" s="21">
        <f t="shared" si="40"/>
        <v>29</v>
      </c>
      <c r="K860" t="s">
        <v>14</v>
      </c>
      <c r="L860">
        <v>7949</v>
      </c>
      <c r="M860">
        <v>153</v>
      </c>
      <c r="N860" s="24">
        <v>229.49</v>
      </c>
      <c r="O860" s="24">
        <f t="shared" si="41"/>
        <v>229.49</v>
      </c>
      <c r="P860">
        <v>15</v>
      </c>
      <c r="Q860" t="b">
        <v>0</v>
      </c>
      <c r="V860" t="s">
        <v>16</v>
      </c>
    </row>
    <row r="861" spans="1:22">
      <c r="A861" t="s">
        <v>1795</v>
      </c>
      <c r="B861" t="s">
        <v>1796</v>
      </c>
      <c r="C861" s="1" t="s">
        <v>4129</v>
      </c>
      <c r="D861" s="1">
        <v>44979</v>
      </c>
      <c r="E861" s="21">
        <v>2</v>
      </c>
      <c r="F861" s="21">
        <v>22</v>
      </c>
      <c r="G861" s="21">
        <v>2023</v>
      </c>
      <c r="H861" s="1">
        <f t="shared" si="39"/>
        <v>44979</v>
      </c>
      <c r="I861" s="23">
        <v>44982</v>
      </c>
      <c r="J861" s="21">
        <f t="shared" si="40"/>
        <v>3</v>
      </c>
      <c r="K861" t="s">
        <v>234</v>
      </c>
      <c r="L861">
        <v>56393</v>
      </c>
      <c r="M861">
        <v>2385</v>
      </c>
      <c r="N861" s="24">
        <v>1620.23</v>
      </c>
      <c r="O861" s="24">
        <f t="shared" si="41"/>
        <v>1620.23</v>
      </c>
      <c r="P861">
        <v>151</v>
      </c>
      <c r="Q861" t="b">
        <v>1</v>
      </c>
      <c r="V861" t="s">
        <v>16</v>
      </c>
    </row>
    <row r="862" spans="1:22">
      <c r="A862" t="s">
        <v>1797</v>
      </c>
      <c r="B862" t="s">
        <v>1798</v>
      </c>
      <c r="C862" s="1" t="s">
        <v>4129</v>
      </c>
      <c r="D862" s="1">
        <v>45156</v>
      </c>
      <c r="E862" s="21">
        <v>8</v>
      </c>
      <c r="F862" s="21">
        <v>18</v>
      </c>
      <c r="G862" s="21">
        <v>2023</v>
      </c>
      <c r="H862" s="1">
        <f t="shared" si="39"/>
        <v>45156</v>
      </c>
      <c r="I862" s="23">
        <v>45172</v>
      </c>
      <c r="J862" s="21">
        <f t="shared" si="40"/>
        <v>16</v>
      </c>
      <c r="K862" t="s">
        <v>14</v>
      </c>
      <c r="L862">
        <v>74553</v>
      </c>
      <c r="M862">
        <v>921</v>
      </c>
      <c r="N862" s="24">
        <v>1251.61</v>
      </c>
      <c r="O862" s="24">
        <f t="shared" si="41"/>
        <v>1251.61</v>
      </c>
      <c r="P862">
        <v>81</v>
      </c>
      <c r="Q862" t="b">
        <v>0</v>
      </c>
      <c r="V862" t="s">
        <v>16</v>
      </c>
    </row>
    <row r="863" spans="1:22">
      <c r="A863" t="s">
        <v>1799</v>
      </c>
      <c r="B863" t="s">
        <v>1800</v>
      </c>
      <c r="C863" s="1" t="s">
        <v>4129</v>
      </c>
      <c r="D863" s="1" t="s">
        <v>47</v>
      </c>
      <c r="E863" s="21">
        <v>22</v>
      </c>
      <c r="F863" s="21">
        <v>2</v>
      </c>
      <c r="G863" s="21">
        <v>2023</v>
      </c>
      <c r="H863" s="1">
        <f t="shared" si="39"/>
        <v>44979</v>
      </c>
      <c r="I863" s="23">
        <v>44974</v>
      </c>
      <c r="J863" s="21">
        <f t="shared" si="40"/>
        <v>-5</v>
      </c>
      <c r="K863" t="s">
        <v>33</v>
      </c>
      <c r="L863">
        <v>7941</v>
      </c>
      <c r="M863">
        <v>364</v>
      </c>
      <c r="N863" s="24">
        <v>322.18</v>
      </c>
      <c r="O863" s="24">
        <f t="shared" si="41"/>
        <v>322.18</v>
      </c>
      <c r="P863">
        <v>23</v>
      </c>
      <c r="Q863" t="b">
        <v>0</v>
      </c>
      <c r="V863" t="s">
        <v>34</v>
      </c>
    </row>
    <row r="864" spans="1:22">
      <c r="A864" t="s">
        <v>1801</v>
      </c>
      <c r="B864" t="s">
        <v>1802</v>
      </c>
      <c r="C864" s="1" t="s">
        <v>4131</v>
      </c>
      <c r="D864" s="1">
        <v>45108</v>
      </c>
      <c r="E864" s="21">
        <v>7</v>
      </c>
      <c r="F864" s="21">
        <v>1</v>
      </c>
      <c r="G864" s="21">
        <v>2023</v>
      </c>
      <c r="H864" s="1">
        <f t="shared" si="39"/>
        <v>45108</v>
      </c>
      <c r="I864" s="23">
        <v>45126</v>
      </c>
      <c r="J864" s="21">
        <f t="shared" si="40"/>
        <v>18</v>
      </c>
      <c r="K864" t="s">
        <v>14</v>
      </c>
      <c r="L864">
        <v>26934</v>
      </c>
      <c r="M864">
        <v>970</v>
      </c>
      <c r="N864" s="24">
        <v>1654.96</v>
      </c>
      <c r="O864" s="24">
        <f t="shared" si="41"/>
        <v>1654.96</v>
      </c>
      <c r="P864">
        <v>63</v>
      </c>
      <c r="Q864" t="b">
        <v>0</v>
      </c>
      <c r="V864" t="s">
        <v>16</v>
      </c>
    </row>
    <row r="865" spans="1:22">
      <c r="A865" t="s">
        <v>1803</v>
      </c>
      <c r="B865" t="s">
        <v>1804</v>
      </c>
      <c r="C865" s="1" t="s">
        <v>4129</v>
      </c>
      <c r="D865" s="1">
        <v>45093</v>
      </c>
      <c r="E865" s="21">
        <v>6</v>
      </c>
      <c r="F865" s="21">
        <v>16</v>
      </c>
      <c r="G865" s="21">
        <v>2023</v>
      </c>
      <c r="H865" s="1">
        <f t="shared" si="39"/>
        <v>45093</v>
      </c>
      <c r="I865" s="23">
        <v>45096</v>
      </c>
      <c r="J865" s="21">
        <f t="shared" si="40"/>
        <v>3</v>
      </c>
      <c r="K865" t="s">
        <v>19</v>
      </c>
      <c r="L865">
        <v>24386</v>
      </c>
      <c r="M865">
        <v>1096</v>
      </c>
      <c r="N865" s="24">
        <v>1248.24</v>
      </c>
      <c r="O865" s="24">
        <f t="shared" si="41"/>
        <v>1248.24</v>
      </c>
      <c r="P865">
        <v>87</v>
      </c>
      <c r="Q865" t="b">
        <v>0</v>
      </c>
      <c r="V865" t="s">
        <v>20</v>
      </c>
    </row>
    <row r="866" spans="1:22">
      <c r="A866" t="s">
        <v>1805</v>
      </c>
      <c r="B866" t="s">
        <v>1806</v>
      </c>
      <c r="C866" s="1" t="s">
        <v>4127</v>
      </c>
      <c r="D866" s="1">
        <v>45138</v>
      </c>
      <c r="E866" s="21">
        <v>7</v>
      </c>
      <c r="F866" s="21">
        <v>31</v>
      </c>
      <c r="G866" s="21">
        <v>2023</v>
      </c>
      <c r="H866" s="1">
        <f t="shared" si="39"/>
        <v>45138</v>
      </c>
      <c r="I866" s="23">
        <v>45141</v>
      </c>
      <c r="J866" s="21">
        <f t="shared" si="40"/>
        <v>3</v>
      </c>
      <c r="K866" t="s">
        <v>14</v>
      </c>
      <c r="L866">
        <v>62886</v>
      </c>
      <c r="M866">
        <v>629</v>
      </c>
      <c r="N866" s="24">
        <v>1252.98</v>
      </c>
      <c r="O866" s="24">
        <f t="shared" si="41"/>
        <v>1252.98</v>
      </c>
      <c r="P866">
        <v>125</v>
      </c>
      <c r="Q866" t="b">
        <v>0</v>
      </c>
      <c r="V866" t="s">
        <v>16</v>
      </c>
    </row>
    <row r="867" spans="1:22">
      <c r="A867" t="s">
        <v>1807</v>
      </c>
      <c r="B867" t="s">
        <v>1808</v>
      </c>
      <c r="C867" s="1" t="s">
        <v>4127</v>
      </c>
      <c r="D867" s="1">
        <v>45213</v>
      </c>
      <c r="E867" s="21">
        <v>10</v>
      </c>
      <c r="F867" s="21">
        <v>14</v>
      </c>
      <c r="G867" s="21">
        <v>2023</v>
      </c>
      <c r="H867" s="1">
        <f t="shared" si="39"/>
        <v>45213</v>
      </c>
      <c r="I867" s="23">
        <v>45208</v>
      </c>
      <c r="J867" s="21">
        <f t="shared" si="40"/>
        <v>-5</v>
      </c>
      <c r="K867" t="s">
        <v>14</v>
      </c>
      <c r="L867">
        <v>76745</v>
      </c>
      <c r="M867">
        <v>1286</v>
      </c>
      <c r="N867" s="24">
        <v>821.43</v>
      </c>
      <c r="O867" s="24">
        <f t="shared" si="41"/>
        <v>821.43</v>
      </c>
      <c r="P867">
        <v>64</v>
      </c>
      <c r="Q867" t="b">
        <v>1</v>
      </c>
      <c r="V867" t="s">
        <v>16</v>
      </c>
    </row>
    <row r="868" spans="1:22">
      <c r="A868" t="s">
        <v>1809</v>
      </c>
      <c r="B868" t="s">
        <v>1810</v>
      </c>
      <c r="C868" s="1" t="s">
        <v>4128</v>
      </c>
      <c r="D868" s="1">
        <v>45219</v>
      </c>
      <c r="E868" s="21">
        <v>10</v>
      </c>
      <c r="F868" s="21">
        <v>20</v>
      </c>
      <c r="G868" s="21">
        <v>2023</v>
      </c>
      <c r="H868" s="1">
        <f t="shared" si="39"/>
        <v>45219</v>
      </c>
      <c r="I868" s="23">
        <v>45243</v>
      </c>
      <c r="J868" s="21">
        <f t="shared" si="40"/>
        <v>24</v>
      </c>
      <c r="K868" t="s">
        <v>23</v>
      </c>
      <c r="L868">
        <v>84251</v>
      </c>
      <c r="M868">
        <v>2156</v>
      </c>
      <c r="N868" s="24">
        <v>3601.64</v>
      </c>
      <c r="O868" s="24">
        <f t="shared" si="41"/>
        <v>3601.64</v>
      </c>
      <c r="P868">
        <v>314</v>
      </c>
      <c r="Q868" t="b">
        <v>1</v>
      </c>
      <c r="V868" t="s">
        <v>25</v>
      </c>
    </row>
    <row r="869" spans="1:22">
      <c r="A869" t="s">
        <v>1811</v>
      </c>
      <c r="B869" t="s">
        <v>1812</v>
      </c>
      <c r="C869" s="1" t="s">
        <v>4127</v>
      </c>
      <c r="D869" s="1">
        <v>45013</v>
      </c>
      <c r="E869" s="21">
        <v>3</v>
      </c>
      <c r="F869" s="21">
        <v>28</v>
      </c>
      <c r="G869" s="21">
        <v>2023</v>
      </c>
      <c r="H869" s="1">
        <f t="shared" si="39"/>
        <v>45013</v>
      </c>
      <c r="I869" s="23">
        <v>45040</v>
      </c>
      <c r="J869" s="21">
        <f t="shared" si="40"/>
        <v>27</v>
      </c>
      <c r="K869" t="s">
        <v>191</v>
      </c>
      <c r="L869">
        <v>95456</v>
      </c>
      <c r="M869">
        <v>2403</v>
      </c>
      <c r="N869" s="24">
        <v>3629.86</v>
      </c>
      <c r="O869" s="24">
        <f t="shared" si="41"/>
        <v>3629.86</v>
      </c>
      <c r="P869">
        <v>171</v>
      </c>
      <c r="Q869" t="b">
        <v>0</v>
      </c>
      <c r="V869" t="s">
        <v>42</v>
      </c>
    </row>
    <row r="870" spans="1:22">
      <c r="A870" t="s">
        <v>1813</v>
      </c>
      <c r="B870" t="s">
        <v>1814</v>
      </c>
      <c r="C870" s="1" t="s">
        <v>4131</v>
      </c>
      <c r="D870" s="1">
        <v>45179</v>
      </c>
      <c r="E870" s="21">
        <v>9</v>
      </c>
      <c r="F870" s="21">
        <v>10</v>
      </c>
      <c r="G870" s="21">
        <v>2023</v>
      </c>
      <c r="H870" s="1">
        <f t="shared" si="39"/>
        <v>45179</v>
      </c>
      <c r="I870" s="23">
        <v>45202</v>
      </c>
      <c r="J870" s="21">
        <f t="shared" si="40"/>
        <v>23</v>
      </c>
      <c r="K870" t="s">
        <v>14</v>
      </c>
      <c r="L870">
        <v>54413</v>
      </c>
      <c r="M870">
        <v>1037</v>
      </c>
      <c r="N870" s="24">
        <v>1712.34</v>
      </c>
      <c r="O870" s="24">
        <f t="shared" si="41"/>
        <v>1712.34</v>
      </c>
      <c r="P870">
        <v>195</v>
      </c>
      <c r="Q870" t="b">
        <v>1</v>
      </c>
      <c r="V870" t="s">
        <v>16</v>
      </c>
    </row>
    <row r="871" spans="1:22">
      <c r="A871" t="s">
        <v>1815</v>
      </c>
      <c r="B871" t="s">
        <v>1816</v>
      </c>
      <c r="C871" s="1" t="s">
        <v>4127</v>
      </c>
      <c r="D871" s="1">
        <v>45068</v>
      </c>
      <c r="E871" s="21">
        <v>5</v>
      </c>
      <c r="F871" s="21">
        <v>22</v>
      </c>
      <c r="G871" s="21">
        <v>2023</v>
      </c>
      <c r="H871" s="1">
        <f t="shared" si="39"/>
        <v>45068</v>
      </c>
      <c r="I871" s="23">
        <v>45089</v>
      </c>
      <c r="J871" s="21">
        <f t="shared" si="40"/>
        <v>21</v>
      </c>
      <c r="K871" t="s">
        <v>23</v>
      </c>
      <c r="L871">
        <v>57800</v>
      </c>
      <c r="M871">
        <v>1460</v>
      </c>
      <c r="N871" s="24">
        <v>1403.49</v>
      </c>
      <c r="O871" s="24">
        <f t="shared" si="41"/>
        <v>1403.49</v>
      </c>
      <c r="P871">
        <v>93</v>
      </c>
      <c r="Q871" t="b">
        <v>1</v>
      </c>
      <c r="V871" t="s">
        <v>25</v>
      </c>
    </row>
    <row r="872" spans="1:22">
      <c r="A872" t="s">
        <v>1817</v>
      </c>
      <c r="B872" t="s">
        <v>1818</v>
      </c>
      <c r="C872" s="1" t="s">
        <v>4129</v>
      </c>
      <c r="D872" s="1">
        <v>44966</v>
      </c>
      <c r="E872" s="21">
        <v>2</v>
      </c>
      <c r="F872" s="21">
        <v>9</v>
      </c>
      <c r="G872" s="21">
        <v>2023</v>
      </c>
      <c r="H872" s="1">
        <f t="shared" si="39"/>
        <v>44966</v>
      </c>
      <c r="I872" s="23">
        <v>44996</v>
      </c>
      <c r="J872" s="21">
        <f t="shared" si="40"/>
        <v>30</v>
      </c>
      <c r="K872" t="s">
        <v>14</v>
      </c>
      <c r="L872">
        <v>98239</v>
      </c>
      <c r="M872">
        <v>1488</v>
      </c>
      <c r="N872" s="24">
        <v>1842.27</v>
      </c>
      <c r="O872" s="24">
        <f t="shared" si="41"/>
        <v>1842.27</v>
      </c>
      <c r="P872">
        <v>287</v>
      </c>
      <c r="Q872" t="b">
        <v>1</v>
      </c>
      <c r="V872" t="s">
        <v>16</v>
      </c>
    </row>
    <row r="873" spans="1:22">
      <c r="A873" t="s">
        <v>1819</v>
      </c>
      <c r="B873" t="s">
        <v>1820</v>
      </c>
      <c r="C873" s="1" t="s">
        <v>4131</v>
      </c>
      <c r="D873" s="1">
        <v>45247</v>
      </c>
      <c r="E873" s="21">
        <v>11</v>
      </c>
      <c r="F873" s="21">
        <v>17</v>
      </c>
      <c r="G873" s="21">
        <v>2023</v>
      </c>
      <c r="H873" s="1">
        <f t="shared" si="39"/>
        <v>45247</v>
      </c>
      <c r="I873" s="23">
        <v>45251</v>
      </c>
      <c r="J873" s="21">
        <f t="shared" si="40"/>
        <v>4</v>
      </c>
      <c r="K873" t="s">
        <v>19</v>
      </c>
      <c r="L873">
        <v>43318</v>
      </c>
      <c r="M873">
        <v>1148</v>
      </c>
      <c r="N873" s="24">
        <v>1945.59</v>
      </c>
      <c r="O873" s="24">
        <f t="shared" si="41"/>
        <v>1945.59</v>
      </c>
      <c r="P873">
        <v>162</v>
      </c>
      <c r="Q873" t="b">
        <v>1</v>
      </c>
      <c r="V873" t="s">
        <v>20</v>
      </c>
    </row>
    <row r="874" spans="1:22">
      <c r="A874" t="s">
        <v>1821</v>
      </c>
      <c r="B874" t="s">
        <v>1822</v>
      </c>
      <c r="C874" s="1" t="s">
        <v>4128</v>
      </c>
      <c r="D874" s="1">
        <v>45161</v>
      </c>
      <c r="E874" s="21">
        <v>8</v>
      </c>
      <c r="F874" s="21">
        <v>23</v>
      </c>
      <c r="G874" s="21">
        <v>2023</v>
      </c>
      <c r="H874" s="1">
        <f t="shared" si="39"/>
        <v>45161</v>
      </c>
      <c r="I874" s="23">
        <v>45176</v>
      </c>
      <c r="J874" s="21">
        <f t="shared" si="40"/>
        <v>15</v>
      </c>
      <c r="K874" t="s">
        <v>14</v>
      </c>
      <c r="L874">
        <v>71173</v>
      </c>
      <c r="M874">
        <v>2995</v>
      </c>
      <c r="N874" s="24">
        <v>2542.19</v>
      </c>
      <c r="O874" s="24">
        <f t="shared" si="41"/>
        <v>2542.19</v>
      </c>
      <c r="P874">
        <v>150</v>
      </c>
      <c r="Q874" t="b">
        <v>1</v>
      </c>
      <c r="V874" t="s">
        <v>16</v>
      </c>
    </row>
    <row r="875" spans="1:22">
      <c r="A875" t="s">
        <v>1823</v>
      </c>
      <c r="B875" t="s">
        <v>1824</v>
      </c>
      <c r="C875" s="1" t="s">
        <v>4129</v>
      </c>
      <c r="D875" s="1">
        <v>45129</v>
      </c>
      <c r="E875" s="21">
        <v>7</v>
      </c>
      <c r="F875" s="21">
        <v>22</v>
      </c>
      <c r="G875" s="21">
        <v>2023</v>
      </c>
      <c r="H875" s="1">
        <f t="shared" si="39"/>
        <v>45129</v>
      </c>
      <c r="I875" s="23">
        <v>45142</v>
      </c>
      <c r="J875" s="21">
        <f t="shared" si="40"/>
        <v>13</v>
      </c>
      <c r="K875" t="s">
        <v>23</v>
      </c>
      <c r="L875">
        <v>71390</v>
      </c>
      <c r="M875">
        <v>2081</v>
      </c>
      <c r="N875" s="24">
        <v>1746.06</v>
      </c>
      <c r="O875" s="24">
        <f t="shared" si="41"/>
        <v>1746.06</v>
      </c>
      <c r="P875">
        <v>383</v>
      </c>
      <c r="Q875" t="b">
        <v>1</v>
      </c>
      <c r="V875" t="s">
        <v>25</v>
      </c>
    </row>
    <row r="876" spans="1:22">
      <c r="A876" t="s">
        <v>1825</v>
      </c>
      <c r="B876" t="s">
        <v>1826</v>
      </c>
      <c r="C876" s="1" t="s">
        <v>4127</v>
      </c>
      <c r="D876" s="1">
        <v>45095</v>
      </c>
      <c r="E876" s="21">
        <v>6</v>
      </c>
      <c r="F876" s="21">
        <v>18</v>
      </c>
      <c r="G876" s="21">
        <v>2023</v>
      </c>
      <c r="H876" s="1">
        <f t="shared" si="39"/>
        <v>45095</v>
      </c>
      <c r="I876" s="23">
        <v>45119</v>
      </c>
      <c r="J876" s="21">
        <f t="shared" si="40"/>
        <v>24</v>
      </c>
      <c r="K876" t="s">
        <v>14</v>
      </c>
      <c r="L876">
        <v>53329</v>
      </c>
      <c r="M876">
        <v>571</v>
      </c>
      <c r="N876" s="24">
        <v>757.48</v>
      </c>
      <c r="O876" s="24">
        <f t="shared" si="41"/>
        <v>757.48</v>
      </c>
      <c r="P876">
        <v>73</v>
      </c>
      <c r="Q876" t="b">
        <v>1</v>
      </c>
      <c r="V876" t="s">
        <v>16</v>
      </c>
    </row>
    <row r="877" spans="1:22">
      <c r="A877" t="s">
        <v>1827</v>
      </c>
      <c r="B877" t="s">
        <v>1828</v>
      </c>
      <c r="C877" s="1" t="s">
        <v>4127</v>
      </c>
      <c r="D877" s="1">
        <v>45260</v>
      </c>
      <c r="E877" s="21">
        <v>11</v>
      </c>
      <c r="F877" s="21">
        <v>30</v>
      </c>
      <c r="G877" s="21">
        <v>2023</v>
      </c>
      <c r="H877" s="1">
        <f t="shared" si="39"/>
        <v>45260</v>
      </c>
      <c r="I877" s="23">
        <v>45271</v>
      </c>
      <c r="J877" s="21">
        <f t="shared" si="40"/>
        <v>11</v>
      </c>
      <c r="K877" t="s">
        <v>19</v>
      </c>
      <c r="L877">
        <v>44088</v>
      </c>
      <c r="M877">
        <v>1184</v>
      </c>
      <c r="N877" s="24">
        <v>1521.85</v>
      </c>
      <c r="O877" s="24">
        <f t="shared" si="41"/>
        <v>1521.85</v>
      </c>
      <c r="P877">
        <v>105</v>
      </c>
      <c r="Q877" t="b">
        <v>1</v>
      </c>
      <c r="V877" t="s">
        <v>20</v>
      </c>
    </row>
    <row r="878" spans="1:22">
      <c r="A878" t="s">
        <v>1829</v>
      </c>
      <c r="B878" t="s">
        <v>1830</v>
      </c>
      <c r="C878" s="1" t="s">
        <v>4127</v>
      </c>
      <c r="D878" s="1">
        <v>45091</v>
      </c>
      <c r="E878" s="21">
        <v>6</v>
      </c>
      <c r="F878" s="21">
        <v>14</v>
      </c>
      <c r="G878" s="21">
        <v>2023</v>
      </c>
      <c r="H878" s="1">
        <f t="shared" si="39"/>
        <v>45091</v>
      </c>
      <c r="I878" s="23">
        <v>45099</v>
      </c>
      <c r="J878" s="21">
        <f t="shared" si="40"/>
        <v>8</v>
      </c>
      <c r="K878" t="s">
        <v>41</v>
      </c>
      <c r="L878">
        <v>40811</v>
      </c>
      <c r="M878">
        <v>452</v>
      </c>
      <c r="N878" s="24">
        <v>417.37</v>
      </c>
      <c r="O878" s="24">
        <f t="shared" si="41"/>
        <v>417.37</v>
      </c>
      <c r="P878">
        <v>74</v>
      </c>
      <c r="Q878" t="b">
        <v>1</v>
      </c>
      <c r="V878" t="s">
        <v>42</v>
      </c>
    </row>
    <row r="879" spans="1:22">
      <c r="A879" t="s">
        <v>1831</v>
      </c>
      <c r="B879" t="s">
        <v>1832</v>
      </c>
      <c r="C879" s="1" t="s">
        <v>4129</v>
      </c>
      <c r="D879" s="1">
        <v>45172</v>
      </c>
      <c r="E879" s="21">
        <v>9</v>
      </c>
      <c r="F879" s="21">
        <v>3</v>
      </c>
      <c r="G879" s="21">
        <v>2023</v>
      </c>
      <c r="H879" s="1">
        <f t="shared" si="39"/>
        <v>45172</v>
      </c>
      <c r="I879" s="23">
        <v>45192</v>
      </c>
      <c r="J879" s="21">
        <f t="shared" si="40"/>
        <v>20</v>
      </c>
      <c r="K879" t="s">
        <v>234</v>
      </c>
      <c r="L879">
        <v>56479</v>
      </c>
      <c r="M879">
        <v>2747</v>
      </c>
      <c r="N879" s="24">
        <v>2601.72</v>
      </c>
      <c r="O879" s="24">
        <f t="shared" si="41"/>
        <v>2601.72</v>
      </c>
      <c r="P879">
        <v>519</v>
      </c>
      <c r="Q879" t="b">
        <v>0</v>
      </c>
      <c r="V879" t="s">
        <v>16</v>
      </c>
    </row>
    <row r="880" spans="1:22">
      <c r="A880" t="s">
        <v>1833</v>
      </c>
      <c r="B880" t="s">
        <v>1834</v>
      </c>
      <c r="C880" s="1" t="s">
        <v>4128</v>
      </c>
      <c r="D880" s="1">
        <v>45090</v>
      </c>
      <c r="E880" s="21">
        <v>6</v>
      </c>
      <c r="F880" s="21">
        <v>13</v>
      </c>
      <c r="G880" s="21">
        <v>2023</v>
      </c>
      <c r="H880" s="1">
        <f t="shared" si="39"/>
        <v>45090</v>
      </c>
      <c r="I880" s="23">
        <v>45106</v>
      </c>
      <c r="J880" s="21">
        <f t="shared" si="40"/>
        <v>16</v>
      </c>
      <c r="K880" t="s">
        <v>41</v>
      </c>
      <c r="L880">
        <v>86392</v>
      </c>
      <c r="M880">
        <v>1304</v>
      </c>
      <c r="N880" s="24">
        <v>1195.47</v>
      </c>
      <c r="O880" s="24">
        <f t="shared" si="41"/>
        <v>1195.47</v>
      </c>
      <c r="P880">
        <v>159</v>
      </c>
      <c r="Q880" t="b">
        <v>0</v>
      </c>
      <c r="V880" t="s">
        <v>42</v>
      </c>
    </row>
    <row r="881" spans="1:22">
      <c r="A881" t="s">
        <v>1835</v>
      </c>
      <c r="B881" t="s">
        <v>1836</v>
      </c>
      <c r="C881" s="1" t="s">
        <v>4131</v>
      </c>
      <c r="D881" s="1">
        <v>45178</v>
      </c>
      <c r="E881" s="21">
        <v>9</v>
      </c>
      <c r="F881" s="21">
        <v>9</v>
      </c>
      <c r="G881" s="21">
        <v>2023</v>
      </c>
      <c r="H881" s="1">
        <f t="shared" si="39"/>
        <v>45178</v>
      </c>
      <c r="I881" s="23">
        <v>45180</v>
      </c>
      <c r="J881" s="21">
        <f t="shared" si="40"/>
        <v>2</v>
      </c>
      <c r="K881" t="s">
        <v>14</v>
      </c>
      <c r="L881">
        <v>88369</v>
      </c>
      <c r="M881">
        <v>3385</v>
      </c>
      <c r="N881" s="24">
        <v>5609.85</v>
      </c>
      <c r="O881" s="24">
        <f t="shared" si="41"/>
        <v>3632.575</v>
      </c>
      <c r="P881">
        <v>329</v>
      </c>
      <c r="Q881" t="b">
        <v>1</v>
      </c>
      <c r="V881" t="s">
        <v>16</v>
      </c>
    </row>
    <row r="882" spans="1:22">
      <c r="A882" t="s">
        <v>1837</v>
      </c>
      <c r="B882" t="s">
        <v>1838</v>
      </c>
      <c r="C882" s="1" t="s">
        <v>4128</v>
      </c>
      <c r="D882" s="1">
        <v>45093</v>
      </c>
      <c r="E882" s="21">
        <v>6</v>
      </c>
      <c r="F882" s="21">
        <v>16</v>
      </c>
      <c r="G882" s="21">
        <v>2023</v>
      </c>
      <c r="H882" s="1">
        <f t="shared" si="39"/>
        <v>45093</v>
      </c>
      <c r="I882" s="23">
        <v>45104</v>
      </c>
      <c r="J882" s="21">
        <f t="shared" si="40"/>
        <v>11</v>
      </c>
      <c r="K882" t="s">
        <v>33</v>
      </c>
      <c r="L882">
        <v>20963</v>
      </c>
      <c r="M882">
        <v>1025</v>
      </c>
      <c r="N882" s="24">
        <v>1514.8</v>
      </c>
      <c r="O882" s="24">
        <f t="shared" si="41"/>
        <v>1514.8</v>
      </c>
      <c r="P882">
        <v>172</v>
      </c>
      <c r="Q882" t="b">
        <v>0</v>
      </c>
      <c r="V882" t="s">
        <v>34</v>
      </c>
    </row>
    <row r="883" spans="1:22">
      <c r="A883" t="s">
        <v>1839</v>
      </c>
      <c r="B883" t="s">
        <v>1840</v>
      </c>
      <c r="C883" s="1" t="s">
        <v>4131</v>
      </c>
      <c r="D883" s="1">
        <v>45128</v>
      </c>
      <c r="E883" s="21">
        <v>7</v>
      </c>
      <c r="F883" s="21">
        <v>21</v>
      </c>
      <c r="G883" s="21">
        <v>2023</v>
      </c>
      <c r="H883" s="1">
        <f t="shared" si="39"/>
        <v>45128</v>
      </c>
      <c r="I883" s="23">
        <v>45138</v>
      </c>
      <c r="J883" s="21">
        <f t="shared" si="40"/>
        <v>10</v>
      </c>
      <c r="K883" t="s">
        <v>23</v>
      </c>
      <c r="L883">
        <v>56123</v>
      </c>
      <c r="M883">
        <v>2415</v>
      </c>
      <c r="N883" s="24">
        <v>4222.93</v>
      </c>
      <c r="O883" s="24">
        <f t="shared" si="41"/>
        <v>3632.575</v>
      </c>
      <c r="P883">
        <v>367</v>
      </c>
      <c r="Q883" t="b">
        <v>0</v>
      </c>
      <c r="V883" t="s">
        <v>25</v>
      </c>
    </row>
    <row r="884" spans="1:22">
      <c r="A884" t="s">
        <v>1841</v>
      </c>
      <c r="B884" t="s">
        <v>1842</v>
      </c>
      <c r="C884" s="1" t="s">
        <v>4128</v>
      </c>
      <c r="D884" s="1">
        <v>45029</v>
      </c>
      <c r="E884" s="21">
        <v>4</v>
      </c>
      <c r="F884" s="21">
        <v>13</v>
      </c>
      <c r="G884" s="21">
        <v>2023</v>
      </c>
      <c r="H884" s="1">
        <f t="shared" si="39"/>
        <v>45029</v>
      </c>
      <c r="I884" s="23">
        <v>45047</v>
      </c>
      <c r="J884" s="21">
        <f t="shared" si="40"/>
        <v>18</v>
      </c>
      <c r="K884" t="s">
        <v>41</v>
      </c>
      <c r="L884">
        <v>93705</v>
      </c>
      <c r="M884">
        <v>3558</v>
      </c>
      <c r="N884" s="24">
        <v>6985.1</v>
      </c>
      <c r="O884" s="24">
        <f t="shared" si="41"/>
        <v>3632.575</v>
      </c>
      <c r="P884">
        <v>652</v>
      </c>
      <c r="Q884" t="b">
        <v>1</v>
      </c>
      <c r="V884" t="s">
        <v>42</v>
      </c>
    </row>
    <row r="885" spans="1:22">
      <c r="A885" t="s">
        <v>1843</v>
      </c>
      <c r="B885" t="s">
        <v>1844</v>
      </c>
      <c r="C885" s="1" t="s">
        <v>4127</v>
      </c>
      <c r="D885" s="1">
        <v>45276</v>
      </c>
      <c r="E885" s="21">
        <v>12</v>
      </c>
      <c r="F885" s="21">
        <v>16</v>
      </c>
      <c r="G885" s="21">
        <v>2023</v>
      </c>
      <c r="H885" s="1">
        <f t="shared" si="39"/>
        <v>45276</v>
      </c>
      <c r="I885" s="23">
        <v>45301</v>
      </c>
      <c r="J885" s="21">
        <f t="shared" si="40"/>
        <v>25</v>
      </c>
      <c r="K885" t="s">
        <v>14</v>
      </c>
      <c r="L885">
        <v>74477</v>
      </c>
      <c r="M885">
        <v>3245</v>
      </c>
      <c r="N885" s="24">
        <v>3930.49</v>
      </c>
      <c r="O885" s="24">
        <f t="shared" si="41"/>
        <v>3632.575</v>
      </c>
      <c r="P885">
        <v>499</v>
      </c>
      <c r="Q885" t="b">
        <v>0</v>
      </c>
      <c r="V885" t="s">
        <v>16</v>
      </c>
    </row>
    <row r="886" spans="1:22">
      <c r="A886" t="s">
        <v>1845</v>
      </c>
      <c r="B886" t="s">
        <v>1846</v>
      </c>
      <c r="C886" s="1" t="s">
        <v>4128</v>
      </c>
      <c r="D886" s="1">
        <v>45163</v>
      </c>
      <c r="E886" s="21">
        <v>8</v>
      </c>
      <c r="F886" s="21">
        <v>25</v>
      </c>
      <c r="G886" s="21">
        <v>2023</v>
      </c>
      <c r="H886" s="1">
        <f t="shared" si="39"/>
        <v>45163</v>
      </c>
      <c r="I886" s="23">
        <v>45186</v>
      </c>
      <c r="J886" s="21">
        <f t="shared" si="40"/>
        <v>23</v>
      </c>
      <c r="K886" t="s">
        <v>41</v>
      </c>
      <c r="L886">
        <v>15388</v>
      </c>
      <c r="M886">
        <v>758</v>
      </c>
      <c r="N886" s="24">
        <v>454.83</v>
      </c>
      <c r="O886" s="24">
        <f t="shared" si="41"/>
        <v>454.83</v>
      </c>
      <c r="P886">
        <v>65</v>
      </c>
      <c r="Q886" t="b">
        <v>0</v>
      </c>
      <c r="V886" t="s">
        <v>68</v>
      </c>
    </row>
    <row r="887" spans="1:22">
      <c r="A887" t="s">
        <v>1847</v>
      </c>
      <c r="B887" t="s">
        <v>1848</v>
      </c>
      <c r="C887" s="1" t="s">
        <v>4131</v>
      </c>
      <c r="D887" s="1">
        <v>45076</v>
      </c>
      <c r="E887" s="21">
        <v>5</v>
      </c>
      <c r="F887" s="21">
        <v>30</v>
      </c>
      <c r="G887" s="21">
        <v>2023</v>
      </c>
      <c r="H887" s="1">
        <f t="shared" si="39"/>
        <v>45076</v>
      </c>
      <c r="I887" s="23">
        <v>45104</v>
      </c>
      <c r="J887" s="21">
        <f t="shared" si="40"/>
        <v>28</v>
      </c>
      <c r="K887" t="s">
        <v>14</v>
      </c>
      <c r="L887">
        <v>6569</v>
      </c>
      <c r="M887">
        <v>228</v>
      </c>
      <c r="N887" s="24">
        <v>130.45</v>
      </c>
      <c r="O887" s="24">
        <f t="shared" si="41"/>
        <v>130.45</v>
      </c>
      <c r="P887">
        <v>43</v>
      </c>
      <c r="Q887" t="b">
        <v>1</v>
      </c>
      <c r="V887" t="s">
        <v>16</v>
      </c>
    </row>
    <row r="888" spans="1:22">
      <c r="A888" t="s">
        <v>1849</v>
      </c>
      <c r="B888" t="s">
        <v>1850</v>
      </c>
      <c r="C888" s="1" t="s">
        <v>4127</v>
      </c>
      <c r="D888" s="1">
        <v>45136</v>
      </c>
      <c r="E888" s="21">
        <v>7</v>
      </c>
      <c r="F888" s="21">
        <v>29</v>
      </c>
      <c r="G888" s="21">
        <v>2023</v>
      </c>
      <c r="H888" s="1">
        <f t="shared" si="39"/>
        <v>45136</v>
      </c>
      <c r="I888" s="23">
        <v>45151</v>
      </c>
      <c r="J888" s="21">
        <f t="shared" si="40"/>
        <v>15</v>
      </c>
      <c r="K888" t="s">
        <v>41</v>
      </c>
      <c r="L888">
        <v>70836</v>
      </c>
      <c r="M888">
        <v>2292</v>
      </c>
      <c r="N888" s="24">
        <v>-2162.5</v>
      </c>
      <c r="O888" s="24">
        <f t="shared" si="41"/>
        <v>-344.195</v>
      </c>
      <c r="P888">
        <v>150</v>
      </c>
      <c r="Q888" t="b">
        <v>1</v>
      </c>
      <c r="V888" t="s">
        <v>42</v>
      </c>
    </row>
    <row r="889" spans="1:22">
      <c r="A889" t="s">
        <v>1851</v>
      </c>
      <c r="B889" t="s">
        <v>1852</v>
      </c>
      <c r="C889" s="1" t="s">
        <v>4128</v>
      </c>
      <c r="D889" s="1">
        <v>45082</v>
      </c>
      <c r="E889" s="21">
        <v>6</v>
      </c>
      <c r="F889" s="21">
        <v>5</v>
      </c>
      <c r="G889" s="21">
        <v>2023</v>
      </c>
      <c r="H889" s="1">
        <f t="shared" si="39"/>
        <v>45082</v>
      </c>
      <c r="I889" s="23">
        <v>45089</v>
      </c>
      <c r="J889" s="21">
        <f t="shared" si="40"/>
        <v>7</v>
      </c>
      <c r="K889" t="s">
        <v>33</v>
      </c>
      <c r="L889">
        <v>37586</v>
      </c>
      <c r="M889">
        <v>1320</v>
      </c>
      <c r="N889" s="24">
        <v>2506.44</v>
      </c>
      <c r="O889" s="24">
        <f t="shared" si="41"/>
        <v>2506.44</v>
      </c>
      <c r="P889">
        <v>119</v>
      </c>
      <c r="Q889" t="b">
        <v>1</v>
      </c>
      <c r="V889" t="s">
        <v>34</v>
      </c>
    </row>
    <row r="890" spans="1:22">
      <c r="A890" t="s">
        <v>1853</v>
      </c>
      <c r="B890" t="s">
        <v>1854</v>
      </c>
      <c r="C890" s="1" t="s">
        <v>4128</v>
      </c>
      <c r="D890" s="1">
        <v>45143</v>
      </c>
      <c r="E890" s="21">
        <v>8</v>
      </c>
      <c r="F890" s="21">
        <v>5</v>
      </c>
      <c r="G890" s="21">
        <v>2023</v>
      </c>
      <c r="H890" s="1">
        <f t="shared" si="39"/>
        <v>45143</v>
      </c>
      <c r="I890" s="23">
        <v>45074</v>
      </c>
      <c r="J890" s="21">
        <f t="shared" si="40"/>
        <v>-69</v>
      </c>
      <c r="K890" t="s">
        <v>41</v>
      </c>
      <c r="L890">
        <v>13015</v>
      </c>
      <c r="M890">
        <v>407</v>
      </c>
      <c r="N890" s="24">
        <v>522.92</v>
      </c>
      <c r="O890" s="24">
        <f t="shared" si="41"/>
        <v>522.92</v>
      </c>
      <c r="P890">
        <v>52</v>
      </c>
      <c r="Q890" t="b">
        <v>0</v>
      </c>
      <c r="R890">
        <v>13074</v>
      </c>
      <c r="V890" t="s">
        <v>42</v>
      </c>
    </row>
    <row r="891" spans="1:22">
      <c r="A891" t="s">
        <v>1855</v>
      </c>
      <c r="B891" t="s">
        <v>1856</v>
      </c>
      <c r="C891" s="1" t="s">
        <v>4129</v>
      </c>
      <c r="D891" s="1">
        <v>45233</v>
      </c>
      <c r="E891" s="21">
        <v>11</v>
      </c>
      <c r="F891" s="21">
        <v>3</v>
      </c>
      <c r="G891" s="21">
        <v>2023</v>
      </c>
      <c r="H891" s="1">
        <f t="shared" si="39"/>
        <v>45233</v>
      </c>
      <c r="I891" s="23">
        <v>45247</v>
      </c>
      <c r="J891" s="21">
        <f t="shared" si="40"/>
        <v>14</v>
      </c>
      <c r="K891" t="s">
        <v>19</v>
      </c>
      <c r="L891">
        <v>46002</v>
      </c>
      <c r="M891">
        <v>1628</v>
      </c>
      <c r="N891" s="24">
        <v>1477.7</v>
      </c>
      <c r="O891" s="24">
        <f t="shared" si="41"/>
        <v>1477.7</v>
      </c>
      <c r="P891">
        <v>219</v>
      </c>
      <c r="Q891" t="b">
        <v>0</v>
      </c>
      <c r="V891" t="s">
        <v>20</v>
      </c>
    </row>
    <row r="892" spans="1:22">
      <c r="A892" t="s">
        <v>1857</v>
      </c>
      <c r="B892" t="s">
        <v>1858</v>
      </c>
      <c r="C892" s="1" t="s">
        <v>4127</v>
      </c>
      <c r="D892" s="1">
        <v>45186</v>
      </c>
      <c r="E892" s="21">
        <v>9</v>
      </c>
      <c r="F892" s="21">
        <v>17</v>
      </c>
      <c r="G892" s="21">
        <v>2023</v>
      </c>
      <c r="H892" s="1">
        <f t="shared" si="39"/>
        <v>45186</v>
      </c>
      <c r="I892" s="23">
        <v>45190</v>
      </c>
      <c r="J892" s="21">
        <f t="shared" si="40"/>
        <v>4</v>
      </c>
      <c r="K892" t="s">
        <v>33</v>
      </c>
      <c r="L892">
        <v>7254</v>
      </c>
      <c r="M892">
        <v>203</v>
      </c>
      <c r="N892" s="24">
        <v>223.05</v>
      </c>
      <c r="O892" s="24">
        <f t="shared" si="41"/>
        <v>223.05</v>
      </c>
      <c r="P892">
        <v>10</v>
      </c>
      <c r="Q892" t="b">
        <v>1</v>
      </c>
      <c r="V892" t="s">
        <v>34</v>
      </c>
    </row>
    <row r="893" spans="1:22">
      <c r="A893" t="s">
        <v>1859</v>
      </c>
      <c r="B893" t="s">
        <v>1860</v>
      </c>
      <c r="C893" s="1" t="s">
        <v>4128</v>
      </c>
      <c r="D893" s="1">
        <v>45141</v>
      </c>
      <c r="E893" s="21">
        <v>8</v>
      </c>
      <c r="F893" s="21">
        <v>3</v>
      </c>
      <c r="G893" s="21">
        <v>2023</v>
      </c>
      <c r="H893" s="1">
        <f t="shared" si="39"/>
        <v>45141</v>
      </c>
      <c r="I893" s="23">
        <v>45142</v>
      </c>
      <c r="J893" s="21">
        <f t="shared" si="40"/>
        <v>1</v>
      </c>
      <c r="K893" t="s">
        <v>33</v>
      </c>
      <c r="L893">
        <v>18144</v>
      </c>
      <c r="M893">
        <v>339</v>
      </c>
      <c r="N893" s="24">
        <v>473.89</v>
      </c>
      <c r="O893" s="24">
        <f t="shared" si="41"/>
        <v>473.89</v>
      </c>
      <c r="P893">
        <v>56</v>
      </c>
      <c r="Q893" t="b">
        <v>0</v>
      </c>
      <c r="V893" t="s">
        <v>34</v>
      </c>
    </row>
    <row r="894" spans="1:22">
      <c r="A894" t="s">
        <v>1861</v>
      </c>
      <c r="B894" t="s">
        <v>1862</v>
      </c>
      <c r="C894" s="1" t="s">
        <v>4127</v>
      </c>
      <c r="D894" s="1">
        <v>45111</v>
      </c>
      <c r="E894" s="21">
        <v>7</v>
      </c>
      <c r="F894" s="21">
        <v>4</v>
      </c>
      <c r="G894" s="21">
        <v>2023</v>
      </c>
      <c r="H894" s="1">
        <f t="shared" si="39"/>
        <v>45111</v>
      </c>
      <c r="I894" s="23">
        <v>45133</v>
      </c>
      <c r="J894" s="21">
        <f t="shared" si="40"/>
        <v>22</v>
      </c>
      <c r="K894" t="s">
        <v>19</v>
      </c>
      <c r="L894">
        <v>25214</v>
      </c>
      <c r="M894">
        <v>373</v>
      </c>
      <c r="N894" s="24">
        <v>551.83</v>
      </c>
      <c r="O894" s="24">
        <f t="shared" si="41"/>
        <v>551.83</v>
      </c>
      <c r="P894">
        <v>38</v>
      </c>
      <c r="Q894" t="b">
        <v>0</v>
      </c>
      <c r="V894" t="s">
        <v>20</v>
      </c>
    </row>
    <row r="895" spans="1:22">
      <c r="A895" t="s">
        <v>1863</v>
      </c>
      <c r="B895" t="s">
        <v>1864</v>
      </c>
      <c r="C895" s="1" t="s">
        <v>4129</v>
      </c>
      <c r="D895" s="1">
        <v>45231</v>
      </c>
      <c r="E895" s="21">
        <v>11</v>
      </c>
      <c r="F895" s="21">
        <v>1</v>
      </c>
      <c r="G895" s="21">
        <v>2023</v>
      </c>
      <c r="H895" s="1">
        <f t="shared" si="39"/>
        <v>45231</v>
      </c>
      <c r="I895" s="23">
        <v>44942</v>
      </c>
      <c r="J895" s="21">
        <f t="shared" si="40"/>
        <v>-289</v>
      </c>
      <c r="K895" t="s">
        <v>14</v>
      </c>
      <c r="L895">
        <v>81719</v>
      </c>
      <c r="M895">
        <v>1040</v>
      </c>
      <c r="N895" s="24">
        <v>760.11</v>
      </c>
      <c r="O895" s="24">
        <f t="shared" si="41"/>
        <v>760.11</v>
      </c>
      <c r="P895">
        <v>115</v>
      </c>
      <c r="Q895" t="b">
        <v>1</v>
      </c>
      <c r="V895" t="s">
        <v>16</v>
      </c>
    </row>
    <row r="896" spans="1:22">
      <c r="A896" t="s">
        <v>1865</v>
      </c>
      <c r="B896" t="s">
        <v>1866</v>
      </c>
      <c r="C896" s="1" t="s">
        <v>4128</v>
      </c>
      <c r="D896" s="1">
        <v>45054</v>
      </c>
      <c r="E896" s="21">
        <v>5</v>
      </c>
      <c r="F896" s="21">
        <v>8</v>
      </c>
      <c r="G896" s="21">
        <v>2023</v>
      </c>
      <c r="H896" s="1">
        <f t="shared" si="39"/>
        <v>45054</v>
      </c>
      <c r="I896" s="23">
        <v>45073</v>
      </c>
      <c r="J896" s="21">
        <f t="shared" si="40"/>
        <v>19</v>
      </c>
      <c r="K896" t="s">
        <v>33</v>
      </c>
      <c r="L896">
        <v>72774</v>
      </c>
      <c r="M896">
        <v>1494</v>
      </c>
      <c r="N896" s="24">
        <v>2936.53</v>
      </c>
      <c r="O896" s="24">
        <f t="shared" si="41"/>
        <v>2936.53</v>
      </c>
      <c r="P896">
        <v>256</v>
      </c>
      <c r="Q896" t="b">
        <v>0</v>
      </c>
      <c r="V896" t="s">
        <v>34</v>
      </c>
    </row>
    <row r="897" spans="1:22">
      <c r="A897" t="s">
        <v>1867</v>
      </c>
      <c r="B897" t="s">
        <v>1868</v>
      </c>
      <c r="C897" s="1" t="s">
        <v>4128</v>
      </c>
      <c r="D897" s="1">
        <v>45258</v>
      </c>
      <c r="E897" s="21">
        <v>11</v>
      </c>
      <c r="F897" s="21">
        <v>28</v>
      </c>
      <c r="G897" s="21">
        <v>2023</v>
      </c>
      <c r="H897" s="1">
        <f t="shared" si="39"/>
        <v>45258</v>
      </c>
      <c r="I897" s="23">
        <v>45286</v>
      </c>
      <c r="J897" s="21">
        <f t="shared" si="40"/>
        <v>28</v>
      </c>
      <c r="K897" t="s">
        <v>19</v>
      </c>
      <c r="L897">
        <v>7090</v>
      </c>
      <c r="M897">
        <v>83</v>
      </c>
      <c r="N897" s="24">
        <v>109.32</v>
      </c>
      <c r="O897" s="24">
        <f t="shared" si="41"/>
        <v>109.32</v>
      </c>
      <c r="P897">
        <v>8</v>
      </c>
      <c r="Q897" t="b">
        <v>1</v>
      </c>
      <c r="V897" t="s">
        <v>20</v>
      </c>
    </row>
    <row r="898" spans="1:22">
      <c r="A898" t="s">
        <v>1869</v>
      </c>
      <c r="B898" t="s">
        <v>1870</v>
      </c>
      <c r="C898" s="1" t="s">
        <v>4128</v>
      </c>
      <c r="D898" s="1">
        <v>45257</v>
      </c>
      <c r="E898" s="21">
        <v>11</v>
      </c>
      <c r="F898" s="21">
        <v>27</v>
      </c>
      <c r="G898" s="21">
        <v>2023</v>
      </c>
      <c r="H898" s="1">
        <f t="shared" si="39"/>
        <v>45257</v>
      </c>
      <c r="I898" s="23">
        <v>45279</v>
      </c>
      <c r="J898" s="21">
        <f t="shared" si="40"/>
        <v>22</v>
      </c>
      <c r="K898" t="s">
        <v>41</v>
      </c>
      <c r="L898">
        <v>12637</v>
      </c>
      <c r="M898">
        <v>413</v>
      </c>
      <c r="N898" s="24">
        <v>290.56</v>
      </c>
      <c r="O898" s="24">
        <f t="shared" si="41"/>
        <v>290.56</v>
      </c>
      <c r="P898">
        <v>23</v>
      </c>
      <c r="Q898" t="b">
        <v>0</v>
      </c>
      <c r="V898" t="s">
        <v>68</v>
      </c>
    </row>
    <row r="899" spans="1:22">
      <c r="A899" t="s">
        <v>1871</v>
      </c>
      <c r="B899" t="s">
        <v>1872</v>
      </c>
      <c r="C899" s="1" t="s">
        <v>4131</v>
      </c>
      <c r="D899" s="1">
        <v>45096</v>
      </c>
      <c r="E899" s="21">
        <v>6</v>
      </c>
      <c r="F899" s="21">
        <v>19</v>
      </c>
      <c r="G899" s="21">
        <v>2023</v>
      </c>
      <c r="H899" s="1">
        <f t="shared" ref="H899:H962" si="42">IF(E899&gt;12,DATE(G899,F899,E899),D899)</f>
        <v>45096</v>
      </c>
      <c r="I899" s="23">
        <v>45121</v>
      </c>
      <c r="J899" s="21">
        <f t="shared" ref="J899:J962" si="43">DATEDIF(H899,I899,"D")</f>
        <v>25</v>
      </c>
      <c r="K899" t="s">
        <v>33</v>
      </c>
      <c r="L899">
        <v>23415</v>
      </c>
      <c r="M899">
        <v>499</v>
      </c>
      <c r="N899" s="24">
        <v>918.39</v>
      </c>
      <c r="O899" s="24">
        <f t="shared" ref="O899:O962" si="44">IF(N899&lt;$Z$8,$Z$8,IF(N899&gt;$Z$9,$Z$9,N899))</f>
        <v>918.39</v>
      </c>
      <c r="P899">
        <v>0</v>
      </c>
      <c r="Q899" t="b">
        <v>1</v>
      </c>
      <c r="V899" t="s">
        <v>34</v>
      </c>
    </row>
    <row r="900" spans="1:22">
      <c r="A900" t="s">
        <v>1873</v>
      </c>
      <c r="B900" t="s">
        <v>1874</v>
      </c>
      <c r="C900" s="1" t="s">
        <v>4129</v>
      </c>
      <c r="D900" s="1">
        <v>45078</v>
      </c>
      <c r="E900" s="21">
        <v>6</v>
      </c>
      <c r="F900" s="21">
        <v>1</v>
      </c>
      <c r="G900" s="21">
        <v>2023</v>
      </c>
      <c r="H900" s="1">
        <f t="shared" si="42"/>
        <v>45078</v>
      </c>
      <c r="I900" s="23">
        <v>44933</v>
      </c>
      <c r="J900" s="21">
        <f t="shared" si="43"/>
        <v>-145</v>
      </c>
      <c r="K900" t="s">
        <v>58</v>
      </c>
      <c r="L900">
        <v>25071</v>
      </c>
      <c r="M900">
        <v>1077</v>
      </c>
      <c r="N900" s="24">
        <v>659.08</v>
      </c>
      <c r="O900" s="24">
        <f t="shared" si="44"/>
        <v>659.08</v>
      </c>
      <c r="P900">
        <v>208</v>
      </c>
      <c r="Q900" t="b">
        <v>1</v>
      </c>
      <c r="V900" t="s">
        <v>59</v>
      </c>
    </row>
    <row r="901" spans="1:22">
      <c r="A901" t="s">
        <v>1875</v>
      </c>
      <c r="B901" t="s">
        <v>1876</v>
      </c>
      <c r="C901" s="1" t="s">
        <v>4127</v>
      </c>
      <c r="D901" s="1">
        <v>45040</v>
      </c>
      <c r="E901" s="21">
        <v>4</v>
      </c>
      <c r="F901" s="21">
        <v>24</v>
      </c>
      <c r="G901" s="21">
        <v>2023</v>
      </c>
      <c r="H901" s="1">
        <f t="shared" si="42"/>
        <v>45040</v>
      </c>
      <c r="I901" s="23">
        <v>45070</v>
      </c>
      <c r="J901" s="21">
        <f t="shared" si="43"/>
        <v>30</v>
      </c>
      <c r="K901" t="s">
        <v>19</v>
      </c>
      <c r="L901">
        <v>59243</v>
      </c>
      <c r="M901">
        <v>768</v>
      </c>
      <c r="N901" s="24">
        <v>1429.71</v>
      </c>
      <c r="O901" s="24">
        <f t="shared" si="44"/>
        <v>1429.71</v>
      </c>
      <c r="P901">
        <v>46</v>
      </c>
      <c r="Q901" t="b">
        <v>1</v>
      </c>
      <c r="V901" t="s">
        <v>20</v>
      </c>
    </row>
    <row r="902" spans="1:22">
      <c r="A902" t="s">
        <v>1877</v>
      </c>
      <c r="B902" t="s">
        <v>1878</v>
      </c>
      <c r="C902" s="1" t="s">
        <v>4129</v>
      </c>
      <c r="D902" s="1">
        <v>45224</v>
      </c>
      <c r="E902" s="21">
        <v>10</v>
      </c>
      <c r="F902" s="21">
        <v>25</v>
      </c>
      <c r="G902" s="21">
        <v>2023</v>
      </c>
      <c r="H902" s="1">
        <f t="shared" si="42"/>
        <v>45224</v>
      </c>
      <c r="I902" s="23">
        <v>45241</v>
      </c>
      <c r="J902" s="21">
        <f t="shared" si="43"/>
        <v>17</v>
      </c>
      <c r="K902" t="s">
        <v>19</v>
      </c>
      <c r="L902">
        <v>42240</v>
      </c>
      <c r="M902">
        <v>804</v>
      </c>
      <c r="N902" s="24">
        <v>1603.86</v>
      </c>
      <c r="O902" s="24">
        <f t="shared" si="44"/>
        <v>1603.86</v>
      </c>
      <c r="P902">
        <v>83</v>
      </c>
      <c r="Q902" t="b">
        <v>0</v>
      </c>
      <c r="V902" t="s">
        <v>20</v>
      </c>
    </row>
    <row r="903" spans="1:22">
      <c r="A903" t="s">
        <v>1879</v>
      </c>
      <c r="B903" t="s">
        <v>1880</v>
      </c>
      <c r="C903" s="1" t="s">
        <v>4129</v>
      </c>
      <c r="D903" s="1">
        <v>45118</v>
      </c>
      <c r="E903" s="21">
        <v>7</v>
      </c>
      <c r="F903" s="21">
        <v>11</v>
      </c>
      <c r="G903" s="21">
        <v>2023</v>
      </c>
      <c r="H903" s="1">
        <f t="shared" si="42"/>
        <v>45118</v>
      </c>
      <c r="I903" s="23">
        <v>45133</v>
      </c>
      <c r="J903" s="21">
        <f t="shared" si="43"/>
        <v>15</v>
      </c>
      <c r="K903" t="s">
        <v>19</v>
      </c>
      <c r="L903">
        <v>84807</v>
      </c>
      <c r="M903">
        <v>3325</v>
      </c>
      <c r="N903" s="24">
        <v>5155.9</v>
      </c>
      <c r="O903" s="24">
        <f t="shared" si="44"/>
        <v>3632.575</v>
      </c>
      <c r="P903">
        <v>417</v>
      </c>
      <c r="Q903" t="b">
        <v>0</v>
      </c>
      <c r="V903" t="s">
        <v>20</v>
      </c>
    </row>
    <row r="904" spans="1:22">
      <c r="A904" t="s">
        <v>1881</v>
      </c>
      <c r="B904" t="s">
        <v>1882</v>
      </c>
      <c r="C904" s="1" t="s">
        <v>4129</v>
      </c>
      <c r="D904" s="1">
        <v>45228</v>
      </c>
      <c r="E904" s="21">
        <v>10</v>
      </c>
      <c r="F904" s="21">
        <v>29</v>
      </c>
      <c r="G904" s="21">
        <v>2023</v>
      </c>
      <c r="H904" s="1">
        <f t="shared" si="42"/>
        <v>45228</v>
      </c>
      <c r="I904" s="23">
        <v>45231</v>
      </c>
      <c r="J904" s="21">
        <f t="shared" si="43"/>
        <v>3</v>
      </c>
      <c r="K904" t="s">
        <v>14</v>
      </c>
      <c r="L904">
        <v>34434</v>
      </c>
      <c r="M904">
        <v>1169</v>
      </c>
      <c r="N904" s="24">
        <v>1935.48</v>
      </c>
      <c r="O904" s="24">
        <f t="shared" si="44"/>
        <v>1935.48</v>
      </c>
      <c r="P904">
        <v>144</v>
      </c>
      <c r="Q904" t="b">
        <v>1</v>
      </c>
      <c r="V904" t="s">
        <v>16</v>
      </c>
    </row>
    <row r="905" spans="1:22">
      <c r="A905" t="s">
        <v>1883</v>
      </c>
      <c r="B905" t="s">
        <v>1884</v>
      </c>
      <c r="C905" s="1" t="s">
        <v>4128</v>
      </c>
      <c r="D905" s="1">
        <v>44939</v>
      </c>
      <c r="E905" s="21">
        <v>1</v>
      </c>
      <c r="F905" s="21">
        <v>13</v>
      </c>
      <c r="G905" s="21">
        <v>2023</v>
      </c>
      <c r="H905" s="1">
        <f t="shared" si="42"/>
        <v>44939</v>
      </c>
      <c r="I905" s="23">
        <v>44956</v>
      </c>
      <c r="J905" s="21">
        <f t="shared" si="43"/>
        <v>17</v>
      </c>
      <c r="K905" t="s">
        <v>41</v>
      </c>
      <c r="L905">
        <v>70724</v>
      </c>
      <c r="M905">
        <v>889</v>
      </c>
      <c r="N905" s="24">
        <v>894.29</v>
      </c>
      <c r="O905" s="24">
        <f t="shared" si="44"/>
        <v>894.29</v>
      </c>
      <c r="P905">
        <v>44</v>
      </c>
      <c r="Q905" t="b">
        <v>1</v>
      </c>
      <c r="V905" t="s">
        <v>42</v>
      </c>
    </row>
    <row r="906" spans="1:22">
      <c r="A906" t="s">
        <v>1885</v>
      </c>
      <c r="B906" t="s">
        <v>1886</v>
      </c>
      <c r="C906" s="1" t="s">
        <v>4127</v>
      </c>
      <c r="D906" s="1">
        <v>44970</v>
      </c>
      <c r="E906" s="21">
        <v>2</v>
      </c>
      <c r="F906" s="21">
        <v>13</v>
      </c>
      <c r="G906" s="21">
        <v>2023</v>
      </c>
      <c r="H906" s="1">
        <f t="shared" si="42"/>
        <v>44970</v>
      </c>
      <c r="I906" s="23">
        <v>44976</v>
      </c>
      <c r="J906" s="21">
        <f t="shared" si="43"/>
        <v>6</v>
      </c>
      <c r="K906" t="s">
        <v>19</v>
      </c>
      <c r="L906">
        <v>76697</v>
      </c>
      <c r="M906">
        <v>3458</v>
      </c>
      <c r="N906" s="24">
        <v>6612.96</v>
      </c>
      <c r="O906" s="24">
        <f t="shared" si="44"/>
        <v>3632.575</v>
      </c>
      <c r="P906">
        <v>432</v>
      </c>
      <c r="Q906" t="b">
        <v>0</v>
      </c>
      <c r="V906" t="s">
        <v>20</v>
      </c>
    </row>
    <row r="907" spans="1:22">
      <c r="A907" t="s">
        <v>1887</v>
      </c>
      <c r="B907" t="s">
        <v>1888</v>
      </c>
      <c r="C907" s="1" t="s">
        <v>4131</v>
      </c>
      <c r="D907" s="1">
        <v>44999</v>
      </c>
      <c r="E907" s="21">
        <v>3</v>
      </c>
      <c r="F907" s="21">
        <v>14</v>
      </c>
      <c r="G907" s="21">
        <v>2023</v>
      </c>
      <c r="H907" s="1">
        <f t="shared" si="42"/>
        <v>44999</v>
      </c>
      <c r="I907" s="23">
        <v>45014</v>
      </c>
      <c r="J907" s="21">
        <f t="shared" si="43"/>
        <v>15</v>
      </c>
      <c r="K907" t="s">
        <v>23</v>
      </c>
      <c r="L907">
        <v>29732</v>
      </c>
      <c r="M907">
        <v>1340</v>
      </c>
      <c r="N907" s="24">
        <v>1734.73</v>
      </c>
      <c r="O907" s="24">
        <f t="shared" si="44"/>
        <v>1734.73</v>
      </c>
      <c r="P907">
        <v>144</v>
      </c>
      <c r="Q907" t="b">
        <v>0</v>
      </c>
      <c r="V907" t="s">
        <v>25</v>
      </c>
    </row>
    <row r="908" spans="1:22">
      <c r="A908" t="s">
        <v>1889</v>
      </c>
      <c r="B908" t="s">
        <v>1890</v>
      </c>
      <c r="C908" s="1" t="s">
        <v>4131</v>
      </c>
      <c r="D908" s="1">
        <v>45032</v>
      </c>
      <c r="E908" s="21">
        <v>4</v>
      </c>
      <c r="F908" s="21">
        <v>16</v>
      </c>
      <c r="G908" s="21">
        <v>2023</v>
      </c>
      <c r="H908" s="1">
        <f t="shared" si="42"/>
        <v>45032</v>
      </c>
      <c r="I908" s="23">
        <v>45041</v>
      </c>
      <c r="J908" s="21">
        <f t="shared" si="43"/>
        <v>9</v>
      </c>
      <c r="K908" t="s">
        <v>138</v>
      </c>
      <c r="L908">
        <v>12314</v>
      </c>
      <c r="M908">
        <v>285</v>
      </c>
      <c r="N908" s="24">
        <v>455.6</v>
      </c>
      <c r="O908" s="24">
        <f t="shared" si="44"/>
        <v>455.6</v>
      </c>
      <c r="P908">
        <v>55</v>
      </c>
      <c r="Q908" t="b">
        <v>0</v>
      </c>
      <c r="V908" t="s">
        <v>139</v>
      </c>
    </row>
    <row r="909" spans="1:22">
      <c r="A909" t="s">
        <v>1891</v>
      </c>
      <c r="B909" t="s">
        <v>1892</v>
      </c>
      <c r="C909" s="1" t="s">
        <v>4129</v>
      </c>
      <c r="D909" s="1">
        <v>44976</v>
      </c>
      <c r="E909" s="21">
        <v>2</v>
      </c>
      <c r="F909" s="21">
        <v>19</v>
      </c>
      <c r="G909" s="21">
        <v>2023</v>
      </c>
      <c r="H909" s="1">
        <f t="shared" si="42"/>
        <v>44976</v>
      </c>
      <c r="I909" s="23">
        <v>44999</v>
      </c>
      <c r="J909" s="21">
        <f t="shared" si="43"/>
        <v>23</v>
      </c>
      <c r="K909" t="s">
        <v>23</v>
      </c>
      <c r="L909">
        <v>24954</v>
      </c>
      <c r="M909">
        <v>589</v>
      </c>
      <c r="N909" s="24">
        <v>1110.95</v>
      </c>
      <c r="O909" s="24">
        <f t="shared" si="44"/>
        <v>1110.95</v>
      </c>
      <c r="P909">
        <v>43</v>
      </c>
      <c r="Q909" t="b">
        <v>1</v>
      </c>
      <c r="V909" t="s">
        <v>25</v>
      </c>
    </row>
    <row r="910" spans="1:22">
      <c r="A910" t="s">
        <v>1893</v>
      </c>
      <c r="B910" t="s">
        <v>1894</v>
      </c>
      <c r="C910" s="1" t="s">
        <v>4131</v>
      </c>
      <c r="D910" s="1" t="s">
        <v>1895</v>
      </c>
      <c r="E910" s="21">
        <v>13</v>
      </c>
      <c r="F910" s="21">
        <v>6</v>
      </c>
      <c r="G910" s="21">
        <v>2023</v>
      </c>
      <c r="H910" s="1">
        <f t="shared" si="42"/>
        <v>45090</v>
      </c>
      <c r="I910" s="23">
        <v>45109</v>
      </c>
      <c r="J910" s="21">
        <f t="shared" si="43"/>
        <v>19</v>
      </c>
      <c r="K910" t="s">
        <v>19</v>
      </c>
      <c r="L910">
        <v>58108</v>
      </c>
      <c r="M910">
        <v>2879</v>
      </c>
      <c r="N910" s="24">
        <v>5650.81</v>
      </c>
      <c r="O910" s="24">
        <f t="shared" si="44"/>
        <v>3632.575</v>
      </c>
      <c r="P910">
        <v>296</v>
      </c>
      <c r="Q910" t="b">
        <v>1</v>
      </c>
      <c r="V910" t="s">
        <v>20</v>
      </c>
    </row>
    <row r="911" spans="1:22">
      <c r="A911" t="s">
        <v>1896</v>
      </c>
      <c r="B911" t="s">
        <v>1897</v>
      </c>
      <c r="C911" s="1" t="s">
        <v>4127</v>
      </c>
      <c r="D911" s="1">
        <v>44949</v>
      </c>
      <c r="E911" s="21">
        <v>1</v>
      </c>
      <c r="F911" s="21">
        <v>23</v>
      </c>
      <c r="G911" s="21">
        <v>2023</v>
      </c>
      <c r="H911" s="1">
        <f t="shared" si="42"/>
        <v>44949</v>
      </c>
      <c r="I911" s="23">
        <v>44962</v>
      </c>
      <c r="J911" s="21">
        <f t="shared" si="43"/>
        <v>13</v>
      </c>
      <c r="K911" t="s">
        <v>138</v>
      </c>
      <c r="L911">
        <v>88044</v>
      </c>
      <c r="M911">
        <v>3085</v>
      </c>
      <c r="N911" s="24">
        <v>5398.15</v>
      </c>
      <c r="O911" s="24">
        <f t="shared" si="44"/>
        <v>3632.575</v>
      </c>
      <c r="P911">
        <v>348</v>
      </c>
      <c r="Q911" t="b">
        <v>1</v>
      </c>
      <c r="V911" t="s">
        <v>139</v>
      </c>
    </row>
    <row r="912" spans="1:22">
      <c r="A912" t="s">
        <v>1898</v>
      </c>
      <c r="B912" t="s">
        <v>1899</v>
      </c>
      <c r="C912" s="1" t="s">
        <v>4129</v>
      </c>
      <c r="D912" s="1">
        <v>45102</v>
      </c>
      <c r="E912" s="21">
        <v>6</v>
      </c>
      <c r="F912" s="21">
        <v>25</v>
      </c>
      <c r="G912" s="21">
        <v>2023</v>
      </c>
      <c r="H912" s="1">
        <f t="shared" si="42"/>
        <v>45102</v>
      </c>
      <c r="I912" s="23">
        <v>45128</v>
      </c>
      <c r="J912" s="21">
        <f t="shared" si="43"/>
        <v>26</v>
      </c>
      <c r="K912" t="s">
        <v>19</v>
      </c>
      <c r="L912">
        <v>88505</v>
      </c>
      <c r="M912">
        <v>2766</v>
      </c>
      <c r="N912" s="24">
        <v>2640.22</v>
      </c>
      <c r="O912" s="24">
        <f t="shared" si="44"/>
        <v>2640.22</v>
      </c>
      <c r="P912">
        <v>300</v>
      </c>
      <c r="Q912" t="b">
        <v>0</v>
      </c>
      <c r="V912" t="s">
        <v>20</v>
      </c>
    </row>
    <row r="913" spans="1:22">
      <c r="A913" t="s">
        <v>1900</v>
      </c>
      <c r="B913" t="s">
        <v>1901</v>
      </c>
      <c r="C913" s="1" t="s">
        <v>4128</v>
      </c>
      <c r="D913" s="1">
        <v>45011</v>
      </c>
      <c r="E913" s="21">
        <v>3</v>
      </c>
      <c r="F913" s="21">
        <v>26</v>
      </c>
      <c r="G913" s="21">
        <v>2023</v>
      </c>
      <c r="H913" s="1">
        <f t="shared" si="42"/>
        <v>45011</v>
      </c>
      <c r="I913" s="23">
        <v>45041</v>
      </c>
      <c r="J913" s="21">
        <f t="shared" si="43"/>
        <v>30</v>
      </c>
      <c r="K913" t="s">
        <v>23</v>
      </c>
      <c r="L913">
        <v>37668</v>
      </c>
      <c r="M913">
        <v>1639</v>
      </c>
      <c r="N913" s="24">
        <v>3195.76</v>
      </c>
      <c r="O913" s="24">
        <f t="shared" si="44"/>
        <v>3195.76</v>
      </c>
      <c r="P913">
        <v>245</v>
      </c>
      <c r="Q913" t="b">
        <v>0</v>
      </c>
      <c r="V913" t="s">
        <v>25</v>
      </c>
    </row>
    <row r="914" spans="1:22">
      <c r="A914" t="s">
        <v>1902</v>
      </c>
      <c r="B914" t="s">
        <v>1903</v>
      </c>
      <c r="C914" s="1" t="s">
        <v>4129</v>
      </c>
      <c r="D914" s="1">
        <v>45191</v>
      </c>
      <c r="E914" s="21">
        <v>9</v>
      </c>
      <c r="F914" s="21">
        <v>22</v>
      </c>
      <c r="G914" s="21">
        <v>2023</v>
      </c>
      <c r="H914" s="1">
        <f t="shared" si="42"/>
        <v>45191</v>
      </c>
      <c r="I914" s="23">
        <v>45209</v>
      </c>
      <c r="J914" s="21">
        <f t="shared" si="43"/>
        <v>18</v>
      </c>
      <c r="K914" t="s">
        <v>19</v>
      </c>
      <c r="L914">
        <v>24061</v>
      </c>
      <c r="M914">
        <v>515</v>
      </c>
      <c r="N914" s="24">
        <v>742.72</v>
      </c>
      <c r="O914" s="24">
        <f t="shared" si="44"/>
        <v>742.72</v>
      </c>
      <c r="P914">
        <v>42</v>
      </c>
      <c r="Q914" t="b">
        <v>1</v>
      </c>
      <c r="V914" t="s">
        <v>20</v>
      </c>
    </row>
    <row r="915" spans="1:22">
      <c r="A915" t="s">
        <v>1904</v>
      </c>
      <c r="B915" t="s">
        <v>1905</v>
      </c>
      <c r="C915" s="1" t="s">
        <v>4128</v>
      </c>
      <c r="D915" s="1">
        <v>45213</v>
      </c>
      <c r="E915" s="21">
        <v>10</v>
      </c>
      <c r="F915" s="21">
        <v>14</v>
      </c>
      <c r="G915" s="21">
        <v>2023</v>
      </c>
      <c r="H915" s="1">
        <f t="shared" si="42"/>
        <v>45213</v>
      </c>
      <c r="I915" s="23">
        <v>45234</v>
      </c>
      <c r="J915" s="21">
        <f t="shared" si="43"/>
        <v>21</v>
      </c>
      <c r="K915" t="s">
        <v>19</v>
      </c>
      <c r="L915">
        <v>80252</v>
      </c>
      <c r="M915">
        <v>2180</v>
      </c>
      <c r="N915" s="24">
        <v>4133.2</v>
      </c>
      <c r="O915" s="24">
        <f t="shared" si="44"/>
        <v>3632.575</v>
      </c>
      <c r="P915">
        <v>181</v>
      </c>
      <c r="Q915" t="b">
        <v>0</v>
      </c>
      <c r="V915" t="s">
        <v>20</v>
      </c>
    </row>
    <row r="916" spans="1:22">
      <c r="A916" t="s">
        <v>1906</v>
      </c>
      <c r="B916" t="s">
        <v>1907</v>
      </c>
      <c r="C916" s="1" t="s">
        <v>4127</v>
      </c>
      <c r="D916" s="1">
        <v>45134</v>
      </c>
      <c r="E916" s="21">
        <v>7</v>
      </c>
      <c r="F916" s="21">
        <v>27</v>
      </c>
      <c r="G916" s="21">
        <v>2023</v>
      </c>
      <c r="H916" s="1">
        <f t="shared" si="42"/>
        <v>45134</v>
      </c>
      <c r="I916" s="23">
        <v>45158</v>
      </c>
      <c r="J916" s="21">
        <f t="shared" si="43"/>
        <v>24</v>
      </c>
      <c r="K916" t="s">
        <v>33</v>
      </c>
      <c r="L916">
        <v>40749</v>
      </c>
      <c r="M916">
        <v>843</v>
      </c>
      <c r="N916" s="24">
        <v>1276.43</v>
      </c>
      <c r="O916" s="24">
        <f t="shared" si="44"/>
        <v>1276.43</v>
      </c>
      <c r="P916">
        <v>0</v>
      </c>
      <c r="Q916" t="b">
        <v>0</v>
      </c>
      <c r="V916" t="s">
        <v>68</v>
      </c>
    </row>
    <row r="917" spans="1:22">
      <c r="A917" t="s">
        <v>1908</v>
      </c>
      <c r="B917" t="s">
        <v>1909</v>
      </c>
      <c r="C917" s="1" t="s">
        <v>4128</v>
      </c>
      <c r="D917" s="1">
        <v>45263</v>
      </c>
      <c r="E917" s="21">
        <v>12</v>
      </c>
      <c r="F917" s="21">
        <v>3</v>
      </c>
      <c r="G917" s="21">
        <v>2023</v>
      </c>
      <c r="H917" s="1">
        <f t="shared" si="42"/>
        <v>45263</v>
      </c>
      <c r="I917" s="23">
        <v>44999</v>
      </c>
      <c r="J917" s="21">
        <f t="shared" si="43"/>
        <v>-264</v>
      </c>
      <c r="K917" t="s">
        <v>33</v>
      </c>
      <c r="L917">
        <v>17907</v>
      </c>
      <c r="M917">
        <v>744</v>
      </c>
      <c r="N917" s="24">
        <v>714.88</v>
      </c>
      <c r="O917" s="24">
        <f t="shared" si="44"/>
        <v>714.88</v>
      </c>
      <c r="P917">
        <v>93</v>
      </c>
      <c r="Q917" t="b">
        <v>1</v>
      </c>
      <c r="V917" t="s">
        <v>34</v>
      </c>
    </row>
    <row r="918" spans="1:22">
      <c r="A918" t="s">
        <v>1910</v>
      </c>
      <c r="B918" t="s">
        <v>1911</v>
      </c>
      <c r="C918" s="1" t="s">
        <v>4128</v>
      </c>
      <c r="D918" s="1">
        <v>45241</v>
      </c>
      <c r="E918" s="21">
        <v>11</v>
      </c>
      <c r="F918" s="21">
        <v>11</v>
      </c>
      <c r="G918" s="21">
        <v>2023</v>
      </c>
      <c r="H918" s="1">
        <f t="shared" si="42"/>
        <v>45241</v>
      </c>
      <c r="I918" s="23">
        <v>45250</v>
      </c>
      <c r="J918" s="21">
        <f t="shared" si="43"/>
        <v>9</v>
      </c>
      <c r="K918" t="s">
        <v>33</v>
      </c>
      <c r="L918">
        <v>19777</v>
      </c>
      <c r="M918">
        <v>651</v>
      </c>
      <c r="N918" s="24">
        <v>686.83</v>
      </c>
      <c r="O918" s="24">
        <f t="shared" si="44"/>
        <v>686.83</v>
      </c>
      <c r="P918">
        <v>73</v>
      </c>
      <c r="Q918" t="b">
        <v>1</v>
      </c>
      <c r="V918" t="s">
        <v>34</v>
      </c>
    </row>
    <row r="919" spans="1:22">
      <c r="A919" t="s">
        <v>1912</v>
      </c>
      <c r="B919" t="s">
        <v>1913</v>
      </c>
      <c r="C919" s="1" t="s">
        <v>4127</v>
      </c>
      <c r="D919" s="1">
        <v>45146</v>
      </c>
      <c r="E919" s="21">
        <v>8</v>
      </c>
      <c r="F919" s="21">
        <v>8</v>
      </c>
      <c r="G919" s="21">
        <v>2023</v>
      </c>
      <c r="H919" s="1">
        <f t="shared" si="42"/>
        <v>45146</v>
      </c>
      <c r="I919" s="23">
        <v>45165</v>
      </c>
      <c r="J919" s="21">
        <f t="shared" si="43"/>
        <v>19</v>
      </c>
      <c r="K919" t="s">
        <v>14</v>
      </c>
      <c r="L919">
        <v>94229</v>
      </c>
      <c r="M919">
        <v>3425</v>
      </c>
      <c r="N919" s="24">
        <v>4540.55</v>
      </c>
      <c r="O919" s="24">
        <f t="shared" si="44"/>
        <v>3632.575</v>
      </c>
      <c r="P919">
        <v>258</v>
      </c>
      <c r="Q919" t="b">
        <v>1</v>
      </c>
      <c r="V919" t="s">
        <v>16</v>
      </c>
    </row>
    <row r="920" spans="1:22">
      <c r="A920" t="s">
        <v>1914</v>
      </c>
      <c r="B920" t="s">
        <v>1915</v>
      </c>
      <c r="C920" s="1" t="s">
        <v>4127</v>
      </c>
      <c r="D920" s="1">
        <v>45032</v>
      </c>
      <c r="E920" s="21">
        <v>4</v>
      </c>
      <c r="F920" s="21">
        <v>16</v>
      </c>
      <c r="G920" s="21">
        <v>2023</v>
      </c>
      <c r="H920" s="1">
        <f t="shared" si="42"/>
        <v>45032</v>
      </c>
      <c r="I920" s="23">
        <v>45036</v>
      </c>
      <c r="J920" s="21">
        <f t="shared" si="43"/>
        <v>4</v>
      </c>
      <c r="K920" t="s">
        <v>14</v>
      </c>
      <c r="L920">
        <v>52745</v>
      </c>
      <c r="M920">
        <v>1059</v>
      </c>
      <c r="N920" s="24">
        <v>1784.44</v>
      </c>
      <c r="O920" s="24">
        <f t="shared" si="44"/>
        <v>1784.44</v>
      </c>
      <c r="P920">
        <v>82</v>
      </c>
      <c r="Q920" t="b">
        <v>1</v>
      </c>
      <c r="V920" t="s">
        <v>16</v>
      </c>
    </row>
    <row r="921" spans="1:22">
      <c r="A921" t="s">
        <v>1916</v>
      </c>
      <c r="B921" t="s">
        <v>1917</v>
      </c>
      <c r="C921" s="1" t="s">
        <v>4129</v>
      </c>
      <c r="D921" s="1">
        <v>44959</v>
      </c>
      <c r="E921" s="21">
        <v>2</v>
      </c>
      <c r="F921" s="21">
        <v>2</v>
      </c>
      <c r="G921" s="21">
        <v>2023</v>
      </c>
      <c r="H921" s="1">
        <f t="shared" si="42"/>
        <v>44959</v>
      </c>
      <c r="I921" s="23">
        <v>44982</v>
      </c>
      <c r="J921" s="21">
        <f t="shared" si="43"/>
        <v>23</v>
      </c>
      <c r="K921" t="s">
        <v>19</v>
      </c>
      <c r="L921">
        <v>92865</v>
      </c>
      <c r="M921">
        <v>1746</v>
      </c>
      <c r="N921" s="24">
        <v>1705.8</v>
      </c>
      <c r="O921" s="24">
        <f t="shared" si="44"/>
        <v>1705.8</v>
      </c>
      <c r="P921">
        <v>0</v>
      </c>
      <c r="Q921" t="b">
        <v>0</v>
      </c>
      <c r="V921" t="s">
        <v>20</v>
      </c>
    </row>
    <row r="922" spans="1:22">
      <c r="A922" t="s">
        <v>1918</v>
      </c>
      <c r="B922" t="s">
        <v>1919</v>
      </c>
      <c r="C922" s="1" t="s">
        <v>4127</v>
      </c>
      <c r="D922" s="1">
        <v>45201</v>
      </c>
      <c r="E922" s="21">
        <v>10</v>
      </c>
      <c r="F922" s="21">
        <v>2</v>
      </c>
      <c r="G922" s="21">
        <v>2023</v>
      </c>
      <c r="H922" s="1">
        <f t="shared" si="42"/>
        <v>45201</v>
      </c>
      <c r="I922" s="23">
        <v>45218</v>
      </c>
      <c r="J922" s="21">
        <f t="shared" si="43"/>
        <v>17</v>
      </c>
      <c r="K922" t="s">
        <v>41</v>
      </c>
      <c r="L922">
        <v>82818</v>
      </c>
      <c r="M922">
        <v>2446</v>
      </c>
      <c r="N922" s="24">
        <v>3350.03</v>
      </c>
      <c r="O922" s="24">
        <f t="shared" si="44"/>
        <v>3350.03</v>
      </c>
      <c r="P922">
        <v>155</v>
      </c>
      <c r="Q922" t="b">
        <v>0</v>
      </c>
      <c r="V922" t="s">
        <v>42</v>
      </c>
    </row>
    <row r="923" spans="1:22">
      <c r="A923" t="s">
        <v>1920</v>
      </c>
      <c r="B923" t="s">
        <v>1921</v>
      </c>
      <c r="C923" s="1" t="s">
        <v>4128</v>
      </c>
      <c r="D923" s="1">
        <v>45161</v>
      </c>
      <c r="E923" s="21">
        <v>8</v>
      </c>
      <c r="F923" s="21">
        <v>23</v>
      </c>
      <c r="G923" s="21">
        <v>2023</v>
      </c>
      <c r="H923" s="1">
        <f t="shared" si="42"/>
        <v>45161</v>
      </c>
      <c r="I923" s="23">
        <v>45177</v>
      </c>
      <c r="J923" s="21">
        <f t="shared" si="43"/>
        <v>16</v>
      </c>
      <c r="K923" t="s">
        <v>33</v>
      </c>
      <c r="L923">
        <v>24624</v>
      </c>
      <c r="M923">
        <v>972</v>
      </c>
      <c r="N923" s="24">
        <v>989.92</v>
      </c>
      <c r="O923" s="24">
        <f t="shared" si="44"/>
        <v>989.92</v>
      </c>
      <c r="P923">
        <v>129</v>
      </c>
      <c r="Q923" t="b">
        <v>0</v>
      </c>
      <c r="V923" t="s">
        <v>68</v>
      </c>
    </row>
    <row r="924" spans="1:22">
      <c r="A924" t="s">
        <v>1922</v>
      </c>
      <c r="B924" t="s">
        <v>1923</v>
      </c>
      <c r="C924" s="1" t="s">
        <v>4129</v>
      </c>
      <c r="D924" s="1">
        <v>45177</v>
      </c>
      <c r="E924" s="21">
        <v>9</v>
      </c>
      <c r="F924" s="21">
        <v>8</v>
      </c>
      <c r="G924" s="21">
        <v>2023</v>
      </c>
      <c r="H924" s="1">
        <f t="shared" si="42"/>
        <v>45177</v>
      </c>
      <c r="I924" s="23">
        <v>45183</v>
      </c>
      <c r="J924" s="21">
        <f t="shared" si="43"/>
        <v>6</v>
      </c>
      <c r="K924" t="s">
        <v>33</v>
      </c>
      <c r="L924">
        <v>24321</v>
      </c>
      <c r="M924">
        <v>754</v>
      </c>
      <c r="N924" s="24">
        <v>1299.64</v>
      </c>
      <c r="O924" s="24">
        <f t="shared" si="44"/>
        <v>1299.64</v>
      </c>
      <c r="P924">
        <v>138</v>
      </c>
      <c r="Q924" t="b">
        <v>1</v>
      </c>
      <c r="V924" t="s">
        <v>34</v>
      </c>
    </row>
    <row r="925" spans="1:22">
      <c r="A925" t="s">
        <v>1924</v>
      </c>
      <c r="B925" t="s">
        <v>1925</v>
      </c>
      <c r="C925" s="1" t="s">
        <v>4129</v>
      </c>
      <c r="D925" s="1">
        <v>45232</v>
      </c>
      <c r="E925" s="21">
        <v>11</v>
      </c>
      <c r="F925" s="21">
        <v>2</v>
      </c>
      <c r="G925" s="21">
        <v>2023</v>
      </c>
      <c r="H925" s="1">
        <f t="shared" si="42"/>
        <v>45232</v>
      </c>
      <c r="I925" s="23">
        <v>45261</v>
      </c>
      <c r="J925" s="21">
        <f t="shared" si="43"/>
        <v>29</v>
      </c>
      <c r="K925" t="s">
        <v>14</v>
      </c>
      <c r="L925">
        <v>11488</v>
      </c>
      <c r="M925">
        <v>129</v>
      </c>
      <c r="N925" s="24">
        <v>154.81</v>
      </c>
      <c r="O925" s="24">
        <f t="shared" si="44"/>
        <v>154.81</v>
      </c>
      <c r="P925">
        <v>12</v>
      </c>
      <c r="Q925" t="b">
        <v>1</v>
      </c>
      <c r="V925" t="s">
        <v>68</v>
      </c>
    </row>
    <row r="926" spans="1:22">
      <c r="A926" t="s">
        <v>1926</v>
      </c>
      <c r="B926" t="s">
        <v>1927</v>
      </c>
      <c r="C926" s="1" t="s">
        <v>4128</v>
      </c>
      <c r="D926" s="1">
        <v>44985</v>
      </c>
      <c r="E926" s="21">
        <v>2</v>
      </c>
      <c r="F926" s="21">
        <v>28</v>
      </c>
      <c r="G926" s="21">
        <v>2023</v>
      </c>
      <c r="H926" s="1">
        <f t="shared" si="42"/>
        <v>44985</v>
      </c>
      <c r="I926" s="23">
        <v>45000</v>
      </c>
      <c r="J926" s="21">
        <f t="shared" si="43"/>
        <v>15</v>
      </c>
      <c r="K926" t="s">
        <v>19</v>
      </c>
      <c r="L926">
        <v>23574</v>
      </c>
      <c r="M926">
        <v>1054</v>
      </c>
      <c r="N926" s="24">
        <v>-648.3</v>
      </c>
      <c r="O926" s="24">
        <f t="shared" si="44"/>
        <v>-344.195</v>
      </c>
      <c r="P926">
        <v>104</v>
      </c>
      <c r="Q926" t="b">
        <v>1</v>
      </c>
      <c r="V926" t="s">
        <v>20</v>
      </c>
    </row>
    <row r="927" spans="1:22">
      <c r="A927" t="s">
        <v>1928</v>
      </c>
      <c r="B927" t="s">
        <v>1929</v>
      </c>
      <c r="C927" s="1" t="s">
        <v>4131</v>
      </c>
      <c r="D927" s="1">
        <v>45243</v>
      </c>
      <c r="E927" s="21">
        <v>11</v>
      </c>
      <c r="F927" s="21">
        <v>13</v>
      </c>
      <c r="G927" s="21">
        <v>2023</v>
      </c>
      <c r="H927" s="1">
        <f t="shared" si="42"/>
        <v>45243</v>
      </c>
      <c r="I927" s="23">
        <v>45253</v>
      </c>
      <c r="J927" s="21">
        <f t="shared" si="43"/>
        <v>10</v>
      </c>
      <c r="K927" t="s">
        <v>14</v>
      </c>
      <c r="L927">
        <v>6240</v>
      </c>
      <c r="M927">
        <v>78</v>
      </c>
      <c r="N927" s="24">
        <v>58.43</v>
      </c>
      <c r="O927" s="24">
        <f t="shared" si="44"/>
        <v>58.43</v>
      </c>
      <c r="P927">
        <v>0</v>
      </c>
      <c r="Q927" t="b">
        <v>1</v>
      </c>
      <c r="V927" t="s">
        <v>16</v>
      </c>
    </row>
    <row r="928" spans="1:22">
      <c r="A928" t="s">
        <v>1930</v>
      </c>
      <c r="B928" t="s">
        <v>1931</v>
      </c>
      <c r="C928" s="1" t="s">
        <v>4128</v>
      </c>
      <c r="D928" s="1">
        <v>45079</v>
      </c>
      <c r="E928" s="21">
        <v>6</v>
      </c>
      <c r="F928" s="21">
        <v>2</v>
      </c>
      <c r="G928" s="21">
        <v>2023</v>
      </c>
      <c r="H928" s="1">
        <f t="shared" si="42"/>
        <v>45079</v>
      </c>
      <c r="I928" s="23">
        <v>45107</v>
      </c>
      <c r="J928" s="21">
        <f t="shared" si="43"/>
        <v>28</v>
      </c>
      <c r="K928" t="s">
        <v>23</v>
      </c>
      <c r="L928">
        <v>44221</v>
      </c>
      <c r="M928">
        <v>2132</v>
      </c>
      <c r="N928" s="24">
        <v>1261.41</v>
      </c>
      <c r="O928" s="24">
        <f t="shared" si="44"/>
        <v>1261.41</v>
      </c>
      <c r="P928">
        <v>230</v>
      </c>
      <c r="Q928" t="b">
        <v>0</v>
      </c>
      <c r="V928" t="s">
        <v>25</v>
      </c>
    </row>
    <row r="929" spans="1:22">
      <c r="A929" t="s">
        <v>1932</v>
      </c>
      <c r="B929" t="s">
        <v>1933</v>
      </c>
      <c r="C929" s="1" t="s">
        <v>4131</v>
      </c>
      <c r="D929" s="1">
        <v>45271</v>
      </c>
      <c r="E929" s="21">
        <v>12</v>
      </c>
      <c r="F929" s="21">
        <v>11</v>
      </c>
      <c r="G929" s="21">
        <v>2023</v>
      </c>
      <c r="H929" s="1">
        <f t="shared" si="42"/>
        <v>45271</v>
      </c>
      <c r="I929" s="23">
        <v>45277</v>
      </c>
      <c r="J929" s="21">
        <f t="shared" si="43"/>
        <v>6</v>
      </c>
      <c r="K929" t="s">
        <v>41</v>
      </c>
      <c r="L929">
        <v>11478</v>
      </c>
      <c r="M929">
        <v>126</v>
      </c>
      <c r="N929" s="24">
        <v>157.37</v>
      </c>
      <c r="O929" s="24">
        <f t="shared" si="44"/>
        <v>157.37</v>
      </c>
      <c r="P929">
        <v>7</v>
      </c>
      <c r="Q929" t="b">
        <v>0</v>
      </c>
      <c r="V929" t="s">
        <v>42</v>
      </c>
    </row>
    <row r="930" spans="1:22">
      <c r="A930" t="s">
        <v>1934</v>
      </c>
      <c r="B930" t="s">
        <v>1935</v>
      </c>
      <c r="C930" s="1" t="s">
        <v>4131</v>
      </c>
      <c r="D930" s="1">
        <v>45083</v>
      </c>
      <c r="E930" s="21">
        <v>6</v>
      </c>
      <c r="F930" s="21">
        <v>6</v>
      </c>
      <c r="G930" s="21">
        <v>2023</v>
      </c>
      <c r="H930" s="1">
        <f t="shared" si="42"/>
        <v>45083</v>
      </c>
      <c r="I930" s="23">
        <v>45085</v>
      </c>
      <c r="J930" s="21">
        <f t="shared" si="43"/>
        <v>2</v>
      </c>
      <c r="K930" t="s">
        <v>14</v>
      </c>
      <c r="L930">
        <v>56645</v>
      </c>
      <c r="M930">
        <v>2139</v>
      </c>
      <c r="N930" s="24">
        <v>1410.68</v>
      </c>
      <c r="O930" s="24">
        <f t="shared" si="44"/>
        <v>1410.68</v>
      </c>
      <c r="P930">
        <v>401</v>
      </c>
      <c r="Q930" t="b">
        <v>0</v>
      </c>
      <c r="V930" t="s">
        <v>16</v>
      </c>
    </row>
    <row r="931" spans="1:22">
      <c r="A931" t="s">
        <v>1936</v>
      </c>
      <c r="B931" t="s">
        <v>1937</v>
      </c>
      <c r="C931" s="1" t="s">
        <v>4129</v>
      </c>
      <c r="D931" s="1">
        <v>44999</v>
      </c>
      <c r="E931" s="21">
        <v>3</v>
      </c>
      <c r="F931" s="21">
        <v>14</v>
      </c>
      <c r="G931" s="21">
        <v>2023</v>
      </c>
      <c r="H931" s="1">
        <f t="shared" si="42"/>
        <v>44999</v>
      </c>
      <c r="I931" s="23">
        <v>45009</v>
      </c>
      <c r="J931" s="21">
        <f t="shared" si="43"/>
        <v>10</v>
      </c>
      <c r="K931" t="s">
        <v>33</v>
      </c>
      <c r="L931">
        <v>20262</v>
      </c>
      <c r="M931">
        <v>269</v>
      </c>
      <c r="N931" s="24">
        <v>180.56</v>
      </c>
      <c r="O931" s="24">
        <f t="shared" si="44"/>
        <v>180.56</v>
      </c>
      <c r="P931">
        <v>40</v>
      </c>
      <c r="Q931" t="b">
        <v>0</v>
      </c>
      <c r="V931" t="s">
        <v>34</v>
      </c>
    </row>
    <row r="932" spans="1:22">
      <c r="A932" t="s">
        <v>1938</v>
      </c>
      <c r="B932" t="s">
        <v>1939</v>
      </c>
      <c r="C932" s="1" t="s">
        <v>4129</v>
      </c>
      <c r="D932" s="1">
        <v>44997</v>
      </c>
      <c r="E932" s="21">
        <v>3</v>
      </c>
      <c r="F932" s="21">
        <v>12</v>
      </c>
      <c r="G932" s="21">
        <v>2023</v>
      </c>
      <c r="H932" s="1">
        <f t="shared" si="42"/>
        <v>44997</v>
      </c>
      <c r="I932" s="23">
        <v>45017</v>
      </c>
      <c r="J932" s="21">
        <f t="shared" si="43"/>
        <v>20</v>
      </c>
      <c r="K932" t="s">
        <v>23</v>
      </c>
      <c r="L932">
        <v>53796</v>
      </c>
      <c r="M932">
        <v>2497</v>
      </c>
      <c r="N932" s="24">
        <v>4773.2</v>
      </c>
      <c r="O932" s="24">
        <f t="shared" si="44"/>
        <v>3632.575</v>
      </c>
      <c r="P932">
        <v>495</v>
      </c>
      <c r="Q932" t="b">
        <v>1</v>
      </c>
      <c r="V932" t="s">
        <v>25</v>
      </c>
    </row>
    <row r="933" spans="1:22">
      <c r="A933" t="s">
        <v>1940</v>
      </c>
      <c r="B933" t="s">
        <v>1941</v>
      </c>
      <c r="C933" s="1" t="s">
        <v>4131</v>
      </c>
      <c r="D933" s="1">
        <v>45176</v>
      </c>
      <c r="E933" s="21">
        <v>9</v>
      </c>
      <c r="F933" s="21">
        <v>7</v>
      </c>
      <c r="G933" s="21">
        <v>2023</v>
      </c>
      <c r="H933" s="1">
        <f t="shared" si="42"/>
        <v>45176</v>
      </c>
      <c r="I933" s="23">
        <v>45187</v>
      </c>
      <c r="J933" s="21">
        <f t="shared" si="43"/>
        <v>11</v>
      </c>
      <c r="K933" t="s">
        <v>33</v>
      </c>
      <c r="L933">
        <v>5432</v>
      </c>
      <c r="M933">
        <v>155</v>
      </c>
      <c r="N933" s="24">
        <v>280.39</v>
      </c>
      <c r="O933" s="24">
        <f t="shared" si="44"/>
        <v>280.39</v>
      </c>
      <c r="P933">
        <v>28</v>
      </c>
      <c r="Q933" t="b">
        <v>1</v>
      </c>
      <c r="V933" t="s">
        <v>34</v>
      </c>
    </row>
    <row r="934" spans="1:22">
      <c r="A934" t="s">
        <v>1942</v>
      </c>
      <c r="B934" t="s">
        <v>1943</v>
      </c>
      <c r="C934" s="1" t="s">
        <v>4128</v>
      </c>
      <c r="D934" s="1">
        <v>45257</v>
      </c>
      <c r="E934" s="21">
        <v>11</v>
      </c>
      <c r="F934" s="21">
        <v>27</v>
      </c>
      <c r="G934" s="21">
        <v>2023</v>
      </c>
      <c r="H934" s="1">
        <f t="shared" si="42"/>
        <v>45257</v>
      </c>
      <c r="I934" s="23">
        <v>45252</v>
      </c>
      <c r="J934" s="21">
        <f t="shared" si="43"/>
        <v>-5</v>
      </c>
      <c r="K934" t="s">
        <v>14</v>
      </c>
      <c r="L934">
        <v>96257</v>
      </c>
      <c r="M934">
        <v>1492</v>
      </c>
      <c r="N934" s="24">
        <v>1757.77</v>
      </c>
      <c r="O934" s="24">
        <f t="shared" si="44"/>
        <v>1757.77</v>
      </c>
      <c r="P934">
        <v>0</v>
      </c>
      <c r="Q934" t="b">
        <v>1</v>
      </c>
      <c r="V934" t="s">
        <v>16</v>
      </c>
    </row>
    <row r="935" spans="1:22">
      <c r="A935" t="s">
        <v>1944</v>
      </c>
      <c r="B935" t="s">
        <v>1945</v>
      </c>
      <c r="C935" s="1" t="s">
        <v>4131</v>
      </c>
      <c r="D935" s="1">
        <v>45012</v>
      </c>
      <c r="E935" s="21">
        <v>3</v>
      </c>
      <c r="F935" s="21">
        <v>27</v>
      </c>
      <c r="G935" s="21">
        <v>2023</v>
      </c>
      <c r="H935" s="1">
        <f t="shared" si="42"/>
        <v>45012</v>
      </c>
      <c r="I935" s="23">
        <v>45016</v>
      </c>
      <c r="J935" s="21">
        <f t="shared" si="43"/>
        <v>4</v>
      </c>
      <c r="K935" t="s">
        <v>14</v>
      </c>
      <c r="L935">
        <v>65291</v>
      </c>
      <c r="M935">
        <v>1542</v>
      </c>
      <c r="N935" s="24">
        <v>3051.17</v>
      </c>
      <c r="O935" s="24">
        <f t="shared" si="44"/>
        <v>3051.17</v>
      </c>
      <c r="P935">
        <v>197</v>
      </c>
      <c r="Q935" t="b">
        <v>0</v>
      </c>
      <c r="V935" t="s">
        <v>16</v>
      </c>
    </row>
    <row r="936" spans="1:22">
      <c r="A936" t="s">
        <v>1946</v>
      </c>
      <c r="B936" t="s">
        <v>1947</v>
      </c>
      <c r="C936" s="1" t="s">
        <v>4129</v>
      </c>
      <c r="D936" s="1">
        <v>45088</v>
      </c>
      <c r="E936" s="21">
        <v>6</v>
      </c>
      <c r="F936" s="21">
        <v>11</v>
      </c>
      <c r="G936" s="21">
        <v>2023</v>
      </c>
      <c r="H936" s="1">
        <f t="shared" si="42"/>
        <v>45088</v>
      </c>
      <c r="I936" s="23">
        <v>45110</v>
      </c>
      <c r="J936" s="21">
        <f t="shared" si="43"/>
        <v>22</v>
      </c>
      <c r="K936" t="s">
        <v>23</v>
      </c>
      <c r="L936">
        <v>80104</v>
      </c>
      <c r="M936">
        <v>1329</v>
      </c>
      <c r="N936" s="24">
        <v>664.87</v>
      </c>
      <c r="O936" s="24">
        <f t="shared" si="44"/>
        <v>664.87</v>
      </c>
      <c r="P936">
        <v>104</v>
      </c>
      <c r="Q936" t="b">
        <v>1</v>
      </c>
      <c r="V936" t="s">
        <v>25</v>
      </c>
    </row>
    <row r="937" spans="1:22">
      <c r="A937" t="s">
        <v>1948</v>
      </c>
      <c r="B937" t="s">
        <v>1949</v>
      </c>
      <c r="C937" s="1" t="s">
        <v>4127</v>
      </c>
      <c r="D937" s="1">
        <v>45110</v>
      </c>
      <c r="E937" s="21">
        <v>7</v>
      </c>
      <c r="F937" s="21">
        <v>3</v>
      </c>
      <c r="G937" s="21">
        <v>2023</v>
      </c>
      <c r="H937" s="1">
        <f t="shared" si="42"/>
        <v>45110</v>
      </c>
      <c r="I937" s="23">
        <v>45115</v>
      </c>
      <c r="J937" s="21">
        <f t="shared" si="43"/>
        <v>5</v>
      </c>
      <c r="K937" t="s">
        <v>41</v>
      </c>
      <c r="L937">
        <v>60399</v>
      </c>
      <c r="M937">
        <v>1016</v>
      </c>
      <c r="N937" s="24">
        <v>1443.7</v>
      </c>
      <c r="O937" s="24">
        <f t="shared" si="44"/>
        <v>1443.7</v>
      </c>
      <c r="P937">
        <v>121</v>
      </c>
      <c r="Q937" t="b">
        <v>1</v>
      </c>
      <c r="V937" t="s">
        <v>42</v>
      </c>
    </row>
    <row r="938" spans="1:22">
      <c r="A938" t="s">
        <v>1950</v>
      </c>
      <c r="B938" t="s">
        <v>1951</v>
      </c>
      <c r="C938" s="1" t="s">
        <v>4128</v>
      </c>
      <c r="D938" s="1">
        <v>45026</v>
      </c>
      <c r="E938" s="21">
        <v>4</v>
      </c>
      <c r="F938" s="21">
        <v>10</v>
      </c>
      <c r="G938" s="21">
        <v>2023</v>
      </c>
      <c r="H938" s="1">
        <f t="shared" si="42"/>
        <v>45026</v>
      </c>
      <c r="I938" s="23">
        <v>45053</v>
      </c>
      <c r="J938" s="21">
        <f t="shared" si="43"/>
        <v>27</v>
      </c>
      <c r="K938" t="s">
        <v>14</v>
      </c>
      <c r="L938">
        <v>80714</v>
      </c>
      <c r="M938">
        <v>3868</v>
      </c>
      <c r="N938" s="24">
        <v>5510.52</v>
      </c>
      <c r="O938" s="24">
        <f t="shared" si="44"/>
        <v>3632.575</v>
      </c>
      <c r="P938">
        <v>717</v>
      </c>
      <c r="Q938" t="b">
        <v>0</v>
      </c>
      <c r="V938" t="s">
        <v>16</v>
      </c>
    </row>
    <row r="939" spans="1:22">
      <c r="A939" t="s">
        <v>1952</v>
      </c>
      <c r="B939" t="s">
        <v>1953</v>
      </c>
      <c r="C939" s="1" t="s">
        <v>4129</v>
      </c>
      <c r="D939" s="1">
        <v>45185</v>
      </c>
      <c r="E939" s="21">
        <v>9</v>
      </c>
      <c r="F939" s="21">
        <v>16</v>
      </c>
      <c r="G939" s="21">
        <v>2023</v>
      </c>
      <c r="H939" s="1">
        <f t="shared" si="42"/>
        <v>45185</v>
      </c>
      <c r="I939" s="23">
        <v>45188</v>
      </c>
      <c r="J939" s="21">
        <f t="shared" si="43"/>
        <v>3</v>
      </c>
      <c r="K939" t="s">
        <v>19</v>
      </c>
      <c r="L939">
        <v>51428</v>
      </c>
      <c r="M939">
        <v>1430</v>
      </c>
      <c r="N939" s="24">
        <v>1696.22</v>
      </c>
      <c r="O939" s="24">
        <f t="shared" si="44"/>
        <v>1696.22</v>
      </c>
      <c r="P939">
        <v>82</v>
      </c>
      <c r="Q939" t="b">
        <v>0</v>
      </c>
      <c r="V939" t="s">
        <v>68</v>
      </c>
    </row>
    <row r="940" spans="1:22">
      <c r="A940" t="s">
        <v>1954</v>
      </c>
      <c r="B940" t="s">
        <v>1955</v>
      </c>
      <c r="C940" s="1" t="s">
        <v>4127</v>
      </c>
      <c r="D940" s="1">
        <v>45178</v>
      </c>
      <c r="E940" s="21">
        <v>9</v>
      </c>
      <c r="F940" s="21">
        <v>9</v>
      </c>
      <c r="G940" s="21">
        <v>2023</v>
      </c>
      <c r="H940" s="1">
        <f t="shared" si="42"/>
        <v>45178</v>
      </c>
      <c r="I940" s="23">
        <v>45185</v>
      </c>
      <c r="J940" s="21">
        <f t="shared" si="43"/>
        <v>7</v>
      </c>
      <c r="K940" t="s">
        <v>23</v>
      </c>
      <c r="L940">
        <v>88731</v>
      </c>
      <c r="M940">
        <v>3686</v>
      </c>
      <c r="N940" s="24">
        <v>4037.73</v>
      </c>
      <c r="O940" s="24">
        <f t="shared" si="44"/>
        <v>3632.575</v>
      </c>
      <c r="P940">
        <v>661</v>
      </c>
      <c r="Q940" t="b">
        <v>0</v>
      </c>
      <c r="V940" t="s">
        <v>25</v>
      </c>
    </row>
    <row r="941" spans="1:22">
      <c r="A941" t="s">
        <v>1956</v>
      </c>
      <c r="B941" t="s">
        <v>1957</v>
      </c>
      <c r="C941" s="1" t="s">
        <v>4131</v>
      </c>
      <c r="D941" s="1">
        <v>45177</v>
      </c>
      <c r="E941" s="21">
        <v>9</v>
      </c>
      <c r="F941" s="21">
        <v>8</v>
      </c>
      <c r="G941" s="21">
        <v>2023</v>
      </c>
      <c r="H941" s="1">
        <f t="shared" si="42"/>
        <v>45177</v>
      </c>
      <c r="I941" s="23">
        <v>45193</v>
      </c>
      <c r="J941" s="21">
        <f t="shared" si="43"/>
        <v>16</v>
      </c>
      <c r="K941" t="s">
        <v>19</v>
      </c>
      <c r="L941">
        <v>1302</v>
      </c>
      <c r="M941">
        <v>46</v>
      </c>
      <c r="N941" s="24">
        <v>54.42</v>
      </c>
      <c r="O941" s="24">
        <f t="shared" si="44"/>
        <v>54.42</v>
      </c>
      <c r="P941">
        <v>4</v>
      </c>
      <c r="Q941" t="b">
        <v>1</v>
      </c>
      <c r="V941" t="s">
        <v>20</v>
      </c>
    </row>
    <row r="942" spans="1:22">
      <c r="A942" t="s">
        <v>1958</v>
      </c>
      <c r="B942" t="s">
        <v>1959</v>
      </c>
      <c r="C942" s="1" t="s">
        <v>4129</v>
      </c>
      <c r="D942" s="1">
        <v>45039</v>
      </c>
      <c r="E942" s="21">
        <v>4</v>
      </c>
      <c r="F942" s="21">
        <v>23</v>
      </c>
      <c r="G942" s="21">
        <v>2023</v>
      </c>
      <c r="H942" s="1">
        <f t="shared" si="42"/>
        <v>45039</v>
      </c>
      <c r="I942" s="23">
        <v>45055</v>
      </c>
      <c r="J942" s="21">
        <f t="shared" si="43"/>
        <v>16</v>
      </c>
      <c r="K942" t="s">
        <v>14</v>
      </c>
      <c r="L942">
        <v>83558</v>
      </c>
      <c r="M942">
        <v>3096</v>
      </c>
      <c r="N942" s="24">
        <v>3475.08</v>
      </c>
      <c r="O942" s="24">
        <f t="shared" si="44"/>
        <v>3475.08</v>
      </c>
      <c r="P942">
        <v>572</v>
      </c>
      <c r="Q942" t="b">
        <v>0</v>
      </c>
      <c r="V942" t="s">
        <v>16</v>
      </c>
    </row>
    <row r="943" spans="1:22">
      <c r="A943" t="s">
        <v>1960</v>
      </c>
      <c r="B943" t="s">
        <v>1961</v>
      </c>
      <c r="C943" s="1" t="s">
        <v>4128</v>
      </c>
      <c r="D943" s="1">
        <v>45202</v>
      </c>
      <c r="E943" s="21">
        <v>10</v>
      </c>
      <c r="F943" s="21">
        <v>3</v>
      </c>
      <c r="G943" s="21">
        <v>2023</v>
      </c>
      <c r="H943" s="1">
        <f t="shared" si="42"/>
        <v>45202</v>
      </c>
      <c r="I943" s="23">
        <v>45210</v>
      </c>
      <c r="J943" s="21">
        <f t="shared" si="43"/>
        <v>8</v>
      </c>
      <c r="K943" t="s">
        <v>33</v>
      </c>
      <c r="L943">
        <v>1055</v>
      </c>
      <c r="M943">
        <v>16</v>
      </c>
      <c r="N943" s="24">
        <v>25.53</v>
      </c>
      <c r="O943" s="24">
        <f t="shared" si="44"/>
        <v>25.53</v>
      </c>
      <c r="P943">
        <v>3</v>
      </c>
      <c r="Q943" t="b">
        <v>1</v>
      </c>
      <c r="V943" t="s">
        <v>68</v>
      </c>
    </row>
    <row r="944" spans="1:22">
      <c r="A944" t="s">
        <v>1962</v>
      </c>
      <c r="B944" t="s">
        <v>1963</v>
      </c>
      <c r="C944" s="1" t="s">
        <v>4127</v>
      </c>
      <c r="D944" s="1">
        <v>45216</v>
      </c>
      <c r="E944" s="21">
        <v>10</v>
      </c>
      <c r="F944" s="21">
        <v>17</v>
      </c>
      <c r="G944" s="21">
        <v>2023</v>
      </c>
      <c r="H944" s="1">
        <f t="shared" si="42"/>
        <v>45216</v>
      </c>
      <c r="I944" s="23">
        <v>45217</v>
      </c>
      <c r="J944" s="21">
        <f t="shared" si="43"/>
        <v>1</v>
      </c>
      <c r="K944" t="s">
        <v>14</v>
      </c>
      <c r="L944">
        <v>9717</v>
      </c>
      <c r="M944">
        <v>188</v>
      </c>
      <c r="N944" s="24">
        <v>132.17</v>
      </c>
      <c r="O944" s="24">
        <f t="shared" si="44"/>
        <v>132.17</v>
      </c>
      <c r="P944">
        <v>28</v>
      </c>
      <c r="Q944" t="b">
        <v>0</v>
      </c>
      <c r="V944" t="s">
        <v>16</v>
      </c>
    </row>
    <row r="945" spans="1:22">
      <c r="A945" t="s">
        <v>1964</v>
      </c>
      <c r="B945" t="s">
        <v>1965</v>
      </c>
      <c r="C945" s="1" t="s">
        <v>4128</v>
      </c>
      <c r="D945" s="1">
        <v>45208</v>
      </c>
      <c r="E945" s="21">
        <v>10</v>
      </c>
      <c r="F945" s="21">
        <v>9</v>
      </c>
      <c r="G945" s="21">
        <v>2023</v>
      </c>
      <c r="H945" s="1">
        <f t="shared" si="42"/>
        <v>45208</v>
      </c>
      <c r="I945" s="23">
        <v>45221</v>
      </c>
      <c r="J945" s="21">
        <f t="shared" si="43"/>
        <v>13</v>
      </c>
      <c r="K945" t="s">
        <v>33</v>
      </c>
      <c r="L945">
        <v>29699</v>
      </c>
      <c r="M945">
        <v>1231</v>
      </c>
      <c r="N945" s="24">
        <v>980.44</v>
      </c>
      <c r="O945" s="24">
        <f t="shared" si="44"/>
        <v>980.44</v>
      </c>
      <c r="P945">
        <v>184</v>
      </c>
      <c r="Q945" t="b">
        <v>0</v>
      </c>
      <c r="V945" t="s">
        <v>34</v>
      </c>
    </row>
    <row r="946" spans="1:22">
      <c r="A946" t="s">
        <v>1966</v>
      </c>
      <c r="B946" t="s">
        <v>1967</v>
      </c>
      <c r="C946" s="1" t="s">
        <v>4127</v>
      </c>
      <c r="D946" s="1">
        <v>45064</v>
      </c>
      <c r="E946" s="21">
        <v>5</v>
      </c>
      <c r="F946" s="21">
        <v>18</v>
      </c>
      <c r="G946" s="21">
        <v>2023</v>
      </c>
      <c r="H946" s="1">
        <f t="shared" si="42"/>
        <v>45064</v>
      </c>
      <c r="I946" s="23">
        <v>45089</v>
      </c>
      <c r="J946" s="21">
        <f t="shared" si="43"/>
        <v>25</v>
      </c>
      <c r="K946" t="s">
        <v>138</v>
      </c>
      <c r="L946">
        <v>74686</v>
      </c>
      <c r="M946">
        <v>3646</v>
      </c>
      <c r="N946" s="24">
        <v>2810.25</v>
      </c>
      <c r="O946" s="24">
        <f t="shared" si="44"/>
        <v>2810.25</v>
      </c>
      <c r="P946">
        <v>429</v>
      </c>
      <c r="Q946" t="b">
        <v>1</v>
      </c>
      <c r="V946" t="s">
        <v>139</v>
      </c>
    </row>
    <row r="947" spans="1:22">
      <c r="A947" t="s">
        <v>1968</v>
      </c>
      <c r="B947" t="s">
        <v>1969</v>
      </c>
      <c r="C947" s="1" t="s">
        <v>4129</v>
      </c>
      <c r="D947" s="1">
        <v>45114</v>
      </c>
      <c r="E947" s="21">
        <v>7</v>
      </c>
      <c r="F947" s="21">
        <v>7</v>
      </c>
      <c r="G947" s="21">
        <v>2023</v>
      </c>
      <c r="H947" s="1">
        <f t="shared" si="42"/>
        <v>45114</v>
      </c>
      <c r="I947" s="23">
        <v>45138</v>
      </c>
      <c r="J947" s="21">
        <f t="shared" si="43"/>
        <v>24</v>
      </c>
      <c r="K947" t="s">
        <v>23</v>
      </c>
      <c r="L947">
        <v>68661</v>
      </c>
      <c r="M947">
        <v>1408</v>
      </c>
      <c r="N947" s="24">
        <v>1258.34</v>
      </c>
      <c r="O947" s="24">
        <f t="shared" si="44"/>
        <v>1258.34</v>
      </c>
      <c r="P947">
        <v>246</v>
      </c>
      <c r="Q947" t="b">
        <v>0</v>
      </c>
      <c r="V947" t="s">
        <v>25</v>
      </c>
    </row>
    <row r="948" spans="1:22">
      <c r="A948" t="s">
        <v>1970</v>
      </c>
      <c r="B948" t="s">
        <v>1971</v>
      </c>
      <c r="C948" s="1" t="s">
        <v>4127</v>
      </c>
      <c r="D948" s="1">
        <v>45152</v>
      </c>
      <c r="E948" s="21">
        <v>8</v>
      </c>
      <c r="F948" s="21">
        <v>14</v>
      </c>
      <c r="G948" s="21">
        <v>2023</v>
      </c>
      <c r="H948" s="1">
        <f t="shared" si="42"/>
        <v>45152</v>
      </c>
      <c r="I948" s="23">
        <v>45178</v>
      </c>
      <c r="J948" s="21">
        <f t="shared" si="43"/>
        <v>26</v>
      </c>
      <c r="K948" t="s">
        <v>14</v>
      </c>
      <c r="L948">
        <v>45247</v>
      </c>
      <c r="M948">
        <v>943</v>
      </c>
      <c r="N948" s="24">
        <v>1214.48</v>
      </c>
      <c r="O948" s="24">
        <f t="shared" si="44"/>
        <v>1214.48</v>
      </c>
      <c r="P948">
        <v>183</v>
      </c>
      <c r="Q948" t="b">
        <v>1</v>
      </c>
      <c r="V948" t="s">
        <v>16</v>
      </c>
    </row>
    <row r="949" spans="1:22">
      <c r="A949" t="s">
        <v>1972</v>
      </c>
      <c r="B949" t="s">
        <v>1973</v>
      </c>
      <c r="C949" s="1" t="s">
        <v>4131</v>
      </c>
      <c r="D949" s="1">
        <v>44979</v>
      </c>
      <c r="E949" s="21">
        <v>2</v>
      </c>
      <c r="F949" s="21">
        <v>22</v>
      </c>
      <c r="G949" s="21">
        <v>2023</v>
      </c>
      <c r="H949" s="1">
        <f t="shared" si="42"/>
        <v>44979</v>
      </c>
      <c r="I949" s="23">
        <v>45000</v>
      </c>
      <c r="J949" s="21">
        <f t="shared" si="43"/>
        <v>21</v>
      </c>
      <c r="K949" t="s">
        <v>23</v>
      </c>
      <c r="L949">
        <v>17748</v>
      </c>
      <c r="M949">
        <v>513</v>
      </c>
      <c r="N949" s="24">
        <v>342.08</v>
      </c>
      <c r="O949" s="24">
        <f t="shared" si="44"/>
        <v>342.08</v>
      </c>
      <c r="P949">
        <v>85</v>
      </c>
      <c r="Q949" t="b">
        <v>1</v>
      </c>
      <c r="V949" t="s">
        <v>25</v>
      </c>
    </row>
    <row r="950" spans="1:22">
      <c r="A950" t="s">
        <v>1974</v>
      </c>
      <c r="B950" t="s">
        <v>1975</v>
      </c>
      <c r="C950" s="1" t="s">
        <v>4128</v>
      </c>
      <c r="D950" s="1">
        <v>45053</v>
      </c>
      <c r="E950" s="21">
        <v>5</v>
      </c>
      <c r="F950" s="21">
        <v>7</v>
      </c>
      <c r="G950" s="21">
        <v>2023</v>
      </c>
      <c r="H950" s="1">
        <f t="shared" si="42"/>
        <v>45053</v>
      </c>
      <c r="I950" s="23">
        <v>45082</v>
      </c>
      <c r="J950" s="21">
        <f t="shared" si="43"/>
        <v>29</v>
      </c>
      <c r="K950" t="s">
        <v>41</v>
      </c>
      <c r="L950">
        <v>5621</v>
      </c>
      <c r="M950">
        <v>277</v>
      </c>
      <c r="N950" s="24">
        <v>499.22</v>
      </c>
      <c r="O950" s="24">
        <f t="shared" si="44"/>
        <v>499.22</v>
      </c>
      <c r="P950">
        <v>39</v>
      </c>
      <c r="Q950" t="b">
        <v>1</v>
      </c>
      <c r="V950" t="s">
        <v>42</v>
      </c>
    </row>
    <row r="951" spans="1:22">
      <c r="A951" t="s">
        <v>1976</v>
      </c>
      <c r="B951" t="s">
        <v>1977</v>
      </c>
      <c r="C951" s="1" t="s">
        <v>4131</v>
      </c>
      <c r="D951" s="1">
        <v>45157</v>
      </c>
      <c r="E951" s="21">
        <v>8</v>
      </c>
      <c r="F951" s="21">
        <v>19</v>
      </c>
      <c r="G951" s="21">
        <v>2023</v>
      </c>
      <c r="H951" s="1">
        <f t="shared" si="42"/>
        <v>45157</v>
      </c>
      <c r="I951" s="23">
        <v>45163</v>
      </c>
      <c r="J951" s="21">
        <f t="shared" si="43"/>
        <v>6</v>
      </c>
      <c r="K951" t="s">
        <v>19</v>
      </c>
      <c r="L951">
        <v>16034</v>
      </c>
      <c r="M951">
        <v>332</v>
      </c>
      <c r="N951" s="24">
        <v>314.09</v>
      </c>
      <c r="O951" s="24">
        <f t="shared" si="44"/>
        <v>314.09</v>
      </c>
      <c r="P951">
        <v>46</v>
      </c>
      <c r="Q951" t="b">
        <v>0</v>
      </c>
      <c r="V951" t="s">
        <v>20</v>
      </c>
    </row>
    <row r="952" spans="1:22">
      <c r="A952" t="s">
        <v>1978</v>
      </c>
      <c r="B952" t="s">
        <v>1979</v>
      </c>
      <c r="C952" s="1" t="s">
        <v>4131</v>
      </c>
      <c r="D952" s="1">
        <v>44971</v>
      </c>
      <c r="E952" s="21">
        <v>2</v>
      </c>
      <c r="F952" s="21">
        <v>14</v>
      </c>
      <c r="G952" s="21">
        <v>2023</v>
      </c>
      <c r="H952" s="1">
        <f t="shared" si="42"/>
        <v>44971</v>
      </c>
      <c r="I952" s="23">
        <v>44996</v>
      </c>
      <c r="J952" s="21">
        <f t="shared" si="43"/>
        <v>25</v>
      </c>
      <c r="K952" t="s">
        <v>23</v>
      </c>
      <c r="L952">
        <v>6126</v>
      </c>
      <c r="M952">
        <v>160</v>
      </c>
      <c r="N952" s="24">
        <v>119.01</v>
      </c>
      <c r="O952" s="24">
        <f t="shared" si="44"/>
        <v>119.01</v>
      </c>
      <c r="P952">
        <v>28</v>
      </c>
      <c r="Q952" t="b">
        <v>0</v>
      </c>
      <c r="V952" t="s">
        <v>25</v>
      </c>
    </row>
    <row r="953" spans="1:22">
      <c r="A953" t="s">
        <v>1980</v>
      </c>
      <c r="B953" t="s">
        <v>1981</v>
      </c>
      <c r="C953" s="1" t="s">
        <v>4127</v>
      </c>
      <c r="D953" s="1">
        <v>45048</v>
      </c>
      <c r="E953" s="21">
        <v>5</v>
      </c>
      <c r="F953" s="21">
        <v>2</v>
      </c>
      <c r="G953" s="21">
        <v>2023</v>
      </c>
      <c r="H953" s="1">
        <f t="shared" si="42"/>
        <v>45048</v>
      </c>
      <c r="I953" s="23">
        <v>45061</v>
      </c>
      <c r="J953" s="21">
        <f t="shared" si="43"/>
        <v>13</v>
      </c>
      <c r="K953" t="s">
        <v>33</v>
      </c>
      <c r="L953">
        <v>6122</v>
      </c>
      <c r="M953">
        <v>279</v>
      </c>
      <c r="N953" s="24">
        <v>422.25</v>
      </c>
      <c r="O953" s="24">
        <f t="shared" si="44"/>
        <v>422.25</v>
      </c>
      <c r="P953">
        <v>36</v>
      </c>
      <c r="Q953" t="b">
        <v>0</v>
      </c>
      <c r="V953" t="s">
        <v>34</v>
      </c>
    </row>
    <row r="954" spans="1:22">
      <c r="A954" t="s">
        <v>1982</v>
      </c>
      <c r="B954" t="s">
        <v>1983</v>
      </c>
      <c r="C954" s="1" t="s">
        <v>4127</v>
      </c>
      <c r="D954" s="1">
        <v>45279</v>
      </c>
      <c r="E954" s="21">
        <v>12</v>
      </c>
      <c r="F954" s="21">
        <v>19</v>
      </c>
      <c r="G954" s="21">
        <v>2023</v>
      </c>
      <c r="H954" s="1">
        <f t="shared" si="42"/>
        <v>45279</v>
      </c>
      <c r="I954" s="23">
        <v>45281</v>
      </c>
      <c r="J954" s="21">
        <f t="shared" si="43"/>
        <v>2</v>
      </c>
      <c r="K954" t="s">
        <v>14</v>
      </c>
      <c r="L954">
        <v>19030</v>
      </c>
      <c r="M954">
        <v>192</v>
      </c>
      <c r="N954" s="24">
        <v>106.97</v>
      </c>
      <c r="O954" s="24">
        <f t="shared" si="44"/>
        <v>106.97</v>
      </c>
      <c r="P954">
        <v>32</v>
      </c>
      <c r="Q954" t="b">
        <v>1</v>
      </c>
      <c r="V954" t="s">
        <v>16</v>
      </c>
    </row>
    <row r="955" spans="1:22">
      <c r="A955" t="s">
        <v>1984</v>
      </c>
      <c r="B955" t="s">
        <v>1985</v>
      </c>
      <c r="C955" s="1" t="s">
        <v>4131</v>
      </c>
      <c r="D955" s="1">
        <v>45250</v>
      </c>
      <c r="E955" s="21">
        <v>11</v>
      </c>
      <c r="F955" s="21">
        <v>20</v>
      </c>
      <c r="G955" s="21">
        <v>2023</v>
      </c>
      <c r="H955" s="1">
        <f t="shared" si="42"/>
        <v>45250</v>
      </c>
      <c r="I955" s="23">
        <v>45260</v>
      </c>
      <c r="J955" s="21">
        <f t="shared" si="43"/>
        <v>10</v>
      </c>
      <c r="K955" t="s">
        <v>23</v>
      </c>
      <c r="L955">
        <v>83838</v>
      </c>
      <c r="M955">
        <v>971</v>
      </c>
      <c r="N955" s="24">
        <v>1388.48</v>
      </c>
      <c r="O955" s="24">
        <f t="shared" si="44"/>
        <v>1388.48</v>
      </c>
      <c r="P955">
        <v>122</v>
      </c>
      <c r="Q955" t="b">
        <v>0</v>
      </c>
      <c r="V955" t="s">
        <v>25</v>
      </c>
    </row>
    <row r="956" spans="1:22">
      <c r="A956" t="s">
        <v>1986</v>
      </c>
      <c r="B956" t="s">
        <v>1987</v>
      </c>
      <c r="C956" s="1" t="s">
        <v>4131</v>
      </c>
      <c r="D956" s="1">
        <v>45032</v>
      </c>
      <c r="E956" s="21">
        <v>4</v>
      </c>
      <c r="F956" s="21">
        <v>16</v>
      </c>
      <c r="G956" s="21">
        <v>2023</v>
      </c>
      <c r="H956" s="1">
        <f t="shared" si="42"/>
        <v>45032</v>
      </c>
      <c r="I956" s="23">
        <v>45038</v>
      </c>
      <c r="J956" s="21">
        <f t="shared" si="43"/>
        <v>6</v>
      </c>
      <c r="K956" t="s">
        <v>23</v>
      </c>
      <c r="L956">
        <v>85717</v>
      </c>
      <c r="M956">
        <v>2928</v>
      </c>
      <c r="N956" s="24">
        <v>4530.49</v>
      </c>
      <c r="O956" s="24">
        <f t="shared" si="44"/>
        <v>3632.575</v>
      </c>
      <c r="P956">
        <v>173</v>
      </c>
      <c r="Q956" t="b">
        <v>1</v>
      </c>
      <c r="V956" t="s">
        <v>25</v>
      </c>
    </row>
    <row r="957" spans="1:22">
      <c r="A957" t="s">
        <v>1988</v>
      </c>
      <c r="B957" t="s">
        <v>1989</v>
      </c>
      <c r="C957" s="1" t="s">
        <v>4129</v>
      </c>
      <c r="D957" s="1">
        <v>45218</v>
      </c>
      <c r="E957" s="21">
        <v>10</v>
      </c>
      <c r="F957" s="21">
        <v>19</v>
      </c>
      <c r="G957" s="21">
        <v>2023</v>
      </c>
      <c r="H957" s="1">
        <f t="shared" si="42"/>
        <v>45218</v>
      </c>
      <c r="I957" s="23">
        <v>45226</v>
      </c>
      <c r="J957" s="21">
        <f t="shared" si="43"/>
        <v>8</v>
      </c>
      <c r="K957" t="s">
        <v>41</v>
      </c>
      <c r="L957">
        <v>56658</v>
      </c>
      <c r="M957">
        <v>2622</v>
      </c>
      <c r="N957" s="24">
        <v>2156.27</v>
      </c>
      <c r="O957" s="24">
        <f t="shared" si="44"/>
        <v>2156.27</v>
      </c>
      <c r="P957">
        <v>282</v>
      </c>
      <c r="Q957" t="b">
        <v>0</v>
      </c>
      <c r="V957" t="s">
        <v>42</v>
      </c>
    </row>
    <row r="958" spans="1:22">
      <c r="A958" t="s">
        <v>1990</v>
      </c>
      <c r="B958" t="s">
        <v>1991</v>
      </c>
      <c r="C958" s="1" t="s">
        <v>4131</v>
      </c>
      <c r="D958" s="1">
        <v>45202</v>
      </c>
      <c r="E958" s="21">
        <v>10</v>
      </c>
      <c r="F958" s="21">
        <v>3</v>
      </c>
      <c r="G958" s="21">
        <v>2023</v>
      </c>
      <c r="H958" s="1">
        <f t="shared" si="42"/>
        <v>45202</v>
      </c>
      <c r="I958" s="23">
        <v>45213</v>
      </c>
      <c r="J958" s="21">
        <f t="shared" si="43"/>
        <v>11</v>
      </c>
      <c r="K958" t="s">
        <v>14</v>
      </c>
      <c r="L958">
        <v>39638</v>
      </c>
      <c r="M958">
        <v>775</v>
      </c>
      <c r="N958" s="24">
        <v>436.28</v>
      </c>
      <c r="O958" s="24">
        <f t="shared" si="44"/>
        <v>436.28</v>
      </c>
      <c r="P958">
        <v>90</v>
      </c>
      <c r="Q958" t="b">
        <v>1</v>
      </c>
      <c r="V958" t="s">
        <v>16</v>
      </c>
    </row>
    <row r="959" spans="1:22">
      <c r="A959" t="s">
        <v>1992</v>
      </c>
      <c r="B959" t="s">
        <v>1993</v>
      </c>
      <c r="C959" s="1" t="s">
        <v>4128</v>
      </c>
      <c r="D959" s="1">
        <v>45076</v>
      </c>
      <c r="E959" s="21">
        <v>5</v>
      </c>
      <c r="F959" s="21">
        <v>30</v>
      </c>
      <c r="G959" s="21">
        <v>2023</v>
      </c>
      <c r="H959" s="1">
        <f t="shared" si="42"/>
        <v>45076</v>
      </c>
      <c r="I959" s="23">
        <v>45104</v>
      </c>
      <c r="J959" s="21">
        <f t="shared" si="43"/>
        <v>28</v>
      </c>
      <c r="K959" t="s">
        <v>41</v>
      </c>
      <c r="L959">
        <v>68067</v>
      </c>
      <c r="M959">
        <v>1959</v>
      </c>
      <c r="N959" s="24">
        <v>2048.07</v>
      </c>
      <c r="O959" s="24">
        <f t="shared" si="44"/>
        <v>2048.07</v>
      </c>
      <c r="P959">
        <v>139</v>
      </c>
      <c r="Q959" t="b">
        <v>1</v>
      </c>
      <c r="V959" t="s">
        <v>42</v>
      </c>
    </row>
    <row r="960" spans="1:22">
      <c r="A960" t="s">
        <v>1994</v>
      </c>
      <c r="B960" t="s">
        <v>1995</v>
      </c>
      <c r="C960" s="1" t="s">
        <v>4129</v>
      </c>
      <c r="D960" s="1">
        <v>45190</v>
      </c>
      <c r="E960" s="21">
        <v>9</v>
      </c>
      <c r="F960" s="21">
        <v>21</v>
      </c>
      <c r="G960" s="21">
        <v>2023</v>
      </c>
      <c r="H960" s="1">
        <f t="shared" si="42"/>
        <v>45190</v>
      </c>
      <c r="I960" s="23">
        <v>45212</v>
      </c>
      <c r="J960" s="21">
        <f t="shared" si="43"/>
        <v>22</v>
      </c>
      <c r="K960" t="s">
        <v>23</v>
      </c>
      <c r="L960">
        <v>89869</v>
      </c>
      <c r="M960">
        <v>2518</v>
      </c>
      <c r="N960" s="24">
        <v>1631.39</v>
      </c>
      <c r="O960" s="24">
        <f t="shared" si="44"/>
        <v>1631.39</v>
      </c>
      <c r="P960">
        <v>164</v>
      </c>
      <c r="Q960" t="b">
        <v>1</v>
      </c>
      <c r="V960" t="s">
        <v>25</v>
      </c>
    </row>
    <row r="961" spans="1:22">
      <c r="A961" t="s">
        <v>1996</v>
      </c>
      <c r="B961" t="s">
        <v>1997</v>
      </c>
      <c r="C961" s="1" t="s">
        <v>4129</v>
      </c>
      <c r="D961" s="1">
        <v>44975</v>
      </c>
      <c r="E961" s="21">
        <v>2</v>
      </c>
      <c r="F961" s="21">
        <v>18</v>
      </c>
      <c r="G961" s="21">
        <v>2023</v>
      </c>
      <c r="H961" s="1">
        <f t="shared" si="42"/>
        <v>44975</v>
      </c>
      <c r="I961" s="23">
        <v>44994</v>
      </c>
      <c r="J961" s="21">
        <f t="shared" si="43"/>
        <v>19</v>
      </c>
      <c r="K961" t="s">
        <v>33</v>
      </c>
      <c r="L961">
        <v>35674</v>
      </c>
      <c r="M961">
        <v>1031</v>
      </c>
      <c r="N961" s="24">
        <v>695.63</v>
      </c>
      <c r="O961" s="24">
        <f t="shared" si="44"/>
        <v>695.63</v>
      </c>
      <c r="P961">
        <v>134</v>
      </c>
      <c r="Q961" t="b">
        <v>0</v>
      </c>
      <c r="V961" t="s">
        <v>34</v>
      </c>
    </row>
    <row r="962" spans="1:22">
      <c r="A962" t="s">
        <v>1998</v>
      </c>
      <c r="B962" t="s">
        <v>1999</v>
      </c>
      <c r="C962" s="1" t="s">
        <v>4127</v>
      </c>
      <c r="D962" s="1">
        <v>45137</v>
      </c>
      <c r="E962" s="21">
        <v>7</v>
      </c>
      <c r="F962" s="21">
        <v>30</v>
      </c>
      <c r="G962" s="21">
        <v>2023</v>
      </c>
      <c r="H962" s="1">
        <f t="shared" si="42"/>
        <v>45137</v>
      </c>
      <c r="I962" s="23">
        <v>45132</v>
      </c>
      <c r="J962" s="21">
        <f t="shared" si="43"/>
        <v>-5</v>
      </c>
      <c r="K962" t="s">
        <v>138</v>
      </c>
      <c r="L962">
        <v>36854</v>
      </c>
      <c r="M962">
        <v>1286</v>
      </c>
      <c r="N962" s="24">
        <v>1133.47</v>
      </c>
      <c r="O962" s="24">
        <f t="shared" si="44"/>
        <v>1133.47</v>
      </c>
      <c r="P962">
        <v>80</v>
      </c>
      <c r="Q962" t="b">
        <v>0</v>
      </c>
      <c r="V962" t="s">
        <v>139</v>
      </c>
    </row>
    <row r="963" spans="1:22">
      <c r="A963" t="s">
        <v>2000</v>
      </c>
      <c r="B963" t="s">
        <v>2001</v>
      </c>
      <c r="C963" s="1" t="s">
        <v>4129</v>
      </c>
      <c r="D963" s="1">
        <v>45262</v>
      </c>
      <c r="E963" s="21">
        <v>12</v>
      </c>
      <c r="F963" s="21">
        <v>2</v>
      </c>
      <c r="G963" s="21">
        <v>2023</v>
      </c>
      <c r="H963" s="1">
        <f t="shared" ref="H963:H1026" si="45">IF(E963&gt;12,DATE(G963,F963,E963),D963)</f>
        <v>45262</v>
      </c>
      <c r="I963" s="23">
        <v>45278</v>
      </c>
      <c r="J963" s="21">
        <f t="shared" ref="J963:J1026" si="46">DATEDIF(H963,I963,"D")</f>
        <v>16</v>
      </c>
      <c r="K963" t="s">
        <v>19</v>
      </c>
      <c r="L963">
        <v>47271</v>
      </c>
      <c r="M963">
        <v>1360</v>
      </c>
      <c r="N963" s="24">
        <v>1282.75</v>
      </c>
      <c r="O963" s="24">
        <f t="shared" ref="O963:O1026" si="47">IF(N963&lt;$Z$8,$Z$8,IF(N963&gt;$Z$9,$Z$9,N963))</f>
        <v>1282.75</v>
      </c>
      <c r="P963">
        <v>129</v>
      </c>
      <c r="Q963" t="b">
        <v>0</v>
      </c>
      <c r="V963" t="s">
        <v>20</v>
      </c>
    </row>
    <row r="964" spans="1:22">
      <c r="A964" t="s">
        <v>2002</v>
      </c>
      <c r="B964" t="s">
        <v>2003</v>
      </c>
      <c r="C964" s="1" t="s">
        <v>4128</v>
      </c>
      <c r="D964" s="1">
        <v>45054</v>
      </c>
      <c r="E964" s="21">
        <v>5</v>
      </c>
      <c r="F964" s="21">
        <v>8</v>
      </c>
      <c r="G964" s="21">
        <v>2023</v>
      </c>
      <c r="H964" s="1">
        <f t="shared" si="45"/>
        <v>45054</v>
      </c>
      <c r="I964" s="23">
        <v>45062</v>
      </c>
      <c r="J964" s="21">
        <f t="shared" si="46"/>
        <v>8</v>
      </c>
      <c r="K964" t="s">
        <v>41</v>
      </c>
      <c r="L964">
        <v>74688</v>
      </c>
      <c r="M964">
        <v>2083</v>
      </c>
      <c r="N964" s="24">
        <v>2697.39</v>
      </c>
      <c r="O964" s="24">
        <f t="shared" si="47"/>
        <v>2697.39</v>
      </c>
      <c r="P964">
        <v>336</v>
      </c>
      <c r="Q964" t="b">
        <v>1</v>
      </c>
      <c r="V964" t="s">
        <v>42</v>
      </c>
    </row>
    <row r="965" spans="1:22">
      <c r="A965" t="s">
        <v>2004</v>
      </c>
      <c r="B965" t="s">
        <v>2005</v>
      </c>
      <c r="C965" s="1" t="s">
        <v>4131</v>
      </c>
      <c r="D965" s="1">
        <v>45053</v>
      </c>
      <c r="E965" s="21">
        <v>5</v>
      </c>
      <c r="F965" s="21">
        <v>7</v>
      </c>
      <c r="G965" s="21">
        <v>2023</v>
      </c>
      <c r="H965" s="1">
        <f t="shared" si="45"/>
        <v>45053</v>
      </c>
      <c r="I965" s="23">
        <v>45076</v>
      </c>
      <c r="J965" s="21">
        <f t="shared" si="46"/>
        <v>23</v>
      </c>
      <c r="K965" t="s">
        <v>415</v>
      </c>
      <c r="L965">
        <v>39518</v>
      </c>
      <c r="M965">
        <v>1144</v>
      </c>
      <c r="N965" s="24">
        <v>1736.12</v>
      </c>
      <c r="O965" s="24">
        <f t="shared" si="47"/>
        <v>1736.12</v>
      </c>
      <c r="P965">
        <v>222</v>
      </c>
      <c r="Q965" t="b">
        <v>0</v>
      </c>
      <c r="V965" t="s">
        <v>34</v>
      </c>
    </row>
    <row r="966" spans="1:22">
      <c r="A966" t="s">
        <v>2006</v>
      </c>
      <c r="B966" t="s">
        <v>2007</v>
      </c>
      <c r="C966" s="1" t="s">
        <v>4127</v>
      </c>
      <c r="D966" s="1">
        <v>45177</v>
      </c>
      <c r="E966" s="21">
        <v>9</v>
      </c>
      <c r="F966" s="21">
        <v>8</v>
      </c>
      <c r="G966" s="21">
        <v>2023</v>
      </c>
      <c r="H966" s="1">
        <f t="shared" si="45"/>
        <v>45177</v>
      </c>
      <c r="I966" s="23">
        <v>45192</v>
      </c>
      <c r="J966" s="21">
        <f t="shared" si="46"/>
        <v>15</v>
      </c>
      <c r="K966" t="s">
        <v>23</v>
      </c>
      <c r="L966">
        <v>11267</v>
      </c>
      <c r="M966">
        <v>378</v>
      </c>
      <c r="N966" s="24">
        <v>525.1</v>
      </c>
      <c r="O966" s="24">
        <f t="shared" si="47"/>
        <v>525.1</v>
      </c>
      <c r="P966">
        <v>0</v>
      </c>
      <c r="Q966" t="b">
        <v>1</v>
      </c>
      <c r="V966" t="s">
        <v>25</v>
      </c>
    </row>
    <row r="967" spans="1:22">
      <c r="A967" t="s">
        <v>2008</v>
      </c>
      <c r="B967" t="s">
        <v>2009</v>
      </c>
      <c r="C967" s="1" t="s">
        <v>4128</v>
      </c>
      <c r="D967" s="1">
        <v>45248</v>
      </c>
      <c r="E967" s="21">
        <v>11</v>
      </c>
      <c r="F967" s="21">
        <v>18</v>
      </c>
      <c r="G967" s="21">
        <v>2023</v>
      </c>
      <c r="H967" s="1">
        <f t="shared" si="45"/>
        <v>45248</v>
      </c>
      <c r="I967" s="23">
        <v>45274</v>
      </c>
      <c r="J967" s="21">
        <f t="shared" si="46"/>
        <v>26</v>
      </c>
      <c r="K967" t="s">
        <v>33</v>
      </c>
      <c r="L967">
        <v>91825</v>
      </c>
      <c r="M967">
        <v>2890</v>
      </c>
      <c r="N967" s="24">
        <v>2088.14</v>
      </c>
      <c r="O967" s="24">
        <f t="shared" si="47"/>
        <v>2088.14</v>
      </c>
      <c r="P967">
        <v>574</v>
      </c>
      <c r="Q967" t="b">
        <v>1</v>
      </c>
      <c r="V967" t="s">
        <v>34</v>
      </c>
    </row>
    <row r="968" spans="1:22">
      <c r="A968" t="s">
        <v>2010</v>
      </c>
      <c r="B968" t="s">
        <v>2011</v>
      </c>
      <c r="C968" s="1" t="s">
        <v>4128</v>
      </c>
      <c r="D968" s="1">
        <v>45251</v>
      </c>
      <c r="E968" s="21">
        <v>11</v>
      </c>
      <c r="F968" s="21">
        <v>21</v>
      </c>
      <c r="G968" s="21">
        <v>2023</v>
      </c>
      <c r="H968" s="1">
        <f t="shared" si="45"/>
        <v>45251</v>
      </c>
      <c r="I968" s="23">
        <v>45274</v>
      </c>
      <c r="J968" s="21">
        <f t="shared" si="46"/>
        <v>23</v>
      </c>
      <c r="K968" t="s">
        <v>41</v>
      </c>
      <c r="L968">
        <v>2062</v>
      </c>
      <c r="M968">
        <v>91</v>
      </c>
      <c r="N968" s="24">
        <v>68.99</v>
      </c>
      <c r="O968" s="24">
        <f t="shared" si="47"/>
        <v>68.99</v>
      </c>
      <c r="P968">
        <v>14</v>
      </c>
      <c r="Q968" t="b">
        <v>1</v>
      </c>
      <c r="V968" t="s">
        <v>42</v>
      </c>
    </row>
    <row r="969" spans="1:22">
      <c r="A969" t="s">
        <v>2012</v>
      </c>
      <c r="B969" t="s">
        <v>2013</v>
      </c>
      <c r="C969" s="1" t="s">
        <v>4131</v>
      </c>
      <c r="D969" s="1">
        <v>45133</v>
      </c>
      <c r="E969" s="21">
        <v>7</v>
      </c>
      <c r="F969" s="21">
        <v>26</v>
      </c>
      <c r="G969" s="21">
        <v>2023</v>
      </c>
      <c r="H969" s="1">
        <f t="shared" si="45"/>
        <v>45133</v>
      </c>
      <c r="I969" s="23">
        <v>45163</v>
      </c>
      <c r="J969" s="21">
        <f t="shared" si="46"/>
        <v>30</v>
      </c>
      <c r="K969" t="s">
        <v>23</v>
      </c>
      <c r="L969">
        <v>51448</v>
      </c>
      <c r="M969">
        <v>616</v>
      </c>
      <c r="N969" s="24">
        <v>1119.98</v>
      </c>
      <c r="O969" s="24">
        <f t="shared" si="47"/>
        <v>1119.98</v>
      </c>
      <c r="P969">
        <v>57</v>
      </c>
      <c r="Q969" t="b">
        <v>0</v>
      </c>
      <c r="V969" t="s">
        <v>25</v>
      </c>
    </row>
    <row r="970" spans="1:22">
      <c r="A970" t="s">
        <v>2014</v>
      </c>
      <c r="B970" t="s">
        <v>2015</v>
      </c>
      <c r="C970" s="1" t="s">
        <v>4129</v>
      </c>
      <c r="D970" s="1">
        <v>45115</v>
      </c>
      <c r="E970" s="21">
        <v>7</v>
      </c>
      <c r="F970" s="21">
        <v>8</v>
      </c>
      <c r="G970" s="21">
        <v>2023</v>
      </c>
      <c r="H970" s="1">
        <f t="shared" si="45"/>
        <v>45115</v>
      </c>
      <c r="I970" s="23">
        <v>45119</v>
      </c>
      <c r="J970" s="21">
        <f t="shared" si="46"/>
        <v>4</v>
      </c>
      <c r="K970" t="s">
        <v>19</v>
      </c>
      <c r="L970">
        <v>96462</v>
      </c>
      <c r="M970">
        <v>4179</v>
      </c>
      <c r="N970" s="24">
        <v>5589.53</v>
      </c>
      <c r="O970" s="24">
        <f t="shared" si="47"/>
        <v>3632.575</v>
      </c>
      <c r="P970">
        <v>630</v>
      </c>
      <c r="Q970" t="b">
        <v>1</v>
      </c>
      <c r="V970" t="s">
        <v>20</v>
      </c>
    </row>
    <row r="971" spans="1:22">
      <c r="A971" t="s">
        <v>2016</v>
      </c>
      <c r="B971" t="s">
        <v>2017</v>
      </c>
      <c r="C971" s="1" t="s">
        <v>4128</v>
      </c>
      <c r="D971" s="1" t="s">
        <v>2018</v>
      </c>
      <c r="E971" s="21">
        <v>25</v>
      </c>
      <c r="F971" s="21">
        <v>10</v>
      </c>
      <c r="G971" s="21">
        <v>2023</v>
      </c>
      <c r="H971" s="1">
        <f t="shared" si="45"/>
        <v>45224</v>
      </c>
      <c r="I971" s="23">
        <v>45228</v>
      </c>
      <c r="J971" s="21">
        <f t="shared" si="46"/>
        <v>4</v>
      </c>
      <c r="K971" t="s">
        <v>41</v>
      </c>
      <c r="L971">
        <v>7229</v>
      </c>
      <c r="M971">
        <v>316</v>
      </c>
      <c r="N971" s="24">
        <v>570.35</v>
      </c>
      <c r="O971" s="24">
        <f t="shared" si="47"/>
        <v>570.35</v>
      </c>
      <c r="P971">
        <v>49</v>
      </c>
      <c r="Q971" t="b">
        <v>0</v>
      </c>
      <c r="V971" t="s">
        <v>42</v>
      </c>
    </row>
    <row r="972" spans="1:22">
      <c r="A972" t="s">
        <v>2019</v>
      </c>
      <c r="B972" t="s">
        <v>2020</v>
      </c>
      <c r="C972" s="1" t="s">
        <v>4128</v>
      </c>
      <c r="D972" s="1">
        <v>44974</v>
      </c>
      <c r="E972" s="21">
        <v>2</v>
      </c>
      <c r="F972" s="21">
        <v>17</v>
      </c>
      <c r="G972" s="21">
        <v>2023</v>
      </c>
      <c r="H972" s="1">
        <f t="shared" si="45"/>
        <v>44974</v>
      </c>
      <c r="I972" s="23">
        <v>44980</v>
      </c>
      <c r="J972" s="21">
        <f t="shared" si="46"/>
        <v>6</v>
      </c>
      <c r="K972" t="s">
        <v>41</v>
      </c>
      <c r="L972">
        <v>57793</v>
      </c>
      <c r="M972">
        <v>1236</v>
      </c>
      <c r="N972" s="24">
        <v>1306.85</v>
      </c>
      <c r="O972" s="24">
        <f t="shared" si="47"/>
        <v>1306.85</v>
      </c>
      <c r="P972">
        <v>130</v>
      </c>
      <c r="Q972" t="b">
        <v>1</v>
      </c>
      <c r="R972">
        <v>57876</v>
      </c>
      <c r="V972" t="s">
        <v>42</v>
      </c>
    </row>
    <row r="973" spans="1:22">
      <c r="A973" t="s">
        <v>2021</v>
      </c>
      <c r="B973" t="s">
        <v>2022</v>
      </c>
      <c r="C973" s="1" t="s">
        <v>4131</v>
      </c>
      <c r="D973" s="1">
        <v>45267</v>
      </c>
      <c r="E973" s="21">
        <v>12</v>
      </c>
      <c r="F973" s="21">
        <v>7</v>
      </c>
      <c r="G973" s="21">
        <v>2023</v>
      </c>
      <c r="H973" s="1">
        <f t="shared" si="45"/>
        <v>45267</v>
      </c>
      <c r="I973" s="23">
        <v>45272</v>
      </c>
      <c r="J973" s="21">
        <f t="shared" si="46"/>
        <v>5</v>
      </c>
      <c r="K973" t="s">
        <v>19</v>
      </c>
      <c r="L973">
        <v>48915</v>
      </c>
      <c r="M973">
        <v>1394</v>
      </c>
      <c r="N973" s="24">
        <v>1981.71</v>
      </c>
      <c r="O973" s="24">
        <f t="shared" si="47"/>
        <v>1981.71</v>
      </c>
      <c r="P973">
        <v>73</v>
      </c>
      <c r="Q973" t="b">
        <v>0</v>
      </c>
      <c r="V973" t="s">
        <v>20</v>
      </c>
    </row>
    <row r="974" spans="1:22">
      <c r="A974" t="s">
        <v>2023</v>
      </c>
      <c r="B974" t="s">
        <v>2024</v>
      </c>
      <c r="C974" s="1" t="s">
        <v>4127</v>
      </c>
      <c r="D974" s="1">
        <v>45200</v>
      </c>
      <c r="E974" s="21">
        <v>10</v>
      </c>
      <c r="F974" s="21">
        <v>1</v>
      </c>
      <c r="G974" s="21">
        <v>2023</v>
      </c>
      <c r="H974" s="1">
        <f t="shared" si="45"/>
        <v>45200</v>
      </c>
      <c r="I974" s="23">
        <v>45205</v>
      </c>
      <c r="J974" s="21">
        <f t="shared" si="46"/>
        <v>5</v>
      </c>
      <c r="K974" t="s">
        <v>23</v>
      </c>
      <c r="L974">
        <v>5632</v>
      </c>
      <c r="M974">
        <v>155</v>
      </c>
      <c r="N974" s="24">
        <v>199.25</v>
      </c>
      <c r="O974" s="24">
        <f t="shared" si="47"/>
        <v>199.25</v>
      </c>
      <c r="P974">
        <v>0</v>
      </c>
      <c r="Q974" t="b">
        <v>1</v>
      </c>
      <c r="V974" t="s">
        <v>25</v>
      </c>
    </row>
    <row r="975" spans="1:22">
      <c r="A975" t="s">
        <v>2025</v>
      </c>
      <c r="B975" t="s">
        <v>2026</v>
      </c>
      <c r="C975" s="1" t="s">
        <v>4129</v>
      </c>
      <c r="D975" s="1">
        <v>45035</v>
      </c>
      <c r="E975" s="21">
        <v>4</v>
      </c>
      <c r="F975" s="21">
        <v>19</v>
      </c>
      <c r="G975" s="21">
        <v>2023</v>
      </c>
      <c r="H975" s="1">
        <f t="shared" si="45"/>
        <v>45035</v>
      </c>
      <c r="I975" s="23">
        <v>45059</v>
      </c>
      <c r="J975" s="21">
        <f t="shared" si="46"/>
        <v>24</v>
      </c>
      <c r="K975" t="s">
        <v>14</v>
      </c>
      <c r="L975">
        <v>4596</v>
      </c>
      <c r="M975">
        <v>86</v>
      </c>
      <c r="N975" s="24">
        <v>84.17</v>
      </c>
      <c r="O975" s="24">
        <f t="shared" si="47"/>
        <v>84.17</v>
      </c>
      <c r="P975">
        <v>4</v>
      </c>
      <c r="Q975" t="b">
        <v>0</v>
      </c>
      <c r="V975" t="s">
        <v>16</v>
      </c>
    </row>
    <row r="976" spans="1:22">
      <c r="A976" t="s">
        <v>2027</v>
      </c>
      <c r="B976" t="s">
        <v>2028</v>
      </c>
      <c r="C976" s="1" t="s">
        <v>4129</v>
      </c>
      <c r="D976" s="1">
        <v>45072</v>
      </c>
      <c r="E976" s="21">
        <v>5</v>
      </c>
      <c r="F976" s="21">
        <v>26</v>
      </c>
      <c r="G976" s="21">
        <v>2023</v>
      </c>
      <c r="H976" s="1">
        <f t="shared" si="45"/>
        <v>45072</v>
      </c>
      <c r="I976" s="23">
        <v>45092</v>
      </c>
      <c r="J976" s="21">
        <f t="shared" si="46"/>
        <v>20</v>
      </c>
      <c r="K976" t="s">
        <v>33</v>
      </c>
      <c r="L976">
        <v>7168</v>
      </c>
      <c r="M976">
        <v>185</v>
      </c>
      <c r="N976" s="24">
        <v>222.9</v>
      </c>
      <c r="O976" s="24">
        <f t="shared" si="47"/>
        <v>222.9</v>
      </c>
      <c r="P976">
        <v>26</v>
      </c>
      <c r="Q976" t="b">
        <v>0</v>
      </c>
      <c r="V976" t="s">
        <v>34</v>
      </c>
    </row>
    <row r="977" spans="1:22">
      <c r="A977" t="s">
        <v>2029</v>
      </c>
      <c r="B977" t="s">
        <v>2030</v>
      </c>
      <c r="C977" s="1" t="s">
        <v>4128</v>
      </c>
      <c r="D977" s="1">
        <v>45216</v>
      </c>
      <c r="E977" s="21">
        <v>10</v>
      </c>
      <c r="F977" s="21">
        <v>17</v>
      </c>
      <c r="G977" s="21">
        <v>2023</v>
      </c>
      <c r="H977" s="1">
        <f t="shared" si="45"/>
        <v>45216</v>
      </c>
      <c r="I977" s="23">
        <v>45211</v>
      </c>
      <c r="J977" s="21">
        <f t="shared" si="46"/>
        <v>-5</v>
      </c>
      <c r="K977" t="s">
        <v>23</v>
      </c>
      <c r="L977">
        <v>8561</v>
      </c>
      <c r="M977">
        <v>100</v>
      </c>
      <c r="N977" s="24">
        <v>125.37</v>
      </c>
      <c r="O977" s="24">
        <f t="shared" si="47"/>
        <v>125.37</v>
      </c>
      <c r="P977">
        <v>7</v>
      </c>
      <c r="Q977" t="b">
        <v>1</v>
      </c>
      <c r="V977" t="s">
        <v>25</v>
      </c>
    </row>
    <row r="978" spans="1:22">
      <c r="A978" t="s">
        <v>2031</v>
      </c>
      <c r="B978" t="s">
        <v>2032</v>
      </c>
      <c r="C978" s="1" t="s">
        <v>4131</v>
      </c>
      <c r="D978" s="1">
        <v>45276</v>
      </c>
      <c r="E978" s="21">
        <v>12</v>
      </c>
      <c r="F978" s="21">
        <v>16</v>
      </c>
      <c r="G978" s="21">
        <v>2023</v>
      </c>
      <c r="H978" s="1">
        <f t="shared" si="45"/>
        <v>45276</v>
      </c>
      <c r="I978" s="23">
        <v>45277</v>
      </c>
      <c r="J978" s="21">
        <f t="shared" si="46"/>
        <v>1</v>
      </c>
      <c r="K978" t="s">
        <v>23</v>
      </c>
      <c r="L978">
        <v>74794</v>
      </c>
      <c r="M978">
        <v>1579</v>
      </c>
      <c r="N978" s="24">
        <v>1265.03</v>
      </c>
      <c r="O978" s="24">
        <f t="shared" si="47"/>
        <v>1265.03</v>
      </c>
      <c r="P978">
        <v>212</v>
      </c>
      <c r="Q978" t="b">
        <v>0</v>
      </c>
      <c r="V978" t="s">
        <v>25</v>
      </c>
    </row>
    <row r="979" spans="1:22">
      <c r="A979" t="s">
        <v>2033</v>
      </c>
      <c r="B979" t="s">
        <v>2034</v>
      </c>
      <c r="C979" s="1" t="s">
        <v>4128</v>
      </c>
      <c r="D979" s="1">
        <v>45247</v>
      </c>
      <c r="E979" s="21">
        <v>11</v>
      </c>
      <c r="F979" s="21">
        <v>17</v>
      </c>
      <c r="G979" s="21">
        <v>2023</v>
      </c>
      <c r="H979" s="1">
        <f t="shared" si="45"/>
        <v>45247</v>
      </c>
      <c r="I979" s="23">
        <v>45262</v>
      </c>
      <c r="J979" s="21">
        <f t="shared" si="46"/>
        <v>15</v>
      </c>
      <c r="K979" t="s">
        <v>33</v>
      </c>
      <c r="L979">
        <v>83152</v>
      </c>
      <c r="M979">
        <v>3547</v>
      </c>
      <c r="N979" s="24">
        <v>3449.51</v>
      </c>
      <c r="O979" s="24">
        <f t="shared" si="47"/>
        <v>3449.51</v>
      </c>
      <c r="P979">
        <v>445</v>
      </c>
      <c r="Q979" t="b">
        <v>1</v>
      </c>
      <c r="V979" t="s">
        <v>34</v>
      </c>
    </row>
    <row r="980" spans="1:22">
      <c r="A980" t="s">
        <v>2035</v>
      </c>
      <c r="B980" t="s">
        <v>2036</v>
      </c>
      <c r="C980" s="1" t="s">
        <v>4129</v>
      </c>
      <c r="D980" s="1">
        <v>44990</v>
      </c>
      <c r="E980" s="21">
        <v>3</v>
      </c>
      <c r="F980" s="21">
        <v>5</v>
      </c>
      <c r="G980" s="21">
        <v>2023</v>
      </c>
      <c r="H980" s="1">
        <f t="shared" si="45"/>
        <v>44990</v>
      </c>
      <c r="I980" s="23">
        <v>45006</v>
      </c>
      <c r="J980" s="21">
        <f t="shared" si="46"/>
        <v>16</v>
      </c>
      <c r="K980" t="s">
        <v>41</v>
      </c>
      <c r="L980">
        <v>27734</v>
      </c>
      <c r="M980">
        <v>593</v>
      </c>
      <c r="N980" s="24">
        <v>1000.46</v>
      </c>
      <c r="O980" s="24">
        <f t="shared" si="47"/>
        <v>1000.46</v>
      </c>
      <c r="P980">
        <v>30</v>
      </c>
      <c r="Q980" t="b">
        <v>1</v>
      </c>
      <c r="V980" t="s">
        <v>42</v>
      </c>
    </row>
    <row r="981" spans="1:22">
      <c r="A981" t="s">
        <v>2037</v>
      </c>
      <c r="B981" t="s">
        <v>2038</v>
      </c>
      <c r="C981" s="1" t="s">
        <v>4131</v>
      </c>
      <c r="D981" s="1" t="s">
        <v>677</v>
      </c>
      <c r="E981" s="21">
        <v>22</v>
      </c>
      <c r="F981" s="21">
        <v>8</v>
      </c>
      <c r="G981" s="21">
        <v>2023</v>
      </c>
      <c r="H981" s="1">
        <f t="shared" si="45"/>
        <v>45160</v>
      </c>
      <c r="I981" s="23">
        <v>45172</v>
      </c>
      <c r="J981" s="21">
        <f t="shared" si="46"/>
        <v>12</v>
      </c>
      <c r="K981" t="s">
        <v>23</v>
      </c>
      <c r="L981">
        <v>7371</v>
      </c>
      <c r="M981">
        <v>314</v>
      </c>
      <c r="N981" s="24">
        <v>588.34</v>
      </c>
      <c r="O981" s="24">
        <f t="shared" si="47"/>
        <v>588.34</v>
      </c>
      <c r="P981">
        <v>32</v>
      </c>
      <c r="Q981" t="b">
        <v>1</v>
      </c>
      <c r="V981" t="s">
        <v>25</v>
      </c>
    </row>
    <row r="982" spans="1:22">
      <c r="A982" t="s">
        <v>2039</v>
      </c>
      <c r="B982" t="s">
        <v>2040</v>
      </c>
      <c r="C982" s="1" t="s">
        <v>4131</v>
      </c>
      <c r="D982" s="1">
        <v>45146</v>
      </c>
      <c r="E982" s="21">
        <v>8</v>
      </c>
      <c r="F982" s="21">
        <v>8</v>
      </c>
      <c r="G982" s="21">
        <v>2023</v>
      </c>
      <c r="H982" s="1">
        <f t="shared" si="45"/>
        <v>45146</v>
      </c>
      <c r="I982" s="23">
        <v>45172</v>
      </c>
      <c r="J982" s="21">
        <f t="shared" si="46"/>
        <v>26</v>
      </c>
      <c r="K982" t="s">
        <v>14</v>
      </c>
      <c r="L982">
        <v>27069</v>
      </c>
      <c r="M982">
        <v>846</v>
      </c>
      <c r="N982" s="24">
        <v>879.58</v>
      </c>
      <c r="O982" s="24">
        <f t="shared" si="47"/>
        <v>879.58</v>
      </c>
      <c r="P982">
        <v>118</v>
      </c>
      <c r="Q982" t="b">
        <v>0</v>
      </c>
      <c r="V982" t="s">
        <v>16</v>
      </c>
    </row>
    <row r="983" spans="1:22">
      <c r="A983" t="s">
        <v>2041</v>
      </c>
      <c r="B983" t="s">
        <v>2042</v>
      </c>
      <c r="C983" s="1" t="s">
        <v>4129</v>
      </c>
      <c r="D983" s="1">
        <v>44994</v>
      </c>
      <c r="E983" s="21">
        <v>3</v>
      </c>
      <c r="F983" s="21">
        <v>9</v>
      </c>
      <c r="G983" s="21">
        <v>2023</v>
      </c>
      <c r="H983" s="1">
        <f t="shared" si="45"/>
        <v>44994</v>
      </c>
      <c r="I983" s="23">
        <v>45017</v>
      </c>
      <c r="J983" s="21">
        <f t="shared" si="46"/>
        <v>23</v>
      </c>
      <c r="K983" t="s">
        <v>33</v>
      </c>
      <c r="L983">
        <v>80905</v>
      </c>
      <c r="M983">
        <v>3656</v>
      </c>
      <c r="N983" s="24">
        <v>3511.44</v>
      </c>
      <c r="O983" s="24">
        <f t="shared" si="47"/>
        <v>3511.44</v>
      </c>
      <c r="P983">
        <v>0</v>
      </c>
      <c r="Q983" t="b">
        <v>1</v>
      </c>
      <c r="V983" t="s">
        <v>34</v>
      </c>
    </row>
    <row r="984" spans="1:22">
      <c r="A984" t="s">
        <v>2043</v>
      </c>
      <c r="B984" t="s">
        <v>2044</v>
      </c>
      <c r="C984" s="1" t="s">
        <v>4128</v>
      </c>
      <c r="D984" s="1" t="s">
        <v>1616</v>
      </c>
      <c r="E984" s="21">
        <v>21</v>
      </c>
      <c r="F984" s="21">
        <v>5</v>
      </c>
      <c r="G984" s="21">
        <v>2023</v>
      </c>
      <c r="H984" s="1">
        <f t="shared" si="45"/>
        <v>45067</v>
      </c>
      <c r="I984" s="23">
        <v>45081</v>
      </c>
      <c r="J984" s="21">
        <f t="shared" si="46"/>
        <v>14</v>
      </c>
      <c r="K984" t="s">
        <v>23</v>
      </c>
      <c r="L984">
        <v>13910</v>
      </c>
      <c r="M984">
        <v>458</v>
      </c>
      <c r="N984" s="24">
        <v>363.1</v>
      </c>
      <c r="O984" s="24">
        <f t="shared" si="47"/>
        <v>363.1</v>
      </c>
      <c r="P984">
        <v>83</v>
      </c>
      <c r="Q984" t="b">
        <v>1</v>
      </c>
      <c r="V984" t="s">
        <v>25</v>
      </c>
    </row>
    <row r="985" spans="1:22">
      <c r="A985" t="s">
        <v>2045</v>
      </c>
      <c r="B985" t="s">
        <v>2046</v>
      </c>
      <c r="C985" s="1" t="s">
        <v>4129</v>
      </c>
      <c r="D985" s="1">
        <v>45111</v>
      </c>
      <c r="E985" s="21">
        <v>7</v>
      </c>
      <c r="F985" s="21">
        <v>4</v>
      </c>
      <c r="G985" s="21">
        <v>2023</v>
      </c>
      <c r="H985" s="1">
        <f t="shared" si="45"/>
        <v>45111</v>
      </c>
      <c r="I985" s="23">
        <v>45112</v>
      </c>
      <c r="J985" s="21">
        <f t="shared" si="46"/>
        <v>1</v>
      </c>
      <c r="K985" t="s">
        <v>41</v>
      </c>
      <c r="L985">
        <v>74479</v>
      </c>
      <c r="M985">
        <v>833</v>
      </c>
      <c r="N985" s="24">
        <v>1264.27</v>
      </c>
      <c r="O985" s="24">
        <f t="shared" si="47"/>
        <v>1264.27</v>
      </c>
      <c r="P985">
        <v>102</v>
      </c>
      <c r="Q985" t="b">
        <v>1</v>
      </c>
      <c r="V985" t="s">
        <v>42</v>
      </c>
    </row>
    <row r="986" spans="1:22">
      <c r="A986" t="s">
        <v>2047</v>
      </c>
      <c r="B986" t="s">
        <v>2048</v>
      </c>
      <c r="C986" s="1" t="s">
        <v>4129</v>
      </c>
      <c r="D986" s="1">
        <v>45259</v>
      </c>
      <c r="E986" s="21">
        <v>11</v>
      </c>
      <c r="F986" s="21">
        <v>29</v>
      </c>
      <c r="G986" s="21">
        <v>2023</v>
      </c>
      <c r="H986" s="1">
        <f t="shared" si="45"/>
        <v>45259</v>
      </c>
      <c r="I986" s="23">
        <v>45282</v>
      </c>
      <c r="J986" s="21">
        <f t="shared" si="46"/>
        <v>23</v>
      </c>
      <c r="K986" t="s">
        <v>33</v>
      </c>
      <c r="L986">
        <v>78735</v>
      </c>
      <c r="M986">
        <v>2914</v>
      </c>
      <c r="N986" s="24">
        <v>2869.27</v>
      </c>
      <c r="O986" s="24">
        <f t="shared" si="47"/>
        <v>2869.27</v>
      </c>
      <c r="P986">
        <v>464</v>
      </c>
      <c r="Q986" t="b">
        <v>0</v>
      </c>
      <c r="V986" t="s">
        <v>34</v>
      </c>
    </row>
    <row r="987" spans="1:22">
      <c r="A987" t="s">
        <v>2049</v>
      </c>
      <c r="B987" t="s">
        <v>2050</v>
      </c>
      <c r="C987" s="1" t="s">
        <v>4131</v>
      </c>
      <c r="D987" s="1">
        <v>45083</v>
      </c>
      <c r="E987" s="21">
        <v>6</v>
      </c>
      <c r="F987" s="21">
        <v>6</v>
      </c>
      <c r="G987" s="21">
        <v>2023</v>
      </c>
      <c r="H987" s="1">
        <f t="shared" si="45"/>
        <v>45083</v>
      </c>
      <c r="I987" s="23">
        <v>45078</v>
      </c>
      <c r="J987" s="21">
        <f t="shared" si="46"/>
        <v>-5</v>
      </c>
      <c r="K987" t="s">
        <v>14</v>
      </c>
      <c r="L987">
        <v>82264</v>
      </c>
      <c r="M987">
        <v>970</v>
      </c>
      <c r="N987" s="24">
        <v>1922.18</v>
      </c>
      <c r="O987" s="24">
        <f t="shared" si="47"/>
        <v>1922.18</v>
      </c>
      <c r="P987">
        <v>94</v>
      </c>
      <c r="Q987" t="b">
        <v>1</v>
      </c>
      <c r="V987" t="s">
        <v>16</v>
      </c>
    </row>
    <row r="988" spans="1:22">
      <c r="A988" t="s">
        <v>2051</v>
      </c>
      <c r="B988" t="s">
        <v>2052</v>
      </c>
      <c r="C988" s="1" t="s">
        <v>4127</v>
      </c>
      <c r="D988" s="1">
        <v>45146</v>
      </c>
      <c r="E988" s="21">
        <v>8</v>
      </c>
      <c r="F988" s="21">
        <v>8</v>
      </c>
      <c r="G988" s="21">
        <v>2023</v>
      </c>
      <c r="H988" s="1">
        <f t="shared" si="45"/>
        <v>45146</v>
      </c>
      <c r="I988" s="23">
        <v>45175</v>
      </c>
      <c r="J988" s="21">
        <f t="shared" si="46"/>
        <v>29</v>
      </c>
      <c r="K988" t="s">
        <v>19</v>
      </c>
      <c r="L988">
        <v>24275</v>
      </c>
      <c r="M988">
        <v>680</v>
      </c>
      <c r="N988" s="24">
        <v>672.2</v>
      </c>
      <c r="O988" s="24">
        <f t="shared" si="47"/>
        <v>672.2</v>
      </c>
      <c r="P988">
        <v>68</v>
      </c>
      <c r="Q988" t="b">
        <v>1</v>
      </c>
      <c r="V988" t="s">
        <v>20</v>
      </c>
    </row>
    <row r="989" spans="1:22">
      <c r="A989" t="s">
        <v>2053</v>
      </c>
      <c r="B989" t="s">
        <v>2054</v>
      </c>
      <c r="C989" s="1" t="s">
        <v>4131</v>
      </c>
      <c r="D989" s="1">
        <v>44927</v>
      </c>
      <c r="E989" s="21">
        <v>1</v>
      </c>
      <c r="F989" s="21">
        <v>1</v>
      </c>
      <c r="G989" s="21">
        <v>2023</v>
      </c>
      <c r="H989" s="1">
        <f t="shared" si="45"/>
        <v>44927</v>
      </c>
      <c r="I989" s="23">
        <v>44950</v>
      </c>
      <c r="J989" s="21">
        <f t="shared" si="46"/>
        <v>23</v>
      </c>
      <c r="K989" t="s">
        <v>33</v>
      </c>
      <c r="L989">
        <v>73274</v>
      </c>
      <c r="M989">
        <v>3456</v>
      </c>
      <c r="N989" s="24">
        <v>3771.2</v>
      </c>
      <c r="O989" s="24">
        <f t="shared" si="47"/>
        <v>3632.575</v>
      </c>
      <c r="P989">
        <v>273</v>
      </c>
      <c r="Q989" t="b">
        <v>0</v>
      </c>
      <c r="V989" t="s">
        <v>34</v>
      </c>
    </row>
    <row r="990" spans="1:22">
      <c r="A990" t="s">
        <v>2055</v>
      </c>
      <c r="B990" t="s">
        <v>2056</v>
      </c>
      <c r="C990" s="1" t="s">
        <v>4131</v>
      </c>
      <c r="D990" s="1">
        <v>45230</v>
      </c>
      <c r="E990" s="21">
        <v>10</v>
      </c>
      <c r="F990" s="21">
        <v>31</v>
      </c>
      <c r="G990" s="21">
        <v>2023</v>
      </c>
      <c r="H990" s="1">
        <f t="shared" si="45"/>
        <v>45230</v>
      </c>
      <c r="I990" s="23">
        <v>45242</v>
      </c>
      <c r="J990" s="21">
        <f t="shared" si="46"/>
        <v>12</v>
      </c>
      <c r="K990" t="s">
        <v>14</v>
      </c>
      <c r="L990">
        <v>82449</v>
      </c>
      <c r="M990">
        <v>1369</v>
      </c>
      <c r="N990" s="24">
        <v>1923.45</v>
      </c>
      <c r="O990" s="24">
        <f t="shared" si="47"/>
        <v>1923.45</v>
      </c>
      <c r="P990">
        <v>183</v>
      </c>
      <c r="Q990" t="b">
        <v>1</v>
      </c>
      <c r="V990" t="s">
        <v>16</v>
      </c>
    </row>
    <row r="991" spans="1:22">
      <c r="A991" t="s">
        <v>2057</v>
      </c>
      <c r="B991" t="s">
        <v>2058</v>
      </c>
      <c r="C991" s="1" t="s">
        <v>4127</v>
      </c>
      <c r="D991" s="1">
        <v>45047</v>
      </c>
      <c r="E991" s="21">
        <v>5</v>
      </c>
      <c r="F991" s="21">
        <v>1</v>
      </c>
      <c r="G991" s="21">
        <v>2023</v>
      </c>
      <c r="H991" s="1">
        <f t="shared" si="45"/>
        <v>45047</v>
      </c>
      <c r="I991" s="23">
        <v>44952</v>
      </c>
      <c r="J991" s="21">
        <f t="shared" si="46"/>
        <v>-95</v>
      </c>
      <c r="K991" t="s">
        <v>23</v>
      </c>
      <c r="L991">
        <v>61004</v>
      </c>
      <c r="M991">
        <v>1561</v>
      </c>
      <c r="N991" s="24">
        <v>2657.64</v>
      </c>
      <c r="O991" s="24">
        <f t="shared" si="47"/>
        <v>2657.64</v>
      </c>
      <c r="P991">
        <v>151</v>
      </c>
      <c r="Q991" t="b">
        <v>0</v>
      </c>
      <c r="V991" t="s">
        <v>25</v>
      </c>
    </row>
    <row r="992" spans="1:22">
      <c r="A992" t="s">
        <v>2059</v>
      </c>
      <c r="B992" t="s">
        <v>2060</v>
      </c>
      <c r="C992" s="1" t="s">
        <v>4127</v>
      </c>
      <c r="D992" s="1">
        <v>45102</v>
      </c>
      <c r="E992" s="21">
        <v>6</v>
      </c>
      <c r="F992" s="21">
        <v>25</v>
      </c>
      <c r="G992" s="21">
        <v>2023</v>
      </c>
      <c r="H992" s="1">
        <f t="shared" si="45"/>
        <v>45102</v>
      </c>
      <c r="I992" s="23">
        <v>45120</v>
      </c>
      <c r="J992" s="21">
        <f t="shared" si="46"/>
        <v>18</v>
      </c>
      <c r="K992" t="s">
        <v>23</v>
      </c>
      <c r="L992">
        <v>63981</v>
      </c>
      <c r="M992">
        <v>2507</v>
      </c>
      <c r="N992" s="24">
        <v>3019.12</v>
      </c>
      <c r="O992" s="24">
        <f t="shared" si="47"/>
        <v>3019.12</v>
      </c>
      <c r="P992">
        <v>157</v>
      </c>
      <c r="Q992" t="b">
        <v>1</v>
      </c>
      <c r="V992" t="s">
        <v>25</v>
      </c>
    </row>
    <row r="993" spans="1:22">
      <c r="A993" t="s">
        <v>2061</v>
      </c>
      <c r="B993" t="s">
        <v>2062</v>
      </c>
      <c r="C993" s="1" t="s">
        <v>4128</v>
      </c>
      <c r="D993" s="1">
        <v>45143</v>
      </c>
      <c r="E993" s="21">
        <v>8</v>
      </c>
      <c r="F993" s="21">
        <v>5</v>
      </c>
      <c r="G993" s="21">
        <v>2023</v>
      </c>
      <c r="H993" s="1">
        <f t="shared" si="45"/>
        <v>45143</v>
      </c>
      <c r="I993" s="23">
        <v>45147</v>
      </c>
      <c r="J993" s="21">
        <f t="shared" si="46"/>
        <v>4</v>
      </c>
      <c r="K993" t="s">
        <v>14</v>
      </c>
      <c r="L993">
        <v>85659</v>
      </c>
      <c r="M993">
        <v>3879</v>
      </c>
      <c r="N993" s="24">
        <v>4398.72</v>
      </c>
      <c r="O993" s="24">
        <f t="shared" si="47"/>
        <v>3632.575</v>
      </c>
      <c r="P993">
        <v>592</v>
      </c>
      <c r="Q993" t="b">
        <v>1</v>
      </c>
      <c r="V993" t="s">
        <v>16</v>
      </c>
    </row>
    <row r="994" spans="1:22">
      <c r="A994" t="s">
        <v>2063</v>
      </c>
      <c r="B994" t="s">
        <v>2064</v>
      </c>
      <c r="C994" s="1" t="s">
        <v>4127</v>
      </c>
      <c r="D994" s="1">
        <v>45044</v>
      </c>
      <c r="E994" s="21">
        <v>4</v>
      </c>
      <c r="F994" s="21">
        <v>28</v>
      </c>
      <c r="G994" s="21">
        <v>2023</v>
      </c>
      <c r="H994" s="1">
        <f t="shared" si="45"/>
        <v>45044</v>
      </c>
      <c r="I994" s="23">
        <v>45058</v>
      </c>
      <c r="J994" s="21">
        <f t="shared" si="46"/>
        <v>14</v>
      </c>
      <c r="K994" t="s">
        <v>23</v>
      </c>
      <c r="L994">
        <v>55553</v>
      </c>
      <c r="M994">
        <v>2046</v>
      </c>
      <c r="N994" s="24">
        <v>4078.61</v>
      </c>
      <c r="O994" s="24">
        <f t="shared" si="47"/>
        <v>3632.575</v>
      </c>
      <c r="P994">
        <v>319</v>
      </c>
      <c r="Q994" t="b">
        <v>0</v>
      </c>
      <c r="V994" t="s">
        <v>25</v>
      </c>
    </row>
    <row r="995" spans="1:22">
      <c r="A995" t="s">
        <v>2065</v>
      </c>
      <c r="B995" t="s">
        <v>2066</v>
      </c>
      <c r="C995" s="1" t="s">
        <v>4131</v>
      </c>
      <c r="D995" s="1">
        <v>44979</v>
      </c>
      <c r="E995" s="21">
        <v>2</v>
      </c>
      <c r="F995" s="21">
        <v>22</v>
      </c>
      <c r="G995" s="21">
        <v>2023</v>
      </c>
      <c r="H995" s="1">
        <f t="shared" si="45"/>
        <v>44979</v>
      </c>
      <c r="I995" s="23">
        <v>44995</v>
      </c>
      <c r="J995" s="21">
        <f t="shared" si="46"/>
        <v>16</v>
      </c>
      <c r="K995" t="s">
        <v>14</v>
      </c>
      <c r="L995">
        <v>49447</v>
      </c>
      <c r="M995">
        <v>1005</v>
      </c>
      <c r="N995" s="24">
        <v>518.32</v>
      </c>
      <c r="O995" s="24">
        <f t="shared" si="47"/>
        <v>518.32</v>
      </c>
      <c r="P995">
        <v>104</v>
      </c>
      <c r="Q995" t="b">
        <v>1</v>
      </c>
      <c r="V995" t="s">
        <v>16</v>
      </c>
    </row>
    <row r="996" spans="1:22">
      <c r="A996" t="s">
        <v>2067</v>
      </c>
      <c r="B996" t="s">
        <v>2068</v>
      </c>
      <c r="C996" s="1" t="s">
        <v>4127</v>
      </c>
      <c r="D996" s="1">
        <v>45080</v>
      </c>
      <c r="E996" s="21">
        <v>6</v>
      </c>
      <c r="F996" s="21">
        <v>3</v>
      </c>
      <c r="G996" s="21">
        <v>2023</v>
      </c>
      <c r="H996" s="1">
        <f t="shared" si="45"/>
        <v>45080</v>
      </c>
      <c r="I996" s="23">
        <v>45082</v>
      </c>
      <c r="J996" s="21">
        <f t="shared" si="46"/>
        <v>2</v>
      </c>
      <c r="K996" t="s">
        <v>14</v>
      </c>
      <c r="L996">
        <v>35529</v>
      </c>
      <c r="M996">
        <v>1314</v>
      </c>
      <c r="N996" s="24">
        <v>2421.17</v>
      </c>
      <c r="O996" s="24">
        <f t="shared" si="47"/>
        <v>2421.17</v>
      </c>
      <c r="P996">
        <v>80</v>
      </c>
      <c r="Q996" t="b">
        <v>1</v>
      </c>
      <c r="V996" t="s">
        <v>16</v>
      </c>
    </row>
    <row r="997" spans="1:22">
      <c r="A997" t="s">
        <v>2069</v>
      </c>
      <c r="B997" t="s">
        <v>2070</v>
      </c>
      <c r="C997" s="1" t="s">
        <v>4128</v>
      </c>
      <c r="D997" s="1">
        <v>44995</v>
      </c>
      <c r="E997" s="21">
        <v>3</v>
      </c>
      <c r="F997" s="21">
        <v>10</v>
      </c>
      <c r="G997" s="21">
        <v>2023</v>
      </c>
      <c r="H997" s="1">
        <f t="shared" si="45"/>
        <v>44995</v>
      </c>
      <c r="I997" s="23">
        <v>45004</v>
      </c>
      <c r="J997" s="21">
        <f t="shared" si="46"/>
        <v>9</v>
      </c>
      <c r="K997" t="s">
        <v>14</v>
      </c>
      <c r="L997">
        <v>76703</v>
      </c>
      <c r="M997">
        <v>1677</v>
      </c>
      <c r="N997" s="24">
        <v>1213.66</v>
      </c>
      <c r="O997" s="24">
        <f t="shared" si="47"/>
        <v>1213.66</v>
      </c>
      <c r="P997">
        <v>191</v>
      </c>
      <c r="Q997" t="b">
        <v>1</v>
      </c>
      <c r="V997" t="s">
        <v>16</v>
      </c>
    </row>
    <row r="998" spans="1:22">
      <c r="A998" t="s">
        <v>2071</v>
      </c>
      <c r="B998" t="s">
        <v>2072</v>
      </c>
      <c r="C998" s="1" t="s">
        <v>4129</v>
      </c>
      <c r="D998" s="1">
        <v>44962</v>
      </c>
      <c r="E998" s="21">
        <v>2</v>
      </c>
      <c r="F998" s="21">
        <v>5</v>
      </c>
      <c r="G998" s="21">
        <v>2023</v>
      </c>
      <c r="H998" s="1">
        <f t="shared" si="45"/>
        <v>44962</v>
      </c>
      <c r="I998" s="23">
        <v>45062</v>
      </c>
      <c r="J998" s="21">
        <f t="shared" si="46"/>
        <v>100</v>
      </c>
      <c r="K998" t="s">
        <v>33</v>
      </c>
      <c r="L998">
        <v>77090</v>
      </c>
      <c r="M998">
        <v>2986</v>
      </c>
      <c r="N998" s="24">
        <v>5013.16</v>
      </c>
      <c r="O998" s="24">
        <f t="shared" si="47"/>
        <v>3632.575</v>
      </c>
      <c r="P998">
        <v>347</v>
      </c>
      <c r="Q998" t="b">
        <v>0</v>
      </c>
      <c r="V998" t="s">
        <v>34</v>
      </c>
    </row>
    <row r="999" spans="1:22">
      <c r="A999" t="s">
        <v>2073</v>
      </c>
      <c r="B999" t="s">
        <v>2074</v>
      </c>
      <c r="C999" s="1" t="s">
        <v>4127</v>
      </c>
      <c r="D999" s="1">
        <v>45259</v>
      </c>
      <c r="E999" s="21">
        <v>11</v>
      </c>
      <c r="F999" s="21">
        <v>29</v>
      </c>
      <c r="G999" s="21">
        <v>2023</v>
      </c>
      <c r="H999" s="1">
        <f t="shared" si="45"/>
        <v>45259</v>
      </c>
      <c r="I999" s="23">
        <v>45277</v>
      </c>
      <c r="J999" s="21">
        <f t="shared" si="46"/>
        <v>18</v>
      </c>
      <c r="K999" t="s">
        <v>14</v>
      </c>
      <c r="L999">
        <v>18260</v>
      </c>
      <c r="M999">
        <v>879</v>
      </c>
      <c r="N999" s="24">
        <v>1254.24</v>
      </c>
      <c r="O999" s="24">
        <f t="shared" si="47"/>
        <v>1254.24</v>
      </c>
      <c r="P999">
        <v>132</v>
      </c>
      <c r="Q999" t="b">
        <v>1</v>
      </c>
      <c r="V999" t="s">
        <v>16</v>
      </c>
    </row>
    <row r="1000" spans="1:22">
      <c r="A1000" t="s">
        <v>2075</v>
      </c>
      <c r="B1000" t="s">
        <v>2076</v>
      </c>
      <c r="C1000" s="1" t="s">
        <v>4131</v>
      </c>
      <c r="D1000" s="1">
        <v>45036</v>
      </c>
      <c r="E1000" s="21">
        <v>4</v>
      </c>
      <c r="F1000" s="21">
        <v>20</v>
      </c>
      <c r="G1000" s="21">
        <v>2023</v>
      </c>
      <c r="H1000" s="1">
        <f t="shared" si="45"/>
        <v>45036</v>
      </c>
      <c r="I1000" s="23">
        <v>45059</v>
      </c>
      <c r="J1000" s="21">
        <f t="shared" si="46"/>
        <v>23</v>
      </c>
      <c r="K1000" t="s">
        <v>33</v>
      </c>
      <c r="L1000">
        <v>4812</v>
      </c>
      <c r="M1000">
        <v>186</v>
      </c>
      <c r="N1000" s="24">
        <v>188.38</v>
      </c>
      <c r="O1000" s="24">
        <f t="shared" si="47"/>
        <v>188.38</v>
      </c>
      <c r="P1000">
        <v>18</v>
      </c>
      <c r="Q1000" t="b">
        <v>1</v>
      </c>
      <c r="V1000" t="s">
        <v>34</v>
      </c>
    </row>
    <row r="1001" spans="1:22">
      <c r="A1001" t="s">
        <v>2077</v>
      </c>
      <c r="B1001" t="s">
        <v>2078</v>
      </c>
      <c r="C1001" s="1" t="s">
        <v>4129</v>
      </c>
      <c r="D1001" s="1">
        <v>45137</v>
      </c>
      <c r="E1001" s="21">
        <v>7</v>
      </c>
      <c r="F1001" s="21">
        <v>30</v>
      </c>
      <c r="G1001" s="21">
        <v>2023</v>
      </c>
      <c r="H1001" s="1">
        <f t="shared" si="45"/>
        <v>45137</v>
      </c>
      <c r="I1001" s="23">
        <v>45151</v>
      </c>
      <c r="J1001" s="21">
        <f t="shared" si="46"/>
        <v>14</v>
      </c>
      <c r="K1001" t="s">
        <v>23</v>
      </c>
      <c r="L1001">
        <v>29024</v>
      </c>
      <c r="M1001">
        <v>1292</v>
      </c>
      <c r="N1001" s="24">
        <v>2339.57</v>
      </c>
      <c r="O1001" s="24">
        <f t="shared" si="47"/>
        <v>2339.57</v>
      </c>
      <c r="P1001">
        <v>196</v>
      </c>
      <c r="Q1001" t="b">
        <v>1</v>
      </c>
      <c r="V1001" t="s">
        <v>25</v>
      </c>
    </row>
    <row r="1002" spans="1:22">
      <c r="A1002" t="s">
        <v>2079</v>
      </c>
      <c r="B1002" t="s">
        <v>2080</v>
      </c>
      <c r="C1002" s="1" t="s">
        <v>4129</v>
      </c>
      <c r="D1002" s="1" t="s">
        <v>2081</v>
      </c>
      <c r="E1002" s="21">
        <v>22</v>
      </c>
      <c r="F1002" s="21">
        <v>4</v>
      </c>
      <c r="G1002" s="21">
        <v>2023</v>
      </c>
      <c r="H1002" s="1">
        <f t="shared" si="45"/>
        <v>45038</v>
      </c>
      <c r="I1002" s="23">
        <v>45041</v>
      </c>
      <c r="J1002" s="21">
        <f t="shared" si="46"/>
        <v>3</v>
      </c>
      <c r="K1002" t="s">
        <v>19</v>
      </c>
      <c r="L1002">
        <v>59656</v>
      </c>
      <c r="M1002">
        <v>601</v>
      </c>
      <c r="N1002" s="24">
        <v>312.14</v>
      </c>
      <c r="O1002" s="24">
        <f t="shared" si="47"/>
        <v>312.14</v>
      </c>
      <c r="P1002">
        <v>108</v>
      </c>
      <c r="Q1002" t="b">
        <v>0</v>
      </c>
      <c r="V1002" t="s">
        <v>20</v>
      </c>
    </row>
    <row r="1003" spans="1:22">
      <c r="A1003" t="s">
        <v>2082</v>
      </c>
      <c r="B1003" t="s">
        <v>2083</v>
      </c>
      <c r="C1003" s="1" t="s">
        <v>4128</v>
      </c>
      <c r="D1003" s="1">
        <v>44978</v>
      </c>
      <c r="E1003" s="21">
        <v>2</v>
      </c>
      <c r="F1003" s="21">
        <v>21</v>
      </c>
      <c r="G1003" s="21">
        <v>2023</v>
      </c>
      <c r="H1003" s="1">
        <f t="shared" si="45"/>
        <v>44978</v>
      </c>
      <c r="I1003" s="23">
        <v>44981</v>
      </c>
      <c r="J1003" s="21">
        <f t="shared" si="46"/>
        <v>3</v>
      </c>
      <c r="K1003" t="s">
        <v>14</v>
      </c>
      <c r="L1003">
        <v>28285</v>
      </c>
      <c r="M1003">
        <v>1094</v>
      </c>
      <c r="N1003" s="24">
        <v>919</v>
      </c>
      <c r="O1003" s="24">
        <f t="shared" si="47"/>
        <v>919</v>
      </c>
      <c r="P1003">
        <v>93</v>
      </c>
      <c r="Q1003" t="b">
        <v>0</v>
      </c>
      <c r="R1003">
        <v>28352</v>
      </c>
      <c r="V1003" t="s">
        <v>16</v>
      </c>
    </row>
    <row r="1004" spans="1:22">
      <c r="A1004" t="s">
        <v>2084</v>
      </c>
      <c r="B1004" t="s">
        <v>2085</v>
      </c>
      <c r="C1004" s="1" t="s">
        <v>4127</v>
      </c>
      <c r="D1004" s="1">
        <v>45123</v>
      </c>
      <c r="E1004" s="21">
        <v>7</v>
      </c>
      <c r="F1004" s="21">
        <v>16</v>
      </c>
      <c r="G1004" s="21">
        <v>2023</v>
      </c>
      <c r="H1004" s="1">
        <f t="shared" si="45"/>
        <v>45123</v>
      </c>
      <c r="I1004" s="23">
        <v>45126</v>
      </c>
      <c r="J1004" s="21">
        <f t="shared" si="46"/>
        <v>3</v>
      </c>
      <c r="K1004" t="s">
        <v>33</v>
      </c>
      <c r="L1004">
        <v>93436</v>
      </c>
      <c r="M1004">
        <v>4034</v>
      </c>
      <c r="N1004" s="24">
        <v>5447.27</v>
      </c>
      <c r="O1004" s="24">
        <f t="shared" si="47"/>
        <v>3632.575</v>
      </c>
      <c r="P1004">
        <v>794</v>
      </c>
      <c r="Q1004" t="b">
        <v>1</v>
      </c>
      <c r="V1004" t="s">
        <v>34</v>
      </c>
    </row>
    <row r="1005" spans="1:22">
      <c r="A1005" t="s">
        <v>2086</v>
      </c>
      <c r="B1005" t="s">
        <v>2087</v>
      </c>
      <c r="C1005" s="1" t="s">
        <v>4127</v>
      </c>
      <c r="D1005" s="1">
        <v>44998</v>
      </c>
      <c r="E1005" s="21">
        <v>3</v>
      </c>
      <c r="F1005" s="21">
        <v>13</v>
      </c>
      <c r="G1005" s="21">
        <v>2023</v>
      </c>
      <c r="H1005" s="1">
        <f t="shared" si="45"/>
        <v>44998</v>
      </c>
      <c r="I1005" s="23">
        <v>45007</v>
      </c>
      <c r="J1005" s="21">
        <f t="shared" si="46"/>
        <v>9</v>
      </c>
      <c r="K1005" t="s">
        <v>41</v>
      </c>
      <c r="L1005">
        <v>2605</v>
      </c>
      <c r="M1005">
        <v>30</v>
      </c>
      <c r="N1005" s="24">
        <v>30.82</v>
      </c>
      <c r="O1005" s="24">
        <f t="shared" si="47"/>
        <v>30.82</v>
      </c>
      <c r="P1005">
        <v>3</v>
      </c>
      <c r="Q1005" t="b">
        <v>0</v>
      </c>
      <c r="V1005" t="s">
        <v>42</v>
      </c>
    </row>
    <row r="1006" spans="1:22">
      <c r="A1006" t="s">
        <v>2088</v>
      </c>
      <c r="B1006" t="s">
        <v>2089</v>
      </c>
      <c r="C1006" s="1" t="s">
        <v>4127</v>
      </c>
      <c r="D1006" s="1">
        <v>45054</v>
      </c>
      <c r="E1006" s="21">
        <v>5</v>
      </c>
      <c r="F1006" s="21">
        <v>8</v>
      </c>
      <c r="G1006" s="21">
        <v>2023</v>
      </c>
      <c r="H1006" s="1">
        <f t="shared" si="45"/>
        <v>45054</v>
      </c>
      <c r="I1006" s="23">
        <v>45083</v>
      </c>
      <c r="J1006" s="21">
        <f t="shared" si="46"/>
        <v>29</v>
      </c>
      <c r="K1006" t="s">
        <v>19</v>
      </c>
      <c r="L1006">
        <v>72158</v>
      </c>
      <c r="M1006">
        <v>3237</v>
      </c>
      <c r="N1006" s="24">
        <v>4582.19</v>
      </c>
      <c r="O1006" s="24">
        <f t="shared" si="47"/>
        <v>3632.575</v>
      </c>
      <c r="P1006">
        <v>291</v>
      </c>
      <c r="Q1006" t="b">
        <v>1</v>
      </c>
      <c r="V1006" t="s">
        <v>20</v>
      </c>
    </row>
    <row r="1007" spans="1:22">
      <c r="A1007" t="s">
        <v>2090</v>
      </c>
      <c r="B1007" t="s">
        <v>2091</v>
      </c>
      <c r="C1007" s="1" t="s">
        <v>4129</v>
      </c>
      <c r="D1007" s="1">
        <v>45238</v>
      </c>
      <c r="E1007" s="21">
        <v>11</v>
      </c>
      <c r="F1007" s="21">
        <v>8</v>
      </c>
      <c r="G1007" s="21">
        <v>2023</v>
      </c>
      <c r="H1007" s="1">
        <f t="shared" si="45"/>
        <v>45238</v>
      </c>
      <c r="I1007" s="23">
        <v>45260</v>
      </c>
      <c r="J1007" s="21">
        <f t="shared" si="46"/>
        <v>22</v>
      </c>
      <c r="K1007" t="s">
        <v>14</v>
      </c>
      <c r="L1007">
        <v>73303</v>
      </c>
      <c r="M1007">
        <v>1485</v>
      </c>
      <c r="N1007" s="24">
        <v>796.21</v>
      </c>
      <c r="O1007" s="24">
        <f t="shared" si="47"/>
        <v>796.21</v>
      </c>
      <c r="P1007">
        <v>168</v>
      </c>
      <c r="Q1007" t="b">
        <v>1</v>
      </c>
      <c r="V1007" t="s">
        <v>16</v>
      </c>
    </row>
    <row r="1008" spans="1:22">
      <c r="A1008" t="s">
        <v>2092</v>
      </c>
      <c r="B1008" t="s">
        <v>2093</v>
      </c>
      <c r="C1008" s="1" t="s">
        <v>4131</v>
      </c>
      <c r="D1008" s="1">
        <v>44940</v>
      </c>
      <c r="E1008" s="21">
        <v>1</v>
      </c>
      <c r="F1008" s="21">
        <v>14</v>
      </c>
      <c r="G1008" s="21">
        <v>2023</v>
      </c>
      <c r="H1008" s="1">
        <f t="shared" si="45"/>
        <v>44940</v>
      </c>
      <c r="I1008" s="23">
        <v>44952</v>
      </c>
      <c r="J1008" s="21">
        <f t="shared" si="46"/>
        <v>12</v>
      </c>
      <c r="K1008" t="s">
        <v>41</v>
      </c>
      <c r="L1008">
        <v>28139</v>
      </c>
      <c r="M1008">
        <v>1030</v>
      </c>
      <c r="N1008" s="24">
        <v>694.93</v>
      </c>
      <c r="O1008" s="24">
        <f t="shared" si="47"/>
        <v>694.93</v>
      </c>
      <c r="P1008">
        <v>66</v>
      </c>
      <c r="Q1008" t="b">
        <v>1</v>
      </c>
      <c r="R1008">
        <v>28220</v>
      </c>
      <c r="V1008" t="s">
        <v>42</v>
      </c>
    </row>
    <row r="1009" spans="1:22">
      <c r="A1009" t="s">
        <v>2094</v>
      </c>
      <c r="B1009" t="s">
        <v>2095</v>
      </c>
      <c r="C1009" s="1" t="s">
        <v>4129</v>
      </c>
      <c r="D1009" s="1">
        <v>45081</v>
      </c>
      <c r="E1009" s="21">
        <v>6</v>
      </c>
      <c r="F1009" s="21">
        <v>4</v>
      </c>
      <c r="G1009" s="21">
        <v>2023</v>
      </c>
      <c r="H1009" s="1">
        <f t="shared" si="45"/>
        <v>45081</v>
      </c>
      <c r="I1009" s="23">
        <v>45097</v>
      </c>
      <c r="J1009" s="21">
        <f t="shared" si="46"/>
        <v>16</v>
      </c>
      <c r="K1009" t="s">
        <v>19</v>
      </c>
      <c r="L1009">
        <v>78149</v>
      </c>
      <c r="M1009">
        <v>3283</v>
      </c>
      <c r="N1009" s="24">
        <v>2267.39</v>
      </c>
      <c r="O1009" s="24">
        <f t="shared" si="47"/>
        <v>2267.39</v>
      </c>
      <c r="P1009">
        <v>226</v>
      </c>
      <c r="Q1009" t="b">
        <v>1</v>
      </c>
      <c r="V1009" t="s">
        <v>20</v>
      </c>
    </row>
    <row r="1010" spans="1:22">
      <c r="A1010" t="s">
        <v>2096</v>
      </c>
      <c r="B1010" t="s">
        <v>2097</v>
      </c>
      <c r="C1010" s="1" t="s">
        <v>4127</v>
      </c>
      <c r="D1010" s="1">
        <v>45023</v>
      </c>
      <c r="E1010" s="21">
        <v>4</v>
      </c>
      <c r="F1010" s="21">
        <v>7</v>
      </c>
      <c r="G1010" s="21">
        <v>2023</v>
      </c>
      <c r="H1010" s="1">
        <f t="shared" si="45"/>
        <v>45023</v>
      </c>
      <c r="I1010" s="23">
        <v>45036</v>
      </c>
      <c r="J1010" s="21">
        <f t="shared" si="46"/>
        <v>13</v>
      </c>
      <c r="K1010" t="s">
        <v>19</v>
      </c>
      <c r="L1010">
        <v>57138</v>
      </c>
      <c r="M1010">
        <v>2085</v>
      </c>
      <c r="N1010" s="24">
        <v>1634.48</v>
      </c>
      <c r="O1010" s="24">
        <f t="shared" si="47"/>
        <v>1634.48</v>
      </c>
      <c r="P1010">
        <v>0</v>
      </c>
      <c r="Q1010" t="b">
        <v>1</v>
      </c>
      <c r="V1010" t="s">
        <v>20</v>
      </c>
    </row>
    <row r="1011" spans="1:22">
      <c r="A1011" t="s">
        <v>2098</v>
      </c>
      <c r="B1011" t="s">
        <v>2099</v>
      </c>
      <c r="C1011" s="1" t="s">
        <v>4128</v>
      </c>
      <c r="D1011" s="1">
        <v>44954</v>
      </c>
      <c r="E1011" s="21">
        <v>1</v>
      </c>
      <c r="F1011" s="21">
        <v>28</v>
      </c>
      <c r="G1011" s="21">
        <v>2023</v>
      </c>
      <c r="H1011" s="1">
        <f t="shared" si="45"/>
        <v>44954</v>
      </c>
      <c r="I1011" s="23">
        <v>44971</v>
      </c>
      <c r="J1011" s="21">
        <f t="shared" si="46"/>
        <v>17</v>
      </c>
      <c r="K1011" t="s">
        <v>41</v>
      </c>
      <c r="L1011">
        <v>77125</v>
      </c>
      <c r="M1011">
        <v>1055</v>
      </c>
      <c r="N1011" s="24">
        <v>1254.39</v>
      </c>
      <c r="O1011" s="24">
        <f t="shared" si="47"/>
        <v>1254.39</v>
      </c>
      <c r="P1011">
        <v>173</v>
      </c>
      <c r="Q1011" t="b">
        <v>0</v>
      </c>
      <c r="V1011" t="s">
        <v>42</v>
      </c>
    </row>
    <row r="1012" spans="1:22">
      <c r="A1012" t="s">
        <v>2100</v>
      </c>
      <c r="B1012" t="s">
        <v>2101</v>
      </c>
      <c r="C1012" s="1" t="s">
        <v>4127</v>
      </c>
      <c r="D1012" s="1">
        <v>45049</v>
      </c>
      <c r="E1012" s="21">
        <v>5</v>
      </c>
      <c r="F1012" s="21">
        <v>3</v>
      </c>
      <c r="G1012" s="21">
        <v>2023</v>
      </c>
      <c r="H1012" s="1">
        <f t="shared" si="45"/>
        <v>45049</v>
      </c>
      <c r="I1012" s="23">
        <v>45079</v>
      </c>
      <c r="J1012" s="21">
        <f t="shared" si="46"/>
        <v>30</v>
      </c>
      <c r="K1012" t="s">
        <v>234</v>
      </c>
      <c r="L1012">
        <v>14918</v>
      </c>
      <c r="M1012">
        <v>505</v>
      </c>
      <c r="N1012" s="24">
        <v>822.24</v>
      </c>
      <c r="O1012" s="24">
        <f t="shared" si="47"/>
        <v>822.24</v>
      </c>
      <c r="P1012">
        <v>93</v>
      </c>
      <c r="Q1012" t="b">
        <v>0</v>
      </c>
      <c r="V1012" t="s">
        <v>16</v>
      </c>
    </row>
    <row r="1013" spans="1:22">
      <c r="A1013" t="s">
        <v>2102</v>
      </c>
      <c r="B1013" t="s">
        <v>2103</v>
      </c>
      <c r="C1013" s="1" t="s">
        <v>4129</v>
      </c>
      <c r="D1013" s="1">
        <v>45182</v>
      </c>
      <c r="E1013" s="21">
        <v>9</v>
      </c>
      <c r="F1013" s="21">
        <v>13</v>
      </c>
      <c r="G1013" s="21">
        <v>2023</v>
      </c>
      <c r="H1013" s="1">
        <f t="shared" si="45"/>
        <v>45182</v>
      </c>
      <c r="I1013" s="23">
        <v>45190</v>
      </c>
      <c r="J1013" s="21">
        <f t="shared" si="46"/>
        <v>8</v>
      </c>
      <c r="K1013" t="s">
        <v>33</v>
      </c>
      <c r="L1013">
        <v>86655</v>
      </c>
      <c r="M1013">
        <v>2771</v>
      </c>
      <c r="N1013" s="24">
        <v>5149.37</v>
      </c>
      <c r="O1013" s="24">
        <f t="shared" si="47"/>
        <v>3632.575</v>
      </c>
      <c r="P1013">
        <v>414</v>
      </c>
      <c r="Q1013" t="b">
        <v>1</v>
      </c>
      <c r="V1013" t="s">
        <v>34</v>
      </c>
    </row>
    <row r="1014" spans="1:22">
      <c r="A1014" t="s">
        <v>2104</v>
      </c>
      <c r="B1014" t="s">
        <v>2105</v>
      </c>
      <c r="C1014" s="1" t="s">
        <v>4127</v>
      </c>
      <c r="D1014" s="1">
        <v>44933</v>
      </c>
      <c r="E1014" s="21">
        <v>1</v>
      </c>
      <c r="F1014" s="21">
        <v>7</v>
      </c>
      <c r="G1014" s="21">
        <v>2023</v>
      </c>
      <c r="H1014" s="1">
        <f t="shared" si="45"/>
        <v>44933</v>
      </c>
      <c r="I1014" s="23">
        <v>44963</v>
      </c>
      <c r="J1014" s="21">
        <f t="shared" si="46"/>
        <v>30</v>
      </c>
      <c r="K1014" t="s">
        <v>23</v>
      </c>
      <c r="L1014">
        <v>28446</v>
      </c>
      <c r="M1014">
        <v>1308</v>
      </c>
      <c r="N1014" s="24">
        <v>2293</v>
      </c>
      <c r="O1014" s="24">
        <f t="shared" si="47"/>
        <v>2293</v>
      </c>
      <c r="P1014">
        <v>86</v>
      </c>
      <c r="Q1014" t="b">
        <v>0</v>
      </c>
      <c r="V1014" t="s">
        <v>25</v>
      </c>
    </row>
    <row r="1015" spans="1:22">
      <c r="A1015" t="s">
        <v>2106</v>
      </c>
      <c r="B1015" t="s">
        <v>2107</v>
      </c>
      <c r="C1015" s="1" t="s">
        <v>4128</v>
      </c>
      <c r="D1015" s="1">
        <v>44994</v>
      </c>
      <c r="E1015" s="21">
        <v>3</v>
      </c>
      <c r="F1015" s="21">
        <v>9</v>
      </c>
      <c r="G1015" s="21">
        <v>2023</v>
      </c>
      <c r="H1015" s="1">
        <f t="shared" si="45"/>
        <v>44994</v>
      </c>
      <c r="I1015" s="23">
        <v>45024</v>
      </c>
      <c r="J1015" s="21">
        <f t="shared" si="46"/>
        <v>30</v>
      </c>
      <c r="K1015" t="s">
        <v>41</v>
      </c>
      <c r="L1015">
        <v>14046</v>
      </c>
      <c r="M1015">
        <v>367</v>
      </c>
      <c r="N1015" s="24">
        <v>291.89</v>
      </c>
      <c r="O1015" s="24">
        <f t="shared" si="47"/>
        <v>291.89</v>
      </c>
      <c r="P1015">
        <v>55</v>
      </c>
      <c r="Q1015" t="b">
        <v>1</v>
      </c>
      <c r="V1015" t="s">
        <v>42</v>
      </c>
    </row>
    <row r="1016" spans="1:22">
      <c r="A1016" t="s">
        <v>2108</v>
      </c>
      <c r="B1016" t="s">
        <v>2109</v>
      </c>
      <c r="C1016" s="1" t="s">
        <v>4131</v>
      </c>
      <c r="D1016" s="1">
        <v>45142</v>
      </c>
      <c r="E1016" s="21">
        <v>8</v>
      </c>
      <c r="F1016" s="21">
        <v>4</v>
      </c>
      <c r="G1016" s="21">
        <v>2023</v>
      </c>
      <c r="H1016" s="1">
        <f t="shared" si="45"/>
        <v>45142</v>
      </c>
      <c r="I1016" s="23">
        <v>45137</v>
      </c>
      <c r="J1016" s="21">
        <f t="shared" si="46"/>
        <v>-5</v>
      </c>
      <c r="K1016" t="s">
        <v>33</v>
      </c>
      <c r="L1016">
        <v>25818</v>
      </c>
      <c r="M1016">
        <v>589</v>
      </c>
      <c r="N1016" s="24">
        <v>684.26</v>
      </c>
      <c r="O1016" s="24">
        <f t="shared" si="47"/>
        <v>684.26</v>
      </c>
      <c r="P1016">
        <v>85</v>
      </c>
      <c r="Q1016" t="b">
        <v>0</v>
      </c>
      <c r="V1016" t="s">
        <v>34</v>
      </c>
    </row>
    <row r="1017" spans="1:22">
      <c r="A1017" t="s">
        <v>2110</v>
      </c>
      <c r="B1017" t="s">
        <v>2111</v>
      </c>
      <c r="C1017" s="1" t="s">
        <v>4128</v>
      </c>
      <c r="D1017" s="1">
        <v>45168</v>
      </c>
      <c r="E1017" s="21">
        <v>8</v>
      </c>
      <c r="F1017" s="21">
        <v>30</v>
      </c>
      <c r="G1017" s="21">
        <v>2023</v>
      </c>
      <c r="H1017" s="1">
        <f t="shared" si="45"/>
        <v>45168</v>
      </c>
      <c r="I1017" s="23">
        <v>45173</v>
      </c>
      <c r="J1017" s="21">
        <f t="shared" si="46"/>
        <v>5</v>
      </c>
      <c r="K1017" t="s">
        <v>234</v>
      </c>
      <c r="L1017">
        <v>5324</v>
      </c>
      <c r="M1017">
        <v>212</v>
      </c>
      <c r="N1017" s="24">
        <v>169.41</v>
      </c>
      <c r="O1017" s="24">
        <f t="shared" si="47"/>
        <v>169.41</v>
      </c>
      <c r="P1017">
        <v>36</v>
      </c>
      <c r="Q1017" t="b">
        <v>1</v>
      </c>
      <c r="V1017" t="s">
        <v>16</v>
      </c>
    </row>
    <row r="1018" spans="1:22">
      <c r="A1018" t="s">
        <v>2112</v>
      </c>
      <c r="B1018" t="s">
        <v>2113</v>
      </c>
      <c r="C1018" s="1" t="s">
        <v>4127</v>
      </c>
      <c r="D1018" s="1">
        <v>44935</v>
      </c>
      <c r="E1018" s="21">
        <v>1</v>
      </c>
      <c r="F1018" s="21">
        <v>9</v>
      </c>
      <c r="G1018" s="21">
        <v>2023</v>
      </c>
      <c r="H1018" s="1">
        <f t="shared" si="45"/>
        <v>44935</v>
      </c>
      <c r="I1018" s="23">
        <v>45174</v>
      </c>
      <c r="J1018" s="21">
        <f t="shared" si="46"/>
        <v>239</v>
      </c>
      <c r="K1018" t="s">
        <v>23</v>
      </c>
      <c r="L1018">
        <v>77323</v>
      </c>
      <c r="M1018">
        <v>2049</v>
      </c>
      <c r="N1018" s="24">
        <v>1837.35</v>
      </c>
      <c r="O1018" s="24">
        <f t="shared" si="47"/>
        <v>1837.35</v>
      </c>
      <c r="P1018">
        <v>0</v>
      </c>
      <c r="Q1018" t="b">
        <v>1</v>
      </c>
      <c r="V1018" t="s">
        <v>25</v>
      </c>
    </row>
    <row r="1019" spans="1:22">
      <c r="A1019" t="s">
        <v>2114</v>
      </c>
      <c r="B1019" t="s">
        <v>2115</v>
      </c>
      <c r="C1019" s="1" t="s">
        <v>4131</v>
      </c>
      <c r="D1019" s="1" t="s">
        <v>2116</v>
      </c>
      <c r="E1019" s="21">
        <v>21</v>
      </c>
      <c r="F1019" s="21">
        <v>4</v>
      </c>
      <c r="G1019" s="21">
        <v>2023</v>
      </c>
      <c r="H1019" s="1">
        <f t="shared" si="45"/>
        <v>45037</v>
      </c>
      <c r="I1019" s="23">
        <v>45038</v>
      </c>
      <c r="J1019" s="21">
        <f t="shared" si="46"/>
        <v>1</v>
      </c>
      <c r="K1019" t="s">
        <v>19</v>
      </c>
      <c r="L1019">
        <v>10111</v>
      </c>
      <c r="M1019">
        <v>362</v>
      </c>
      <c r="N1019" s="24">
        <v>454.43</v>
      </c>
      <c r="O1019" s="24">
        <f t="shared" si="47"/>
        <v>454.43</v>
      </c>
      <c r="P1019">
        <v>65</v>
      </c>
      <c r="Q1019" t="b">
        <v>0</v>
      </c>
      <c r="V1019" t="s">
        <v>20</v>
      </c>
    </row>
    <row r="1020" spans="1:22">
      <c r="A1020" t="s">
        <v>2117</v>
      </c>
      <c r="B1020" t="s">
        <v>2118</v>
      </c>
      <c r="C1020" s="1" t="s">
        <v>4127</v>
      </c>
      <c r="D1020" s="1">
        <v>44957</v>
      </c>
      <c r="E1020" s="21">
        <v>1</v>
      </c>
      <c r="F1020" s="21">
        <v>31</v>
      </c>
      <c r="G1020" s="21">
        <v>2023</v>
      </c>
      <c r="H1020" s="1">
        <f t="shared" si="45"/>
        <v>44957</v>
      </c>
      <c r="I1020" s="23">
        <v>44963</v>
      </c>
      <c r="J1020" s="21">
        <f t="shared" si="46"/>
        <v>6</v>
      </c>
      <c r="K1020" t="s">
        <v>138</v>
      </c>
      <c r="L1020">
        <v>39110</v>
      </c>
      <c r="M1020">
        <v>1402</v>
      </c>
      <c r="N1020" s="24">
        <v>844.23</v>
      </c>
      <c r="O1020" s="24">
        <f t="shared" si="47"/>
        <v>844.23</v>
      </c>
      <c r="P1020">
        <v>157</v>
      </c>
      <c r="Q1020" t="b">
        <v>1</v>
      </c>
      <c r="V1020" t="s">
        <v>139</v>
      </c>
    </row>
    <row r="1021" spans="1:22">
      <c r="A1021" t="s">
        <v>2119</v>
      </c>
      <c r="B1021" t="s">
        <v>2120</v>
      </c>
      <c r="C1021" s="1" t="s">
        <v>4128</v>
      </c>
      <c r="D1021" s="1">
        <v>45073</v>
      </c>
      <c r="E1021" s="21">
        <v>5</v>
      </c>
      <c r="F1021" s="21">
        <v>27</v>
      </c>
      <c r="G1021" s="21">
        <v>2023</v>
      </c>
      <c r="H1021" s="1">
        <f t="shared" si="45"/>
        <v>45073</v>
      </c>
      <c r="I1021" s="23">
        <v>45076</v>
      </c>
      <c r="J1021" s="21">
        <f t="shared" si="46"/>
        <v>3</v>
      </c>
      <c r="K1021" t="s">
        <v>14</v>
      </c>
      <c r="L1021">
        <v>17389</v>
      </c>
      <c r="M1021">
        <v>791</v>
      </c>
      <c r="N1021" s="24">
        <v>654.36</v>
      </c>
      <c r="O1021" s="24">
        <f t="shared" si="47"/>
        <v>654.36</v>
      </c>
      <c r="P1021">
        <v>122</v>
      </c>
      <c r="Q1021" t="b">
        <v>0</v>
      </c>
      <c r="V1021" t="s">
        <v>16</v>
      </c>
    </row>
    <row r="1022" spans="1:22">
      <c r="A1022" t="s">
        <v>2121</v>
      </c>
      <c r="B1022" t="s">
        <v>2122</v>
      </c>
      <c r="C1022" s="1" t="s">
        <v>4128</v>
      </c>
      <c r="D1022" s="1">
        <v>45139</v>
      </c>
      <c r="E1022" s="21">
        <v>8</v>
      </c>
      <c r="F1022" s="21">
        <v>1</v>
      </c>
      <c r="G1022" s="21">
        <v>2023</v>
      </c>
      <c r="H1022" s="1">
        <f t="shared" si="45"/>
        <v>45139</v>
      </c>
      <c r="I1022" s="23">
        <v>45158</v>
      </c>
      <c r="J1022" s="21">
        <f t="shared" si="46"/>
        <v>19</v>
      </c>
      <c r="K1022" t="s">
        <v>14</v>
      </c>
      <c r="L1022">
        <v>42427</v>
      </c>
      <c r="M1022">
        <v>1440</v>
      </c>
      <c r="N1022" s="24">
        <v>2740.42</v>
      </c>
      <c r="O1022" s="24">
        <f t="shared" si="47"/>
        <v>2740.42</v>
      </c>
      <c r="P1022">
        <v>0</v>
      </c>
      <c r="Q1022" t="b">
        <v>1</v>
      </c>
      <c r="V1022" t="s">
        <v>16</v>
      </c>
    </row>
    <row r="1023" spans="1:22">
      <c r="A1023" t="s">
        <v>2123</v>
      </c>
      <c r="B1023" t="s">
        <v>2124</v>
      </c>
      <c r="C1023" s="1" t="s">
        <v>4127</v>
      </c>
      <c r="D1023" s="1">
        <v>45254</v>
      </c>
      <c r="E1023" s="21">
        <v>11</v>
      </c>
      <c r="F1023" s="21">
        <v>24</v>
      </c>
      <c r="G1023" s="21">
        <v>2023</v>
      </c>
      <c r="H1023" s="1">
        <f t="shared" si="45"/>
        <v>45254</v>
      </c>
      <c r="I1023" s="23">
        <v>45249</v>
      </c>
      <c r="J1023" s="21">
        <f t="shared" si="46"/>
        <v>-5</v>
      </c>
      <c r="K1023" t="s">
        <v>23</v>
      </c>
      <c r="L1023">
        <v>80579</v>
      </c>
      <c r="M1023">
        <v>2424</v>
      </c>
      <c r="N1023" s="24">
        <v>2906.8</v>
      </c>
      <c r="O1023" s="24">
        <f t="shared" si="47"/>
        <v>2906.8</v>
      </c>
      <c r="P1023">
        <v>484</v>
      </c>
      <c r="Q1023" t="b">
        <v>1</v>
      </c>
      <c r="V1023" t="s">
        <v>25</v>
      </c>
    </row>
    <row r="1024" spans="1:22">
      <c r="A1024" t="s">
        <v>2125</v>
      </c>
      <c r="B1024" t="s">
        <v>2126</v>
      </c>
      <c r="C1024" s="1" t="s">
        <v>4129</v>
      </c>
      <c r="D1024" s="1" t="s">
        <v>2127</v>
      </c>
      <c r="E1024" s="21">
        <v>23</v>
      </c>
      <c r="F1024" s="21">
        <v>5</v>
      </c>
      <c r="G1024" s="21">
        <v>2023</v>
      </c>
      <c r="H1024" s="1">
        <f t="shared" si="45"/>
        <v>45069</v>
      </c>
      <c r="I1024" s="23">
        <v>45091</v>
      </c>
      <c r="J1024" s="21">
        <f t="shared" si="46"/>
        <v>22</v>
      </c>
      <c r="K1024" t="s">
        <v>33</v>
      </c>
      <c r="L1024">
        <v>29746</v>
      </c>
      <c r="M1024">
        <v>462</v>
      </c>
      <c r="N1024" s="24">
        <v>539.65</v>
      </c>
      <c r="O1024" s="24">
        <f t="shared" si="47"/>
        <v>539.65</v>
      </c>
      <c r="P1024">
        <v>35</v>
      </c>
      <c r="Q1024" t="b">
        <v>1</v>
      </c>
      <c r="V1024" t="s">
        <v>34</v>
      </c>
    </row>
    <row r="1025" spans="1:22">
      <c r="A1025" t="s">
        <v>2128</v>
      </c>
      <c r="B1025" t="s">
        <v>2129</v>
      </c>
      <c r="C1025" s="1" t="s">
        <v>4129</v>
      </c>
      <c r="D1025" s="1">
        <v>44967</v>
      </c>
      <c r="E1025" s="21">
        <v>2</v>
      </c>
      <c r="F1025" s="21">
        <v>10</v>
      </c>
      <c r="G1025" s="21">
        <v>2023</v>
      </c>
      <c r="H1025" s="1">
        <f t="shared" si="45"/>
        <v>44967</v>
      </c>
      <c r="I1025" s="23">
        <v>44974</v>
      </c>
      <c r="J1025" s="21">
        <f t="shared" si="46"/>
        <v>7</v>
      </c>
      <c r="K1025" t="s">
        <v>14</v>
      </c>
      <c r="L1025">
        <v>88886</v>
      </c>
      <c r="M1025">
        <v>1300</v>
      </c>
      <c r="N1025" s="24">
        <v>678.41</v>
      </c>
      <c r="O1025" s="24">
        <f t="shared" si="47"/>
        <v>678.41</v>
      </c>
      <c r="P1025">
        <v>66</v>
      </c>
      <c r="Q1025" t="b">
        <v>1</v>
      </c>
      <c r="V1025" t="s">
        <v>16</v>
      </c>
    </row>
    <row r="1026" spans="1:22">
      <c r="A1026" t="s">
        <v>2130</v>
      </c>
      <c r="B1026" t="s">
        <v>2131</v>
      </c>
      <c r="C1026" s="1" t="s">
        <v>4127</v>
      </c>
      <c r="D1026" s="1">
        <v>45006</v>
      </c>
      <c r="E1026" s="21">
        <v>3</v>
      </c>
      <c r="F1026" s="21">
        <v>21</v>
      </c>
      <c r="G1026" s="21">
        <v>2023</v>
      </c>
      <c r="H1026" s="1">
        <f t="shared" si="45"/>
        <v>45006</v>
      </c>
      <c r="I1026" s="23">
        <v>45021</v>
      </c>
      <c r="J1026" s="21">
        <f t="shared" si="46"/>
        <v>15</v>
      </c>
      <c r="K1026" t="s">
        <v>14</v>
      </c>
      <c r="L1026">
        <v>1117</v>
      </c>
      <c r="M1026">
        <v>18</v>
      </c>
      <c r="N1026" s="24">
        <v>15.68</v>
      </c>
      <c r="O1026" s="24">
        <f t="shared" si="47"/>
        <v>15.68</v>
      </c>
      <c r="P1026">
        <v>1</v>
      </c>
      <c r="Q1026" t="b">
        <v>0</v>
      </c>
      <c r="V1026" t="s">
        <v>16</v>
      </c>
    </row>
    <row r="1027" spans="1:22">
      <c r="A1027" t="s">
        <v>2132</v>
      </c>
      <c r="B1027" t="s">
        <v>2133</v>
      </c>
      <c r="C1027" s="1" t="s">
        <v>4127</v>
      </c>
      <c r="D1027" s="1">
        <v>45251</v>
      </c>
      <c r="E1027" s="21">
        <v>11</v>
      </c>
      <c r="F1027" s="21">
        <v>21</v>
      </c>
      <c r="G1027" s="21">
        <v>2023</v>
      </c>
      <c r="H1027" s="1">
        <f t="shared" ref="H1027:H1090" si="48">IF(E1027&gt;12,DATE(G1027,F1027,E1027),D1027)</f>
        <v>45251</v>
      </c>
      <c r="I1027" s="23">
        <v>45273</v>
      </c>
      <c r="J1027" s="21">
        <f t="shared" ref="J1027:J1090" si="49">DATEDIF(H1027,I1027,"D")</f>
        <v>22</v>
      </c>
      <c r="K1027" t="s">
        <v>41</v>
      </c>
      <c r="L1027">
        <v>85471</v>
      </c>
      <c r="M1027">
        <v>1442</v>
      </c>
      <c r="N1027" s="24">
        <v>2594.79</v>
      </c>
      <c r="O1027" s="24">
        <f t="shared" ref="O1027:O1090" si="50">IF(N1027&lt;$Z$8,$Z$8,IF(N1027&gt;$Z$9,$Z$9,N1027))</f>
        <v>2594.79</v>
      </c>
      <c r="P1027">
        <v>239</v>
      </c>
      <c r="Q1027" t="b">
        <v>0</v>
      </c>
      <c r="V1027" t="s">
        <v>42</v>
      </c>
    </row>
    <row r="1028" spans="1:22">
      <c r="A1028" t="s">
        <v>2134</v>
      </c>
      <c r="B1028" t="s">
        <v>2135</v>
      </c>
      <c r="C1028" s="1" t="s">
        <v>4131</v>
      </c>
      <c r="D1028" s="1" t="s">
        <v>2136</v>
      </c>
      <c r="E1028" s="21">
        <v>26</v>
      </c>
      <c r="F1028" s="21">
        <v>11</v>
      </c>
      <c r="G1028" s="21">
        <v>2023</v>
      </c>
      <c r="H1028" s="1">
        <f t="shared" si="48"/>
        <v>45256</v>
      </c>
      <c r="I1028" s="23">
        <v>45274</v>
      </c>
      <c r="J1028" s="21">
        <f t="shared" si="49"/>
        <v>18</v>
      </c>
      <c r="K1028" t="s">
        <v>23</v>
      </c>
      <c r="L1028">
        <v>14234</v>
      </c>
      <c r="M1028">
        <v>505</v>
      </c>
      <c r="N1028" s="24">
        <v>377.21</v>
      </c>
      <c r="O1028" s="24">
        <f t="shared" si="50"/>
        <v>377.21</v>
      </c>
      <c r="P1028">
        <v>59</v>
      </c>
      <c r="Q1028" t="b">
        <v>1</v>
      </c>
      <c r="V1028" t="s">
        <v>25</v>
      </c>
    </row>
    <row r="1029" spans="1:22">
      <c r="A1029" t="s">
        <v>2137</v>
      </c>
      <c r="B1029" t="s">
        <v>2138</v>
      </c>
      <c r="C1029" s="1" t="s">
        <v>4127</v>
      </c>
      <c r="D1029" s="1">
        <v>45284</v>
      </c>
      <c r="E1029" s="21">
        <v>12</v>
      </c>
      <c r="F1029" s="21">
        <v>24</v>
      </c>
      <c r="G1029" s="21">
        <v>2023</v>
      </c>
      <c r="H1029" s="1">
        <f t="shared" si="48"/>
        <v>45284</v>
      </c>
      <c r="I1029" s="23">
        <v>45296</v>
      </c>
      <c r="J1029" s="21">
        <f t="shared" si="49"/>
        <v>12</v>
      </c>
      <c r="K1029" t="s">
        <v>14</v>
      </c>
      <c r="L1029">
        <v>54441</v>
      </c>
      <c r="M1029">
        <v>2158</v>
      </c>
      <c r="N1029" s="24">
        <v>2422.76</v>
      </c>
      <c r="O1029" s="24">
        <f t="shared" si="50"/>
        <v>2422.76</v>
      </c>
      <c r="P1029">
        <v>252</v>
      </c>
      <c r="Q1029" t="b">
        <v>1</v>
      </c>
      <c r="V1029" t="s">
        <v>16</v>
      </c>
    </row>
    <row r="1030" spans="1:22">
      <c r="A1030" t="s">
        <v>2139</v>
      </c>
      <c r="B1030" t="s">
        <v>2140</v>
      </c>
      <c r="C1030" s="1" t="s">
        <v>4131</v>
      </c>
      <c r="D1030" s="1">
        <v>44990</v>
      </c>
      <c r="E1030" s="21">
        <v>3</v>
      </c>
      <c r="F1030" s="21">
        <v>5</v>
      </c>
      <c r="G1030" s="21">
        <v>2023</v>
      </c>
      <c r="H1030" s="1">
        <f t="shared" si="48"/>
        <v>44990</v>
      </c>
      <c r="I1030" s="23">
        <v>44985</v>
      </c>
      <c r="J1030" s="21">
        <f t="shared" si="49"/>
        <v>-5</v>
      </c>
      <c r="K1030" t="s">
        <v>14</v>
      </c>
      <c r="L1030">
        <v>1846</v>
      </c>
      <c r="M1030">
        <v>57</v>
      </c>
      <c r="N1030" s="24">
        <v>29.73</v>
      </c>
      <c r="O1030" s="24">
        <f t="shared" si="50"/>
        <v>29.73</v>
      </c>
      <c r="P1030">
        <v>0</v>
      </c>
      <c r="Q1030" t="b">
        <v>1</v>
      </c>
      <c r="V1030" t="s">
        <v>16</v>
      </c>
    </row>
    <row r="1031" spans="1:22">
      <c r="A1031" t="s">
        <v>2141</v>
      </c>
      <c r="B1031" t="s">
        <v>2142</v>
      </c>
      <c r="C1031" s="1" t="s">
        <v>4129</v>
      </c>
      <c r="D1031" s="1">
        <v>44971</v>
      </c>
      <c r="E1031" s="21">
        <v>2</v>
      </c>
      <c r="F1031" s="21">
        <v>14</v>
      </c>
      <c r="G1031" s="21">
        <v>2023</v>
      </c>
      <c r="H1031" s="1">
        <f t="shared" si="48"/>
        <v>44971</v>
      </c>
      <c r="I1031" s="23">
        <v>44980</v>
      </c>
      <c r="J1031" s="21">
        <f t="shared" si="49"/>
        <v>9</v>
      </c>
      <c r="K1031" t="s">
        <v>19</v>
      </c>
      <c r="L1031">
        <v>11954</v>
      </c>
      <c r="M1031">
        <v>515</v>
      </c>
      <c r="N1031" s="24">
        <v>627.01</v>
      </c>
      <c r="O1031" s="24">
        <f t="shared" si="50"/>
        <v>627.01</v>
      </c>
      <c r="P1031">
        <v>96</v>
      </c>
      <c r="Q1031" t="b">
        <v>1</v>
      </c>
      <c r="V1031" t="s">
        <v>20</v>
      </c>
    </row>
    <row r="1032" spans="1:22">
      <c r="A1032" t="s">
        <v>2143</v>
      </c>
      <c r="B1032" t="s">
        <v>2144</v>
      </c>
      <c r="C1032" s="1" t="s">
        <v>4127</v>
      </c>
      <c r="D1032" s="1">
        <v>45240</v>
      </c>
      <c r="E1032" s="21">
        <v>11</v>
      </c>
      <c r="F1032" s="21">
        <v>10</v>
      </c>
      <c r="G1032" s="21">
        <v>2023</v>
      </c>
      <c r="H1032" s="1">
        <f t="shared" si="48"/>
        <v>45240</v>
      </c>
      <c r="I1032" s="23">
        <v>45256</v>
      </c>
      <c r="J1032" s="21">
        <f t="shared" si="49"/>
        <v>16</v>
      </c>
      <c r="K1032" t="s">
        <v>14</v>
      </c>
      <c r="L1032">
        <v>80239</v>
      </c>
      <c r="M1032">
        <v>3983</v>
      </c>
      <c r="N1032" s="24">
        <v>2117.09</v>
      </c>
      <c r="O1032" s="24">
        <f t="shared" si="50"/>
        <v>2117.09</v>
      </c>
      <c r="P1032">
        <v>385</v>
      </c>
      <c r="Q1032" t="b">
        <v>0</v>
      </c>
      <c r="V1032" t="s">
        <v>16</v>
      </c>
    </row>
    <row r="1033" spans="1:22">
      <c r="A1033" t="s">
        <v>2145</v>
      </c>
      <c r="B1033" t="s">
        <v>2146</v>
      </c>
      <c r="C1033" s="1" t="s">
        <v>4131</v>
      </c>
      <c r="D1033" s="1">
        <v>45263</v>
      </c>
      <c r="E1033" s="21">
        <v>12</v>
      </c>
      <c r="F1033" s="21">
        <v>3</v>
      </c>
      <c r="G1033" s="21">
        <v>2023</v>
      </c>
      <c r="H1033" s="1">
        <f t="shared" si="48"/>
        <v>45263</v>
      </c>
      <c r="I1033" s="23">
        <v>45266</v>
      </c>
      <c r="J1033" s="21">
        <f t="shared" si="49"/>
        <v>3</v>
      </c>
      <c r="K1033" t="s">
        <v>19</v>
      </c>
      <c r="L1033">
        <v>47514</v>
      </c>
      <c r="M1033">
        <v>2033</v>
      </c>
      <c r="N1033" s="24">
        <v>3515.9</v>
      </c>
      <c r="O1033" s="24">
        <f t="shared" si="50"/>
        <v>3515.9</v>
      </c>
      <c r="P1033">
        <v>165</v>
      </c>
      <c r="Q1033" t="b">
        <v>1</v>
      </c>
      <c r="V1033" t="s">
        <v>20</v>
      </c>
    </row>
    <row r="1034" spans="1:22">
      <c r="A1034" t="s">
        <v>2147</v>
      </c>
      <c r="B1034" t="s">
        <v>2148</v>
      </c>
      <c r="C1034" s="1" t="s">
        <v>4131</v>
      </c>
      <c r="D1034" s="1">
        <v>45289</v>
      </c>
      <c r="E1034" s="21">
        <v>12</v>
      </c>
      <c r="F1034" s="21">
        <v>29</v>
      </c>
      <c r="G1034" s="21">
        <v>2023</v>
      </c>
      <c r="H1034" s="1">
        <f t="shared" si="48"/>
        <v>45289</v>
      </c>
      <c r="I1034" s="23">
        <v>45315</v>
      </c>
      <c r="J1034" s="21">
        <f t="shared" si="49"/>
        <v>26</v>
      </c>
      <c r="K1034" t="s">
        <v>19</v>
      </c>
      <c r="L1034">
        <v>89236</v>
      </c>
      <c r="M1034">
        <v>3372</v>
      </c>
      <c r="N1034" s="24">
        <v>5858.11</v>
      </c>
      <c r="O1034" s="24">
        <f t="shared" si="50"/>
        <v>3632.575</v>
      </c>
      <c r="P1034">
        <v>597</v>
      </c>
      <c r="Q1034" t="b">
        <v>0</v>
      </c>
      <c r="V1034" t="s">
        <v>20</v>
      </c>
    </row>
    <row r="1035" spans="1:22">
      <c r="A1035" t="s">
        <v>2149</v>
      </c>
      <c r="B1035" t="s">
        <v>2150</v>
      </c>
      <c r="C1035" s="1" t="s">
        <v>4131</v>
      </c>
      <c r="D1035" s="1">
        <v>45181</v>
      </c>
      <c r="E1035" s="21">
        <v>9</v>
      </c>
      <c r="F1035" s="21">
        <v>12</v>
      </c>
      <c r="G1035" s="21">
        <v>2023</v>
      </c>
      <c r="H1035" s="1">
        <f t="shared" si="48"/>
        <v>45181</v>
      </c>
      <c r="I1035" s="23">
        <v>45203</v>
      </c>
      <c r="J1035" s="21">
        <f t="shared" si="49"/>
        <v>22</v>
      </c>
      <c r="K1035" t="s">
        <v>41</v>
      </c>
      <c r="L1035">
        <v>98579</v>
      </c>
      <c r="M1035">
        <v>3085</v>
      </c>
      <c r="N1035" s="24">
        <v>5187.78</v>
      </c>
      <c r="O1035" s="24">
        <f t="shared" si="50"/>
        <v>3632.575</v>
      </c>
      <c r="P1035">
        <v>573</v>
      </c>
      <c r="Q1035" t="b">
        <v>1</v>
      </c>
      <c r="V1035" t="s">
        <v>42</v>
      </c>
    </row>
    <row r="1036" spans="1:22">
      <c r="A1036" t="s">
        <v>2151</v>
      </c>
      <c r="B1036" t="s">
        <v>2152</v>
      </c>
      <c r="C1036" s="1" t="s">
        <v>4129</v>
      </c>
      <c r="D1036" s="1">
        <v>45059</v>
      </c>
      <c r="E1036" s="21">
        <v>5</v>
      </c>
      <c r="F1036" s="21">
        <v>13</v>
      </c>
      <c r="G1036" s="21">
        <v>2023</v>
      </c>
      <c r="H1036" s="1">
        <f t="shared" si="48"/>
        <v>45059</v>
      </c>
      <c r="I1036" s="23">
        <v>45065</v>
      </c>
      <c r="J1036" s="21">
        <f t="shared" si="49"/>
        <v>6</v>
      </c>
      <c r="K1036" t="s">
        <v>19</v>
      </c>
      <c r="L1036">
        <v>7469</v>
      </c>
      <c r="M1036">
        <v>208</v>
      </c>
      <c r="N1036" s="24">
        <v>192.41</v>
      </c>
      <c r="O1036" s="24">
        <f t="shared" si="50"/>
        <v>192.41</v>
      </c>
      <c r="P1036">
        <v>27</v>
      </c>
      <c r="Q1036" t="b">
        <v>0</v>
      </c>
      <c r="R1036">
        <v>7539</v>
      </c>
      <c r="V1036" t="s">
        <v>20</v>
      </c>
    </row>
    <row r="1037" spans="1:22">
      <c r="A1037" t="s">
        <v>2153</v>
      </c>
      <c r="B1037" t="s">
        <v>2154</v>
      </c>
      <c r="C1037" s="1" t="s">
        <v>4131</v>
      </c>
      <c r="D1037" s="1">
        <v>45064</v>
      </c>
      <c r="E1037" s="21">
        <v>5</v>
      </c>
      <c r="F1037" s="21">
        <v>18</v>
      </c>
      <c r="G1037" s="21">
        <v>2023</v>
      </c>
      <c r="H1037" s="1">
        <f t="shared" si="48"/>
        <v>45064</v>
      </c>
      <c r="I1037" s="23">
        <v>45083</v>
      </c>
      <c r="J1037" s="21">
        <f t="shared" si="49"/>
        <v>19</v>
      </c>
      <c r="K1037" t="s">
        <v>19</v>
      </c>
      <c r="L1037">
        <v>31105</v>
      </c>
      <c r="M1037">
        <v>416</v>
      </c>
      <c r="N1037" s="24">
        <v>730.44</v>
      </c>
      <c r="O1037" s="24">
        <f t="shared" si="50"/>
        <v>730.44</v>
      </c>
      <c r="P1037">
        <v>60</v>
      </c>
      <c r="Q1037" t="b">
        <v>0</v>
      </c>
      <c r="V1037" t="s">
        <v>20</v>
      </c>
    </row>
    <row r="1038" spans="1:22">
      <c r="A1038" t="s">
        <v>2155</v>
      </c>
      <c r="B1038" t="s">
        <v>2156</v>
      </c>
      <c r="C1038" s="1" t="s">
        <v>4129</v>
      </c>
      <c r="D1038" s="1">
        <v>44942</v>
      </c>
      <c r="E1038" s="21">
        <v>1</v>
      </c>
      <c r="F1038" s="21">
        <v>16</v>
      </c>
      <c r="G1038" s="21">
        <v>2023</v>
      </c>
      <c r="H1038" s="1">
        <f t="shared" si="48"/>
        <v>44942</v>
      </c>
      <c r="I1038" s="23">
        <v>44956</v>
      </c>
      <c r="J1038" s="21">
        <f t="shared" si="49"/>
        <v>14</v>
      </c>
      <c r="K1038" t="s">
        <v>23</v>
      </c>
      <c r="L1038">
        <v>43101</v>
      </c>
      <c r="M1038">
        <v>1119</v>
      </c>
      <c r="N1038" s="24">
        <v>1470.92</v>
      </c>
      <c r="O1038" s="24">
        <f t="shared" si="50"/>
        <v>1470.92</v>
      </c>
      <c r="P1038">
        <v>99</v>
      </c>
      <c r="Q1038" t="b">
        <v>1</v>
      </c>
      <c r="V1038" t="s">
        <v>25</v>
      </c>
    </row>
    <row r="1039" spans="1:22">
      <c r="A1039" t="s">
        <v>2157</v>
      </c>
      <c r="B1039" t="s">
        <v>2158</v>
      </c>
      <c r="C1039" s="1" t="s">
        <v>4131</v>
      </c>
      <c r="D1039" s="1" t="s">
        <v>2159</v>
      </c>
      <c r="E1039" s="21">
        <v>26</v>
      </c>
      <c r="F1039" s="21">
        <v>9</v>
      </c>
      <c r="G1039" s="21">
        <v>2023</v>
      </c>
      <c r="H1039" s="1">
        <f t="shared" si="48"/>
        <v>45195</v>
      </c>
      <c r="I1039" s="23">
        <v>45199</v>
      </c>
      <c r="J1039" s="21">
        <f t="shared" si="49"/>
        <v>4</v>
      </c>
      <c r="K1039" t="s">
        <v>19</v>
      </c>
      <c r="L1039">
        <v>65323</v>
      </c>
      <c r="M1039">
        <v>3031</v>
      </c>
      <c r="N1039" s="24">
        <v>3215.02</v>
      </c>
      <c r="O1039" s="24">
        <f t="shared" si="50"/>
        <v>3215.02</v>
      </c>
      <c r="P1039">
        <v>515</v>
      </c>
      <c r="Q1039" t="b">
        <v>0</v>
      </c>
      <c r="V1039" t="s">
        <v>20</v>
      </c>
    </row>
    <row r="1040" spans="1:22">
      <c r="A1040" t="s">
        <v>2160</v>
      </c>
      <c r="B1040" t="s">
        <v>2161</v>
      </c>
      <c r="C1040" s="1" t="s">
        <v>4131</v>
      </c>
      <c r="D1040" s="1">
        <v>45291</v>
      </c>
      <c r="E1040" s="21">
        <v>12</v>
      </c>
      <c r="F1040" s="21">
        <v>31</v>
      </c>
      <c r="G1040" s="21">
        <v>2023</v>
      </c>
      <c r="H1040" s="1">
        <f t="shared" si="48"/>
        <v>45291</v>
      </c>
      <c r="I1040" s="23">
        <v>45309</v>
      </c>
      <c r="J1040" s="21">
        <f t="shared" si="49"/>
        <v>18</v>
      </c>
      <c r="K1040" t="s">
        <v>23</v>
      </c>
      <c r="L1040">
        <v>92922</v>
      </c>
      <c r="M1040">
        <v>3932</v>
      </c>
      <c r="N1040" s="24">
        <v>5654.2</v>
      </c>
      <c r="O1040" s="24">
        <f t="shared" si="50"/>
        <v>3632.575</v>
      </c>
      <c r="P1040">
        <v>569</v>
      </c>
      <c r="Q1040" t="b">
        <v>1</v>
      </c>
      <c r="V1040" t="s">
        <v>25</v>
      </c>
    </row>
    <row r="1041" spans="1:22">
      <c r="A1041" t="s">
        <v>2162</v>
      </c>
      <c r="B1041" t="s">
        <v>2163</v>
      </c>
      <c r="C1041" s="1" t="s">
        <v>4128</v>
      </c>
      <c r="D1041" s="1">
        <v>45181</v>
      </c>
      <c r="E1041" s="21">
        <v>9</v>
      </c>
      <c r="F1041" s="21">
        <v>12</v>
      </c>
      <c r="G1041" s="21">
        <v>2023</v>
      </c>
      <c r="H1041" s="1">
        <f t="shared" si="48"/>
        <v>45181</v>
      </c>
      <c r="I1041" s="23">
        <v>45183</v>
      </c>
      <c r="J1041" s="21">
        <f t="shared" si="49"/>
        <v>2</v>
      </c>
      <c r="K1041" t="s">
        <v>14</v>
      </c>
      <c r="L1041">
        <v>59067</v>
      </c>
      <c r="M1041">
        <v>1101</v>
      </c>
      <c r="N1041" s="24">
        <v>570.88</v>
      </c>
      <c r="O1041" s="24">
        <f t="shared" si="50"/>
        <v>570.88</v>
      </c>
      <c r="P1041">
        <v>138</v>
      </c>
      <c r="Q1041" t="b">
        <v>1</v>
      </c>
      <c r="V1041" t="s">
        <v>16</v>
      </c>
    </row>
    <row r="1042" spans="1:22">
      <c r="A1042" t="s">
        <v>2164</v>
      </c>
      <c r="B1042" t="s">
        <v>2165</v>
      </c>
      <c r="C1042" s="1" t="s">
        <v>4131</v>
      </c>
      <c r="D1042" s="1">
        <v>45182</v>
      </c>
      <c r="E1042" s="21">
        <v>9</v>
      </c>
      <c r="F1042" s="21">
        <v>13</v>
      </c>
      <c r="G1042" s="21">
        <v>2023</v>
      </c>
      <c r="H1042" s="1">
        <f t="shared" si="48"/>
        <v>45182</v>
      </c>
      <c r="I1042" s="23">
        <v>45190</v>
      </c>
      <c r="J1042" s="21">
        <f t="shared" si="49"/>
        <v>8</v>
      </c>
      <c r="K1042" t="s">
        <v>19</v>
      </c>
      <c r="L1042">
        <v>50376</v>
      </c>
      <c r="M1042">
        <v>1443</v>
      </c>
      <c r="N1042" s="24">
        <v>1030.94</v>
      </c>
      <c r="O1042" s="24">
        <f t="shared" si="50"/>
        <v>1030.94</v>
      </c>
      <c r="P1042">
        <v>85</v>
      </c>
      <c r="Q1042" t="b">
        <v>1</v>
      </c>
      <c r="V1042" t="s">
        <v>20</v>
      </c>
    </row>
    <row r="1043" spans="1:22">
      <c r="A1043" t="s">
        <v>2166</v>
      </c>
      <c r="B1043" t="s">
        <v>2167</v>
      </c>
      <c r="C1043" s="1" t="s">
        <v>4128</v>
      </c>
      <c r="D1043" s="1">
        <v>45007</v>
      </c>
      <c r="E1043" s="21">
        <v>3</v>
      </c>
      <c r="F1043" s="21">
        <v>22</v>
      </c>
      <c r="G1043" s="21">
        <v>2023</v>
      </c>
      <c r="H1043" s="1">
        <f t="shared" si="48"/>
        <v>45007</v>
      </c>
      <c r="I1043" s="23">
        <v>45014</v>
      </c>
      <c r="J1043" s="21">
        <f t="shared" si="49"/>
        <v>7</v>
      </c>
      <c r="K1043" t="s">
        <v>23</v>
      </c>
      <c r="L1043">
        <v>46587</v>
      </c>
      <c r="M1043">
        <v>1987</v>
      </c>
      <c r="N1043" s="24">
        <v>3205.91</v>
      </c>
      <c r="O1043" s="24">
        <f t="shared" si="50"/>
        <v>3205.91</v>
      </c>
      <c r="P1043">
        <v>372</v>
      </c>
      <c r="Q1043" t="b">
        <v>1</v>
      </c>
      <c r="V1043" t="s">
        <v>25</v>
      </c>
    </row>
    <row r="1044" spans="1:22">
      <c r="A1044" t="s">
        <v>2168</v>
      </c>
      <c r="B1044" t="s">
        <v>2169</v>
      </c>
      <c r="C1044" s="1" t="s">
        <v>4127</v>
      </c>
      <c r="D1044" s="1">
        <v>45220</v>
      </c>
      <c r="E1044" s="21">
        <v>10</v>
      </c>
      <c r="F1044" s="21">
        <v>21</v>
      </c>
      <c r="G1044" s="21">
        <v>2023</v>
      </c>
      <c r="H1044" s="1">
        <f t="shared" si="48"/>
        <v>45220</v>
      </c>
      <c r="I1044" s="23">
        <v>45225</v>
      </c>
      <c r="J1044" s="21">
        <f t="shared" si="49"/>
        <v>5</v>
      </c>
      <c r="K1044" t="s">
        <v>138</v>
      </c>
      <c r="L1044">
        <v>37976</v>
      </c>
      <c r="M1044">
        <v>482</v>
      </c>
      <c r="N1044" s="24">
        <v>417.53</v>
      </c>
      <c r="O1044" s="24">
        <f t="shared" si="50"/>
        <v>417.53</v>
      </c>
      <c r="P1044">
        <v>68</v>
      </c>
      <c r="Q1044" t="b">
        <v>1</v>
      </c>
      <c r="V1044" t="s">
        <v>139</v>
      </c>
    </row>
    <row r="1045" spans="1:22">
      <c r="A1045" t="s">
        <v>2170</v>
      </c>
      <c r="B1045" t="s">
        <v>2171</v>
      </c>
      <c r="C1045" s="1" t="s">
        <v>4129</v>
      </c>
      <c r="D1045" s="1" t="s">
        <v>2172</v>
      </c>
      <c r="E1045" s="21">
        <v>18</v>
      </c>
      <c r="F1045" s="21">
        <v>9</v>
      </c>
      <c r="G1045" s="21">
        <v>2023</v>
      </c>
      <c r="H1045" s="1">
        <f t="shared" si="48"/>
        <v>45187</v>
      </c>
      <c r="I1045" s="23">
        <v>45197</v>
      </c>
      <c r="J1045" s="21">
        <f t="shared" si="49"/>
        <v>10</v>
      </c>
      <c r="K1045" t="s">
        <v>33</v>
      </c>
      <c r="L1045">
        <v>68584</v>
      </c>
      <c r="M1045">
        <v>1748</v>
      </c>
      <c r="N1045" s="24">
        <v>2441.98</v>
      </c>
      <c r="O1045" s="24">
        <f t="shared" si="50"/>
        <v>2441.98</v>
      </c>
      <c r="P1045">
        <v>137</v>
      </c>
      <c r="Q1045" t="b">
        <v>0</v>
      </c>
      <c r="V1045" t="s">
        <v>34</v>
      </c>
    </row>
    <row r="1046" spans="1:22">
      <c r="A1046" t="s">
        <v>2173</v>
      </c>
      <c r="B1046" t="s">
        <v>2174</v>
      </c>
      <c r="C1046" s="1" t="s">
        <v>4128</v>
      </c>
      <c r="D1046" s="1">
        <v>44933</v>
      </c>
      <c r="E1046" s="21">
        <v>1</v>
      </c>
      <c r="F1046" s="21">
        <v>7</v>
      </c>
      <c r="G1046" s="21">
        <v>2023</v>
      </c>
      <c r="H1046" s="1">
        <f t="shared" si="48"/>
        <v>44933</v>
      </c>
      <c r="I1046" s="23">
        <v>44938</v>
      </c>
      <c r="J1046" s="21">
        <f t="shared" si="49"/>
        <v>5</v>
      </c>
      <c r="K1046" t="s">
        <v>23</v>
      </c>
      <c r="L1046">
        <v>79477</v>
      </c>
      <c r="M1046">
        <v>3502</v>
      </c>
      <c r="N1046" s="24">
        <v>3773.94</v>
      </c>
      <c r="O1046" s="24">
        <f t="shared" si="50"/>
        <v>3632.575</v>
      </c>
      <c r="P1046">
        <v>493</v>
      </c>
      <c r="Q1046" t="b">
        <v>1</v>
      </c>
      <c r="V1046" t="s">
        <v>25</v>
      </c>
    </row>
    <row r="1047" spans="1:22">
      <c r="A1047" t="s">
        <v>2175</v>
      </c>
      <c r="B1047" t="s">
        <v>2176</v>
      </c>
      <c r="C1047" s="1" t="s">
        <v>4131</v>
      </c>
      <c r="D1047" s="1">
        <v>45123</v>
      </c>
      <c r="E1047" s="21">
        <v>7</v>
      </c>
      <c r="F1047" s="21">
        <v>16</v>
      </c>
      <c r="G1047" s="21">
        <v>2023</v>
      </c>
      <c r="H1047" s="1">
        <f t="shared" si="48"/>
        <v>45123</v>
      </c>
      <c r="I1047" s="23">
        <v>45147</v>
      </c>
      <c r="J1047" s="21">
        <f t="shared" si="49"/>
        <v>24</v>
      </c>
      <c r="K1047" t="s">
        <v>23</v>
      </c>
      <c r="L1047">
        <v>43533</v>
      </c>
      <c r="M1047">
        <v>1138</v>
      </c>
      <c r="N1047" s="24">
        <v>2028.15</v>
      </c>
      <c r="O1047" s="24">
        <f t="shared" si="50"/>
        <v>2028.15</v>
      </c>
      <c r="P1047">
        <v>172</v>
      </c>
      <c r="Q1047" t="b">
        <v>1</v>
      </c>
      <c r="R1047">
        <v>43575</v>
      </c>
      <c r="V1047" t="s">
        <v>25</v>
      </c>
    </row>
    <row r="1048" spans="1:22">
      <c r="A1048" t="s">
        <v>2177</v>
      </c>
      <c r="B1048" t="s">
        <v>2178</v>
      </c>
      <c r="C1048" s="1" t="s">
        <v>4131</v>
      </c>
      <c r="D1048" s="1">
        <v>44945</v>
      </c>
      <c r="E1048" s="21">
        <v>1</v>
      </c>
      <c r="F1048" s="21">
        <v>19</v>
      </c>
      <c r="G1048" s="21">
        <v>2023</v>
      </c>
      <c r="H1048" s="1">
        <f t="shared" si="48"/>
        <v>44945</v>
      </c>
      <c r="I1048" s="23">
        <v>44968</v>
      </c>
      <c r="J1048" s="21">
        <f t="shared" si="49"/>
        <v>23</v>
      </c>
      <c r="K1048" t="s">
        <v>14</v>
      </c>
      <c r="L1048">
        <v>2828</v>
      </c>
      <c r="M1048">
        <v>37</v>
      </c>
      <c r="N1048" s="24">
        <v>71.36</v>
      </c>
      <c r="O1048" s="24">
        <f t="shared" si="50"/>
        <v>71.36</v>
      </c>
      <c r="P1048">
        <v>4</v>
      </c>
      <c r="Q1048" t="b">
        <v>0</v>
      </c>
      <c r="V1048" t="s">
        <v>16</v>
      </c>
    </row>
    <row r="1049" spans="1:22">
      <c r="A1049" t="s">
        <v>2179</v>
      </c>
      <c r="B1049" t="s">
        <v>2180</v>
      </c>
      <c r="C1049" s="1" t="s">
        <v>4127</v>
      </c>
      <c r="D1049" s="1">
        <v>45262</v>
      </c>
      <c r="E1049" s="21">
        <v>12</v>
      </c>
      <c r="F1049" s="21">
        <v>2</v>
      </c>
      <c r="G1049" s="21">
        <v>2023</v>
      </c>
      <c r="H1049" s="1">
        <f t="shared" si="48"/>
        <v>45262</v>
      </c>
      <c r="I1049" s="23">
        <v>45275</v>
      </c>
      <c r="J1049" s="21">
        <f t="shared" si="49"/>
        <v>13</v>
      </c>
      <c r="K1049" t="s">
        <v>14</v>
      </c>
      <c r="L1049">
        <v>2917</v>
      </c>
      <c r="M1049">
        <v>92</v>
      </c>
      <c r="N1049" s="24">
        <v>167.93</v>
      </c>
      <c r="O1049" s="24">
        <f t="shared" si="50"/>
        <v>167.93</v>
      </c>
      <c r="P1049">
        <v>14</v>
      </c>
      <c r="Q1049" t="b">
        <v>1</v>
      </c>
      <c r="V1049" t="s">
        <v>16</v>
      </c>
    </row>
    <row r="1050" spans="1:22">
      <c r="A1050" t="s">
        <v>2181</v>
      </c>
      <c r="B1050" t="s">
        <v>2182</v>
      </c>
      <c r="C1050" s="1" t="s">
        <v>4131</v>
      </c>
      <c r="D1050" s="1">
        <v>45140</v>
      </c>
      <c r="E1050" s="21">
        <v>8</v>
      </c>
      <c r="F1050" s="21">
        <v>2</v>
      </c>
      <c r="G1050" s="21">
        <v>2023</v>
      </c>
      <c r="H1050" s="1">
        <f t="shared" si="48"/>
        <v>45140</v>
      </c>
      <c r="I1050" s="23">
        <v>45141</v>
      </c>
      <c r="J1050" s="21">
        <f t="shared" si="49"/>
        <v>1</v>
      </c>
      <c r="K1050" t="s">
        <v>19</v>
      </c>
      <c r="L1050">
        <v>21618</v>
      </c>
      <c r="M1050">
        <v>961</v>
      </c>
      <c r="N1050" s="24">
        <v>870.6</v>
      </c>
      <c r="O1050" s="24">
        <f t="shared" si="50"/>
        <v>870.6</v>
      </c>
      <c r="P1050">
        <v>131</v>
      </c>
      <c r="Q1050" t="b">
        <v>1</v>
      </c>
      <c r="V1050" t="s">
        <v>20</v>
      </c>
    </row>
    <row r="1051" spans="1:22">
      <c r="A1051" t="s">
        <v>2183</v>
      </c>
      <c r="B1051" t="s">
        <v>2184</v>
      </c>
      <c r="C1051" s="1" t="s">
        <v>4128</v>
      </c>
      <c r="D1051" s="1">
        <v>44966</v>
      </c>
      <c r="E1051" s="21">
        <v>2</v>
      </c>
      <c r="F1051" s="21">
        <v>9</v>
      </c>
      <c r="G1051" s="21">
        <v>2023</v>
      </c>
      <c r="H1051" s="1">
        <f t="shared" si="48"/>
        <v>44966</v>
      </c>
      <c r="I1051" s="23">
        <v>44978</v>
      </c>
      <c r="J1051" s="21">
        <f t="shared" si="49"/>
        <v>12</v>
      </c>
      <c r="K1051" t="s">
        <v>33</v>
      </c>
      <c r="L1051">
        <v>33254</v>
      </c>
      <c r="M1051">
        <v>1117</v>
      </c>
      <c r="N1051" s="24">
        <v>883.82</v>
      </c>
      <c r="O1051" s="24">
        <f t="shared" si="50"/>
        <v>883.82</v>
      </c>
      <c r="P1051">
        <v>214</v>
      </c>
      <c r="Q1051" t="b">
        <v>0</v>
      </c>
      <c r="V1051" t="s">
        <v>34</v>
      </c>
    </row>
    <row r="1052" spans="1:22">
      <c r="A1052" t="s">
        <v>2185</v>
      </c>
      <c r="B1052" t="s">
        <v>2186</v>
      </c>
      <c r="C1052" s="1" t="s">
        <v>4127</v>
      </c>
      <c r="D1052" s="1">
        <v>45271</v>
      </c>
      <c r="E1052" s="21">
        <v>12</v>
      </c>
      <c r="F1052" s="21">
        <v>11</v>
      </c>
      <c r="G1052" s="21">
        <v>2023</v>
      </c>
      <c r="H1052" s="1">
        <f t="shared" si="48"/>
        <v>45271</v>
      </c>
      <c r="I1052" s="23">
        <v>45273</v>
      </c>
      <c r="J1052" s="21">
        <f t="shared" si="49"/>
        <v>2</v>
      </c>
      <c r="K1052" t="s">
        <v>23</v>
      </c>
      <c r="L1052">
        <v>48362</v>
      </c>
      <c r="M1052">
        <v>921</v>
      </c>
      <c r="N1052" s="24">
        <v>1115.93</v>
      </c>
      <c r="O1052" s="24">
        <f t="shared" si="50"/>
        <v>1115.93</v>
      </c>
      <c r="P1052">
        <v>53</v>
      </c>
      <c r="Q1052" t="b">
        <v>1</v>
      </c>
      <c r="V1052" t="s">
        <v>25</v>
      </c>
    </row>
    <row r="1053" spans="1:22">
      <c r="A1053" t="s">
        <v>2187</v>
      </c>
      <c r="B1053" t="s">
        <v>2188</v>
      </c>
      <c r="C1053" s="1" t="s">
        <v>4129</v>
      </c>
      <c r="D1053" s="1">
        <v>45191</v>
      </c>
      <c r="E1053" s="21">
        <v>9</v>
      </c>
      <c r="F1053" s="21">
        <v>22</v>
      </c>
      <c r="G1053" s="21">
        <v>2023</v>
      </c>
      <c r="H1053" s="1">
        <f t="shared" si="48"/>
        <v>45191</v>
      </c>
      <c r="I1053" s="23">
        <v>45208</v>
      </c>
      <c r="J1053" s="21">
        <f t="shared" si="49"/>
        <v>17</v>
      </c>
      <c r="K1053" t="s">
        <v>41</v>
      </c>
      <c r="L1053">
        <v>21128</v>
      </c>
      <c r="M1053">
        <v>536</v>
      </c>
      <c r="N1053" s="24">
        <v>273.9</v>
      </c>
      <c r="O1053" s="24">
        <f t="shared" si="50"/>
        <v>273.9</v>
      </c>
      <c r="P1053">
        <v>35</v>
      </c>
      <c r="Q1053" t="b">
        <v>1</v>
      </c>
      <c r="V1053" t="s">
        <v>42</v>
      </c>
    </row>
    <row r="1054" spans="1:22">
      <c r="A1054" t="s">
        <v>2189</v>
      </c>
      <c r="B1054" t="s">
        <v>2190</v>
      </c>
      <c r="C1054" s="1" t="s">
        <v>4129</v>
      </c>
      <c r="D1054" s="1">
        <v>44962</v>
      </c>
      <c r="E1054" s="21">
        <v>2</v>
      </c>
      <c r="F1054" s="21">
        <v>5</v>
      </c>
      <c r="G1054" s="21">
        <v>2023</v>
      </c>
      <c r="H1054" s="1">
        <f t="shared" si="48"/>
        <v>44962</v>
      </c>
      <c r="I1054" s="23">
        <v>44988</v>
      </c>
      <c r="J1054" s="21">
        <f t="shared" si="49"/>
        <v>26</v>
      </c>
      <c r="K1054" t="s">
        <v>19</v>
      </c>
      <c r="L1054">
        <v>60383</v>
      </c>
      <c r="M1054">
        <v>1691</v>
      </c>
      <c r="N1054" s="24">
        <v>910.97</v>
      </c>
      <c r="O1054" s="24">
        <f t="shared" si="50"/>
        <v>910.97</v>
      </c>
      <c r="P1054">
        <v>128</v>
      </c>
      <c r="Q1054" t="b">
        <v>0</v>
      </c>
      <c r="V1054" t="s">
        <v>20</v>
      </c>
    </row>
    <row r="1055" spans="1:22">
      <c r="A1055" t="s">
        <v>2191</v>
      </c>
      <c r="B1055" t="s">
        <v>2192</v>
      </c>
      <c r="C1055" s="1" t="s">
        <v>4131</v>
      </c>
      <c r="D1055" s="1">
        <v>45086</v>
      </c>
      <c r="E1055" s="21">
        <v>6</v>
      </c>
      <c r="F1055" s="21">
        <v>9</v>
      </c>
      <c r="G1055" s="21">
        <v>2023</v>
      </c>
      <c r="H1055" s="1">
        <f t="shared" si="48"/>
        <v>45086</v>
      </c>
      <c r="I1055" s="23">
        <v>45087</v>
      </c>
      <c r="J1055" s="21">
        <f t="shared" si="49"/>
        <v>1</v>
      </c>
      <c r="K1055" t="s">
        <v>41</v>
      </c>
      <c r="L1055">
        <v>66545</v>
      </c>
      <c r="M1055">
        <v>2207</v>
      </c>
      <c r="N1055" s="24">
        <v>2935.17</v>
      </c>
      <c r="O1055" s="24">
        <f t="shared" si="50"/>
        <v>2935.17</v>
      </c>
      <c r="P1055">
        <v>338</v>
      </c>
      <c r="Q1055" t="b">
        <v>1</v>
      </c>
      <c r="V1055" t="s">
        <v>42</v>
      </c>
    </row>
    <row r="1056" spans="1:22">
      <c r="A1056" t="s">
        <v>2193</v>
      </c>
      <c r="B1056" t="s">
        <v>2194</v>
      </c>
      <c r="C1056" s="1" t="s">
        <v>4128</v>
      </c>
      <c r="D1056" s="1">
        <v>44931</v>
      </c>
      <c r="E1056" s="21">
        <v>1</v>
      </c>
      <c r="F1056" s="21">
        <v>5</v>
      </c>
      <c r="G1056" s="21">
        <v>2023</v>
      </c>
      <c r="H1056" s="1">
        <f t="shared" si="48"/>
        <v>44931</v>
      </c>
      <c r="I1056" s="23">
        <v>44935</v>
      </c>
      <c r="J1056" s="21">
        <f t="shared" si="49"/>
        <v>4</v>
      </c>
      <c r="K1056" t="s">
        <v>41</v>
      </c>
      <c r="L1056">
        <v>83180</v>
      </c>
      <c r="M1056">
        <v>3358</v>
      </c>
      <c r="N1056" s="24">
        <v>4300.5</v>
      </c>
      <c r="O1056" s="24">
        <f t="shared" si="50"/>
        <v>3632.575</v>
      </c>
      <c r="P1056">
        <v>493</v>
      </c>
      <c r="Q1056" t="b">
        <v>1</v>
      </c>
      <c r="V1056" t="s">
        <v>42</v>
      </c>
    </row>
    <row r="1057" spans="1:22">
      <c r="A1057" t="s">
        <v>2195</v>
      </c>
      <c r="B1057" t="s">
        <v>2196</v>
      </c>
      <c r="C1057" s="1" t="s">
        <v>4131</v>
      </c>
      <c r="D1057" s="1">
        <v>45082</v>
      </c>
      <c r="E1057" s="21">
        <v>6</v>
      </c>
      <c r="F1057" s="21">
        <v>5</v>
      </c>
      <c r="G1057" s="21">
        <v>2023</v>
      </c>
      <c r="H1057" s="1">
        <f t="shared" si="48"/>
        <v>45082</v>
      </c>
      <c r="I1057" s="23">
        <v>45099</v>
      </c>
      <c r="J1057" s="21">
        <f t="shared" si="49"/>
        <v>17</v>
      </c>
      <c r="K1057" t="s">
        <v>33</v>
      </c>
      <c r="L1057">
        <v>88958</v>
      </c>
      <c r="M1057">
        <v>1241</v>
      </c>
      <c r="N1057" s="24">
        <v>2471.91</v>
      </c>
      <c r="O1057" s="24">
        <f t="shared" si="50"/>
        <v>2471.91</v>
      </c>
      <c r="P1057">
        <v>228</v>
      </c>
      <c r="Q1057" t="b">
        <v>0</v>
      </c>
      <c r="V1057" t="s">
        <v>34</v>
      </c>
    </row>
    <row r="1058" spans="1:22">
      <c r="A1058" t="s">
        <v>2197</v>
      </c>
      <c r="B1058" t="s">
        <v>2198</v>
      </c>
      <c r="C1058" s="1" t="s">
        <v>4131</v>
      </c>
      <c r="D1058" s="1">
        <v>45115</v>
      </c>
      <c r="E1058" s="21">
        <v>7</v>
      </c>
      <c r="F1058" s="21">
        <v>8</v>
      </c>
      <c r="G1058" s="21">
        <v>2023</v>
      </c>
      <c r="H1058" s="1">
        <f t="shared" si="48"/>
        <v>45115</v>
      </c>
      <c r="I1058" s="23">
        <v>45137</v>
      </c>
      <c r="J1058" s="21">
        <f t="shared" si="49"/>
        <v>22</v>
      </c>
      <c r="K1058" t="s">
        <v>14</v>
      </c>
      <c r="L1058">
        <v>10865</v>
      </c>
      <c r="M1058">
        <v>495</v>
      </c>
      <c r="N1058" s="24">
        <v>397.37</v>
      </c>
      <c r="O1058" s="24">
        <f t="shared" si="50"/>
        <v>397.37</v>
      </c>
      <c r="P1058">
        <v>79</v>
      </c>
      <c r="Q1058" t="b">
        <v>0</v>
      </c>
      <c r="V1058" t="s">
        <v>16</v>
      </c>
    </row>
    <row r="1059" spans="1:22">
      <c r="A1059" t="s">
        <v>2199</v>
      </c>
      <c r="B1059" t="s">
        <v>2200</v>
      </c>
      <c r="C1059" s="1" t="s">
        <v>4129</v>
      </c>
      <c r="D1059" s="1">
        <v>45027</v>
      </c>
      <c r="E1059" s="21">
        <v>4</v>
      </c>
      <c r="F1059" s="21">
        <v>11</v>
      </c>
      <c r="G1059" s="21">
        <v>2023</v>
      </c>
      <c r="H1059" s="1">
        <f t="shared" si="48"/>
        <v>45027</v>
      </c>
      <c r="I1059" s="23">
        <v>45036</v>
      </c>
      <c r="J1059" s="21">
        <f t="shared" si="49"/>
        <v>9</v>
      </c>
      <c r="K1059" t="s">
        <v>19</v>
      </c>
      <c r="L1059">
        <v>3219</v>
      </c>
      <c r="M1059">
        <v>33</v>
      </c>
      <c r="N1059" s="24">
        <v>29.28</v>
      </c>
      <c r="O1059" s="24">
        <f t="shared" si="50"/>
        <v>29.28</v>
      </c>
      <c r="P1059">
        <v>4</v>
      </c>
      <c r="Q1059" t="b">
        <v>1</v>
      </c>
      <c r="V1059" t="s">
        <v>20</v>
      </c>
    </row>
    <row r="1060" spans="1:22">
      <c r="A1060" t="s">
        <v>2201</v>
      </c>
      <c r="B1060" t="s">
        <v>2202</v>
      </c>
      <c r="C1060" s="1" t="s">
        <v>4128</v>
      </c>
      <c r="D1060" s="1">
        <v>45052</v>
      </c>
      <c r="E1060" s="21">
        <v>5</v>
      </c>
      <c r="F1060" s="21">
        <v>6</v>
      </c>
      <c r="G1060" s="21">
        <v>2023</v>
      </c>
      <c r="H1060" s="1">
        <f t="shared" si="48"/>
        <v>45052</v>
      </c>
      <c r="I1060" s="23">
        <v>45071</v>
      </c>
      <c r="J1060" s="21">
        <f t="shared" si="49"/>
        <v>19</v>
      </c>
      <c r="K1060" t="s">
        <v>41</v>
      </c>
      <c r="L1060">
        <v>40809</v>
      </c>
      <c r="M1060">
        <v>1012</v>
      </c>
      <c r="N1060" s="24">
        <v>678.35</v>
      </c>
      <c r="O1060" s="24">
        <f t="shared" si="50"/>
        <v>678.35</v>
      </c>
      <c r="P1060">
        <v>201</v>
      </c>
      <c r="Q1060" t="b">
        <v>0</v>
      </c>
      <c r="V1060" t="s">
        <v>42</v>
      </c>
    </row>
    <row r="1061" spans="1:22">
      <c r="A1061" t="s">
        <v>2203</v>
      </c>
      <c r="B1061" t="s">
        <v>2204</v>
      </c>
      <c r="C1061" s="1" t="s">
        <v>4131</v>
      </c>
      <c r="D1061" s="1">
        <v>44939</v>
      </c>
      <c r="E1061" s="21">
        <v>1</v>
      </c>
      <c r="F1061" s="21">
        <v>13</v>
      </c>
      <c r="G1061" s="21">
        <v>2023</v>
      </c>
      <c r="H1061" s="1">
        <f t="shared" si="48"/>
        <v>44939</v>
      </c>
      <c r="I1061" s="23">
        <v>44956</v>
      </c>
      <c r="J1061" s="21">
        <f t="shared" si="49"/>
        <v>17</v>
      </c>
      <c r="K1061" t="s">
        <v>19</v>
      </c>
      <c r="L1061">
        <v>6287</v>
      </c>
      <c r="M1061">
        <v>69</v>
      </c>
      <c r="N1061" s="24">
        <v>129.47</v>
      </c>
      <c r="O1061" s="24">
        <f t="shared" si="50"/>
        <v>129.47</v>
      </c>
      <c r="P1061">
        <v>6</v>
      </c>
      <c r="Q1061" t="b">
        <v>1</v>
      </c>
      <c r="V1061" t="s">
        <v>20</v>
      </c>
    </row>
    <row r="1062" spans="1:22">
      <c r="A1062" t="s">
        <v>2205</v>
      </c>
      <c r="B1062" t="s">
        <v>2206</v>
      </c>
      <c r="C1062" s="1" t="s">
        <v>4129</v>
      </c>
      <c r="D1062" s="1">
        <v>45282</v>
      </c>
      <c r="E1062" s="21">
        <v>12</v>
      </c>
      <c r="F1062" s="21">
        <v>22</v>
      </c>
      <c r="G1062" s="21">
        <v>2023</v>
      </c>
      <c r="H1062" s="1">
        <f t="shared" si="48"/>
        <v>45282</v>
      </c>
      <c r="I1062" s="23">
        <v>45283</v>
      </c>
      <c r="J1062" s="21">
        <f t="shared" si="49"/>
        <v>1</v>
      </c>
      <c r="K1062" t="s">
        <v>19</v>
      </c>
      <c r="L1062">
        <v>35387</v>
      </c>
      <c r="M1062">
        <v>910</v>
      </c>
      <c r="N1062" s="24">
        <v>1516.71</v>
      </c>
      <c r="O1062" s="24">
        <f t="shared" si="50"/>
        <v>1516.71</v>
      </c>
      <c r="P1062">
        <v>159</v>
      </c>
      <c r="Q1062" t="b">
        <v>0</v>
      </c>
      <c r="V1062" t="s">
        <v>20</v>
      </c>
    </row>
    <row r="1063" spans="1:22">
      <c r="A1063" t="s">
        <v>2207</v>
      </c>
      <c r="B1063" t="s">
        <v>2208</v>
      </c>
      <c r="C1063" s="1" t="s">
        <v>4131</v>
      </c>
      <c r="D1063" s="1">
        <v>44927</v>
      </c>
      <c r="E1063" s="21">
        <v>1</v>
      </c>
      <c r="F1063" s="21">
        <v>1</v>
      </c>
      <c r="G1063" s="21">
        <v>2023</v>
      </c>
      <c r="H1063" s="1">
        <f t="shared" si="48"/>
        <v>44927</v>
      </c>
      <c r="I1063" s="23">
        <v>44937</v>
      </c>
      <c r="J1063" s="21">
        <f t="shared" si="49"/>
        <v>10</v>
      </c>
      <c r="K1063" t="s">
        <v>14</v>
      </c>
      <c r="L1063">
        <v>9512</v>
      </c>
      <c r="M1063">
        <v>295</v>
      </c>
      <c r="N1063" s="24">
        <v>511.39</v>
      </c>
      <c r="O1063" s="24">
        <f t="shared" si="50"/>
        <v>511.39</v>
      </c>
      <c r="P1063">
        <v>33</v>
      </c>
      <c r="Q1063" t="b">
        <v>1</v>
      </c>
      <c r="V1063" t="s">
        <v>16</v>
      </c>
    </row>
    <row r="1064" spans="1:22">
      <c r="A1064" t="s">
        <v>2209</v>
      </c>
      <c r="B1064" t="s">
        <v>2210</v>
      </c>
      <c r="C1064" s="1" t="s">
        <v>4128</v>
      </c>
      <c r="D1064" s="1">
        <v>45084</v>
      </c>
      <c r="E1064" s="21">
        <v>6</v>
      </c>
      <c r="F1064" s="21">
        <v>7</v>
      </c>
      <c r="G1064" s="21">
        <v>2023</v>
      </c>
      <c r="H1064" s="1">
        <f t="shared" si="48"/>
        <v>45084</v>
      </c>
      <c r="I1064" s="23">
        <v>45113</v>
      </c>
      <c r="J1064" s="21">
        <f t="shared" si="49"/>
        <v>29</v>
      </c>
      <c r="K1064" t="s">
        <v>41</v>
      </c>
      <c r="L1064">
        <v>2342</v>
      </c>
      <c r="M1064">
        <v>71</v>
      </c>
      <c r="N1064" s="24">
        <v>131.64</v>
      </c>
      <c r="O1064" s="24">
        <f t="shared" si="50"/>
        <v>131.64</v>
      </c>
      <c r="P1064">
        <v>10</v>
      </c>
      <c r="Q1064" t="b">
        <v>1</v>
      </c>
      <c r="V1064" t="s">
        <v>42</v>
      </c>
    </row>
    <row r="1065" spans="1:22">
      <c r="A1065" t="s">
        <v>2211</v>
      </c>
      <c r="B1065" t="s">
        <v>2212</v>
      </c>
      <c r="C1065" s="1" t="s">
        <v>4127</v>
      </c>
      <c r="D1065" s="1">
        <v>45048</v>
      </c>
      <c r="E1065" s="21">
        <v>5</v>
      </c>
      <c r="F1065" s="21">
        <v>2</v>
      </c>
      <c r="G1065" s="21">
        <v>2023</v>
      </c>
      <c r="H1065" s="1">
        <f t="shared" si="48"/>
        <v>45048</v>
      </c>
      <c r="I1065" s="23">
        <v>45074</v>
      </c>
      <c r="J1065" s="21">
        <f t="shared" si="49"/>
        <v>26</v>
      </c>
      <c r="K1065" t="s">
        <v>19</v>
      </c>
      <c r="L1065">
        <v>64076</v>
      </c>
      <c r="M1065">
        <v>1065</v>
      </c>
      <c r="N1065" s="24">
        <v>1371.03</v>
      </c>
      <c r="O1065" s="24">
        <f t="shared" si="50"/>
        <v>1371.03</v>
      </c>
      <c r="P1065">
        <v>169</v>
      </c>
      <c r="Q1065" t="b">
        <v>1</v>
      </c>
      <c r="V1065" t="s">
        <v>20</v>
      </c>
    </row>
    <row r="1066" spans="1:22">
      <c r="A1066" t="s">
        <v>2213</v>
      </c>
      <c r="B1066" t="s">
        <v>2214</v>
      </c>
      <c r="C1066" s="1" t="s">
        <v>4128</v>
      </c>
      <c r="D1066" s="1">
        <v>44999</v>
      </c>
      <c r="E1066" s="21">
        <v>3</v>
      </c>
      <c r="F1066" s="21">
        <v>14</v>
      </c>
      <c r="G1066" s="21">
        <v>2023</v>
      </c>
      <c r="H1066" s="1">
        <f t="shared" si="48"/>
        <v>44999</v>
      </c>
      <c r="I1066" s="23">
        <v>45004</v>
      </c>
      <c r="J1066" s="21">
        <f t="shared" si="49"/>
        <v>5</v>
      </c>
      <c r="K1066" t="s">
        <v>33</v>
      </c>
      <c r="L1066">
        <v>20216</v>
      </c>
      <c r="M1066">
        <v>724</v>
      </c>
      <c r="N1066" s="24">
        <v>852</v>
      </c>
      <c r="O1066" s="24">
        <f t="shared" si="50"/>
        <v>852</v>
      </c>
      <c r="P1066">
        <v>105</v>
      </c>
      <c r="Q1066" t="b">
        <v>0</v>
      </c>
      <c r="V1066" t="s">
        <v>34</v>
      </c>
    </row>
    <row r="1067" spans="1:22">
      <c r="A1067" t="s">
        <v>2215</v>
      </c>
      <c r="B1067" t="s">
        <v>2216</v>
      </c>
      <c r="C1067" s="1" t="s">
        <v>4128</v>
      </c>
      <c r="D1067" s="1">
        <v>45045</v>
      </c>
      <c r="E1067" s="21">
        <v>4</v>
      </c>
      <c r="F1067" s="21">
        <v>29</v>
      </c>
      <c r="G1067" s="21">
        <v>2023</v>
      </c>
      <c r="H1067" s="1">
        <f t="shared" si="48"/>
        <v>45045</v>
      </c>
      <c r="I1067" s="23">
        <v>45056</v>
      </c>
      <c r="J1067" s="21">
        <f t="shared" si="49"/>
        <v>11</v>
      </c>
      <c r="K1067" t="s">
        <v>23</v>
      </c>
      <c r="L1067">
        <v>94070</v>
      </c>
      <c r="M1067">
        <v>1109</v>
      </c>
      <c r="N1067" s="24">
        <v>1104.11</v>
      </c>
      <c r="O1067" s="24">
        <f t="shared" si="50"/>
        <v>1104.11</v>
      </c>
      <c r="P1067">
        <v>78</v>
      </c>
      <c r="Q1067" t="b">
        <v>0</v>
      </c>
      <c r="V1067" t="s">
        <v>25</v>
      </c>
    </row>
    <row r="1068" spans="1:22">
      <c r="A1068" t="s">
        <v>2217</v>
      </c>
      <c r="B1068" t="s">
        <v>2218</v>
      </c>
      <c r="C1068" s="1" t="s">
        <v>4129</v>
      </c>
      <c r="D1068" s="1">
        <v>45285</v>
      </c>
      <c r="E1068" s="21">
        <v>12</v>
      </c>
      <c r="F1068" s="21">
        <v>25</v>
      </c>
      <c r="G1068" s="21">
        <v>2023</v>
      </c>
      <c r="H1068" s="1">
        <f t="shared" si="48"/>
        <v>45285</v>
      </c>
      <c r="I1068" s="23">
        <v>45315</v>
      </c>
      <c r="J1068" s="21">
        <f t="shared" si="49"/>
        <v>30</v>
      </c>
      <c r="K1068" t="s">
        <v>23</v>
      </c>
      <c r="L1068">
        <v>80767</v>
      </c>
      <c r="M1068">
        <v>3269</v>
      </c>
      <c r="N1068" s="24">
        <v>4523.71</v>
      </c>
      <c r="O1068" s="24">
        <f t="shared" si="50"/>
        <v>3632.575</v>
      </c>
      <c r="P1068">
        <v>380</v>
      </c>
      <c r="Q1068" t="b">
        <v>0</v>
      </c>
      <c r="V1068" t="s">
        <v>25</v>
      </c>
    </row>
    <row r="1069" spans="1:22">
      <c r="A1069" t="s">
        <v>2219</v>
      </c>
      <c r="B1069" t="s">
        <v>2220</v>
      </c>
      <c r="C1069" s="1" t="s">
        <v>4131</v>
      </c>
      <c r="D1069" s="1">
        <v>44970</v>
      </c>
      <c r="E1069" s="21">
        <v>2</v>
      </c>
      <c r="F1069" s="21">
        <v>13</v>
      </c>
      <c r="G1069" s="21">
        <v>2023</v>
      </c>
      <c r="H1069" s="1">
        <f t="shared" si="48"/>
        <v>44970</v>
      </c>
      <c r="I1069" s="23">
        <v>44978</v>
      </c>
      <c r="J1069" s="21">
        <f t="shared" si="49"/>
        <v>8</v>
      </c>
      <c r="K1069" t="s">
        <v>14</v>
      </c>
      <c r="L1069">
        <v>98829</v>
      </c>
      <c r="M1069">
        <v>4730</v>
      </c>
      <c r="N1069" s="24">
        <v>5588.11</v>
      </c>
      <c r="O1069" s="24">
        <f t="shared" si="50"/>
        <v>3632.575</v>
      </c>
      <c r="P1069">
        <v>634</v>
      </c>
      <c r="Q1069" t="b">
        <v>0</v>
      </c>
      <c r="V1069" t="s">
        <v>16</v>
      </c>
    </row>
    <row r="1070" spans="1:22">
      <c r="A1070" t="s">
        <v>2221</v>
      </c>
      <c r="B1070" t="s">
        <v>2222</v>
      </c>
      <c r="C1070" s="1" t="s">
        <v>4128</v>
      </c>
      <c r="D1070" s="1">
        <v>45253</v>
      </c>
      <c r="E1070" s="21">
        <v>11</v>
      </c>
      <c r="F1070" s="21">
        <v>23</v>
      </c>
      <c r="G1070" s="21">
        <v>2023</v>
      </c>
      <c r="H1070" s="1">
        <f t="shared" si="48"/>
        <v>45253</v>
      </c>
      <c r="I1070" s="23">
        <v>45281</v>
      </c>
      <c r="J1070" s="21">
        <f t="shared" si="49"/>
        <v>28</v>
      </c>
      <c r="K1070" t="s">
        <v>41</v>
      </c>
      <c r="L1070">
        <v>27614</v>
      </c>
      <c r="M1070">
        <v>651</v>
      </c>
      <c r="N1070" s="24">
        <v>766.45</v>
      </c>
      <c r="O1070" s="24">
        <f t="shared" si="50"/>
        <v>766.45</v>
      </c>
      <c r="P1070">
        <v>115</v>
      </c>
      <c r="Q1070" t="b">
        <v>0</v>
      </c>
      <c r="V1070" t="s">
        <v>42</v>
      </c>
    </row>
    <row r="1071" spans="1:22">
      <c r="A1071" t="s">
        <v>2223</v>
      </c>
      <c r="B1071" t="s">
        <v>2224</v>
      </c>
      <c r="C1071" s="1" t="s">
        <v>4131</v>
      </c>
      <c r="D1071" s="1" t="s">
        <v>2225</v>
      </c>
      <c r="E1071" s="21">
        <v>18</v>
      </c>
      <c r="F1071" s="21">
        <v>10</v>
      </c>
      <c r="G1071" s="21">
        <v>2023</v>
      </c>
      <c r="H1071" s="1">
        <f t="shared" si="48"/>
        <v>45217</v>
      </c>
      <c r="I1071" s="23">
        <v>45233</v>
      </c>
      <c r="J1071" s="21">
        <f t="shared" si="49"/>
        <v>16</v>
      </c>
      <c r="K1071" t="s">
        <v>14</v>
      </c>
      <c r="L1071">
        <v>37258</v>
      </c>
      <c r="M1071">
        <v>1143</v>
      </c>
      <c r="N1071" s="24">
        <v>2177.86</v>
      </c>
      <c r="O1071" s="24">
        <f t="shared" si="50"/>
        <v>2177.86</v>
      </c>
      <c r="P1071">
        <v>133</v>
      </c>
      <c r="Q1071" t="b">
        <v>1</v>
      </c>
      <c r="V1071" t="s">
        <v>16</v>
      </c>
    </row>
    <row r="1072" spans="1:22">
      <c r="A1072" t="s">
        <v>2226</v>
      </c>
      <c r="B1072" t="s">
        <v>2227</v>
      </c>
      <c r="C1072" s="1" t="s">
        <v>4129</v>
      </c>
      <c r="D1072" s="1">
        <v>45266</v>
      </c>
      <c r="E1072" s="21">
        <v>12</v>
      </c>
      <c r="F1072" s="21">
        <v>6</v>
      </c>
      <c r="G1072" s="21">
        <v>2023</v>
      </c>
      <c r="H1072" s="1">
        <f t="shared" si="48"/>
        <v>45266</v>
      </c>
      <c r="I1072" s="23">
        <v>45292</v>
      </c>
      <c r="J1072" s="21">
        <f t="shared" si="49"/>
        <v>26</v>
      </c>
      <c r="K1072" t="s">
        <v>19</v>
      </c>
      <c r="L1072">
        <v>94789</v>
      </c>
      <c r="M1072">
        <v>2384</v>
      </c>
      <c r="N1072" s="24">
        <v>4710.9</v>
      </c>
      <c r="O1072" s="24">
        <f t="shared" si="50"/>
        <v>3632.575</v>
      </c>
      <c r="P1072">
        <v>447</v>
      </c>
      <c r="Q1072" t="b">
        <v>1</v>
      </c>
      <c r="V1072" t="s">
        <v>20</v>
      </c>
    </row>
    <row r="1073" spans="1:22">
      <c r="A1073" t="s">
        <v>2228</v>
      </c>
      <c r="B1073" t="s">
        <v>2229</v>
      </c>
      <c r="C1073" s="1" t="s">
        <v>4128</v>
      </c>
      <c r="D1073" s="1">
        <v>45060</v>
      </c>
      <c r="E1073" s="21">
        <v>5</v>
      </c>
      <c r="F1073" s="21">
        <v>14</v>
      </c>
      <c r="G1073" s="21">
        <v>2023</v>
      </c>
      <c r="H1073" s="1">
        <f t="shared" si="48"/>
        <v>45060</v>
      </c>
      <c r="I1073" s="23">
        <v>45067</v>
      </c>
      <c r="J1073" s="21">
        <f t="shared" si="49"/>
        <v>7</v>
      </c>
      <c r="K1073" t="s">
        <v>14</v>
      </c>
      <c r="L1073">
        <v>43078</v>
      </c>
      <c r="M1073">
        <v>442</v>
      </c>
      <c r="N1073" s="24">
        <v>749.07</v>
      </c>
      <c r="O1073" s="24">
        <f t="shared" si="50"/>
        <v>749.07</v>
      </c>
      <c r="P1073">
        <v>51</v>
      </c>
      <c r="Q1073" t="b">
        <v>1</v>
      </c>
      <c r="V1073" t="s">
        <v>16</v>
      </c>
    </row>
    <row r="1074" spans="1:22">
      <c r="A1074" t="s">
        <v>2230</v>
      </c>
      <c r="B1074" t="s">
        <v>2231</v>
      </c>
      <c r="C1074" s="1" t="s">
        <v>4131</v>
      </c>
      <c r="D1074" s="1">
        <v>45128</v>
      </c>
      <c r="E1074" s="21">
        <v>7</v>
      </c>
      <c r="F1074" s="21">
        <v>21</v>
      </c>
      <c r="G1074" s="21">
        <v>2023</v>
      </c>
      <c r="H1074" s="1">
        <f t="shared" si="48"/>
        <v>45128</v>
      </c>
      <c r="I1074" s="23">
        <v>45135</v>
      </c>
      <c r="J1074" s="21">
        <f t="shared" si="49"/>
        <v>7</v>
      </c>
      <c r="K1074" t="s">
        <v>19</v>
      </c>
      <c r="L1074">
        <v>84524</v>
      </c>
      <c r="M1074">
        <v>2149</v>
      </c>
      <c r="N1074" s="24">
        <v>3513.91</v>
      </c>
      <c r="O1074" s="24">
        <f t="shared" si="50"/>
        <v>3513.91</v>
      </c>
      <c r="P1074">
        <v>284</v>
      </c>
      <c r="Q1074" t="b">
        <v>1</v>
      </c>
      <c r="V1074" t="s">
        <v>20</v>
      </c>
    </row>
    <row r="1075" spans="1:22">
      <c r="A1075" t="s">
        <v>2232</v>
      </c>
      <c r="B1075" t="s">
        <v>2233</v>
      </c>
      <c r="C1075" s="1" t="s">
        <v>4127</v>
      </c>
      <c r="D1075" s="1">
        <v>45089</v>
      </c>
      <c r="E1075" s="21">
        <v>6</v>
      </c>
      <c r="F1075" s="21">
        <v>12</v>
      </c>
      <c r="G1075" s="21">
        <v>2023</v>
      </c>
      <c r="H1075" s="1">
        <f t="shared" si="48"/>
        <v>45089</v>
      </c>
      <c r="I1075" s="23">
        <v>45111</v>
      </c>
      <c r="J1075" s="21">
        <f t="shared" si="49"/>
        <v>22</v>
      </c>
      <c r="K1075" t="s">
        <v>138</v>
      </c>
      <c r="L1075">
        <v>97573</v>
      </c>
      <c r="M1075">
        <v>4065</v>
      </c>
      <c r="N1075" s="24">
        <v>6182.2</v>
      </c>
      <c r="O1075" s="24">
        <f t="shared" si="50"/>
        <v>3632.575</v>
      </c>
      <c r="P1075">
        <v>688</v>
      </c>
      <c r="Q1075" t="b">
        <v>1</v>
      </c>
      <c r="V1075" t="s">
        <v>68</v>
      </c>
    </row>
    <row r="1076" spans="1:22">
      <c r="A1076" t="s">
        <v>2234</v>
      </c>
      <c r="B1076" t="s">
        <v>2235</v>
      </c>
      <c r="C1076" s="1" t="s">
        <v>4129</v>
      </c>
      <c r="D1076" s="1">
        <v>45030</v>
      </c>
      <c r="E1076" s="21">
        <v>4</v>
      </c>
      <c r="F1076" s="21">
        <v>14</v>
      </c>
      <c r="G1076" s="21">
        <v>2023</v>
      </c>
      <c r="H1076" s="1">
        <f t="shared" si="48"/>
        <v>45030</v>
      </c>
      <c r="I1076" s="23">
        <v>45046</v>
      </c>
      <c r="J1076" s="21">
        <f t="shared" si="49"/>
        <v>16</v>
      </c>
      <c r="K1076" t="s">
        <v>33</v>
      </c>
      <c r="L1076">
        <v>13219</v>
      </c>
      <c r="M1076">
        <v>447</v>
      </c>
      <c r="N1076" s="24">
        <v>334.85</v>
      </c>
      <c r="O1076" s="24">
        <f t="shared" si="50"/>
        <v>334.85</v>
      </c>
      <c r="P1076">
        <v>61</v>
      </c>
      <c r="Q1076" t="b">
        <v>1</v>
      </c>
      <c r="V1076" t="s">
        <v>34</v>
      </c>
    </row>
    <row r="1077" spans="1:22">
      <c r="A1077" t="s">
        <v>2236</v>
      </c>
      <c r="B1077" t="s">
        <v>2237</v>
      </c>
      <c r="C1077" s="1" t="s">
        <v>4129</v>
      </c>
      <c r="D1077" s="1">
        <v>44982</v>
      </c>
      <c r="E1077" s="21">
        <v>2</v>
      </c>
      <c r="F1077" s="21">
        <v>25</v>
      </c>
      <c r="G1077" s="21">
        <v>2023</v>
      </c>
      <c r="H1077" s="1">
        <f t="shared" si="48"/>
        <v>44982</v>
      </c>
      <c r="I1077" s="23">
        <v>44998</v>
      </c>
      <c r="J1077" s="21">
        <f t="shared" si="49"/>
        <v>16</v>
      </c>
      <c r="K1077" t="s">
        <v>33</v>
      </c>
      <c r="L1077">
        <v>1235</v>
      </c>
      <c r="M1077">
        <v>17</v>
      </c>
      <c r="N1077" s="24">
        <v>10.01</v>
      </c>
      <c r="O1077" s="24">
        <f t="shared" si="50"/>
        <v>10.01</v>
      </c>
      <c r="P1077">
        <v>3</v>
      </c>
      <c r="Q1077" t="b">
        <v>1</v>
      </c>
      <c r="V1077" t="s">
        <v>34</v>
      </c>
    </row>
    <row r="1078" spans="1:22">
      <c r="A1078" t="s">
        <v>2238</v>
      </c>
      <c r="B1078" t="s">
        <v>2239</v>
      </c>
      <c r="C1078" s="1" t="s">
        <v>4129</v>
      </c>
      <c r="D1078" s="1">
        <v>45165</v>
      </c>
      <c r="E1078" s="21">
        <v>8</v>
      </c>
      <c r="F1078" s="21">
        <v>27</v>
      </c>
      <c r="G1078" s="21">
        <v>2023</v>
      </c>
      <c r="H1078" s="1">
        <f t="shared" si="48"/>
        <v>45165</v>
      </c>
      <c r="I1078" s="23">
        <v>45181</v>
      </c>
      <c r="J1078" s="21">
        <f t="shared" si="49"/>
        <v>16</v>
      </c>
      <c r="K1078" t="s">
        <v>14</v>
      </c>
      <c r="L1078">
        <v>43929</v>
      </c>
      <c r="M1078">
        <v>1927</v>
      </c>
      <c r="N1078" s="24">
        <v>2960.04</v>
      </c>
      <c r="O1078" s="24">
        <f t="shared" si="50"/>
        <v>2960.04</v>
      </c>
      <c r="P1078">
        <v>287</v>
      </c>
      <c r="Q1078" t="b">
        <v>0</v>
      </c>
      <c r="V1078" t="s">
        <v>16</v>
      </c>
    </row>
    <row r="1079" spans="1:22">
      <c r="A1079" t="s">
        <v>2240</v>
      </c>
      <c r="B1079" t="s">
        <v>2241</v>
      </c>
      <c r="C1079" s="1" t="s">
        <v>4127</v>
      </c>
      <c r="D1079" s="1">
        <v>45110</v>
      </c>
      <c r="E1079" s="21">
        <v>7</v>
      </c>
      <c r="F1079" s="21">
        <v>3</v>
      </c>
      <c r="G1079" s="21">
        <v>2023</v>
      </c>
      <c r="H1079" s="1">
        <f t="shared" si="48"/>
        <v>45110</v>
      </c>
      <c r="I1079" s="23">
        <v>45117</v>
      </c>
      <c r="J1079" s="21">
        <f t="shared" si="49"/>
        <v>7</v>
      </c>
      <c r="K1079" t="s">
        <v>23</v>
      </c>
      <c r="L1079">
        <v>68444</v>
      </c>
      <c r="M1079">
        <v>2138</v>
      </c>
      <c r="N1079" s="24">
        <v>3406.22</v>
      </c>
      <c r="O1079" s="24">
        <f t="shared" si="50"/>
        <v>3406.22</v>
      </c>
      <c r="P1079">
        <v>274</v>
      </c>
      <c r="Q1079" t="b">
        <v>1</v>
      </c>
      <c r="V1079" t="s">
        <v>25</v>
      </c>
    </row>
    <row r="1080" spans="1:22">
      <c r="A1080" t="s">
        <v>2242</v>
      </c>
      <c r="B1080" t="s">
        <v>2243</v>
      </c>
      <c r="C1080" s="1" t="s">
        <v>4131</v>
      </c>
      <c r="D1080" s="1">
        <v>45084</v>
      </c>
      <c r="E1080" s="21">
        <v>6</v>
      </c>
      <c r="F1080" s="21">
        <v>7</v>
      </c>
      <c r="G1080" s="21">
        <v>2023</v>
      </c>
      <c r="H1080" s="1">
        <f t="shared" si="48"/>
        <v>45084</v>
      </c>
      <c r="I1080" s="23">
        <v>45088</v>
      </c>
      <c r="J1080" s="21">
        <f t="shared" si="49"/>
        <v>4</v>
      </c>
      <c r="K1080" t="s">
        <v>33</v>
      </c>
      <c r="L1080">
        <v>9567</v>
      </c>
      <c r="M1080">
        <v>417</v>
      </c>
      <c r="N1080" s="24">
        <v>237.88</v>
      </c>
      <c r="O1080" s="24">
        <f t="shared" si="50"/>
        <v>237.88</v>
      </c>
      <c r="P1080">
        <v>22</v>
      </c>
      <c r="Q1080" t="b">
        <v>0</v>
      </c>
      <c r="V1080" t="s">
        <v>34</v>
      </c>
    </row>
    <row r="1081" spans="1:22">
      <c r="A1081" t="s">
        <v>2244</v>
      </c>
      <c r="B1081" t="s">
        <v>2245</v>
      </c>
      <c r="C1081" s="1" t="s">
        <v>4131</v>
      </c>
      <c r="D1081" s="1">
        <v>44973</v>
      </c>
      <c r="E1081" s="21">
        <v>2</v>
      </c>
      <c r="F1081" s="21">
        <v>16</v>
      </c>
      <c r="G1081" s="21">
        <v>2023</v>
      </c>
      <c r="H1081" s="1">
        <f t="shared" si="48"/>
        <v>44973</v>
      </c>
      <c r="I1081" s="23">
        <v>44979</v>
      </c>
      <c r="J1081" s="21">
        <f t="shared" si="49"/>
        <v>6</v>
      </c>
      <c r="K1081" t="s">
        <v>33</v>
      </c>
      <c r="L1081">
        <v>71792</v>
      </c>
      <c r="M1081">
        <v>2384</v>
      </c>
      <c r="N1081" s="24">
        <v>4510.71</v>
      </c>
      <c r="O1081" s="24">
        <f t="shared" si="50"/>
        <v>3632.575</v>
      </c>
      <c r="P1081">
        <v>267</v>
      </c>
      <c r="Q1081" t="b">
        <v>0</v>
      </c>
      <c r="V1081" t="s">
        <v>34</v>
      </c>
    </row>
    <row r="1082" spans="1:22">
      <c r="A1082" t="s">
        <v>2246</v>
      </c>
      <c r="B1082" t="s">
        <v>2247</v>
      </c>
      <c r="C1082" s="1" t="s">
        <v>4128</v>
      </c>
      <c r="D1082" s="1">
        <v>45287</v>
      </c>
      <c r="E1082" s="21">
        <v>12</v>
      </c>
      <c r="F1082" s="21">
        <v>27</v>
      </c>
      <c r="G1082" s="21">
        <v>2023</v>
      </c>
      <c r="H1082" s="1">
        <f t="shared" si="48"/>
        <v>45287</v>
      </c>
      <c r="I1082" s="23">
        <v>45300</v>
      </c>
      <c r="J1082" s="21">
        <f t="shared" si="49"/>
        <v>13</v>
      </c>
      <c r="K1082" t="s">
        <v>23</v>
      </c>
      <c r="L1082">
        <v>66441</v>
      </c>
      <c r="M1082">
        <v>2151</v>
      </c>
      <c r="N1082" s="24">
        <v>1369.57</v>
      </c>
      <c r="O1082" s="24">
        <f t="shared" si="50"/>
        <v>1369.57</v>
      </c>
      <c r="P1082">
        <v>204</v>
      </c>
      <c r="Q1082" t="b">
        <v>0</v>
      </c>
      <c r="V1082" t="s">
        <v>25</v>
      </c>
    </row>
    <row r="1083" spans="1:22">
      <c r="A1083" t="s">
        <v>2248</v>
      </c>
      <c r="B1083" t="s">
        <v>2249</v>
      </c>
      <c r="C1083" s="1" t="s">
        <v>4128</v>
      </c>
      <c r="D1083" s="1">
        <v>45094</v>
      </c>
      <c r="E1083" s="21">
        <v>6</v>
      </c>
      <c r="F1083" s="21">
        <v>17</v>
      </c>
      <c r="G1083" s="21">
        <v>2023</v>
      </c>
      <c r="H1083" s="1">
        <f t="shared" si="48"/>
        <v>45094</v>
      </c>
      <c r="I1083" s="23">
        <v>45112</v>
      </c>
      <c r="J1083" s="21">
        <f t="shared" si="49"/>
        <v>18</v>
      </c>
      <c r="K1083" t="s">
        <v>23</v>
      </c>
      <c r="L1083">
        <v>85555</v>
      </c>
      <c r="M1083">
        <v>1215</v>
      </c>
      <c r="N1083" s="24">
        <v>1128.55</v>
      </c>
      <c r="O1083" s="24">
        <f t="shared" si="50"/>
        <v>1128.55</v>
      </c>
      <c r="P1083">
        <v>0</v>
      </c>
      <c r="Q1083" t="b">
        <v>1</v>
      </c>
      <c r="V1083" t="s">
        <v>25</v>
      </c>
    </row>
    <row r="1084" spans="1:22">
      <c r="A1084" t="s">
        <v>2250</v>
      </c>
      <c r="B1084" t="s">
        <v>2251</v>
      </c>
      <c r="C1084" s="1" t="s">
        <v>4129</v>
      </c>
      <c r="D1084" s="1">
        <v>45109</v>
      </c>
      <c r="E1084" s="21">
        <v>7</v>
      </c>
      <c r="F1084" s="21">
        <v>2</v>
      </c>
      <c r="G1084" s="21">
        <v>2023</v>
      </c>
      <c r="H1084" s="1">
        <f t="shared" si="48"/>
        <v>45109</v>
      </c>
      <c r="I1084" s="23">
        <v>44985</v>
      </c>
      <c r="J1084" s="21">
        <f t="shared" si="49"/>
        <v>-124</v>
      </c>
      <c r="K1084" t="s">
        <v>19</v>
      </c>
      <c r="L1084">
        <v>74698</v>
      </c>
      <c r="M1084">
        <v>1247</v>
      </c>
      <c r="N1084" s="24">
        <v>1881.21</v>
      </c>
      <c r="O1084" s="24">
        <f t="shared" si="50"/>
        <v>1881.21</v>
      </c>
      <c r="P1084">
        <v>101</v>
      </c>
      <c r="Q1084" t="b">
        <v>1</v>
      </c>
      <c r="V1084" t="s">
        <v>20</v>
      </c>
    </row>
    <row r="1085" spans="1:22">
      <c r="A1085" t="s">
        <v>2252</v>
      </c>
      <c r="B1085" t="s">
        <v>2253</v>
      </c>
      <c r="C1085" s="1" t="s">
        <v>4129</v>
      </c>
      <c r="D1085" s="1">
        <v>45080</v>
      </c>
      <c r="E1085" s="21">
        <v>6</v>
      </c>
      <c r="F1085" s="21">
        <v>3</v>
      </c>
      <c r="G1085" s="21">
        <v>2023</v>
      </c>
      <c r="H1085" s="1">
        <f t="shared" si="48"/>
        <v>45080</v>
      </c>
      <c r="I1085" s="23">
        <v>45101</v>
      </c>
      <c r="J1085" s="21">
        <f t="shared" si="49"/>
        <v>21</v>
      </c>
      <c r="K1085" t="s">
        <v>23</v>
      </c>
      <c r="L1085">
        <v>6415</v>
      </c>
      <c r="M1085">
        <v>313</v>
      </c>
      <c r="N1085" s="24">
        <v>236.26</v>
      </c>
      <c r="O1085" s="24">
        <f t="shared" si="50"/>
        <v>236.26</v>
      </c>
      <c r="P1085">
        <v>25</v>
      </c>
      <c r="Q1085" t="b">
        <v>0</v>
      </c>
      <c r="V1085" t="s">
        <v>25</v>
      </c>
    </row>
    <row r="1086" spans="1:22">
      <c r="A1086" t="s">
        <v>2254</v>
      </c>
      <c r="B1086" t="s">
        <v>2255</v>
      </c>
      <c r="C1086" s="1" t="s">
        <v>4131</v>
      </c>
      <c r="D1086" s="1">
        <v>44942</v>
      </c>
      <c r="E1086" s="21">
        <v>1</v>
      </c>
      <c r="F1086" s="21">
        <v>16</v>
      </c>
      <c r="G1086" s="21">
        <v>2023</v>
      </c>
      <c r="H1086" s="1">
        <f t="shared" si="48"/>
        <v>44942</v>
      </c>
      <c r="I1086" s="23">
        <v>44937</v>
      </c>
      <c r="J1086" s="21">
        <f t="shared" si="49"/>
        <v>-5</v>
      </c>
      <c r="K1086" t="s">
        <v>415</v>
      </c>
      <c r="L1086">
        <v>37159</v>
      </c>
      <c r="M1086">
        <v>711</v>
      </c>
      <c r="N1086" s="24">
        <v>414.6</v>
      </c>
      <c r="O1086" s="24">
        <f t="shared" si="50"/>
        <v>414.6</v>
      </c>
      <c r="P1086">
        <v>55</v>
      </c>
      <c r="Q1086" t="b">
        <v>1</v>
      </c>
      <c r="V1086" t="s">
        <v>34</v>
      </c>
    </row>
    <row r="1087" spans="1:22">
      <c r="A1087" t="s">
        <v>2256</v>
      </c>
      <c r="B1087" t="s">
        <v>2257</v>
      </c>
      <c r="C1087" s="1" t="s">
        <v>4129</v>
      </c>
      <c r="D1087" s="1">
        <v>45211</v>
      </c>
      <c r="E1087" s="21">
        <v>10</v>
      </c>
      <c r="F1087" s="21">
        <v>12</v>
      </c>
      <c r="G1087" s="21">
        <v>2023</v>
      </c>
      <c r="H1087" s="1">
        <f t="shared" si="48"/>
        <v>45211</v>
      </c>
      <c r="I1087" s="23">
        <v>45239</v>
      </c>
      <c r="J1087" s="21">
        <f t="shared" si="49"/>
        <v>28</v>
      </c>
      <c r="K1087" t="s">
        <v>14</v>
      </c>
      <c r="L1087">
        <v>44925</v>
      </c>
      <c r="M1087">
        <v>2205</v>
      </c>
      <c r="N1087" s="24">
        <v>2197.77</v>
      </c>
      <c r="O1087" s="24">
        <f t="shared" si="50"/>
        <v>2197.77</v>
      </c>
      <c r="P1087">
        <v>151</v>
      </c>
      <c r="Q1087" t="b">
        <v>1</v>
      </c>
      <c r="V1087" t="s">
        <v>16</v>
      </c>
    </row>
    <row r="1088" spans="1:22">
      <c r="A1088" t="s">
        <v>2258</v>
      </c>
      <c r="B1088" t="s">
        <v>2259</v>
      </c>
      <c r="C1088" s="1" t="s">
        <v>4129</v>
      </c>
      <c r="D1088" s="1">
        <v>45163</v>
      </c>
      <c r="E1088" s="21">
        <v>8</v>
      </c>
      <c r="F1088" s="21">
        <v>25</v>
      </c>
      <c r="G1088" s="21">
        <v>2023</v>
      </c>
      <c r="H1088" s="1">
        <f t="shared" si="48"/>
        <v>45163</v>
      </c>
      <c r="I1088" s="23">
        <v>45189</v>
      </c>
      <c r="J1088" s="21">
        <f t="shared" si="49"/>
        <v>26</v>
      </c>
      <c r="K1088" t="s">
        <v>41</v>
      </c>
      <c r="L1088">
        <v>6951</v>
      </c>
      <c r="M1088">
        <v>217</v>
      </c>
      <c r="N1088" s="24">
        <v>357.82</v>
      </c>
      <c r="O1088" s="24">
        <f t="shared" si="50"/>
        <v>357.82</v>
      </c>
      <c r="P1088">
        <v>20</v>
      </c>
      <c r="Q1088" t="b">
        <v>0</v>
      </c>
      <c r="V1088" t="s">
        <v>42</v>
      </c>
    </row>
    <row r="1089" spans="1:22">
      <c r="A1089" t="s">
        <v>2260</v>
      </c>
      <c r="B1089" t="s">
        <v>2261</v>
      </c>
      <c r="C1089" s="1" t="s">
        <v>4127</v>
      </c>
      <c r="D1089" s="1">
        <v>45019</v>
      </c>
      <c r="E1089" s="21">
        <v>4</v>
      </c>
      <c r="F1089" s="21">
        <v>3</v>
      </c>
      <c r="G1089" s="21">
        <v>2023</v>
      </c>
      <c r="H1089" s="1">
        <f t="shared" si="48"/>
        <v>45019</v>
      </c>
      <c r="I1089" s="23">
        <v>44992</v>
      </c>
      <c r="J1089" s="21">
        <f t="shared" si="49"/>
        <v>-27</v>
      </c>
      <c r="K1089" t="s">
        <v>14</v>
      </c>
      <c r="L1089">
        <v>88388</v>
      </c>
      <c r="M1089">
        <v>1363</v>
      </c>
      <c r="N1089" s="24">
        <v>1527.27</v>
      </c>
      <c r="O1089" s="24">
        <f t="shared" si="50"/>
        <v>1527.27</v>
      </c>
      <c r="P1089">
        <v>249</v>
      </c>
      <c r="Q1089" t="b">
        <v>0</v>
      </c>
      <c r="V1089" t="s">
        <v>16</v>
      </c>
    </row>
    <row r="1090" spans="1:22">
      <c r="A1090" t="s">
        <v>2262</v>
      </c>
      <c r="B1090" t="s">
        <v>2263</v>
      </c>
      <c r="C1090" s="1" t="s">
        <v>4129</v>
      </c>
      <c r="D1090" s="1">
        <v>45040</v>
      </c>
      <c r="E1090" s="21">
        <v>4</v>
      </c>
      <c r="F1090" s="21">
        <v>24</v>
      </c>
      <c r="G1090" s="21">
        <v>2023</v>
      </c>
      <c r="H1090" s="1">
        <f t="shared" si="48"/>
        <v>45040</v>
      </c>
      <c r="I1090" s="23">
        <v>45045</v>
      </c>
      <c r="J1090" s="21">
        <f t="shared" si="49"/>
        <v>5</v>
      </c>
      <c r="K1090" t="s">
        <v>33</v>
      </c>
      <c r="L1090">
        <v>9007</v>
      </c>
      <c r="M1090">
        <v>125</v>
      </c>
      <c r="N1090" s="24">
        <v>184.93</v>
      </c>
      <c r="O1090" s="24">
        <f t="shared" si="50"/>
        <v>184.93</v>
      </c>
      <c r="P1090">
        <v>20</v>
      </c>
      <c r="Q1090" t="b">
        <v>0</v>
      </c>
      <c r="V1090" t="s">
        <v>34</v>
      </c>
    </row>
    <row r="1091" spans="1:22">
      <c r="A1091" t="s">
        <v>2264</v>
      </c>
      <c r="B1091" t="s">
        <v>2265</v>
      </c>
      <c r="C1091" s="1" t="s">
        <v>4127</v>
      </c>
      <c r="D1091" s="1">
        <v>45117</v>
      </c>
      <c r="E1091" s="21">
        <v>7</v>
      </c>
      <c r="F1091" s="21">
        <v>10</v>
      </c>
      <c r="G1091" s="21">
        <v>2023</v>
      </c>
      <c r="H1091" s="1">
        <f t="shared" ref="H1091:H1154" si="51">IF(E1091&gt;12,DATE(G1091,F1091,E1091),D1091)</f>
        <v>45117</v>
      </c>
      <c r="I1091" s="23">
        <v>45139</v>
      </c>
      <c r="J1091" s="21">
        <f t="shared" ref="J1091:J1154" si="52">DATEDIF(H1091,I1091,"D")</f>
        <v>22</v>
      </c>
      <c r="K1091" t="s">
        <v>23</v>
      </c>
      <c r="L1091">
        <v>42832</v>
      </c>
      <c r="M1091">
        <v>786</v>
      </c>
      <c r="N1091" s="24">
        <v>1076.37</v>
      </c>
      <c r="O1091" s="24">
        <f t="shared" ref="O1091:O1154" si="53">IF(N1091&lt;$Z$8,$Z$8,IF(N1091&gt;$Z$9,$Z$9,N1091))</f>
        <v>1076.37</v>
      </c>
      <c r="P1091">
        <v>125</v>
      </c>
      <c r="Q1091" t="b">
        <v>0</v>
      </c>
      <c r="V1091" t="s">
        <v>25</v>
      </c>
    </row>
    <row r="1092" spans="1:22">
      <c r="A1092" t="s">
        <v>2266</v>
      </c>
      <c r="B1092" t="s">
        <v>2267</v>
      </c>
      <c r="C1092" s="1" t="s">
        <v>4129</v>
      </c>
      <c r="D1092" s="1">
        <v>44970</v>
      </c>
      <c r="E1092" s="21">
        <v>2</v>
      </c>
      <c r="F1092" s="21">
        <v>13</v>
      </c>
      <c r="G1092" s="21">
        <v>2023</v>
      </c>
      <c r="H1092" s="1">
        <f t="shared" si="51"/>
        <v>44970</v>
      </c>
      <c r="I1092" s="23">
        <v>44975</v>
      </c>
      <c r="J1092" s="21">
        <f t="shared" si="52"/>
        <v>5</v>
      </c>
      <c r="K1092" t="s">
        <v>33</v>
      </c>
      <c r="L1092">
        <v>59596</v>
      </c>
      <c r="M1092">
        <v>2802</v>
      </c>
      <c r="N1092" s="24">
        <v>1494.38</v>
      </c>
      <c r="O1092" s="24">
        <f t="shared" si="53"/>
        <v>1494.38</v>
      </c>
      <c r="P1092">
        <v>475</v>
      </c>
      <c r="Q1092" t="b">
        <v>0</v>
      </c>
      <c r="V1092" t="s">
        <v>34</v>
      </c>
    </row>
    <row r="1093" spans="1:22">
      <c r="A1093" t="s">
        <v>2268</v>
      </c>
      <c r="B1093" t="s">
        <v>2269</v>
      </c>
      <c r="C1093" s="1" t="s">
        <v>4127</v>
      </c>
      <c r="D1093" s="1">
        <v>45140</v>
      </c>
      <c r="E1093" s="21">
        <v>8</v>
      </c>
      <c r="F1093" s="21">
        <v>2</v>
      </c>
      <c r="G1093" s="21">
        <v>2023</v>
      </c>
      <c r="H1093" s="1">
        <f t="shared" si="51"/>
        <v>45140</v>
      </c>
      <c r="I1093" s="23">
        <v>44993</v>
      </c>
      <c r="J1093" s="21">
        <f t="shared" si="52"/>
        <v>-147</v>
      </c>
      <c r="K1093" t="s">
        <v>23</v>
      </c>
      <c r="L1093">
        <v>31523</v>
      </c>
      <c r="M1093">
        <v>837</v>
      </c>
      <c r="N1093" s="24">
        <v>1659.61</v>
      </c>
      <c r="O1093" s="24">
        <f t="shared" si="53"/>
        <v>1659.61</v>
      </c>
      <c r="P1093">
        <v>75</v>
      </c>
      <c r="Q1093" t="b">
        <v>1</v>
      </c>
      <c r="V1093" t="s">
        <v>25</v>
      </c>
    </row>
    <row r="1094" spans="1:22">
      <c r="A1094" t="s">
        <v>2270</v>
      </c>
      <c r="B1094" t="s">
        <v>2271</v>
      </c>
      <c r="C1094" s="1" t="s">
        <v>4128</v>
      </c>
      <c r="D1094" s="1">
        <v>44960</v>
      </c>
      <c r="E1094" s="21">
        <v>2</v>
      </c>
      <c r="F1094" s="21">
        <v>3</v>
      </c>
      <c r="G1094" s="21">
        <v>2023</v>
      </c>
      <c r="H1094" s="1">
        <f t="shared" si="51"/>
        <v>44960</v>
      </c>
      <c r="I1094" s="23">
        <v>44977</v>
      </c>
      <c r="J1094" s="21">
        <f t="shared" si="52"/>
        <v>17</v>
      </c>
      <c r="K1094" t="s">
        <v>19</v>
      </c>
      <c r="L1094">
        <v>89861</v>
      </c>
      <c r="M1094">
        <v>2319</v>
      </c>
      <c r="N1094" s="24">
        <v>1303.61</v>
      </c>
      <c r="O1094" s="24">
        <f t="shared" si="53"/>
        <v>1303.61</v>
      </c>
      <c r="P1094">
        <v>424</v>
      </c>
      <c r="Q1094" t="b">
        <v>0</v>
      </c>
      <c r="V1094" t="s">
        <v>20</v>
      </c>
    </row>
    <row r="1095" spans="1:22">
      <c r="A1095" t="s">
        <v>2272</v>
      </c>
      <c r="B1095" t="s">
        <v>2273</v>
      </c>
      <c r="C1095" s="1" t="s">
        <v>4128</v>
      </c>
      <c r="D1095" s="1">
        <v>45110</v>
      </c>
      <c r="E1095" s="21">
        <v>7</v>
      </c>
      <c r="F1095" s="21">
        <v>3</v>
      </c>
      <c r="G1095" s="21">
        <v>2023</v>
      </c>
      <c r="H1095" s="1">
        <f t="shared" si="51"/>
        <v>45110</v>
      </c>
      <c r="I1095" s="23">
        <v>44997</v>
      </c>
      <c r="J1095" s="21">
        <f t="shared" si="52"/>
        <v>-113</v>
      </c>
      <c r="K1095" t="s">
        <v>19</v>
      </c>
      <c r="L1095">
        <v>87740</v>
      </c>
      <c r="M1095">
        <v>1976</v>
      </c>
      <c r="N1095" s="24">
        <v>3856.57</v>
      </c>
      <c r="O1095" s="24">
        <f t="shared" si="53"/>
        <v>3632.575</v>
      </c>
      <c r="P1095">
        <v>139</v>
      </c>
      <c r="Q1095" t="b">
        <v>0</v>
      </c>
      <c r="V1095" t="s">
        <v>20</v>
      </c>
    </row>
    <row r="1096" spans="1:22">
      <c r="A1096" t="s">
        <v>2274</v>
      </c>
      <c r="B1096" t="s">
        <v>2275</v>
      </c>
      <c r="C1096" s="1" t="s">
        <v>4128</v>
      </c>
      <c r="D1096" s="1">
        <v>45096</v>
      </c>
      <c r="E1096" s="21">
        <v>6</v>
      </c>
      <c r="F1096" s="21">
        <v>19</v>
      </c>
      <c r="G1096" s="21">
        <v>2023</v>
      </c>
      <c r="H1096" s="1">
        <f t="shared" si="51"/>
        <v>45096</v>
      </c>
      <c r="I1096" s="23">
        <v>45124</v>
      </c>
      <c r="J1096" s="21">
        <f t="shared" si="52"/>
        <v>28</v>
      </c>
      <c r="K1096" t="s">
        <v>23</v>
      </c>
      <c r="L1096">
        <v>16524</v>
      </c>
      <c r="M1096">
        <v>262</v>
      </c>
      <c r="N1096" s="24">
        <v>347.1</v>
      </c>
      <c r="O1096" s="24">
        <f t="shared" si="53"/>
        <v>347.1</v>
      </c>
      <c r="P1096">
        <v>26</v>
      </c>
      <c r="Q1096" t="b">
        <v>0</v>
      </c>
      <c r="V1096" t="s">
        <v>25</v>
      </c>
    </row>
    <row r="1097" spans="1:22">
      <c r="A1097" t="s">
        <v>2276</v>
      </c>
      <c r="B1097" t="s">
        <v>2277</v>
      </c>
      <c r="C1097" s="1" t="s">
        <v>4127</v>
      </c>
      <c r="D1097" s="1">
        <v>44952</v>
      </c>
      <c r="E1097" s="21">
        <v>1</v>
      </c>
      <c r="F1097" s="21">
        <v>26</v>
      </c>
      <c r="G1097" s="21">
        <v>2023</v>
      </c>
      <c r="H1097" s="1">
        <f t="shared" si="51"/>
        <v>44952</v>
      </c>
      <c r="I1097" s="23">
        <v>44977</v>
      </c>
      <c r="J1097" s="21">
        <f t="shared" si="52"/>
        <v>25</v>
      </c>
      <c r="K1097" t="s">
        <v>14</v>
      </c>
      <c r="L1097">
        <v>20282</v>
      </c>
      <c r="M1097">
        <v>598</v>
      </c>
      <c r="N1097" s="24">
        <v>1162.95</v>
      </c>
      <c r="O1097" s="24">
        <f t="shared" si="53"/>
        <v>1162.95</v>
      </c>
      <c r="P1097">
        <v>0</v>
      </c>
      <c r="Q1097" t="b">
        <v>0</v>
      </c>
      <c r="V1097" t="s">
        <v>68</v>
      </c>
    </row>
    <row r="1098" spans="1:22">
      <c r="A1098" t="s">
        <v>2278</v>
      </c>
      <c r="B1098" t="s">
        <v>2279</v>
      </c>
      <c r="C1098" s="1" t="s">
        <v>4129</v>
      </c>
      <c r="D1098" s="1">
        <v>45129</v>
      </c>
      <c r="E1098" s="21">
        <v>7</v>
      </c>
      <c r="F1098" s="21">
        <v>22</v>
      </c>
      <c r="G1098" s="21">
        <v>2023</v>
      </c>
      <c r="H1098" s="1">
        <f t="shared" si="51"/>
        <v>45129</v>
      </c>
      <c r="I1098" s="23">
        <v>45132</v>
      </c>
      <c r="J1098" s="21">
        <f t="shared" si="52"/>
        <v>3</v>
      </c>
      <c r="K1098" t="s">
        <v>23</v>
      </c>
      <c r="L1098">
        <v>24930</v>
      </c>
      <c r="M1098">
        <v>378</v>
      </c>
      <c r="N1098" s="24">
        <v>254.07</v>
      </c>
      <c r="O1098" s="24">
        <f t="shared" si="53"/>
        <v>254.07</v>
      </c>
      <c r="P1098">
        <v>24</v>
      </c>
      <c r="Q1098" t="b">
        <v>1</v>
      </c>
      <c r="V1098" t="s">
        <v>25</v>
      </c>
    </row>
    <row r="1099" spans="1:22">
      <c r="A1099" t="s">
        <v>2280</v>
      </c>
      <c r="B1099" t="s">
        <v>2281</v>
      </c>
      <c r="C1099" s="1" t="s">
        <v>4129</v>
      </c>
      <c r="D1099" s="1">
        <v>45145</v>
      </c>
      <c r="E1099" s="21">
        <v>8</v>
      </c>
      <c r="F1099" s="21">
        <v>7</v>
      </c>
      <c r="G1099" s="21">
        <v>2023</v>
      </c>
      <c r="H1099" s="1">
        <f t="shared" si="51"/>
        <v>45145</v>
      </c>
      <c r="I1099" s="23">
        <v>45161</v>
      </c>
      <c r="J1099" s="21">
        <f t="shared" si="52"/>
        <v>16</v>
      </c>
      <c r="K1099" t="s">
        <v>41</v>
      </c>
      <c r="L1099">
        <v>1077</v>
      </c>
      <c r="M1099">
        <v>46</v>
      </c>
      <c r="N1099" s="24">
        <v>56.84</v>
      </c>
      <c r="O1099" s="24">
        <f t="shared" si="53"/>
        <v>56.84</v>
      </c>
      <c r="P1099">
        <v>0</v>
      </c>
      <c r="Q1099" t="b">
        <v>0</v>
      </c>
      <c r="V1099" t="s">
        <v>42</v>
      </c>
    </row>
    <row r="1100" spans="1:22">
      <c r="A1100" t="s">
        <v>2282</v>
      </c>
      <c r="B1100" t="s">
        <v>2283</v>
      </c>
      <c r="C1100" s="1" t="s">
        <v>4131</v>
      </c>
      <c r="D1100" s="1">
        <v>45022</v>
      </c>
      <c r="E1100" s="21">
        <v>4</v>
      </c>
      <c r="F1100" s="21">
        <v>6</v>
      </c>
      <c r="G1100" s="21">
        <v>2023</v>
      </c>
      <c r="H1100" s="1">
        <f t="shared" si="51"/>
        <v>45022</v>
      </c>
      <c r="I1100" s="23">
        <v>45039</v>
      </c>
      <c r="J1100" s="21">
        <f t="shared" si="52"/>
        <v>17</v>
      </c>
      <c r="K1100" t="s">
        <v>41</v>
      </c>
      <c r="L1100">
        <v>21611</v>
      </c>
      <c r="M1100">
        <v>536</v>
      </c>
      <c r="N1100" s="24">
        <v>404.28</v>
      </c>
      <c r="O1100" s="24">
        <f t="shared" si="53"/>
        <v>404.28</v>
      </c>
      <c r="P1100">
        <v>0</v>
      </c>
      <c r="Q1100" t="b">
        <v>0</v>
      </c>
      <c r="V1100" t="s">
        <v>42</v>
      </c>
    </row>
    <row r="1101" spans="1:22">
      <c r="A1101" t="s">
        <v>2284</v>
      </c>
      <c r="B1101" t="s">
        <v>2285</v>
      </c>
      <c r="C1101" s="1" t="s">
        <v>4128</v>
      </c>
      <c r="D1101" s="1" t="s">
        <v>2286</v>
      </c>
      <c r="E1101" s="21">
        <v>18</v>
      </c>
      <c r="F1101" s="21">
        <v>3</v>
      </c>
      <c r="G1101" s="21">
        <v>2023</v>
      </c>
      <c r="H1101" s="1">
        <f t="shared" si="51"/>
        <v>45003</v>
      </c>
      <c r="I1101" s="23">
        <v>45006</v>
      </c>
      <c r="J1101" s="21">
        <f t="shared" si="52"/>
        <v>3</v>
      </c>
      <c r="K1101" t="s">
        <v>14</v>
      </c>
      <c r="L1101">
        <v>17984</v>
      </c>
      <c r="M1101">
        <v>449</v>
      </c>
      <c r="N1101" s="24">
        <v>258.83</v>
      </c>
      <c r="O1101" s="24">
        <f t="shared" si="53"/>
        <v>258.83</v>
      </c>
      <c r="P1101">
        <v>75</v>
      </c>
      <c r="Q1101" t="b">
        <v>1</v>
      </c>
      <c r="R1101">
        <v>18015</v>
      </c>
      <c r="V1101" t="s">
        <v>16</v>
      </c>
    </row>
    <row r="1102" spans="1:22">
      <c r="A1102" t="s">
        <v>2287</v>
      </c>
      <c r="B1102" t="s">
        <v>2288</v>
      </c>
      <c r="C1102" s="1" t="s">
        <v>4127</v>
      </c>
      <c r="D1102" s="1">
        <v>45244</v>
      </c>
      <c r="E1102" s="21">
        <v>11</v>
      </c>
      <c r="F1102" s="21">
        <v>14</v>
      </c>
      <c r="G1102" s="21">
        <v>2023</v>
      </c>
      <c r="H1102" s="1">
        <f t="shared" si="51"/>
        <v>45244</v>
      </c>
      <c r="I1102" s="23">
        <v>45263</v>
      </c>
      <c r="J1102" s="21">
        <f t="shared" si="52"/>
        <v>19</v>
      </c>
      <c r="K1102" t="s">
        <v>41</v>
      </c>
      <c r="L1102">
        <v>15060</v>
      </c>
      <c r="M1102">
        <v>436</v>
      </c>
      <c r="N1102" s="24">
        <v>621.86</v>
      </c>
      <c r="O1102" s="24">
        <f t="shared" si="53"/>
        <v>621.86</v>
      </c>
      <c r="P1102">
        <v>54</v>
      </c>
      <c r="Q1102" t="b">
        <v>0</v>
      </c>
      <c r="V1102" t="s">
        <v>42</v>
      </c>
    </row>
    <row r="1103" spans="1:22">
      <c r="A1103" t="s">
        <v>2289</v>
      </c>
      <c r="B1103" t="s">
        <v>2290</v>
      </c>
      <c r="C1103" s="1" t="s">
        <v>4128</v>
      </c>
      <c r="D1103" s="1">
        <v>45182</v>
      </c>
      <c r="E1103" s="21">
        <v>9</v>
      </c>
      <c r="F1103" s="21">
        <v>13</v>
      </c>
      <c r="G1103" s="21">
        <v>2023</v>
      </c>
      <c r="H1103" s="1">
        <f t="shared" si="51"/>
        <v>45182</v>
      </c>
      <c r="I1103" s="23">
        <v>45188</v>
      </c>
      <c r="J1103" s="21">
        <f t="shared" si="52"/>
        <v>6</v>
      </c>
      <c r="K1103" t="s">
        <v>14</v>
      </c>
      <c r="L1103">
        <v>83985</v>
      </c>
      <c r="M1103">
        <v>2331</v>
      </c>
      <c r="N1103" s="24">
        <v>1892.01</v>
      </c>
      <c r="O1103" s="24">
        <f t="shared" si="53"/>
        <v>1892.01</v>
      </c>
      <c r="P1103">
        <v>0</v>
      </c>
      <c r="Q1103" t="b">
        <v>0</v>
      </c>
      <c r="V1103" t="s">
        <v>16</v>
      </c>
    </row>
    <row r="1104" spans="1:22">
      <c r="A1104" t="s">
        <v>2291</v>
      </c>
      <c r="B1104" t="s">
        <v>2292</v>
      </c>
      <c r="C1104" s="1" t="s">
        <v>4129</v>
      </c>
      <c r="D1104" s="1">
        <v>44928</v>
      </c>
      <c r="E1104" s="21">
        <v>1</v>
      </c>
      <c r="F1104" s="21">
        <v>2</v>
      </c>
      <c r="G1104" s="21">
        <v>2023</v>
      </c>
      <c r="H1104" s="1">
        <f t="shared" si="51"/>
        <v>44928</v>
      </c>
      <c r="I1104" s="23">
        <v>44966</v>
      </c>
      <c r="J1104" s="21">
        <f t="shared" si="52"/>
        <v>38</v>
      </c>
      <c r="K1104" t="s">
        <v>191</v>
      </c>
      <c r="L1104">
        <v>85056</v>
      </c>
      <c r="M1104">
        <v>4235</v>
      </c>
      <c r="N1104" s="24">
        <v>5850.85</v>
      </c>
      <c r="O1104" s="24">
        <f t="shared" si="53"/>
        <v>3632.575</v>
      </c>
      <c r="P1104">
        <v>678</v>
      </c>
      <c r="Q1104" t="b">
        <v>0</v>
      </c>
      <c r="V1104" t="s">
        <v>42</v>
      </c>
    </row>
    <row r="1105" spans="1:22">
      <c r="A1105" t="s">
        <v>2293</v>
      </c>
      <c r="B1105" t="s">
        <v>2294</v>
      </c>
      <c r="C1105" s="1" t="s">
        <v>4129</v>
      </c>
      <c r="D1105" s="1">
        <v>45123</v>
      </c>
      <c r="E1105" s="21">
        <v>7</v>
      </c>
      <c r="F1105" s="21">
        <v>16</v>
      </c>
      <c r="G1105" s="21">
        <v>2023</v>
      </c>
      <c r="H1105" s="1">
        <f t="shared" si="51"/>
        <v>45123</v>
      </c>
      <c r="I1105" s="23">
        <v>45144</v>
      </c>
      <c r="J1105" s="21">
        <f t="shared" si="52"/>
        <v>21</v>
      </c>
      <c r="K1105" t="s">
        <v>33</v>
      </c>
      <c r="L1105">
        <v>44303</v>
      </c>
      <c r="M1105">
        <v>1409</v>
      </c>
      <c r="N1105" s="24">
        <v>941.98</v>
      </c>
      <c r="O1105" s="24">
        <f t="shared" si="53"/>
        <v>941.98</v>
      </c>
      <c r="P1105">
        <v>0</v>
      </c>
      <c r="Q1105" t="b">
        <v>1</v>
      </c>
      <c r="V1105" t="s">
        <v>34</v>
      </c>
    </row>
    <row r="1106" spans="1:22">
      <c r="A1106" t="s">
        <v>2295</v>
      </c>
      <c r="B1106" t="s">
        <v>2296</v>
      </c>
      <c r="C1106" s="1" t="s">
        <v>4131</v>
      </c>
      <c r="D1106" s="1">
        <v>45196</v>
      </c>
      <c r="E1106" s="21">
        <v>9</v>
      </c>
      <c r="F1106" s="21">
        <v>27</v>
      </c>
      <c r="G1106" s="21">
        <v>2023</v>
      </c>
      <c r="H1106" s="1">
        <f t="shared" si="51"/>
        <v>45196</v>
      </c>
      <c r="I1106" s="23">
        <v>45221</v>
      </c>
      <c r="J1106" s="21">
        <f t="shared" si="52"/>
        <v>25</v>
      </c>
      <c r="K1106" t="s">
        <v>19</v>
      </c>
      <c r="L1106">
        <v>60207</v>
      </c>
      <c r="M1106">
        <v>814</v>
      </c>
      <c r="N1106" s="24">
        <v>812.36</v>
      </c>
      <c r="O1106" s="24">
        <f t="shared" si="53"/>
        <v>812.36</v>
      </c>
      <c r="P1106">
        <v>100</v>
      </c>
      <c r="Q1106" t="b">
        <v>1</v>
      </c>
      <c r="V1106" t="s">
        <v>20</v>
      </c>
    </row>
    <row r="1107" spans="1:22">
      <c r="A1107" t="s">
        <v>2297</v>
      </c>
      <c r="B1107" t="s">
        <v>2298</v>
      </c>
      <c r="C1107" s="1" t="s">
        <v>4127</v>
      </c>
      <c r="D1107" s="1">
        <v>45205</v>
      </c>
      <c r="E1107" s="21">
        <v>10</v>
      </c>
      <c r="F1107" s="21">
        <v>6</v>
      </c>
      <c r="G1107" s="21">
        <v>2023</v>
      </c>
      <c r="H1107" s="1">
        <f t="shared" si="51"/>
        <v>45205</v>
      </c>
      <c r="I1107" s="23">
        <v>45219</v>
      </c>
      <c r="J1107" s="21">
        <f t="shared" si="52"/>
        <v>14</v>
      </c>
      <c r="K1107" t="s">
        <v>19</v>
      </c>
      <c r="L1107">
        <v>76046</v>
      </c>
      <c r="M1107">
        <v>2606</v>
      </c>
      <c r="N1107" s="24">
        <v>4358.4</v>
      </c>
      <c r="O1107" s="24">
        <f t="shared" si="53"/>
        <v>3632.575</v>
      </c>
      <c r="P1107">
        <v>159</v>
      </c>
      <c r="Q1107" t="b">
        <v>1</v>
      </c>
      <c r="V1107" t="s">
        <v>20</v>
      </c>
    </row>
    <row r="1108" spans="1:22">
      <c r="A1108" t="s">
        <v>2299</v>
      </c>
      <c r="B1108" t="s">
        <v>2300</v>
      </c>
      <c r="C1108" s="1" t="s">
        <v>4127</v>
      </c>
      <c r="D1108" s="1">
        <v>45292</v>
      </c>
      <c r="E1108" s="21">
        <v>1</v>
      </c>
      <c r="F1108" s="21">
        <v>1</v>
      </c>
      <c r="G1108" s="21">
        <v>2024</v>
      </c>
      <c r="H1108" s="1">
        <f t="shared" si="51"/>
        <v>45292</v>
      </c>
      <c r="I1108" s="23">
        <v>45319</v>
      </c>
      <c r="J1108" s="21">
        <f t="shared" si="52"/>
        <v>27</v>
      </c>
      <c r="K1108" t="s">
        <v>33</v>
      </c>
      <c r="L1108">
        <v>30287</v>
      </c>
      <c r="M1108">
        <v>486</v>
      </c>
      <c r="N1108" s="24">
        <v>561.61</v>
      </c>
      <c r="O1108" s="24">
        <f t="shared" si="53"/>
        <v>561.61</v>
      </c>
      <c r="P1108">
        <v>69</v>
      </c>
      <c r="Q1108" t="b">
        <v>0</v>
      </c>
      <c r="V1108" t="s">
        <v>34</v>
      </c>
    </row>
    <row r="1109" spans="1:22">
      <c r="A1109" t="s">
        <v>2301</v>
      </c>
      <c r="B1109" t="s">
        <v>2302</v>
      </c>
      <c r="C1109" s="1" t="s">
        <v>4129</v>
      </c>
      <c r="D1109" s="1">
        <v>45175</v>
      </c>
      <c r="E1109" s="21">
        <v>9</v>
      </c>
      <c r="F1109" s="21">
        <v>6</v>
      </c>
      <c r="G1109" s="21">
        <v>2023</v>
      </c>
      <c r="H1109" s="1">
        <f t="shared" si="51"/>
        <v>45175</v>
      </c>
      <c r="I1109" s="23">
        <v>45196</v>
      </c>
      <c r="J1109" s="21">
        <f t="shared" si="52"/>
        <v>21</v>
      </c>
      <c r="K1109" t="s">
        <v>14</v>
      </c>
      <c r="L1109">
        <v>94709</v>
      </c>
      <c r="M1109">
        <v>1064</v>
      </c>
      <c r="N1109" s="24">
        <v>1533.88</v>
      </c>
      <c r="O1109" s="24">
        <f t="shared" si="53"/>
        <v>1533.88</v>
      </c>
      <c r="P1109">
        <v>159</v>
      </c>
      <c r="Q1109" t="b">
        <v>1</v>
      </c>
      <c r="V1109" t="s">
        <v>16</v>
      </c>
    </row>
    <row r="1110" spans="1:22">
      <c r="A1110" t="s">
        <v>2303</v>
      </c>
      <c r="B1110" t="s">
        <v>2304</v>
      </c>
      <c r="C1110" s="1" t="s">
        <v>4129</v>
      </c>
      <c r="D1110" s="1">
        <v>45091</v>
      </c>
      <c r="E1110" s="21">
        <v>6</v>
      </c>
      <c r="F1110" s="21">
        <v>14</v>
      </c>
      <c r="G1110" s="21">
        <v>2023</v>
      </c>
      <c r="H1110" s="1">
        <f t="shared" si="51"/>
        <v>45091</v>
      </c>
      <c r="I1110" s="23">
        <v>45103</v>
      </c>
      <c r="J1110" s="21">
        <f t="shared" si="52"/>
        <v>12</v>
      </c>
      <c r="K1110" t="s">
        <v>23</v>
      </c>
      <c r="L1110">
        <v>40711</v>
      </c>
      <c r="M1110">
        <v>1987</v>
      </c>
      <c r="N1110" s="24">
        <v>2923.25</v>
      </c>
      <c r="O1110" s="24">
        <f t="shared" si="53"/>
        <v>2923.25</v>
      </c>
      <c r="P1110">
        <v>212</v>
      </c>
      <c r="Q1110" t="b">
        <v>1</v>
      </c>
      <c r="V1110" t="s">
        <v>25</v>
      </c>
    </row>
    <row r="1111" spans="1:22">
      <c r="A1111" t="s">
        <v>2305</v>
      </c>
      <c r="B1111" t="s">
        <v>2306</v>
      </c>
      <c r="C1111" s="1" t="s">
        <v>4129</v>
      </c>
      <c r="D1111" s="1">
        <v>45090</v>
      </c>
      <c r="E1111" s="21">
        <v>6</v>
      </c>
      <c r="F1111" s="21">
        <v>13</v>
      </c>
      <c r="G1111" s="21">
        <v>2023</v>
      </c>
      <c r="H1111" s="1">
        <f t="shared" si="51"/>
        <v>45090</v>
      </c>
      <c r="I1111" s="23">
        <v>45085</v>
      </c>
      <c r="J1111" s="21">
        <f t="shared" si="52"/>
        <v>-5</v>
      </c>
      <c r="K1111" t="s">
        <v>19</v>
      </c>
      <c r="L1111">
        <v>12954</v>
      </c>
      <c r="M1111">
        <v>530</v>
      </c>
      <c r="N1111" s="24">
        <v>935.79</v>
      </c>
      <c r="O1111" s="24">
        <f t="shared" si="53"/>
        <v>935.79</v>
      </c>
      <c r="P1111">
        <v>102</v>
      </c>
      <c r="Q1111" t="b">
        <v>1</v>
      </c>
      <c r="V1111" t="s">
        <v>20</v>
      </c>
    </row>
    <row r="1112" spans="1:22">
      <c r="A1112" t="s">
        <v>2307</v>
      </c>
      <c r="B1112" t="s">
        <v>2308</v>
      </c>
      <c r="C1112" s="1" t="s">
        <v>4128</v>
      </c>
      <c r="D1112" s="1" t="s">
        <v>806</v>
      </c>
      <c r="E1112" s="21">
        <v>24</v>
      </c>
      <c r="F1112" s="21">
        <v>5</v>
      </c>
      <c r="G1112" s="21">
        <v>2023</v>
      </c>
      <c r="H1112" s="1">
        <f t="shared" si="51"/>
        <v>45070</v>
      </c>
      <c r="I1112" s="23">
        <v>45097</v>
      </c>
      <c r="J1112" s="21">
        <f t="shared" si="52"/>
        <v>27</v>
      </c>
      <c r="K1112" t="s">
        <v>14</v>
      </c>
      <c r="L1112">
        <v>74340</v>
      </c>
      <c r="M1112">
        <v>3657</v>
      </c>
      <c r="N1112" s="24">
        <v>3610.86</v>
      </c>
      <c r="O1112" s="24">
        <f t="shared" si="53"/>
        <v>3610.86</v>
      </c>
      <c r="P1112">
        <v>662</v>
      </c>
      <c r="Q1112" t="b">
        <v>1</v>
      </c>
      <c r="V1112" t="s">
        <v>16</v>
      </c>
    </row>
    <row r="1113" spans="1:22">
      <c r="A1113" t="s">
        <v>2309</v>
      </c>
      <c r="B1113" t="s">
        <v>2310</v>
      </c>
      <c r="C1113" s="1" t="s">
        <v>4131</v>
      </c>
      <c r="D1113" s="1">
        <v>45168</v>
      </c>
      <c r="E1113" s="21">
        <v>8</v>
      </c>
      <c r="F1113" s="21">
        <v>30</v>
      </c>
      <c r="G1113" s="21">
        <v>2023</v>
      </c>
      <c r="H1113" s="1">
        <f t="shared" si="51"/>
        <v>45168</v>
      </c>
      <c r="I1113" s="23">
        <v>45177</v>
      </c>
      <c r="J1113" s="21">
        <f t="shared" si="52"/>
        <v>9</v>
      </c>
      <c r="K1113" t="s">
        <v>41</v>
      </c>
      <c r="L1113">
        <v>73101</v>
      </c>
      <c r="M1113">
        <v>2128</v>
      </c>
      <c r="N1113" s="24">
        <v>3257.85</v>
      </c>
      <c r="O1113" s="24">
        <f t="shared" si="53"/>
        <v>3257.85</v>
      </c>
      <c r="P1113">
        <v>332</v>
      </c>
      <c r="Q1113" t="b">
        <v>0</v>
      </c>
      <c r="R1113">
        <v>73116</v>
      </c>
      <c r="V1113" t="s">
        <v>42</v>
      </c>
    </row>
    <row r="1114" spans="1:22">
      <c r="A1114" t="s">
        <v>2311</v>
      </c>
      <c r="B1114" t="s">
        <v>2312</v>
      </c>
      <c r="C1114" s="1" t="s">
        <v>4129</v>
      </c>
      <c r="D1114" s="1">
        <v>45046</v>
      </c>
      <c r="E1114" s="21">
        <v>4</v>
      </c>
      <c r="F1114" s="21">
        <v>30</v>
      </c>
      <c r="G1114" s="21">
        <v>2023</v>
      </c>
      <c r="H1114" s="1">
        <f t="shared" si="51"/>
        <v>45046</v>
      </c>
      <c r="I1114" s="23">
        <v>45060</v>
      </c>
      <c r="J1114" s="21">
        <f t="shared" si="52"/>
        <v>14</v>
      </c>
      <c r="K1114" t="s">
        <v>14</v>
      </c>
      <c r="L1114">
        <v>72520</v>
      </c>
      <c r="M1114">
        <v>2269</v>
      </c>
      <c r="N1114" s="24">
        <v>4407.36</v>
      </c>
      <c r="O1114" s="24">
        <f t="shared" si="53"/>
        <v>3632.575</v>
      </c>
      <c r="P1114">
        <v>356</v>
      </c>
      <c r="Q1114" t="b">
        <v>1</v>
      </c>
      <c r="V1114" t="s">
        <v>16</v>
      </c>
    </row>
    <row r="1115" spans="1:22">
      <c r="A1115" t="s">
        <v>2313</v>
      </c>
      <c r="B1115" t="s">
        <v>2314</v>
      </c>
      <c r="C1115" s="1" t="s">
        <v>4129</v>
      </c>
      <c r="D1115" s="1">
        <v>45263</v>
      </c>
      <c r="E1115" s="21">
        <v>12</v>
      </c>
      <c r="F1115" s="21">
        <v>3</v>
      </c>
      <c r="G1115" s="21">
        <v>2023</v>
      </c>
      <c r="H1115" s="1">
        <f t="shared" si="51"/>
        <v>45263</v>
      </c>
      <c r="I1115" s="23">
        <v>45265</v>
      </c>
      <c r="J1115" s="21">
        <f t="shared" si="52"/>
        <v>2</v>
      </c>
      <c r="K1115" t="s">
        <v>41</v>
      </c>
      <c r="L1115">
        <v>88062</v>
      </c>
      <c r="M1115">
        <v>1473</v>
      </c>
      <c r="N1115" s="24">
        <v>2349.97</v>
      </c>
      <c r="O1115" s="24">
        <f t="shared" si="53"/>
        <v>2349.97</v>
      </c>
      <c r="P1115">
        <v>129</v>
      </c>
      <c r="Q1115" t="b">
        <v>0</v>
      </c>
      <c r="V1115" t="s">
        <v>42</v>
      </c>
    </row>
    <row r="1116" spans="1:22">
      <c r="A1116" t="s">
        <v>2315</v>
      </c>
      <c r="B1116" t="s">
        <v>2316</v>
      </c>
      <c r="C1116" s="1" t="s">
        <v>4131</v>
      </c>
      <c r="D1116" s="1">
        <v>44955</v>
      </c>
      <c r="E1116" s="21">
        <v>1</v>
      </c>
      <c r="F1116" s="21">
        <v>29</v>
      </c>
      <c r="G1116" s="21">
        <v>2023</v>
      </c>
      <c r="H1116" s="1">
        <f t="shared" si="51"/>
        <v>44955</v>
      </c>
      <c r="I1116" s="23">
        <v>44980</v>
      </c>
      <c r="J1116" s="21">
        <f t="shared" si="52"/>
        <v>25</v>
      </c>
      <c r="K1116" t="s">
        <v>19</v>
      </c>
      <c r="L1116">
        <v>19574</v>
      </c>
      <c r="M1116">
        <v>389</v>
      </c>
      <c r="N1116" s="24">
        <v>480.34</v>
      </c>
      <c r="O1116" s="24">
        <f t="shared" si="53"/>
        <v>480.34</v>
      </c>
      <c r="P1116">
        <v>57</v>
      </c>
      <c r="Q1116" t="b">
        <v>0</v>
      </c>
      <c r="V1116" t="s">
        <v>20</v>
      </c>
    </row>
    <row r="1117" spans="1:22">
      <c r="A1117" t="s">
        <v>2317</v>
      </c>
      <c r="B1117" t="s">
        <v>2318</v>
      </c>
      <c r="C1117" s="1" t="s">
        <v>4128</v>
      </c>
      <c r="D1117" s="1">
        <v>45221</v>
      </c>
      <c r="E1117" s="21">
        <v>10</v>
      </c>
      <c r="F1117" s="21">
        <v>22</v>
      </c>
      <c r="G1117" s="21">
        <v>2023</v>
      </c>
      <c r="H1117" s="1">
        <f t="shared" si="51"/>
        <v>45221</v>
      </c>
      <c r="I1117" s="23">
        <v>45235</v>
      </c>
      <c r="J1117" s="21">
        <f t="shared" si="52"/>
        <v>14</v>
      </c>
      <c r="K1117" t="s">
        <v>41</v>
      </c>
      <c r="L1117">
        <v>10184</v>
      </c>
      <c r="M1117">
        <v>443</v>
      </c>
      <c r="N1117" s="24">
        <v>640.61</v>
      </c>
      <c r="O1117" s="24">
        <f t="shared" si="53"/>
        <v>640.61</v>
      </c>
      <c r="P1117">
        <v>0</v>
      </c>
      <c r="Q1117" t="b">
        <v>1</v>
      </c>
      <c r="V1117" t="s">
        <v>42</v>
      </c>
    </row>
    <row r="1118" spans="1:22">
      <c r="A1118" t="s">
        <v>2319</v>
      </c>
      <c r="B1118" t="s">
        <v>2320</v>
      </c>
      <c r="C1118" s="1" t="s">
        <v>4131</v>
      </c>
      <c r="D1118" s="1">
        <v>45108</v>
      </c>
      <c r="E1118" s="21">
        <v>7</v>
      </c>
      <c r="F1118" s="21">
        <v>1</v>
      </c>
      <c r="G1118" s="21">
        <v>2023</v>
      </c>
      <c r="H1118" s="1">
        <f t="shared" si="51"/>
        <v>45108</v>
      </c>
      <c r="I1118" s="23">
        <v>45110</v>
      </c>
      <c r="J1118" s="21">
        <f t="shared" si="52"/>
        <v>2</v>
      </c>
      <c r="K1118" t="s">
        <v>234</v>
      </c>
      <c r="L1118">
        <v>20096</v>
      </c>
      <c r="M1118">
        <v>487</v>
      </c>
      <c r="N1118" s="24">
        <v>783.84</v>
      </c>
      <c r="O1118" s="24">
        <f t="shared" si="53"/>
        <v>783.84</v>
      </c>
      <c r="P1118">
        <v>34</v>
      </c>
      <c r="Q1118" t="b">
        <v>0</v>
      </c>
      <c r="V1118" t="s">
        <v>16</v>
      </c>
    </row>
    <row r="1119" spans="1:22">
      <c r="A1119" t="s">
        <v>2321</v>
      </c>
      <c r="B1119" t="s">
        <v>2322</v>
      </c>
      <c r="C1119" s="1" t="s">
        <v>4129</v>
      </c>
      <c r="D1119" s="1">
        <v>45015</v>
      </c>
      <c r="E1119" s="21">
        <v>3</v>
      </c>
      <c r="F1119" s="21">
        <v>30</v>
      </c>
      <c r="G1119" s="21">
        <v>2023</v>
      </c>
      <c r="H1119" s="1">
        <f t="shared" si="51"/>
        <v>45015</v>
      </c>
      <c r="I1119" s="23">
        <v>45043</v>
      </c>
      <c r="J1119" s="21">
        <f t="shared" si="52"/>
        <v>28</v>
      </c>
      <c r="K1119" t="s">
        <v>19</v>
      </c>
      <c r="L1119">
        <v>68728</v>
      </c>
      <c r="M1119">
        <v>2960</v>
      </c>
      <c r="N1119" s="24">
        <v>4198.5</v>
      </c>
      <c r="O1119" s="24">
        <f t="shared" si="53"/>
        <v>3632.575</v>
      </c>
      <c r="P1119">
        <v>591</v>
      </c>
      <c r="Q1119" t="b">
        <v>1</v>
      </c>
      <c r="V1119" t="s">
        <v>20</v>
      </c>
    </row>
    <row r="1120" spans="1:22">
      <c r="A1120" t="s">
        <v>2323</v>
      </c>
      <c r="B1120" t="s">
        <v>2324</v>
      </c>
      <c r="C1120" s="1" t="s">
        <v>4128</v>
      </c>
      <c r="D1120" s="1">
        <v>45284</v>
      </c>
      <c r="E1120" s="21">
        <v>12</v>
      </c>
      <c r="F1120" s="21">
        <v>24</v>
      </c>
      <c r="G1120" s="21">
        <v>2023</v>
      </c>
      <c r="H1120" s="1">
        <f t="shared" si="51"/>
        <v>45284</v>
      </c>
      <c r="I1120" s="23">
        <v>45295</v>
      </c>
      <c r="J1120" s="21">
        <f t="shared" si="52"/>
        <v>11</v>
      </c>
      <c r="K1120" t="s">
        <v>41</v>
      </c>
      <c r="L1120">
        <v>35016</v>
      </c>
      <c r="M1120">
        <v>1343</v>
      </c>
      <c r="N1120" s="24">
        <v>705.09</v>
      </c>
      <c r="O1120" s="24">
        <f t="shared" si="53"/>
        <v>705.09</v>
      </c>
      <c r="P1120">
        <v>192</v>
      </c>
      <c r="Q1120" t="b">
        <v>0</v>
      </c>
      <c r="V1120" t="s">
        <v>42</v>
      </c>
    </row>
    <row r="1121" spans="1:22">
      <c r="A1121" t="s">
        <v>2325</v>
      </c>
      <c r="B1121" t="s">
        <v>2326</v>
      </c>
      <c r="C1121" s="1" t="s">
        <v>4128</v>
      </c>
      <c r="D1121" s="1">
        <v>45287</v>
      </c>
      <c r="E1121" s="21">
        <v>12</v>
      </c>
      <c r="F1121" s="21">
        <v>27</v>
      </c>
      <c r="G1121" s="21">
        <v>2023</v>
      </c>
      <c r="H1121" s="1">
        <f t="shared" si="51"/>
        <v>45287</v>
      </c>
      <c r="I1121" s="23">
        <v>45312</v>
      </c>
      <c r="J1121" s="21">
        <f t="shared" si="52"/>
        <v>25</v>
      </c>
      <c r="K1121" t="s">
        <v>23</v>
      </c>
      <c r="L1121">
        <v>12246</v>
      </c>
      <c r="M1121">
        <v>209</v>
      </c>
      <c r="N1121" s="24">
        <v>165.56</v>
      </c>
      <c r="O1121" s="24">
        <f t="shared" si="53"/>
        <v>165.56</v>
      </c>
      <c r="P1121">
        <v>23</v>
      </c>
      <c r="Q1121" t="b">
        <v>1</v>
      </c>
      <c r="V1121" t="s">
        <v>25</v>
      </c>
    </row>
    <row r="1122" spans="1:22">
      <c r="A1122" t="s">
        <v>2327</v>
      </c>
      <c r="B1122" t="s">
        <v>2328</v>
      </c>
      <c r="C1122" s="1" t="s">
        <v>4131</v>
      </c>
      <c r="D1122" s="1">
        <v>45215</v>
      </c>
      <c r="E1122" s="21">
        <v>10</v>
      </c>
      <c r="F1122" s="21">
        <v>16</v>
      </c>
      <c r="G1122" s="21">
        <v>2023</v>
      </c>
      <c r="H1122" s="1">
        <f t="shared" si="51"/>
        <v>45215</v>
      </c>
      <c r="I1122" s="23">
        <v>45228</v>
      </c>
      <c r="J1122" s="21">
        <f t="shared" si="52"/>
        <v>13</v>
      </c>
      <c r="K1122" t="s">
        <v>33</v>
      </c>
      <c r="L1122">
        <v>46558</v>
      </c>
      <c r="M1122">
        <v>1410</v>
      </c>
      <c r="N1122" s="24">
        <v>2419.14</v>
      </c>
      <c r="O1122" s="24">
        <f t="shared" si="53"/>
        <v>2419.14</v>
      </c>
      <c r="P1122">
        <v>131</v>
      </c>
      <c r="Q1122" t="b">
        <v>1</v>
      </c>
      <c r="V1122" t="s">
        <v>34</v>
      </c>
    </row>
    <row r="1123" spans="1:22">
      <c r="A1123" t="s">
        <v>2329</v>
      </c>
      <c r="B1123" t="s">
        <v>2330</v>
      </c>
      <c r="C1123" s="1" t="s">
        <v>4128</v>
      </c>
      <c r="D1123" s="1">
        <v>45179</v>
      </c>
      <c r="E1123" s="21">
        <v>9</v>
      </c>
      <c r="F1123" s="21">
        <v>10</v>
      </c>
      <c r="G1123" s="21">
        <v>2023</v>
      </c>
      <c r="H1123" s="1">
        <f t="shared" si="51"/>
        <v>45179</v>
      </c>
      <c r="I1123" s="23">
        <v>45180</v>
      </c>
      <c r="J1123" s="21">
        <f t="shared" si="52"/>
        <v>1</v>
      </c>
      <c r="K1123" t="s">
        <v>14</v>
      </c>
      <c r="L1123">
        <v>19381</v>
      </c>
      <c r="M1123">
        <v>718</v>
      </c>
      <c r="N1123" s="24">
        <v>652.64</v>
      </c>
      <c r="O1123" s="24">
        <f t="shared" si="53"/>
        <v>652.64</v>
      </c>
      <c r="P1123">
        <v>100</v>
      </c>
      <c r="Q1123" t="b">
        <v>0</v>
      </c>
      <c r="V1123" t="s">
        <v>16</v>
      </c>
    </row>
    <row r="1124" spans="1:22">
      <c r="A1124" t="s">
        <v>2331</v>
      </c>
      <c r="B1124" t="s">
        <v>2332</v>
      </c>
      <c r="C1124" s="1" t="s">
        <v>4129</v>
      </c>
      <c r="D1124" s="1" t="s">
        <v>2333</v>
      </c>
      <c r="E1124" s="21">
        <v>20</v>
      </c>
      <c r="F1124" s="21">
        <v>1</v>
      </c>
      <c r="G1124" s="21">
        <v>2023</v>
      </c>
      <c r="H1124" s="1">
        <f t="shared" si="51"/>
        <v>44946</v>
      </c>
      <c r="I1124" s="23">
        <v>44953</v>
      </c>
      <c r="J1124" s="21">
        <f t="shared" si="52"/>
        <v>7</v>
      </c>
      <c r="K1124" t="s">
        <v>19</v>
      </c>
      <c r="L1124">
        <v>37455</v>
      </c>
      <c r="M1124">
        <v>726</v>
      </c>
      <c r="N1124" s="24">
        <v>1159.67</v>
      </c>
      <c r="O1124" s="24">
        <f t="shared" si="53"/>
        <v>1159.67</v>
      </c>
      <c r="P1124">
        <v>41</v>
      </c>
      <c r="Q1124" t="b">
        <v>1</v>
      </c>
      <c r="V1124" t="s">
        <v>20</v>
      </c>
    </row>
    <row r="1125" spans="1:22">
      <c r="A1125" t="s">
        <v>2334</v>
      </c>
      <c r="B1125" t="s">
        <v>2335</v>
      </c>
      <c r="C1125" s="1" t="s">
        <v>4129</v>
      </c>
      <c r="D1125" s="1">
        <v>45046</v>
      </c>
      <c r="E1125" s="21">
        <v>4</v>
      </c>
      <c r="F1125" s="21">
        <v>30</v>
      </c>
      <c r="G1125" s="21">
        <v>2023</v>
      </c>
      <c r="H1125" s="1">
        <f t="shared" si="51"/>
        <v>45046</v>
      </c>
      <c r="I1125" s="23">
        <v>45068</v>
      </c>
      <c r="J1125" s="21">
        <f t="shared" si="52"/>
        <v>22</v>
      </c>
      <c r="K1125" t="s">
        <v>23</v>
      </c>
      <c r="L1125">
        <v>93263</v>
      </c>
      <c r="M1125">
        <v>4031</v>
      </c>
      <c r="N1125" s="24">
        <v>4265.52</v>
      </c>
      <c r="O1125" s="24">
        <f t="shared" si="53"/>
        <v>3632.575</v>
      </c>
      <c r="P1125">
        <v>258</v>
      </c>
      <c r="Q1125" t="b">
        <v>1</v>
      </c>
      <c r="V1125" t="s">
        <v>25</v>
      </c>
    </row>
    <row r="1126" spans="1:22">
      <c r="A1126" t="s">
        <v>2336</v>
      </c>
      <c r="B1126" t="s">
        <v>2337</v>
      </c>
      <c r="C1126" s="1" t="s">
        <v>4128</v>
      </c>
      <c r="D1126" s="1">
        <v>44966</v>
      </c>
      <c r="E1126" s="21">
        <v>2</v>
      </c>
      <c r="F1126" s="21">
        <v>9</v>
      </c>
      <c r="G1126" s="21">
        <v>2023</v>
      </c>
      <c r="H1126" s="1">
        <f t="shared" si="51"/>
        <v>44966</v>
      </c>
      <c r="I1126" s="23">
        <v>45195</v>
      </c>
      <c r="J1126" s="21">
        <f t="shared" si="52"/>
        <v>229</v>
      </c>
      <c r="K1126" t="s">
        <v>33</v>
      </c>
      <c r="L1126">
        <v>5018</v>
      </c>
      <c r="M1126">
        <v>159</v>
      </c>
      <c r="N1126" s="24">
        <v>203.97</v>
      </c>
      <c r="O1126" s="24">
        <f t="shared" si="53"/>
        <v>203.97</v>
      </c>
      <c r="P1126">
        <v>8</v>
      </c>
      <c r="Q1126" t="b">
        <v>0</v>
      </c>
      <c r="V1126" t="s">
        <v>34</v>
      </c>
    </row>
    <row r="1127" spans="1:22">
      <c r="A1127" t="s">
        <v>2338</v>
      </c>
      <c r="B1127" t="s">
        <v>2339</v>
      </c>
      <c r="C1127" s="1" t="s">
        <v>4128</v>
      </c>
      <c r="D1127" s="1">
        <v>45241</v>
      </c>
      <c r="E1127" s="21">
        <v>11</v>
      </c>
      <c r="F1127" s="21">
        <v>11</v>
      </c>
      <c r="G1127" s="21">
        <v>2023</v>
      </c>
      <c r="H1127" s="1">
        <f t="shared" si="51"/>
        <v>45241</v>
      </c>
      <c r="I1127" s="23">
        <v>45271</v>
      </c>
      <c r="J1127" s="21">
        <f t="shared" si="52"/>
        <v>30</v>
      </c>
      <c r="K1127" t="s">
        <v>14</v>
      </c>
      <c r="L1127">
        <v>12302</v>
      </c>
      <c r="M1127">
        <v>204</v>
      </c>
      <c r="N1127" s="24">
        <v>-122.8</v>
      </c>
      <c r="O1127" s="24">
        <f t="shared" si="53"/>
        <v>-122.8</v>
      </c>
      <c r="P1127">
        <v>25</v>
      </c>
      <c r="Q1127" t="b">
        <v>1</v>
      </c>
      <c r="V1127" t="s">
        <v>16</v>
      </c>
    </row>
    <row r="1128" spans="1:22">
      <c r="A1128" t="s">
        <v>2340</v>
      </c>
      <c r="B1128" t="s">
        <v>2341</v>
      </c>
      <c r="C1128" s="1" t="s">
        <v>4128</v>
      </c>
      <c r="D1128" s="1">
        <v>45017</v>
      </c>
      <c r="E1128" s="21">
        <v>4</v>
      </c>
      <c r="F1128" s="21">
        <v>1</v>
      </c>
      <c r="G1128" s="21">
        <v>2023</v>
      </c>
      <c r="H1128" s="1">
        <f t="shared" si="51"/>
        <v>45017</v>
      </c>
      <c r="I1128" s="23">
        <v>45029</v>
      </c>
      <c r="J1128" s="21">
        <f t="shared" si="52"/>
        <v>12</v>
      </c>
      <c r="K1128" t="s">
        <v>41</v>
      </c>
      <c r="L1128">
        <v>68506</v>
      </c>
      <c r="M1128">
        <v>2282</v>
      </c>
      <c r="N1128" s="24">
        <v>1761.34</v>
      </c>
      <c r="O1128" s="24">
        <f t="shared" si="53"/>
        <v>1761.34</v>
      </c>
      <c r="P1128">
        <v>319</v>
      </c>
      <c r="Q1128" t="b">
        <v>1</v>
      </c>
      <c r="V1128" t="s">
        <v>42</v>
      </c>
    </row>
    <row r="1129" spans="1:22">
      <c r="A1129" t="s">
        <v>2342</v>
      </c>
      <c r="B1129" t="s">
        <v>2343</v>
      </c>
      <c r="C1129" s="1" t="s">
        <v>4131</v>
      </c>
      <c r="D1129" s="1" t="s">
        <v>2344</v>
      </c>
      <c r="E1129" s="21">
        <v>15</v>
      </c>
      <c r="F1129" s="21">
        <v>6</v>
      </c>
      <c r="G1129" s="21">
        <v>2023</v>
      </c>
      <c r="H1129" s="1">
        <f t="shared" si="51"/>
        <v>45092</v>
      </c>
      <c r="I1129" s="23">
        <v>45105</v>
      </c>
      <c r="J1129" s="21">
        <f t="shared" si="52"/>
        <v>13</v>
      </c>
      <c r="K1129" t="s">
        <v>14</v>
      </c>
      <c r="L1129">
        <v>42157</v>
      </c>
      <c r="M1129">
        <v>2107</v>
      </c>
      <c r="N1129" s="24">
        <v>4078.72</v>
      </c>
      <c r="O1129" s="24">
        <f t="shared" si="53"/>
        <v>3632.575</v>
      </c>
      <c r="P1129">
        <v>125</v>
      </c>
      <c r="Q1129" t="b">
        <v>0</v>
      </c>
      <c r="V1129" t="s">
        <v>16</v>
      </c>
    </row>
    <row r="1130" spans="1:22">
      <c r="A1130" t="s">
        <v>2345</v>
      </c>
      <c r="B1130" t="s">
        <v>2346</v>
      </c>
      <c r="C1130" s="1" t="s">
        <v>4131</v>
      </c>
      <c r="D1130" s="1">
        <v>45002</v>
      </c>
      <c r="E1130" s="21">
        <v>3</v>
      </c>
      <c r="F1130" s="21">
        <v>17</v>
      </c>
      <c r="G1130" s="21">
        <v>2023</v>
      </c>
      <c r="H1130" s="1">
        <f t="shared" si="51"/>
        <v>45002</v>
      </c>
      <c r="I1130" s="23">
        <v>45017</v>
      </c>
      <c r="J1130" s="21">
        <f t="shared" si="52"/>
        <v>15</v>
      </c>
      <c r="K1130" t="s">
        <v>33</v>
      </c>
      <c r="L1130">
        <v>55917</v>
      </c>
      <c r="M1130">
        <v>895</v>
      </c>
      <c r="N1130" s="24">
        <v>1642.51</v>
      </c>
      <c r="O1130" s="24">
        <f t="shared" si="53"/>
        <v>1642.51</v>
      </c>
      <c r="P1130">
        <v>141</v>
      </c>
      <c r="Q1130" t="b">
        <v>1</v>
      </c>
      <c r="V1130" t="s">
        <v>34</v>
      </c>
    </row>
    <row r="1131" spans="1:22">
      <c r="A1131" t="s">
        <v>2347</v>
      </c>
      <c r="B1131" t="s">
        <v>2348</v>
      </c>
      <c r="C1131" s="1" t="s">
        <v>4128</v>
      </c>
      <c r="D1131" s="1">
        <v>44983</v>
      </c>
      <c r="E1131" s="21">
        <v>2</v>
      </c>
      <c r="F1131" s="21">
        <v>26</v>
      </c>
      <c r="G1131" s="21">
        <v>2023</v>
      </c>
      <c r="H1131" s="1">
        <f t="shared" si="51"/>
        <v>44983</v>
      </c>
      <c r="I1131" s="23">
        <v>45003</v>
      </c>
      <c r="J1131" s="21">
        <f t="shared" si="52"/>
        <v>20</v>
      </c>
      <c r="K1131" t="s">
        <v>23</v>
      </c>
      <c r="L1131">
        <v>93738</v>
      </c>
      <c r="M1131">
        <v>3999</v>
      </c>
      <c r="N1131" s="24">
        <v>5912.17</v>
      </c>
      <c r="O1131" s="24">
        <f t="shared" si="53"/>
        <v>3632.575</v>
      </c>
      <c r="P1131">
        <v>338</v>
      </c>
      <c r="Q1131" t="b">
        <v>0</v>
      </c>
      <c r="V1131" t="s">
        <v>25</v>
      </c>
    </row>
    <row r="1132" spans="1:22">
      <c r="A1132" t="s">
        <v>2349</v>
      </c>
      <c r="B1132" t="s">
        <v>2350</v>
      </c>
      <c r="C1132" s="1" t="s">
        <v>4128</v>
      </c>
      <c r="D1132" s="1">
        <v>44964</v>
      </c>
      <c r="E1132" s="21">
        <v>2</v>
      </c>
      <c r="F1132" s="21">
        <v>7</v>
      </c>
      <c r="G1132" s="21">
        <v>2023</v>
      </c>
      <c r="H1132" s="1">
        <f t="shared" si="51"/>
        <v>44964</v>
      </c>
      <c r="I1132" s="23">
        <v>44991</v>
      </c>
      <c r="J1132" s="21">
        <f t="shared" si="52"/>
        <v>27</v>
      </c>
      <c r="K1132" t="s">
        <v>23</v>
      </c>
      <c r="L1132">
        <v>97646</v>
      </c>
      <c r="M1132">
        <v>1786</v>
      </c>
      <c r="N1132" s="24">
        <v>2124.39</v>
      </c>
      <c r="O1132" s="24">
        <f t="shared" si="53"/>
        <v>2124.39</v>
      </c>
      <c r="P1132">
        <v>272</v>
      </c>
      <c r="Q1132" t="b">
        <v>1</v>
      </c>
      <c r="V1132" t="s">
        <v>25</v>
      </c>
    </row>
    <row r="1133" spans="1:22">
      <c r="A1133" t="s">
        <v>2351</v>
      </c>
      <c r="B1133" t="s">
        <v>2352</v>
      </c>
      <c r="C1133" s="1" t="s">
        <v>4131</v>
      </c>
      <c r="D1133" s="1">
        <v>45129</v>
      </c>
      <c r="E1133" s="21">
        <v>7</v>
      </c>
      <c r="F1133" s="21">
        <v>22</v>
      </c>
      <c r="G1133" s="21">
        <v>2023</v>
      </c>
      <c r="H1133" s="1">
        <f t="shared" si="51"/>
        <v>45129</v>
      </c>
      <c r="I1133" s="23">
        <v>45157</v>
      </c>
      <c r="J1133" s="21">
        <f t="shared" si="52"/>
        <v>28</v>
      </c>
      <c r="K1133" t="s">
        <v>19</v>
      </c>
      <c r="L1133">
        <v>84122</v>
      </c>
      <c r="M1133">
        <v>3473</v>
      </c>
      <c r="N1133" s="24">
        <v>5256.88</v>
      </c>
      <c r="O1133" s="24">
        <f t="shared" si="53"/>
        <v>3632.575</v>
      </c>
      <c r="P1133">
        <v>685</v>
      </c>
      <c r="Q1133" t="b">
        <v>1</v>
      </c>
      <c r="V1133" t="s">
        <v>20</v>
      </c>
    </row>
    <row r="1134" spans="1:22">
      <c r="A1134" t="s">
        <v>2353</v>
      </c>
      <c r="B1134" t="s">
        <v>2354</v>
      </c>
      <c r="C1134" s="1" t="s">
        <v>4129</v>
      </c>
      <c r="D1134" s="1">
        <v>45092</v>
      </c>
      <c r="E1134" s="21">
        <v>6</v>
      </c>
      <c r="F1134" s="21">
        <v>15</v>
      </c>
      <c r="G1134" s="21">
        <v>2023</v>
      </c>
      <c r="H1134" s="1">
        <f t="shared" si="51"/>
        <v>45092</v>
      </c>
      <c r="I1134" s="23">
        <v>45100</v>
      </c>
      <c r="J1134" s="21">
        <f t="shared" si="52"/>
        <v>8</v>
      </c>
      <c r="K1134" t="s">
        <v>19</v>
      </c>
      <c r="L1134">
        <v>25519</v>
      </c>
      <c r="M1134">
        <v>1005</v>
      </c>
      <c r="N1134" s="24">
        <v>1435.06</v>
      </c>
      <c r="O1134" s="24">
        <f t="shared" si="53"/>
        <v>1435.06</v>
      </c>
      <c r="P1134">
        <v>154</v>
      </c>
      <c r="Q1134" t="b">
        <v>1</v>
      </c>
      <c r="V1134" t="s">
        <v>20</v>
      </c>
    </row>
    <row r="1135" spans="1:22">
      <c r="A1135" t="s">
        <v>2355</v>
      </c>
      <c r="B1135" t="s">
        <v>2356</v>
      </c>
      <c r="C1135" s="1" t="s">
        <v>4128</v>
      </c>
      <c r="D1135" s="1">
        <v>45150</v>
      </c>
      <c r="E1135" s="21">
        <v>8</v>
      </c>
      <c r="F1135" s="21">
        <v>12</v>
      </c>
      <c r="G1135" s="21">
        <v>2023</v>
      </c>
      <c r="H1135" s="1">
        <f t="shared" si="51"/>
        <v>45150</v>
      </c>
      <c r="I1135" s="23">
        <v>45174</v>
      </c>
      <c r="J1135" s="21">
        <f t="shared" si="52"/>
        <v>24</v>
      </c>
      <c r="K1135" t="s">
        <v>23</v>
      </c>
      <c r="L1135">
        <v>97809</v>
      </c>
      <c r="M1135">
        <v>2153</v>
      </c>
      <c r="N1135" s="24">
        <v>2912.64</v>
      </c>
      <c r="O1135" s="24">
        <f t="shared" si="53"/>
        <v>2912.64</v>
      </c>
      <c r="P1135">
        <v>392</v>
      </c>
      <c r="Q1135" t="b">
        <v>1</v>
      </c>
      <c r="V1135" t="s">
        <v>25</v>
      </c>
    </row>
    <row r="1136" spans="1:22">
      <c r="A1136" t="s">
        <v>2357</v>
      </c>
      <c r="B1136" t="s">
        <v>2358</v>
      </c>
      <c r="C1136" s="1" t="s">
        <v>4129</v>
      </c>
      <c r="D1136" s="1">
        <v>45259</v>
      </c>
      <c r="E1136" s="21">
        <v>11</v>
      </c>
      <c r="F1136" s="21">
        <v>29</v>
      </c>
      <c r="G1136" s="21">
        <v>2023</v>
      </c>
      <c r="H1136" s="1">
        <f t="shared" si="51"/>
        <v>45259</v>
      </c>
      <c r="I1136" s="23">
        <v>45289</v>
      </c>
      <c r="J1136" s="21">
        <f t="shared" si="52"/>
        <v>30</v>
      </c>
      <c r="K1136" t="s">
        <v>23</v>
      </c>
      <c r="L1136">
        <v>88487</v>
      </c>
      <c r="M1136">
        <v>2038</v>
      </c>
      <c r="N1136" s="24">
        <v>1199.9</v>
      </c>
      <c r="O1136" s="24">
        <f t="shared" si="53"/>
        <v>1199.9</v>
      </c>
      <c r="P1136">
        <v>391</v>
      </c>
      <c r="Q1136" t="b">
        <v>1</v>
      </c>
      <c r="V1136" t="s">
        <v>25</v>
      </c>
    </row>
    <row r="1137" spans="1:22">
      <c r="A1137" t="s">
        <v>2359</v>
      </c>
      <c r="B1137" t="s">
        <v>2360</v>
      </c>
      <c r="C1137" s="1" t="s">
        <v>4131</v>
      </c>
      <c r="D1137" s="1">
        <v>45214</v>
      </c>
      <c r="E1137" s="21">
        <v>10</v>
      </c>
      <c r="F1137" s="21">
        <v>15</v>
      </c>
      <c r="G1137" s="21">
        <v>2023</v>
      </c>
      <c r="H1137" s="1">
        <f t="shared" si="51"/>
        <v>45214</v>
      </c>
      <c r="I1137" s="23">
        <v>45219</v>
      </c>
      <c r="J1137" s="21">
        <f t="shared" si="52"/>
        <v>5</v>
      </c>
      <c r="K1137" t="s">
        <v>41</v>
      </c>
      <c r="L1137">
        <v>57819</v>
      </c>
      <c r="M1137">
        <v>2411</v>
      </c>
      <c r="N1137" s="24">
        <v>3494.03</v>
      </c>
      <c r="O1137" s="24">
        <f t="shared" si="53"/>
        <v>3494.03</v>
      </c>
      <c r="P1137">
        <v>296</v>
      </c>
      <c r="Q1137" t="b">
        <v>1</v>
      </c>
      <c r="V1137" t="s">
        <v>42</v>
      </c>
    </row>
    <row r="1138" spans="1:22">
      <c r="A1138" t="s">
        <v>2361</v>
      </c>
      <c r="B1138" t="s">
        <v>2362</v>
      </c>
      <c r="C1138" s="1" t="s">
        <v>4129</v>
      </c>
      <c r="D1138" s="1">
        <v>45109</v>
      </c>
      <c r="E1138" s="21">
        <v>7</v>
      </c>
      <c r="F1138" s="21">
        <v>2</v>
      </c>
      <c r="G1138" s="21">
        <v>2023</v>
      </c>
      <c r="H1138" s="1">
        <f t="shared" si="51"/>
        <v>45109</v>
      </c>
      <c r="I1138" s="23">
        <v>45125</v>
      </c>
      <c r="J1138" s="21">
        <f t="shared" si="52"/>
        <v>16</v>
      </c>
      <c r="K1138" t="s">
        <v>19</v>
      </c>
      <c r="L1138">
        <v>81910</v>
      </c>
      <c r="M1138">
        <v>2330</v>
      </c>
      <c r="N1138" s="24">
        <v>3852.38</v>
      </c>
      <c r="O1138" s="24">
        <f t="shared" si="53"/>
        <v>3632.575</v>
      </c>
      <c r="P1138">
        <v>361</v>
      </c>
      <c r="Q1138" t="b">
        <v>0</v>
      </c>
      <c r="V1138" t="s">
        <v>20</v>
      </c>
    </row>
    <row r="1139" spans="1:22">
      <c r="A1139" t="s">
        <v>2363</v>
      </c>
      <c r="B1139" t="s">
        <v>2364</v>
      </c>
      <c r="C1139" s="1" t="s">
        <v>4128</v>
      </c>
      <c r="D1139" s="1">
        <v>45016</v>
      </c>
      <c r="E1139" s="21">
        <v>3</v>
      </c>
      <c r="F1139" s="21">
        <v>31</v>
      </c>
      <c r="G1139" s="21">
        <v>2023</v>
      </c>
      <c r="H1139" s="1">
        <f t="shared" si="51"/>
        <v>45016</v>
      </c>
      <c r="I1139" s="23">
        <v>45036</v>
      </c>
      <c r="J1139" s="21">
        <f t="shared" si="52"/>
        <v>20</v>
      </c>
      <c r="K1139" t="s">
        <v>23</v>
      </c>
      <c r="L1139">
        <v>72324</v>
      </c>
      <c r="M1139">
        <v>2837</v>
      </c>
      <c r="N1139" s="24">
        <v>5648.81</v>
      </c>
      <c r="O1139" s="24">
        <f t="shared" si="53"/>
        <v>3632.575</v>
      </c>
      <c r="P1139">
        <v>504</v>
      </c>
      <c r="Q1139" t="b">
        <v>1</v>
      </c>
      <c r="V1139" t="s">
        <v>25</v>
      </c>
    </row>
    <row r="1140" spans="1:22">
      <c r="A1140" t="s">
        <v>2365</v>
      </c>
      <c r="B1140" t="s">
        <v>2366</v>
      </c>
      <c r="C1140" s="1" t="s">
        <v>4128</v>
      </c>
      <c r="D1140" s="1">
        <v>45077</v>
      </c>
      <c r="E1140" s="21">
        <v>5</v>
      </c>
      <c r="F1140" s="21">
        <v>31</v>
      </c>
      <c r="G1140" s="21">
        <v>2023</v>
      </c>
      <c r="H1140" s="1">
        <f t="shared" si="51"/>
        <v>45077</v>
      </c>
      <c r="I1140" s="23">
        <v>45103</v>
      </c>
      <c r="J1140" s="21">
        <f t="shared" si="52"/>
        <v>26</v>
      </c>
      <c r="K1140" t="s">
        <v>23</v>
      </c>
      <c r="L1140">
        <v>6408</v>
      </c>
      <c r="M1140">
        <v>102</v>
      </c>
      <c r="N1140" s="24">
        <v>52.7</v>
      </c>
      <c r="O1140" s="24">
        <f t="shared" si="53"/>
        <v>52.7</v>
      </c>
      <c r="P1140">
        <v>0</v>
      </c>
      <c r="Q1140" t="b">
        <v>0</v>
      </c>
      <c r="V1140" t="s">
        <v>25</v>
      </c>
    </row>
    <row r="1141" spans="1:22">
      <c r="A1141" t="s">
        <v>2367</v>
      </c>
      <c r="B1141" t="s">
        <v>2368</v>
      </c>
      <c r="C1141" s="1" t="s">
        <v>4127</v>
      </c>
      <c r="D1141" s="1">
        <v>45286</v>
      </c>
      <c r="E1141" s="21">
        <v>12</v>
      </c>
      <c r="F1141" s="21">
        <v>26</v>
      </c>
      <c r="G1141" s="21">
        <v>2023</v>
      </c>
      <c r="H1141" s="1">
        <f t="shared" si="51"/>
        <v>45286</v>
      </c>
      <c r="I1141" s="23">
        <v>45303</v>
      </c>
      <c r="J1141" s="21">
        <f t="shared" si="52"/>
        <v>17</v>
      </c>
      <c r="K1141" t="s">
        <v>19</v>
      </c>
      <c r="L1141">
        <v>60379</v>
      </c>
      <c r="M1141">
        <v>2662</v>
      </c>
      <c r="N1141" s="24">
        <v>4246.58</v>
      </c>
      <c r="O1141" s="24">
        <f t="shared" si="53"/>
        <v>3632.575</v>
      </c>
      <c r="P1141">
        <v>237</v>
      </c>
      <c r="Q1141" t="b">
        <v>0</v>
      </c>
      <c r="V1141" t="s">
        <v>20</v>
      </c>
    </row>
    <row r="1142" spans="1:22">
      <c r="A1142" t="s">
        <v>2369</v>
      </c>
      <c r="B1142" t="s">
        <v>2370</v>
      </c>
      <c r="C1142" s="1" t="s">
        <v>4128</v>
      </c>
      <c r="D1142" s="1" t="s">
        <v>2225</v>
      </c>
      <c r="E1142" s="21">
        <v>18</v>
      </c>
      <c r="F1142" s="21">
        <v>10</v>
      </c>
      <c r="G1142" s="21">
        <v>2023</v>
      </c>
      <c r="H1142" s="1">
        <f t="shared" si="51"/>
        <v>45217</v>
      </c>
      <c r="I1142" s="23">
        <v>45246</v>
      </c>
      <c r="J1142" s="21">
        <f t="shared" si="52"/>
        <v>29</v>
      </c>
      <c r="K1142" t="s">
        <v>19</v>
      </c>
      <c r="L1142">
        <v>26053</v>
      </c>
      <c r="M1142">
        <v>1001</v>
      </c>
      <c r="N1142" s="24">
        <v>1359.04</v>
      </c>
      <c r="O1142" s="24">
        <f t="shared" si="53"/>
        <v>1359.04</v>
      </c>
      <c r="P1142">
        <v>192</v>
      </c>
      <c r="Q1142" t="b">
        <v>0</v>
      </c>
      <c r="V1142" t="s">
        <v>20</v>
      </c>
    </row>
    <row r="1143" spans="1:22">
      <c r="A1143" t="s">
        <v>2371</v>
      </c>
      <c r="B1143" t="s">
        <v>2372</v>
      </c>
      <c r="C1143" s="1" t="s">
        <v>4131</v>
      </c>
      <c r="D1143" s="1">
        <v>45235</v>
      </c>
      <c r="E1143" s="21">
        <v>11</v>
      </c>
      <c r="F1143" s="21">
        <v>5</v>
      </c>
      <c r="G1143" s="21">
        <v>2023</v>
      </c>
      <c r="H1143" s="1">
        <f t="shared" si="51"/>
        <v>45235</v>
      </c>
      <c r="I1143" s="23">
        <v>45249</v>
      </c>
      <c r="J1143" s="21">
        <f t="shared" si="52"/>
        <v>14</v>
      </c>
      <c r="K1143" t="s">
        <v>41</v>
      </c>
      <c r="L1143">
        <v>10446</v>
      </c>
      <c r="M1143">
        <v>483</v>
      </c>
      <c r="N1143" s="24">
        <v>555.97</v>
      </c>
      <c r="O1143" s="24">
        <f t="shared" si="53"/>
        <v>555.97</v>
      </c>
      <c r="P1143">
        <v>0</v>
      </c>
      <c r="Q1143" t="b">
        <v>1</v>
      </c>
      <c r="V1143" t="s">
        <v>42</v>
      </c>
    </row>
    <row r="1144" spans="1:22">
      <c r="A1144" t="s">
        <v>2373</v>
      </c>
      <c r="B1144" t="s">
        <v>2374</v>
      </c>
      <c r="C1144" s="1" t="s">
        <v>4131</v>
      </c>
      <c r="D1144" s="1">
        <v>45240</v>
      </c>
      <c r="E1144" s="21">
        <v>11</v>
      </c>
      <c r="F1144" s="21">
        <v>10</v>
      </c>
      <c r="G1144" s="21">
        <v>2023</v>
      </c>
      <c r="H1144" s="1">
        <f t="shared" si="51"/>
        <v>45240</v>
      </c>
      <c r="I1144" s="23">
        <v>45261</v>
      </c>
      <c r="J1144" s="21">
        <f t="shared" si="52"/>
        <v>21</v>
      </c>
      <c r="K1144" t="s">
        <v>138</v>
      </c>
      <c r="L1144">
        <v>1922</v>
      </c>
      <c r="M1144">
        <v>29</v>
      </c>
      <c r="N1144" s="24">
        <v>-20.05</v>
      </c>
      <c r="O1144" s="24">
        <f t="shared" si="53"/>
        <v>-20.05</v>
      </c>
      <c r="P1144">
        <v>2</v>
      </c>
      <c r="Q1144" t="b">
        <v>1</v>
      </c>
      <c r="V1144" t="s">
        <v>139</v>
      </c>
    </row>
    <row r="1145" spans="1:22">
      <c r="A1145" t="s">
        <v>2375</v>
      </c>
      <c r="B1145" t="s">
        <v>2376</v>
      </c>
      <c r="C1145" s="1" t="s">
        <v>4128</v>
      </c>
      <c r="D1145" s="1">
        <v>45181</v>
      </c>
      <c r="E1145" s="21">
        <v>9</v>
      </c>
      <c r="F1145" s="21">
        <v>12</v>
      </c>
      <c r="G1145" s="21">
        <v>2023</v>
      </c>
      <c r="H1145" s="1">
        <f t="shared" si="51"/>
        <v>45181</v>
      </c>
      <c r="I1145" s="23">
        <v>45209</v>
      </c>
      <c r="J1145" s="21">
        <f t="shared" si="52"/>
        <v>28</v>
      </c>
      <c r="K1145" t="s">
        <v>23</v>
      </c>
      <c r="L1145">
        <v>99723</v>
      </c>
      <c r="M1145">
        <v>3362</v>
      </c>
      <c r="N1145" s="24">
        <v>3744.02</v>
      </c>
      <c r="O1145" s="24">
        <f t="shared" si="53"/>
        <v>3632.575</v>
      </c>
      <c r="P1145">
        <v>394</v>
      </c>
      <c r="Q1145" t="b">
        <v>1</v>
      </c>
      <c r="V1145" t="s">
        <v>25</v>
      </c>
    </row>
    <row r="1146" spans="1:22">
      <c r="A1146" t="s">
        <v>2377</v>
      </c>
      <c r="B1146" t="s">
        <v>2378</v>
      </c>
      <c r="C1146" s="1" t="s">
        <v>4131</v>
      </c>
      <c r="D1146" s="1">
        <v>45048</v>
      </c>
      <c r="E1146" s="21">
        <v>5</v>
      </c>
      <c r="F1146" s="21">
        <v>2</v>
      </c>
      <c r="G1146" s="21">
        <v>2023</v>
      </c>
      <c r="H1146" s="1">
        <f t="shared" si="51"/>
        <v>45048</v>
      </c>
      <c r="I1146" s="23">
        <v>45073</v>
      </c>
      <c r="J1146" s="21">
        <f t="shared" si="52"/>
        <v>25</v>
      </c>
      <c r="K1146" t="s">
        <v>41</v>
      </c>
      <c r="L1146">
        <v>52356</v>
      </c>
      <c r="M1146">
        <v>1778</v>
      </c>
      <c r="N1146" s="24">
        <v>1834.12</v>
      </c>
      <c r="O1146" s="24">
        <f t="shared" si="53"/>
        <v>1834.12</v>
      </c>
      <c r="P1146">
        <v>301</v>
      </c>
      <c r="Q1146" t="b">
        <v>1</v>
      </c>
      <c r="V1146" t="s">
        <v>42</v>
      </c>
    </row>
    <row r="1147" spans="1:22">
      <c r="A1147" t="s">
        <v>2379</v>
      </c>
      <c r="B1147" t="s">
        <v>2380</v>
      </c>
      <c r="C1147" s="1" t="s">
        <v>4131</v>
      </c>
      <c r="D1147" s="1">
        <v>45252</v>
      </c>
      <c r="E1147" s="21">
        <v>11</v>
      </c>
      <c r="F1147" s="21">
        <v>22</v>
      </c>
      <c r="G1147" s="21">
        <v>2023</v>
      </c>
      <c r="H1147" s="1">
        <f t="shared" si="51"/>
        <v>45252</v>
      </c>
      <c r="I1147" s="23">
        <v>45273</v>
      </c>
      <c r="J1147" s="21">
        <f t="shared" si="52"/>
        <v>21</v>
      </c>
      <c r="K1147" t="s">
        <v>19</v>
      </c>
      <c r="L1147">
        <v>11789</v>
      </c>
      <c r="M1147">
        <v>284</v>
      </c>
      <c r="N1147" s="24">
        <v>271.01</v>
      </c>
      <c r="O1147" s="24">
        <f t="shared" si="53"/>
        <v>271.01</v>
      </c>
      <c r="P1147">
        <v>37</v>
      </c>
      <c r="Q1147" t="b">
        <v>1</v>
      </c>
      <c r="V1147" t="s">
        <v>20</v>
      </c>
    </row>
    <row r="1148" spans="1:22">
      <c r="A1148" t="s">
        <v>2381</v>
      </c>
      <c r="B1148" t="s">
        <v>2382</v>
      </c>
      <c r="C1148" s="1" t="s">
        <v>4131</v>
      </c>
      <c r="D1148" s="1">
        <v>45289</v>
      </c>
      <c r="E1148" s="21">
        <v>12</v>
      </c>
      <c r="F1148" s="21">
        <v>29</v>
      </c>
      <c r="G1148" s="21">
        <v>2023</v>
      </c>
      <c r="H1148" s="1">
        <f t="shared" si="51"/>
        <v>45289</v>
      </c>
      <c r="I1148" s="23">
        <v>45295</v>
      </c>
      <c r="J1148" s="21">
        <f t="shared" si="52"/>
        <v>6</v>
      </c>
      <c r="K1148" t="s">
        <v>415</v>
      </c>
      <c r="L1148">
        <v>98720</v>
      </c>
      <c r="M1148">
        <v>2797</v>
      </c>
      <c r="N1148" s="24">
        <v>4464.91</v>
      </c>
      <c r="O1148" s="24">
        <f t="shared" si="53"/>
        <v>3632.575</v>
      </c>
      <c r="P1148">
        <v>412</v>
      </c>
      <c r="Q1148" t="b">
        <v>1</v>
      </c>
      <c r="V1148" t="s">
        <v>34</v>
      </c>
    </row>
    <row r="1149" spans="1:22">
      <c r="A1149" t="s">
        <v>2383</v>
      </c>
      <c r="B1149" t="s">
        <v>2384</v>
      </c>
      <c r="C1149" s="1" t="s">
        <v>4128</v>
      </c>
      <c r="D1149" s="1">
        <v>45098</v>
      </c>
      <c r="E1149" s="21">
        <v>6</v>
      </c>
      <c r="F1149" s="21">
        <v>21</v>
      </c>
      <c r="G1149" s="21">
        <v>2023</v>
      </c>
      <c r="H1149" s="1">
        <f t="shared" si="51"/>
        <v>45098</v>
      </c>
      <c r="I1149" s="23">
        <v>45106</v>
      </c>
      <c r="J1149" s="21">
        <f t="shared" si="52"/>
        <v>8</v>
      </c>
      <c r="K1149" t="s">
        <v>14</v>
      </c>
      <c r="L1149">
        <v>67656</v>
      </c>
      <c r="M1149">
        <v>779</v>
      </c>
      <c r="N1149" s="24">
        <v>1208.3</v>
      </c>
      <c r="O1149" s="24">
        <f t="shared" si="53"/>
        <v>1208.3</v>
      </c>
      <c r="P1149">
        <v>127</v>
      </c>
      <c r="Q1149" t="b">
        <v>0</v>
      </c>
      <c r="V1149" t="s">
        <v>16</v>
      </c>
    </row>
    <row r="1150" spans="1:22">
      <c r="A1150" t="s">
        <v>2385</v>
      </c>
      <c r="B1150" t="s">
        <v>2386</v>
      </c>
      <c r="C1150" s="1" t="s">
        <v>4128</v>
      </c>
      <c r="D1150" s="1">
        <v>45054</v>
      </c>
      <c r="E1150" s="21">
        <v>5</v>
      </c>
      <c r="F1150" s="21">
        <v>8</v>
      </c>
      <c r="G1150" s="21">
        <v>2023</v>
      </c>
      <c r="H1150" s="1">
        <f t="shared" si="51"/>
        <v>45054</v>
      </c>
      <c r="I1150" s="23">
        <v>45074</v>
      </c>
      <c r="J1150" s="21">
        <f t="shared" si="52"/>
        <v>20</v>
      </c>
      <c r="K1150" t="s">
        <v>191</v>
      </c>
      <c r="L1150">
        <v>45028</v>
      </c>
      <c r="M1150">
        <v>1793</v>
      </c>
      <c r="N1150" s="24">
        <v>2480.67</v>
      </c>
      <c r="O1150" s="24">
        <f t="shared" si="53"/>
        <v>2480.67</v>
      </c>
      <c r="P1150">
        <v>256</v>
      </c>
      <c r="Q1150" t="b">
        <v>1</v>
      </c>
      <c r="V1150" t="s">
        <v>42</v>
      </c>
    </row>
    <row r="1151" spans="1:22">
      <c r="A1151" t="s">
        <v>2387</v>
      </c>
      <c r="B1151" t="s">
        <v>2388</v>
      </c>
      <c r="C1151" s="1" t="s">
        <v>4131</v>
      </c>
      <c r="D1151" s="1">
        <v>44982</v>
      </c>
      <c r="E1151" s="21">
        <v>2</v>
      </c>
      <c r="F1151" s="21">
        <v>25</v>
      </c>
      <c r="G1151" s="21">
        <v>2023</v>
      </c>
      <c r="H1151" s="1">
        <f t="shared" si="51"/>
        <v>44982</v>
      </c>
      <c r="I1151" s="23">
        <v>44999</v>
      </c>
      <c r="J1151" s="21">
        <f t="shared" si="52"/>
        <v>17</v>
      </c>
      <c r="K1151" t="s">
        <v>33</v>
      </c>
      <c r="L1151">
        <v>65484</v>
      </c>
      <c r="M1151">
        <v>2093</v>
      </c>
      <c r="N1151" s="24">
        <v>3993.44</v>
      </c>
      <c r="O1151" s="24">
        <f t="shared" si="53"/>
        <v>3632.575</v>
      </c>
      <c r="P1151">
        <v>274</v>
      </c>
      <c r="Q1151" t="b">
        <v>0</v>
      </c>
      <c r="V1151" t="s">
        <v>34</v>
      </c>
    </row>
    <row r="1152" spans="1:22">
      <c r="A1152" t="s">
        <v>2389</v>
      </c>
      <c r="B1152" t="s">
        <v>2390</v>
      </c>
      <c r="C1152" s="1" t="s">
        <v>4127</v>
      </c>
      <c r="D1152" s="1">
        <v>45151</v>
      </c>
      <c r="E1152" s="21">
        <v>8</v>
      </c>
      <c r="F1152" s="21">
        <v>13</v>
      </c>
      <c r="G1152" s="21">
        <v>2023</v>
      </c>
      <c r="H1152" s="1">
        <f t="shared" si="51"/>
        <v>45151</v>
      </c>
      <c r="I1152" s="23">
        <v>45161</v>
      </c>
      <c r="J1152" s="21">
        <f t="shared" si="52"/>
        <v>10</v>
      </c>
      <c r="K1152" t="s">
        <v>23</v>
      </c>
      <c r="L1152">
        <v>33154</v>
      </c>
      <c r="M1152">
        <v>408</v>
      </c>
      <c r="N1152" s="24">
        <v>418.11</v>
      </c>
      <c r="O1152" s="24">
        <f t="shared" si="53"/>
        <v>418.11</v>
      </c>
      <c r="P1152">
        <v>0</v>
      </c>
      <c r="Q1152" t="b">
        <v>1</v>
      </c>
      <c r="V1152" t="s">
        <v>25</v>
      </c>
    </row>
    <row r="1153" spans="1:22">
      <c r="A1153" t="s">
        <v>2391</v>
      </c>
      <c r="B1153" t="s">
        <v>2392</v>
      </c>
      <c r="C1153" s="1" t="s">
        <v>4127</v>
      </c>
      <c r="D1153" s="1">
        <v>45138</v>
      </c>
      <c r="E1153" s="21">
        <v>7</v>
      </c>
      <c r="F1153" s="21">
        <v>31</v>
      </c>
      <c r="G1153" s="21">
        <v>2023</v>
      </c>
      <c r="H1153" s="1">
        <f t="shared" si="51"/>
        <v>45138</v>
      </c>
      <c r="I1153" s="23">
        <v>45154</v>
      </c>
      <c r="J1153" s="21">
        <f t="shared" si="52"/>
        <v>16</v>
      </c>
      <c r="K1153" t="s">
        <v>33</v>
      </c>
      <c r="L1153">
        <v>83870</v>
      </c>
      <c r="M1153">
        <v>3122</v>
      </c>
      <c r="N1153" s="24">
        <v>2702.72</v>
      </c>
      <c r="O1153" s="24">
        <f t="shared" si="53"/>
        <v>2702.72</v>
      </c>
      <c r="P1153">
        <v>0</v>
      </c>
      <c r="Q1153" t="b">
        <v>1</v>
      </c>
      <c r="V1153" t="s">
        <v>34</v>
      </c>
    </row>
    <row r="1154" spans="1:22">
      <c r="A1154" t="s">
        <v>2393</v>
      </c>
      <c r="B1154" t="s">
        <v>2394</v>
      </c>
      <c r="C1154" s="1" t="s">
        <v>4129</v>
      </c>
      <c r="D1154" s="1">
        <v>45206</v>
      </c>
      <c r="E1154" s="21">
        <v>10</v>
      </c>
      <c r="F1154" s="21">
        <v>7</v>
      </c>
      <c r="G1154" s="21">
        <v>2023</v>
      </c>
      <c r="H1154" s="1">
        <f t="shared" si="51"/>
        <v>45206</v>
      </c>
      <c r="I1154" s="23">
        <v>45231</v>
      </c>
      <c r="J1154" s="21">
        <f t="shared" si="52"/>
        <v>25</v>
      </c>
      <c r="K1154" t="s">
        <v>14</v>
      </c>
      <c r="L1154">
        <v>3336</v>
      </c>
      <c r="M1154">
        <v>95</v>
      </c>
      <c r="N1154" s="24">
        <v>140.97</v>
      </c>
      <c r="O1154" s="24">
        <f t="shared" si="53"/>
        <v>140.97</v>
      </c>
      <c r="P1154">
        <v>13</v>
      </c>
      <c r="Q1154" t="b">
        <v>1</v>
      </c>
      <c r="V1154" t="s">
        <v>16</v>
      </c>
    </row>
    <row r="1155" spans="1:22">
      <c r="A1155" t="s">
        <v>2395</v>
      </c>
      <c r="B1155" t="s">
        <v>2396</v>
      </c>
      <c r="C1155" s="1" t="s">
        <v>4127</v>
      </c>
      <c r="D1155" s="1">
        <v>45222</v>
      </c>
      <c r="E1155" s="21">
        <v>10</v>
      </c>
      <c r="F1155" s="21">
        <v>23</v>
      </c>
      <c r="G1155" s="21">
        <v>2023</v>
      </c>
      <c r="H1155" s="1">
        <f t="shared" ref="H1155:H1218" si="54">IF(E1155&gt;12,DATE(G1155,F1155,E1155),D1155)</f>
        <v>45222</v>
      </c>
      <c r="I1155" s="23">
        <v>45225</v>
      </c>
      <c r="J1155" s="21">
        <f t="shared" ref="J1155:J1218" si="55">DATEDIF(H1155,I1155,"D")</f>
        <v>3</v>
      </c>
      <c r="K1155" t="s">
        <v>33</v>
      </c>
      <c r="L1155">
        <v>68779</v>
      </c>
      <c r="M1155">
        <v>782</v>
      </c>
      <c r="N1155" s="24">
        <v>624.21</v>
      </c>
      <c r="O1155" s="24">
        <f t="shared" ref="O1155:O1218" si="56">IF(N1155&lt;$Z$8,$Z$8,IF(N1155&gt;$Z$9,$Z$9,N1155))</f>
        <v>624.21</v>
      </c>
      <c r="P1155">
        <v>81</v>
      </c>
      <c r="Q1155" t="b">
        <v>0</v>
      </c>
      <c r="R1155">
        <v>68831</v>
      </c>
      <c r="V1155" t="s">
        <v>34</v>
      </c>
    </row>
    <row r="1156" spans="1:22">
      <c r="A1156" t="s">
        <v>2397</v>
      </c>
      <c r="B1156" t="s">
        <v>2398</v>
      </c>
      <c r="C1156" s="1" t="s">
        <v>4129</v>
      </c>
      <c r="D1156" s="1">
        <v>45010</v>
      </c>
      <c r="E1156" s="21">
        <v>3</v>
      </c>
      <c r="F1156" s="21">
        <v>25</v>
      </c>
      <c r="G1156" s="21">
        <v>2023</v>
      </c>
      <c r="H1156" s="1">
        <f t="shared" si="54"/>
        <v>45010</v>
      </c>
      <c r="I1156" s="23">
        <v>45024</v>
      </c>
      <c r="J1156" s="21">
        <f t="shared" si="55"/>
        <v>14</v>
      </c>
      <c r="K1156" t="s">
        <v>41</v>
      </c>
      <c r="L1156">
        <v>20029</v>
      </c>
      <c r="M1156">
        <v>977</v>
      </c>
      <c r="N1156" s="24">
        <v>950.15</v>
      </c>
      <c r="O1156" s="24">
        <f t="shared" si="56"/>
        <v>950.15</v>
      </c>
      <c r="P1156">
        <v>108</v>
      </c>
      <c r="Q1156" t="b">
        <v>1</v>
      </c>
      <c r="V1156" t="s">
        <v>42</v>
      </c>
    </row>
    <row r="1157" spans="1:22">
      <c r="A1157" t="s">
        <v>2399</v>
      </c>
      <c r="B1157" t="s">
        <v>2400</v>
      </c>
      <c r="C1157" s="1" t="s">
        <v>4128</v>
      </c>
      <c r="D1157" s="1">
        <v>44944</v>
      </c>
      <c r="E1157" s="21">
        <v>1</v>
      </c>
      <c r="F1157" s="21">
        <v>18</v>
      </c>
      <c r="G1157" s="21">
        <v>2023</v>
      </c>
      <c r="H1157" s="1">
        <f t="shared" si="54"/>
        <v>44944</v>
      </c>
      <c r="I1157" s="23">
        <v>44964</v>
      </c>
      <c r="J1157" s="21">
        <f t="shared" si="55"/>
        <v>20</v>
      </c>
      <c r="K1157" t="s">
        <v>266</v>
      </c>
      <c r="L1157">
        <v>60201</v>
      </c>
      <c r="M1157">
        <v>2887</v>
      </c>
      <c r="N1157" s="24">
        <v>2416.14</v>
      </c>
      <c r="O1157" s="24">
        <f t="shared" si="56"/>
        <v>2416.14</v>
      </c>
      <c r="P1157">
        <v>564</v>
      </c>
      <c r="Q1157" t="b">
        <v>0</v>
      </c>
      <c r="V1157" t="s">
        <v>20</v>
      </c>
    </row>
    <row r="1158" spans="1:22">
      <c r="A1158" t="s">
        <v>2401</v>
      </c>
      <c r="B1158" t="s">
        <v>2402</v>
      </c>
      <c r="C1158" s="1" t="s">
        <v>4131</v>
      </c>
      <c r="D1158" s="1" t="s">
        <v>2403</v>
      </c>
      <c r="E1158" s="21">
        <v>23</v>
      </c>
      <c r="F1158" s="21">
        <v>2</v>
      </c>
      <c r="G1158" s="21">
        <v>2023</v>
      </c>
      <c r="H1158" s="1">
        <f t="shared" si="54"/>
        <v>44980</v>
      </c>
      <c r="I1158" s="23">
        <v>44981</v>
      </c>
      <c r="J1158" s="21">
        <f t="shared" si="55"/>
        <v>1</v>
      </c>
      <c r="K1158" t="s">
        <v>14</v>
      </c>
      <c r="L1158">
        <v>33265</v>
      </c>
      <c r="M1158">
        <v>1015</v>
      </c>
      <c r="N1158" s="24">
        <v>612.79</v>
      </c>
      <c r="O1158" s="24">
        <f t="shared" si="56"/>
        <v>612.79</v>
      </c>
      <c r="P1158">
        <v>67</v>
      </c>
      <c r="Q1158" t="b">
        <v>1</v>
      </c>
      <c r="V1158" t="s">
        <v>16</v>
      </c>
    </row>
    <row r="1159" spans="1:22">
      <c r="A1159" t="s">
        <v>2404</v>
      </c>
      <c r="B1159" t="s">
        <v>2405</v>
      </c>
      <c r="C1159" s="1" t="s">
        <v>4128</v>
      </c>
      <c r="D1159" s="1">
        <v>45014</v>
      </c>
      <c r="E1159" s="21">
        <v>3</v>
      </c>
      <c r="F1159" s="21">
        <v>29</v>
      </c>
      <c r="G1159" s="21">
        <v>2023</v>
      </c>
      <c r="H1159" s="1">
        <f t="shared" si="54"/>
        <v>45014</v>
      </c>
      <c r="I1159" s="23">
        <v>45028</v>
      </c>
      <c r="J1159" s="21">
        <f t="shared" si="55"/>
        <v>14</v>
      </c>
      <c r="K1159" t="s">
        <v>23</v>
      </c>
      <c r="L1159">
        <v>44872</v>
      </c>
      <c r="M1159">
        <v>616</v>
      </c>
      <c r="N1159" s="24">
        <v>1072.61</v>
      </c>
      <c r="O1159" s="24">
        <f t="shared" si="56"/>
        <v>1072.61</v>
      </c>
      <c r="P1159">
        <v>0</v>
      </c>
      <c r="Q1159" t="b">
        <v>0</v>
      </c>
      <c r="V1159" t="s">
        <v>68</v>
      </c>
    </row>
    <row r="1160" spans="1:22">
      <c r="A1160" t="s">
        <v>2406</v>
      </c>
      <c r="B1160" t="s">
        <v>2407</v>
      </c>
      <c r="C1160" s="1" t="s">
        <v>4128</v>
      </c>
      <c r="D1160" s="1">
        <v>44965</v>
      </c>
      <c r="E1160" s="21">
        <v>2</v>
      </c>
      <c r="F1160" s="21">
        <v>8</v>
      </c>
      <c r="G1160" s="21">
        <v>2023</v>
      </c>
      <c r="H1160" s="1">
        <f t="shared" si="54"/>
        <v>44965</v>
      </c>
      <c r="I1160" s="23">
        <v>44968</v>
      </c>
      <c r="J1160" s="21">
        <f t="shared" si="55"/>
        <v>3</v>
      </c>
      <c r="K1160" t="s">
        <v>41</v>
      </c>
      <c r="L1160">
        <v>47197</v>
      </c>
      <c r="M1160">
        <v>1896</v>
      </c>
      <c r="N1160" s="24">
        <v>1671.91</v>
      </c>
      <c r="O1160" s="24">
        <f t="shared" si="56"/>
        <v>1671.91</v>
      </c>
      <c r="P1160">
        <v>234</v>
      </c>
      <c r="Q1160" t="b">
        <v>0</v>
      </c>
      <c r="V1160" t="s">
        <v>42</v>
      </c>
    </row>
    <row r="1161" spans="1:22">
      <c r="A1161" t="s">
        <v>2408</v>
      </c>
      <c r="B1161" t="s">
        <v>2409</v>
      </c>
      <c r="C1161" s="1" t="s">
        <v>4127</v>
      </c>
      <c r="D1161" s="1">
        <v>44974</v>
      </c>
      <c r="E1161" s="21">
        <v>2</v>
      </c>
      <c r="F1161" s="21">
        <v>17</v>
      </c>
      <c r="G1161" s="21">
        <v>2023</v>
      </c>
      <c r="H1161" s="1">
        <f t="shared" si="54"/>
        <v>44974</v>
      </c>
      <c r="I1161" s="23">
        <v>44992</v>
      </c>
      <c r="J1161" s="21">
        <f t="shared" si="55"/>
        <v>18</v>
      </c>
      <c r="K1161" t="s">
        <v>33</v>
      </c>
      <c r="L1161">
        <v>56180</v>
      </c>
      <c r="M1161">
        <v>1667</v>
      </c>
      <c r="N1161" s="24">
        <v>2016.31</v>
      </c>
      <c r="O1161" s="24">
        <f t="shared" si="56"/>
        <v>2016.31</v>
      </c>
      <c r="P1161">
        <v>292</v>
      </c>
      <c r="Q1161" t="b">
        <v>1</v>
      </c>
      <c r="V1161" t="s">
        <v>34</v>
      </c>
    </row>
    <row r="1162" spans="1:22">
      <c r="A1162" t="s">
        <v>2410</v>
      </c>
      <c r="B1162" t="s">
        <v>2411</v>
      </c>
      <c r="C1162" s="1" t="s">
        <v>4131</v>
      </c>
      <c r="D1162" s="1">
        <v>45174</v>
      </c>
      <c r="E1162" s="21">
        <v>9</v>
      </c>
      <c r="F1162" s="21">
        <v>5</v>
      </c>
      <c r="G1162" s="21">
        <v>2023</v>
      </c>
      <c r="H1162" s="1">
        <f t="shared" si="54"/>
        <v>45174</v>
      </c>
      <c r="I1162" s="23">
        <v>45177</v>
      </c>
      <c r="J1162" s="21">
        <f t="shared" si="55"/>
        <v>3</v>
      </c>
      <c r="K1162" t="s">
        <v>33</v>
      </c>
      <c r="L1162">
        <v>24710</v>
      </c>
      <c r="M1162">
        <v>546</v>
      </c>
      <c r="N1162" s="24">
        <v>308.48</v>
      </c>
      <c r="O1162" s="24">
        <f t="shared" si="56"/>
        <v>308.48</v>
      </c>
      <c r="P1162">
        <v>40</v>
      </c>
      <c r="Q1162" t="b">
        <v>1</v>
      </c>
      <c r="V1162" t="s">
        <v>34</v>
      </c>
    </row>
    <row r="1163" spans="1:22">
      <c r="A1163" t="s">
        <v>2412</v>
      </c>
      <c r="B1163" t="s">
        <v>2413</v>
      </c>
      <c r="C1163" s="1" t="s">
        <v>4129</v>
      </c>
      <c r="D1163" s="1">
        <v>45261</v>
      </c>
      <c r="E1163" s="21">
        <v>12</v>
      </c>
      <c r="F1163" s="21">
        <v>1</v>
      </c>
      <c r="G1163" s="21">
        <v>2023</v>
      </c>
      <c r="H1163" s="1">
        <f t="shared" si="54"/>
        <v>45261</v>
      </c>
      <c r="I1163" s="23">
        <v>45284</v>
      </c>
      <c r="J1163" s="21">
        <f t="shared" si="55"/>
        <v>23</v>
      </c>
      <c r="K1163" t="s">
        <v>19</v>
      </c>
      <c r="L1163">
        <v>30486</v>
      </c>
      <c r="M1163">
        <v>904</v>
      </c>
      <c r="N1163" s="24">
        <v>1400.3</v>
      </c>
      <c r="O1163" s="24">
        <f t="shared" si="56"/>
        <v>1400.3</v>
      </c>
      <c r="P1163">
        <v>82</v>
      </c>
      <c r="Q1163" t="b">
        <v>1</v>
      </c>
      <c r="V1163" t="s">
        <v>20</v>
      </c>
    </row>
    <row r="1164" spans="1:22">
      <c r="A1164" t="s">
        <v>2414</v>
      </c>
      <c r="B1164" t="s">
        <v>2415</v>
      </c>
      <c r="C1164" s="1" t="s">
        <v>4128</v>
      </c>
      <c r="D1164" s="1" t="s">
        <v>722</v>
      </c>
      <c r="E1164" s="21">
        <v>22</v>
      </c>
      <c r="F1164" s="21">
        <v>3</v>
      </c>
      <c r="G1164" s="21">
        <v>2023</v>
      </c>
      <c r="H1164" s="1">
        <f t="shared" si="54"/>
        <v>45007</v>
      </c>
      <c r="I1164" s="23">
        <v>45036</v>
      </c>
      <c r="J1164" s="21">
        <f t="shared" si="55"/>
        <v>29</v>
      </c>
      <c r="K1164" t="s">
        <v>23</v>
      </c>
      <c r="L1164">
        <v>72907</v>
      </c>
      <c r="M1164">
        <v>2252</v>
      </c>
      <c r="N1164" s="24">
        <v>2242.64</v>
      </c>
      <c r="O1164" s="24">
        <f t="shared" si="56"/>
        <v>2242.64</v>
      </c>
      <c r="P1164">
        <v>0</v>
      </c>
      <c r="Q1164" t="b">
        <v>0</v>
      </c>
      <c r="V1164" t="s">
        <v>25</v>
      </c>
    </row>
    <row r="1165" spans="1:22">
      <c r="A1165" t="s">
        <v>2416</v>
      </c>
      <c r="B1165" t="s">
        <v>2417</v>
      </c>
      <c r="C1165" s="1" t="s">
        <v>4131</v>
      </c>
      <c r="D1165" s="1">
        <v>45096</v>
      </c>
      <c r="E1165" s="21">
        <v>6</v>
      </c>
      <c r="F1165" s="21">
        <v>19</v>
      </c>
      <c r="G1165" s="21">
        <v>2023</v>
      </c>
      <c r="H1165" s="1">
        <f t="shared" si="54"/>
        <v>45096</v>
      </c>
      <c r="I1165" s="23">
        <v>45121</v>
      </c>
      <c r="J1165" s="21">
        <f t="shared" si="55"/>
        <v>25</v>
      </c>
      <c r="K1165" t="s">
        <v>19</v>
      </c>
      <c r="L1165">
        <v>72895</v>
      </c>
      <c r="M1165">
        <v>2369</v>
      </c>
      <c r="N1165" s="24">
        <v>3830.92</v>
      </c>
      <c r="O1165" s="24">
        <f t="shared" si="56"/>
        <v>3632.575</v>
      </c>
      <c r="P1165">
        <v>369</v>
      </c>
      <c r="Q1165" t="b">
        <v>0</v>
      </c>
      <c r="V1165" t="s">
        <v>20</v>
      </c>
    </row>
    <row r="1166" spans="1:22">
      <c r="A1166" t="s">
        <v>2418</v>
      </c>
      <c r="B1166" t="s">
        <v>2419</v>
      </c>
      <c r="C1166" s="1" t="s">
        <v>4128</v>
      </c>
      <c r="D1166" s="1">
        <v>45283</v>
      </c>
      <c r="E1166" s="21">
        <v>12</v>
      </c>
      <c r="F1166" s="21">
        <v>23</v>
      </c>
      <c r="G1166" s="21">
        <v>2023</v>
      </c>
      <c r="H1166" s="1">
        <f t="shared" si="54"/>
        <v>45283</v>
      </c>
      <c r="I1166" s="23">
        <v>45288</v>
      </c>
      <c r="J1166" s="21">
        <f t="shared" si="55"/>
        <v>5</v>
      </c>
      <c r="K1166" t="s">
        <v>23</v>
      </c>
      <c r="L1166">
        <v>65435</v>
      </c>
      <c r="M1166">
        <v>1809</v>
      </c>
      <c r="N1166" s="24">
        <v>2023.56</v>
      </c>
      <c r="O1166" s="24">
        <f t="shared" si="56"/>
        <v>2023.56</v>
      </c>
      <c r="P1166">
        <v>155</v>
      </c>
      <c r="Q1166" t="b">
        <v>1</v>
      </c>
      <c r="V1166" t="s">
        <v>25</v>
      </c>
    </row>
    <row r="1167" spans="1:22">
      <c r="A1167" t="s">
        <v>2420</v>
      </c>
      <c r="B1167" t="s">
        <v>2421</v>
      </c>
      <c r="C1167" s="1" t="s">
        <v>4127</v>
      </c>
      <c r="D1167" s="1">
        <v>45203</v>
      </c>
      <c r="E1167" s="21">
        <v>10</v>
      </c>
      <c r="F1167" s="21">
        <v>4</v>
      </c>
      <c r="G1167" s="21">
        <v>2023</v>
      </c>
      <c r="H1167" s="1">
        <f t="shared" si="54"/>
        <v>45203</v>
      </c>
      <c r="I1167" s="23">
        <v>45228</v>
      </c>
      <c r="J1167" s="21">
        <f t="shared" si="55"/>
        <v>25</v>
      </c>
      <c r="K1167" t="s">
        <v>19</v>
      </c>
      <c r="L1167">
        <v>41631</v>
      </c>
      <c r="M1167">
        <v>1425</v>
      </c>
      <c r="N1167" s="24">
        <v>1130.93</v>
      </c>
      <c r="O1167" s="24">
        <f t="shared" si="56"/>
        <v>1130.93</v>
      </c>
      <c r="P1167">
        <v>154</v>
      </c>
      <c r="Q1167" t="b">
        <v>0</v>
      </c>
      <c r="V1167" t="s">
        <v>20</v>
      </c>
    </row>
    <row r="1168" spans="1:22">
      <c r="A1168" t="s">
        <v>2422</v>
      </c>
      <c r="B1168" t="s">
        <v>2423</v>
      </c>
      <c r="C1168" s="1" t="s">
        <v>4131</v>
      </c>
      <c r="D1168" s="1">
        <v>44962</v>
      </c>
      <c r="E1168" s="21">
        <v>2</v>
      </c>
      <c r="F1168" s="21">
        <v>5</v>
      </c>
      <c r="G1168" s="21">
        <v>2023</v>
      </c>
      <c r="H1168" s="1">
        <f t="shared" si="54"/>
        <v>44962</v>
      </c>
      <c r="I1168" s="23">
        <v>45069</v>
      </c>
      <c r="J1168" s="21">
        <f t="shared" si="55"/>
        <v>107</v>
      </c>
      <c r="K1168" t="s">
        <v>23</v>
      </c>
      <c r="L1168">
        <v>21103</v>
      </c>
      <c r="M1168">
        <v>986</v>
      </c>
      <c r="N1168" s="24">
        <v>1251.99</v>
      </c>
      <c r="O1168" s="24">
        <f t="shared" si="56"/>
        <v>1251.99</v>
      </c>
      <c r="P1168">
        <v>114</v>
      </c>
      <c r="Q1168" t="b">
        <v>0</v>
      </c>
      <c r="V1168" t="s">
        <v>25</v>
      </c>
    </row>
    <row r="1169" spans="1:22">
      <c r="A1169" t="s">
        <v>2424</v>
      </c>
      <c r="B1169" t="s">
        <v>2425</v>
      </c>
      <c r="C1169" s="1" t="s">
        <v>4128</v>
      </c>
      <c r="D1169" s="1">
        <v>45128</v>
      </c>
      <c r="E1169" s="21">
        <v>7</v>
      </c>
      <c r="F1169" s="21">
        <v>21</v>
      </c>
      <c r="G1169" s="21">
        <v>2023</v>
      </c>
      <c r="H1169" s="1">
        <f t="shared" si="54"/>
        <v>45128</v>
      </c>
      <c r="I1169" s="23">
        <v>45130</v>
      </c>
      <c r="J1169" s="21">
        <f t="shared" si="55"/>
        <v>2</v>
      </c>
      <c r="K1169" t="s">
        <v>19</v>
      </c>
      <c r="L1169">
        <v>65772</v>
      </c>
      <c r="M1169">
        <v>1610</v>
      </c>
      <c r="N1169" s="24">
        <v>1120.17</v>
      </c>
      <c r="O1169" s="24">
        <f t="shared" si="56"/>
        <v>1120.17</v>
      </c>
      <c r="P1169">
        <v>295</v>
      </c>
      <c r="Q1169" t="b">
        <v>1</v>
      </c>
      <c r="V1169" t="s">
        <v>20</v>
      </c>
    </row>
    <row r="1170" spans="1:22">
      <c r="A1170" t="s">
        <v>2426</v>
      </c>
      <c r="B1170" t="s">
        <v>2427</v>
      </c>
      <c r="C1170" s="1" t="s">
        <v>4129</v>
      </c>
      <c r="D1170" s="1" t="s">
        <v>2428</v>
      </c>
      <c r="E1170" s="21">
        <v>20</v>
      </c>
      <c r="F1170" s="21">
        <v>3</v>
      </c>
      <c r="G1170" s="21">
        <v>2023</v>
      </c>
      <c r="H1170" s="1">
        <f t="shared" si="54"/>
        <v>45005</v>
      </c>
      <c r="I1170" s="23">
        <v>45017</v>
      </c>
      <c r="J1170" s="21">
        <f t="shared" si="55"/>
        <v>12</v>
      </c>
      <c r="K1170" t="s">
        <v>14</v>
      </c>
      <c r="L1170">
        <v>15382</v>
      </c>
      <c r="M1170">
        <v>600</v>
      </c>
      <c r="N1170" s="24">
        <v>696.49</v>
      </c>
      <c r="O1170" s="24">
        <f t="shared" si="56"/>
        <v>696.49</v>
      </c>
      <c r="P1170">
        <v>67</v>
      </c>
      <c r="Q1170" t="b">
        <v>1</v>
      </c>
      <c r="V1170" t="s">
        <v>16</v>
      </c>
    </row>
    <row r="1171" spans="1:22">
      <c r="A1171" t="s">
        <v>2429</v>
      </c>
      <c r="B1171" t="s">
        <v>2430</v>
      </c>
      <c r="C1171" s="1" t="s">
        <v>4131</v>
      </c>
      <c r="D1171" s="1">
        <v>44928</v>
      </c>
      <c r="E1171" s="21">
        <v>1</v>
      </c>
      <c r="F1171" s="21">
        <v>2</v>
      </c>
      <c r="G1171" s="21">
        <v>2023</v>
      </c>
      <c r="H1171" s="1">
        <f t="shared" si="54"/>
        <v>44928</v>
      </c>
      <c r="I1171" s="23">
        <v>44937</v>
      </c>
      <c r="J1171" s="21">
        <f t="shared" si="55"/>
        <v>9</v>
      </c>
      <c r="K1171" t="s">
        <v>19</v>
      </c>
      <c r="L1171">
        <v>85291</v>
      </c>
      <c r="M1171">
        <v>3904</v>
      </c>
      <c r="N1171" s="24">
        <v>3810.14</v>
      </c>
      <c r="O1171" s="24">
        <f t="shared" si="56"/>
        <v>3632.575</v>
      </c>
      <c r="P1171">
        <v>280</v>
      </c>
      <c r="Q1171" t="b">
        <v>1</v>
      </c>
      <c r="V1171" t="s">
        <v>20</v>
      </c>
    </row>
    <row r="1172" spans="1:22">
      <c r="A1172" t="s">
        <v>2431</v>
      </c>
      <c r="B1172" t="s">
        <v>2432</v>
      </c>
      <c r="C1172" s="1" t="s">
        <v>4127</v>
      </c>
      <c r="D1172" s="1">
        <v>45265</v>
      </c>
      <c r="E1172" s="21">
        <v>12</v>
      </c>
      <c r="F1172" s="21">
        <v>5</v>
      </c>
      <c r="G1172" s="21">
        <v>2023</v>
      </c>
      <c r="H1172" s="1">
        <f t="shared" si="54"/>
        <v>45265</v>
      </c>
      <c r="I1172" s="23">
        <v>45278</v>
      </c>
      <c r="J1172" s="21">
        <f t="shared" si="55"/>
        <v>13</v>
      </c>
      <c r="K1172" t="s">
        <v>19</v>
      </c>
      <c r="L1172">
        <v>4756</v>
      </c>
      <c r="M1172">
        <v>134</v>
      </c>
      <c r="N1172" s="24">
        <v>250.3</v>
      </c>
      <c r="O1172" s="24">
        <f t="shared" si="56"/>
        <v>250.3</v>
      </c>
      <c r="P1172">
        <v>17</v>
      </c>
      <c r="Q1172" t="b">
        <v>0</v>
      </c>
      <c r="V1172" t="s">
        <v>20</v>
      </c>
    </row>
    <row r="1173" spans="1:22">
      <c r="A1173" t="s">
        <v>2433</v>
      </c>
      <c r="B1173" t="s">
        <v>2434</v>
      </c>
      <c r="C1173" s="1" t="s">
        <v>4128</v>
      </c>
      <c r="D1173" s="1" t="s">
        <v>1335</v>
      </c>
      <c r="E1173" s="21">
        <v>19</v>
      </c>
      <c r="F1173" s="21">
        <v>2</v>
      </c>
      <c r="G1173" s="21">
        <v>2023</v>
      </c>
      <c r="H1173" s="1">
        <f t="shared" si="54"/>
        <v>44976</v>
      </c>
      <c r="I1173" s="23">
        <v>44985</v>
      </c>
      <c r="J1173" s="21">
        <f t="shared" si="55"/>
        <v>9</v>
      </c>
      <c r="K1173" t="s">
        <v>14</v>
      </c>
      <c r="L1173">
        <v>21609</v>
      </c>
      <c r="M1173">
        <v>599</v>
      </c>
      <c r="N1173" s="24">
        <v>354.24</v>
      </c>
      <c r="O1173" s="24">
        <f t="shared" si="56"/>
        <v>354.24</v>
      </c>
      <c r="P1173">
        <v>116</v>
      </c>
      <c r="Q1173" t="b">
        <v>1</v>
      </c>
      <c r="V1173" t="s">
        <v>16</v>
      </c>
    </row>
    <row r="1174" spans="1:22">
      <c r="A1174" t="s">
        <v>2435</v>
      </c>
      <c r="B1174" t="s">
        <v>2436</v>
      </c>
      <c r="C1174" s="1" t="s">
        <v>4128</v>
      </c>
      <c r="D1174" s="1">
        <v>45014</v>
      </c>
      <c r="E1174" s="21">
        <v>3</v>
      </c>
      <c r="F1174" s="21">
        <v>29</v>
      </c>
      <c r="G1174" s="21">
        <v>2023</v>
      </c>
      <c r="H1174" s="1">
        <f t="shared" si="54"/>
        <v>45014</v>
      </c>
      <c r="I1174" s="23">
        <v>45029</v>
      </c>
      <c r="J1174" s="21">
        <f t="shared" si="55"/>
        <v>15</v>
      </c>
      <c r="K1174" t="s">
        <v>23</v>
      </c>
      <c r="L1174">
        <v>17478</v>
      </c>
      <c r="M1174">
        <v>595</v>
      </c>
      <c r="N1174" s="24">
        <v>916.91</v>
      </c>
      <c r="O1174" s="24">
        <f t="shared" si="56"/>
        <v>916.91</v>
      </c>
      <c r="P1174">
        <v>83</v>
      </c>
      <c r="Q1174" t="b">
        <v>0</v>
      </c>
      <c r="V1174" t="s">
        <v>25</v>
      </c>
    </row>
    <row r="1175" spans="1:22">
      <c r="A1175" t="s">
        <v>2437</v>
      </c>
      <c r="B1175" t="s">
        <v>2438</v>
      </c>
      <c r="C1175" s="1" t="s">
        <v>4129</v>
      </c>
      <c r="D1175" s="1">
        <v>45169</v>
      </c>
      <c r="E1175" s="21">
        <v>8</v>
      </c>
      <c r="F1175" s="21">
        <v>31</v>
      </c>
      <c r="G1175" s="21">
        <v>2023</v>
      </c>
      <c r="H1175" s="1">
        <f t="shared" si="54"/>
        <v>45169</v>
      </c>
      <c r="I1175" s="23">
        <v>45190</v>
      </c>
      <c r="J1175" s="21">
        <f t="shared" si="55"/>
        <v>21</v>
      </c>
      <c r="K1175" t="s">
        <v>19</v>
      </c>
      <c r="L1175">
        <v>40666</v>
      </c>
      <c r="M1175">
        <v>1368</v>
      </c>
      <c r="N1175" s="24">
        <v>1059.01</v>
      </c>
      <c r="O1175" s="24">
        <f t="shared" si="56"/>
        <v>1059.01</v>
      </c>
      <c r="P1175">
        <v>270</v>
      </c>
      <c r="Q1175" t="b">
        <v>1</v>
      </c>
      <c r="V1175" t="s">
        <v>20</v>
      </c>
    </row>
    <row r="1176" spans="1:22">
      <c r="A1176" t="s">
        <v>2439</v>
      </c>
      <c r="B1176" t="s">
        <v>2440</v>
      </c>
      <c r="C1176" s="1" t="s">
        <v>4127</v>
      </c>
      <c r="D1176" s="1">
        <v>45130</v>
      </c>
      <c r="E1176" s="21">
        <v>7</v>
      </c>
      <c r="F1176" s="21">
        <v>23</v>
      </c>
      <c r="G1176" s="21">
        <v>2023</v>
      </c>
      <c r="H1176" s="1">
        <f t="shared" si="54"/>
        <v>45130</v>
      </c>
      <c r="I1176" s="23">
        <v>45156</v>
      </c>
      <c r="J1176" s="21">
        <f t="shared" si="55"/>
        <v>26</v>
      </c>
      <c r="K1176" t="s">
        <v>19</v>
      </c>
      <c r="L1176">
        <v>76683</v>
      </c>
      <c r="M1176">
        <v>3240</v>
      </c>
      <c r="N1176" s="24">
        <v>3170.56</v>
      </c>
      <c r="O1176" s="24">
        <f t="shared" si="56"/>
        <v>3170.56</v>
      </c>
      <c r="P1176">
        <v>570</v>
      </c>
      <c r="Q1176" t="b">
        <v>1</v>
      </c>
      <c r="V1176" t="s">
        <v>20</v>
      </c>
    </row>
    <row r="1177" spans="1:22">
      <c r="A1177" t="s">
        <v>2441</v>
      </c>
      <c r="B1177" t="s">
        <v>2442</v>
      </c>
      <c r="C1177" s="1" t="s">
        <v>4129</v>
      </c>
      <c r="D1177" s="1" t="s">
        <v>843</v>
      </c>
      <c r="E1177" s="21">
        <v>16</v>
      </c>
      <c r="F1177" s="21">
        <v>5</v>
      </c>
      <c r="G1177" s="21">
        <v>2023</v>
      </c>
      <c r="H1177" s="1">
        <f t="shared" si="54"/>
        <v>45062</v>
      </c>
      <c r="I1177" s="23">
        <v>45092</v>
      </c>
      <c r="J1177" s="21">
        <f t="shared" si="55"/>
        <v>30</v>
      </c>
      <c r="K1177" t="s">
        <v>41</v>
      </c>
      <c r="L1177">
        <v>72315</v>
      </c>
      <c r="M1177">
        <v>2101</v>
      </c>
      <c r="N1177" s="24">
        <v>2359.99</v>
      </c>
      <c r="O1177" s="24">
        <f t="shared" si="56"/>
        <v>2359.99</v>
      </c>
      <c r="P1177">
        <v>116</v>
      </c>
      <c r="Q1177" t="b">
        <v>0</v>
      </c>
      <c r="V1177" t="s">
        <v>42</v>
      </c>
    </row>
    <row r="1178" spans="1:22">
      <c r="A1178" t="s">
        <v>2443</v>
      </c>
      <c r="B1178" t="s">
        <v>2444</v>
      </c>
      <c r="C1178" s="1" t="s">
        <v>4131</v>
      </c>
      <c r="D1178" s="1">
        <v>45205</v>
      </c>
      <c r="E1178" s="21">
        <v>10</v>
      </c>
      <c r="F1178" s="21">
        <v>6</v>
      </c>
      <c r="G1178" s="21">
        <v>2023</v>
      </c>
      <c r="H1178" s="1">
        <f t="shared" si="54"/>
        <v>45205</v>
      </c>
      <c r="I1178" s="23">
        <v>45216</v>
      </c>
      <c r="J1178" s="21">
        <f t="shared" si="55"/>
        <v>11</v>
      </c>
      <c r="K1178" t="s">
        <v>14</v>
      </c>
      <c r="L1178">
        <v>78834</v>
      </c>
      <c r="M1178">
        <v>3929</v>
      </c>
      <c r="N1178" s="24">
        <v>7315.89</v>
      </c>
      <c r="O1178" s="24">
        <f t="shared" si="56"/>
        <v>3632.575</v>
      </c>
      <c r="P1178">
        <v>584</v>
      </c>
      <c r="Q1178" t="b">
        <v>0</v>
      </c>
      <c r="V1178" t="s">
        <v>16</v>
      </c>
    </row>
    <row r="1179" spans="1:22">
      <c r="A1179" t="s">
        <v>2445</v>
      </c>
      <c r="B1179" t="s">
        <v>2446</v>
      </c>
      <c r="C1179" s="1" t="s">
        <v>4128</v>
      </c>
      <c r="D1179" s="1">
        <v>45122</v>
      </c>
      <c r="E1179" s="21">
        <v>7</v>
      </c>
      <c r="F1179" s="21">
        <v>15</v>
      </c>
      <c r="G1179" s="21">
        <v>2023</v>
      </c>
      <c r="H1179" s="1">
        <f t="shared" si="54"/>
        <v>45122</v>
      </c>
      <c r="I1179" s="23">
        <v>45132</v>
      </c>
      <c r="J1179" s="21">
        <f t="shared" si="55"/>
        <v>10</v>
      </c>
      <c r="K1179" t="s">
        <v>14</v>
      </c>
      <c r="L1179">
        <v>15153</v>
      </c>
      <c r="M1179">
        <v>187</v>
      </c>
      <c r="N1179" s="24">
        <v>161.54</v>
      </c>
      <c r="O1179" s="24">
        <f t="shared" si="56"/>
        <v>161.54</v>
      </c>
      <c r="P1179">
        <v>17</v>
      </c>
      <c r="Q1179" t="b">
        <v>0</v>
      </c>
      <c r="V1179" t="s">
        <v>16</v>
      </c>
    </row>
    <row r="1180" spans="1:22">
      <c r="A1180" t="s">
        <v>2447</v>
      </c>
      <c r="B1180" t="s">
        <v>2448</v>
      </c>
      <c r="C1180" s="1" t="s">
        <v>4127</v>
      </c>
      <c r="D1180" s="1">
        <v>45061</v>
      </c>
      <c r="E1180" s="21">
        <v>5</v>
      </c>
      <c r="F1180" s="21">
        <v>15</v>
      </c>
      <c r="G1180" s="21">
        <v>2023</v>
      </c>
      <c r="H1180" s="1">
        <f t="shared" si="54"/>
        <v>45061</v>
      </c>
      <c r="I1180" s="23">
        <v>45088</v>
      </c>
      <c r="J1180" s="21">
        <f t="shared" si="55"/>
        <v>27</v>
      </c>
      <c r="K1180" t="s">
        <v>23</v>
      </c>
      <c r="L1180">
        <v>77325</v>
      </c>
      <c r="M1180">
        <v>783</v>
      </c>
      <c r="N1180" s="24">
        <v>498.74</v>
      </c>
      <c r="O1180" s="24">
        <f t="shared" si="56"/>
        <v>498.74</v>
      </c>
      <c r="P1180">
        <v>104</v>
      </c>
      <c r="Q1180" t="b">
        <v>1</v>
      </c>
      <c r="V1180" t="s">
        <v>25</v>
      </c>
    </row>
    <row r="1181" spans="1:22">
      <c r="A1181" t="s">
        <v>2449</v>
      </c>
      <c r="B1181" t="s">
        <v>2450</v>
      </c>
      <c r="C1181" s="1" t="s">
        <v>4129</v>
      </c>
      <c r="D1181" s="1">
        <v>45064</v>
      </c>
      <c r="E1181" s="21">
        <v>5</v>
      </c>
      <c r="F1181" s="21">
        <v>18</v>
      </c>
      <c r="G1181" s="21">
        <v>2023</v>
      </c>
      <c r="H1181" s="1">
        <f t="shared" si="54"/>
        <v>45064</v>
      </c>
      <c r="I1181" s="23">
        <v>45082</v>
      </c>
      <c r="J1181" s="21">
        <f t="shared" si="55"/>
        <v>18</v>
      </c>
      <c r="K1181" t="s">
        <v>58</v>
      </c>
      <c r="L1181">
        <v>13999</v>
      </c>
      <c r="M1181">
        <v>498</v>
      </c>
      <c r="N1181" s="24">
        <v>487.06</v>
      </c>
      <c r="O1181" s="24">
        <f t="shared" si="56"/>
        <v>487.06</v>
      </c>
      <c r="P1181">
        <v>45</v>
      </c>
      <c r="Q1181" t="b">
        <v>1</v>
      </c>
      <c r="V1181" t="s">
        <v>59</v>
      </c>
    </row>
    <row r="1182" spans="1:22">
      <c r="A1182" t="s">
        <v>2451</v>
      </c>
      <c r="B1182" t="s">
        <v>2452</v>
      </c>
      <c r="C1182" s="1" t="s">
        <v>4131</v>
      </c>
      <c r="D1182" s="1">
        <v>45283</v>
      </c>
      <c r="E1182" s="21">
        <v>12</v>
      </c>
      <c r="F1182" s="21">
        <v>23</v>
      </c>
      <c r="G1182" s="21">
        <v>2023</v>
      </c>
      <c r="H1182" s="1">
        <f t="shared" si="54"/>
        <v>45283</v>
      </c>
      <c r="I1182" s="23">
        <v>45303</v>
      </c>
      <c r="J1182" s="21">
        <f t="shared" si="55"/>
        <v>20</v>
      </c>
      <c r="K1182" t="s">
        <v>14</v>
      </c>
      <c r="L1182">
        <v>56318</v>
      </c>
      <c r="M1182">
        <v>1235</v>
      </c>
      <c r="N1182" s="24">
        <v>811.41</v>
      </c>
      <c r="O1182" s="24">
        <f t="shared" si="56"/>
        <v>811.41</v>
      </c>
      <c r="P1182">
        <v>126</v>
      </c>
      <c r="Q1182" t="b">
        <v>1</v>
      </c>
      <c r="V1182" t="s">
        <v>16</v>
      </c>
    </row>
    <row r="1183" spans="1:22">
      <c r="A1183" t="s">
        <v>2453</v>
      </c>
      <c r="B1183" t="s">
        <v>2454</v>
      </c>
      <c r="C1183" s="1" t="s">
        <v>4131</v>
      </c>
      <c r="D1183" s="1">
        <v>45103</v>
      </c>
      <c r="E1183" s="21">
        <v>6</v>
      </c>
      <c r="F1183" s="21">
        <v>26</v>
      </c>
      <c r="G1183" s="21">
        <v>2023</v>
      </c>
      <c r="H1183" s="1">
        <f t="shared" si="54"/>
        <v>45103</v>
      </c>
      <c r="I1183" s="23">
        <v>45114</v>
      </c>
      <c r="J1183" s="21">
        <f t="shared" si="55"/>
        <v>11</v>
      </c>
      <c r="K1183" t="s">
        <v>14</v>
      </c>
      <c r="L1183">
        <v>1814</v>
      </c>
      <c r="M1183">
        <v>35</v>
      </c>
      <c r="N1183" s="24">
        <v>24.25</v>
      </c>
      <c r="O1183" s="24">
        <f t="shared" si="56"/>
        <v>24.25</v>
      </c>
      <c r="P1183">
        <v>6</v>
      </c>
      <c r="Q1183" t="b">
        <v>0</v>
      </c>
      <c r="V1183" t="s">
        <v>16</v>
      </c>
    </row>
    <row r="1184" spans="1:22">
      <c r="A1184" t="s">
        <v>2455</v>
      </c>
      <c r="B1184" t="s">
        <v>2456</v>
      </c>
      <c r="C1184" s="1" t="s">
        <v>4129</v>
      </c>
      <c r="D1184" s="1">
        <v>45228</v>
      </c>
      <c r="E1184" s="21">
        <v>10</v>
      </c>
      <c r="F1184" s="21">
        <v>29</v>
      </c>
      <c r="G1184" s="21">
        <v>2023</v>
      </c>
      <c r="H1184" s="1">
        <f t="shared" si="54"/>
        <v>45228</v>
      </c>
      <c r="I1184" s="23">
        <v>45258</v>
      </c>
      <c r="J1184" s="21">
        <f t="shared" si="55"/>
        <v>30</v>
      </c>
      <c r="K1184" t="s">
        <v>23</v>
      </c>
      <c r="L1184">
        <v>77077</v>
      </c>
      <c r="M1184">
        <v>1732</v>
      </c>
      <c r="N1184" s="24">
        <v>2356.86</v>
      </c>
      <c r="O1184" s="24">
        <f t="shared" si="56"/>
        <v>2356.86</v>
      </c>
      <c r="P1184">
        <v>140</v>
      </c>
      <c r="Q1184" t="b">
        <v>1</v>
      </c>
      <c r="R1184">
        <v>77120</v>
      </c>
      <c r="V1184" t="s">
        <v>25</v>
      </c>
    </row>
    <row r="1185" spans="1:22">
      <c r="A1185" t="s">
        <v>2457</v>
      </c>
      <c r="B1185" t="s">
        <v>2458</v>
      </c>
      <c r="C1185" s="1" t="s">
        <v>4127</v>
      </c>
      <c r="D1185" s="1">
        <v>45125</v>
      </c>
      <c r="E1185" s="21">
        <v>7</v>
      </c>
      <c r="F1185" s="21">
        <v>18</v>
      </c>
      <c r="G1185" s="21">
        <v>2023</v>
      </c>
      <c r="H1185" s="1">
        <f t="shared" si="54"/>
        <v>45125</v>
      </c>
      <c r="I1185" s="23">
        <v>45135</v>
      </c>
      <c r="J1185" s="21">
        <f t="shared" si="55"/>
        <v>10</v>
      </c>
      <c r="K1185" t="s">
        <v>19</v>
      </c>
      <c r="L1185">
        <v>91474</v>
      </c>
      <c r="M1185">
        <v>1851</v>
      </c>
      <c r="N1185" s="24">
        <v>1094.59</v>
      </c>
      <c r="O1185" s="24">
        <f t="shared" si="56"/>
        <v>1094.59</v>
      </c>
      <c r="P1185">
        <v>0</v>
      </c>
      <c r="Q1185" t="b">
        <v>0</v>
      </c>
      <c r="V1185" t="s">
        <v>20</v>
      </c>
    </row>
    <row r="1186" spans="1:22">
      <c r="A1186" t="s">
        <v>2459</v>
      </c>
      <c r="B1186" t="s">
        <v>2460</v>
      </c>
      <c r="C1186" s="1" t="s">
        <v>4129</v>
      </c>
      <c r="D1186" s="1">
        <v>45201</v>
      </c>
      <c r="E1186" s="21">
        <v>10</v>
      </c>
      <c r="F1186" s="21">
        <v>2</v>
      </c>
      <c r="G1186" s="21">
        <v>2023</v>
      </c>
      <c r="H1186" s="1">
        <f t="shared" si="54"/>
        <v>45201</v>
      </c>
      <c r="I1186" s="23">
        <v>45229</v>
      </c>
      <c r="J1186" s="21">
        <f t="shared" si="55"/>
        <v>28</v>
      </c>
      <c r="K1186" t="s">
        <v>41</v>
      </c>
      <c r="L1186">
        <v>3443</v>
      </c>
      <c r="M1186">
        <v>38</v>
      </c>
      <c r="N1186" s="24">
        <v>20.76</v>
      </c>
      <c r="O1186" s="24">
        <f t="shared" si="56"/>
        <v>20.76</v>
      </c>
      <c r="P1186">
        <v>2</v>
      </c>
      <c r="Q1186" t="b">
        <v>1</v>
      </c>
      <c r="V1186" t="s">
        <v>42</v>
      </c>
    </row>
    <row r="1187" spans="1:22">
      <c r="A1187" t="s">
        <v>2461</v>
      </c>
      <c r="B1187" t="s">
        <v>2462</v>
      </c>
      <c r="C1187" s="1" t="s">
        <v>4131</v>
      </c>
      <c r="D1187" s="1">
        <v>45220</v>
      </c>
      <c r="E1187" s="21">
        <v>10</v>
      </c>
      <c r="F1187" s="21">
        <v>21</v>
      </c>
      <c r="G1187" s="21">
        <v>2023</v>
      </c>
      <c r="H1187" s="1">
        <f t="shared" si="54"/>
        <v>45220</v>
      </c>
      <c r="I1187" s="23">
        <v>45215</v>
      </c>
      <c r="J1187" s="21">
        <f t="shared" si="55"/>
        <v>-5</v>
      </c>
      <c r="K1187" t="s">
        <v>19</v>
      </c>
      <c r="L1187">
        <v>76993</v>
      </c>
      <c r="M1187">
        <v>3761</v>
      </c>
      <c r="N1187" s="24">
        <v>5910.87</v>
      </c>
      <c r="O1187" s="24">
        <f t="shared" si="56"/>
        <v>3632.575</v>
      </c>
      <c r="P1187">
        <v>239</v>
      </c>
      <c r="Q1187" t="b">
        <v>1</v>
      </c>
      <c r="V1187" t="s">
        <v>20</v>
      </c>
    </row>
    <row r="1188" spans="1:22">
      <c r="A1188" t="s">
        <v>2463</v>
      </c>
      <c r="B1188" t="s">
        <v>2464</v>
      </c>
      <c r="C1188" s="1" t="s">
        <v>4128</v>
      </c>
      <c r="D1188" s="1">
        <v>44967</v>
      </c>
      <c r="E1188" s="21">
        <v>2</v>
      </c>
      <c r="F1188" s="21">
        <v>10</v>
      </c>
      <c r="G1188" s="21">
        <v>2023</v>
      </c>
      <c r="H1188" s="1">
        <f t="shared" si="54"/>
        <v>44967</v>
      </c>
      <c r="I1188" s="23">
        <v>44984</v>
      </c>
      <c r="J1188" s="21">
        <f t="shared" si="55"/>
        <v>17</v>
      </c>
      <c r="K1188" t="s">
        <v>23</v>
      </c>
      <c r="L1188">
        <v>76916</v>
      </c>
      <c r="M1188">
        <v>1448</v>
      </c>
      <c r="N1188" s="24">
        <v>1509.5</v>
      </c>
      <c r="O1188" s="24">
        <f t="shared" si="56"/>
        <v>1509.5</v>
      </c>
      <c r="P1188">
        <v>258</v>
      </c>
      <c r="Q1188" t="b">
        <v>1</v>
      </c>
      <c r="V1188" t="s">
        <v>25</v>
      </c>
    </row>
    <row r="1189" spans="1:22">
      <c r="A1189" t="s">
        <v>2465</v>
      </c>
      <c r="B1189" t="s">
        <v>2466</v>
      </c>
      <c r="C1189" s="1" t="s">
        <v>4128</v>
      </c>
      <c r="D1189" s="1">
        <v>44944</v>
      </c>
      <c r="E1189" s="21">
        <v>1</v>
      </c>
      <c r="F1189" s="21">
        <v>18</v>
      </c>
      <c r="G1189" s="21">
        <v>2023</v>
      </c>
      <c r="H1189" s="1">
        <f t="shared" si="54"/>
        <v>44944</v>
      </c>
      <c r="I1189" s="23">
        <v>44960</v>
      </c>
      <c r="J1189" s="21">
        <f t="shared" si="55"/>
        <v>16</v>
      </c>
      <c r="K1189" t="s">
        <v>23</v>
      </c>
      <c r="L1189">
        <v>74319</v>
      </c>
      <c r="M1189">
        <v>2925</v>
      </c>
      <c r="N1189" s="24">
        <v>2012.58</v>
      </c>
      <c r="O1189" s="24">
        <f t="shared" si="56"/>
        <v>2012.58</v>
      </c>
      <c r="P1189">
        <v>422</v>
      </c>
      <c r="Q1189" t="b">
        <v>0</v>
      </c>
      <c r="V1189" t="s">
        <v>25</v>
      </c>
    </row>
    <row r="1190" spans="1:22">
      <c r="A1190" t="s">
        <v>2467</v>
      </c>
      <c r="B1190" t="s">
        <v>2468</v>
      </c>
      <c r="C1190" s="1" t="s">
        <v>4127</v>
      </c>
      <c r="D1190" s="1">
        <v>45219</v>
      </c>
      <c r="E1190" s="21">
        <v>10</v>
      </c>
      <c r="F1190" s="21">
        <v>20</v>
      </c>
      <c r="G1190" s="21">
        <v>2023</v>
      </c>
      <c r="H1190" s="1">
        <f t="shared" si="54"/>
        <v>45219</v>
      </c>
      <c r="I1190" s="23">
        <v>45232</v>
      </c>
      <c r="J1190" s="21">
        <f t="shared" si="55"/>
        <v>13</v>
      </c>
      <c r="K1190" t="s">
        <v>33</v>
      </c>
      <c r="L1190">
        <v>18368</v>
      </c>
      <c r="M1190">
        <v>743</v>
      </c>
      <c r="N1190" s="24">
        <v>654.15</v>
      </c>
      <c r="O1190" s="24">
        <f t="shared" si="56"/>
        <v>654.15</v>
      </c>
      <c r="P1190">
        <v>120</v>
      </c>
      <c r="Q1190" t="b">
        <v>0</v>
      </c>
      <c r="V1190" t="s">
        <v>34</v>
      </c>
    </row>
    <row r="1191" spans="1:22">
      <c r="A1191" t="s">
        <v>2469</v>
      </c>
      <c r="B1191" t="s">
        <v>2470</v>
      </c>
      <c r="C1191" s="1" t="s">
        <v>4131</v>
      </c>
      <c r="D1191" s="1">
        <v>44988</v>
      </c>
      <c r="E1191" s="21">
        <v>3</v>
      </c>
      <c r="F1191" s="21">
        <v>3</v>
      </c>
      <c r="G1191" s="21">
        <v>2023</v>
      </c>
      <c r="H1191" s="1">
        <f t="shared" si="54"/>
        <v>44988</v>
      </c>
      <c r="I1191" s="23">
        <v>45013</v>
      </c>
      <c r="J1191" s="21">
        <f t="shared" si="55"/>
        <v>25</v>
      </c>
      <c r="K1191" t="s">
        <v>138</v>
      </c>
      <c r="L1191">
        <v>16328</v>
      </c>
      <c r="M1191">
        <v>770</v>
      </c>
      <c r="N1191" s="24">
        <v>1126.61</v>
      </c>
      <c r="O1191" s="24">
        <f t="shared" si="56"/>
        <v>1126.61</v>
      </c>
      <c r="P1191">
        <v>62</v>
      </c>
      <c r="Q1191" t="b">
        <v>1</v>
      </c>
      <c r="V1191" t="s">
        <v>139</v>
      </c>
    </row>
    <row r="1192" spans="1:22">
      <c r="A1192" t="s">
        <v>2471</v>
      </c>
      <c r="B1192" t="s">
        <v>2472</v>
      </c>
      <c r="C1192" s="1" t="s">
        <v>4131</v>
      </c>
      <c r="D1192" s="1">
        <v>45012</v>
      </c>
      <c r="E1192" s="21">
        <v>3</v>
      </c>
      <c r="F1192" s="21">
        <v>27</v>
      </c>
      <c r="G1192" s="21">
        <v>2023</v>
      </c>
      <c r="H1192" s="1">
        <f t="shared" si="54"/>
        <v>45012</v>
      </c>
      <c r="I1192" s="23">
        <v>45040</v>
      </c>
      <c r="J1192" s="21">
        <f t="shared" si="55"/>
        <v>28</v>
      </c>
      <c r="K1192" t="s">
        <v>41</v>
      </c>
      <c r="L1192">
        <v>57942</v>
      </c>
      <c r="M1192">
        <v>650</v>
      </c>
      <c r="N1192" s="24">
        <v>593.65</v>
      </c>
      <c r="O1192" s="24">
        <f t="shared" si="56"/>
        <v>593.65</v>
      </c>
      <c r="P1192">
        <v>84</v>
      </c>
      <c r="Q1192" t="b">
        <v>0</v>
      </c>
      <c r="V1192" t="s">
        <v>42</v>
      </c>
    </row>
    <row r="1193" spans="1:22">
      <c r="A1193" t="s">
        <v>2473</v>
      </c>
      <c r="B1193" t="s">
        <v>2474</v>
      </c>
      <c r="C1193" s="1" t="s">
        <v>4129</v>
      </c>
      <c r="D1193" s="1">
        <v>45080</v>
      </c>
      <c r="E1193" s="21">
        <v>6</v>
      </c>
      <c r="F1193" s="21">
        <v>3</v>
      </c>
      <c r="G1193" s="21">
        <v>2023</v>
      </c>
      <c r="H1193" s="1">
        <f t="shared" si="54"/>
        <v>45080</v>
      </c>
      <c r="I1193" s="23">
        <v>45018</v>
      </c>
      <c r="J1193" s="21">
        <f t="shared" si="55"/>
        <v>-62</v>
      </c>
      <c r="K1193" t="s">
        <v>14</v>
      </c>
      <c r="L1193">
        <v>92751</v>
      </c>
      <c r="M1193">
        <v>4162</v>
      </c>
      <c r="N1193" s="24">
        <v>5168.3</v>
      </c>
      <c r="O1193" s="24">
        <f t="shared" si="56"/>
        <v>3632.575</v>
      </c>
      <c r="P1193">
        <v>668</v>
      </c>
      <c r="Q1193" t="b">
        <v>1</v>
      </c>
      <c r="V1193" t="s">
        <v>16</v>
      </c>
    </row>
    <row r="1194" spans="1:22">
      <c r="A1194" t="s">
        <v>2475</v>
      </c>
      <c r="B1194" t="s">
        <v>2476</v>
      </c>
      <c r="C1194" s="1" t="s">
        <v>4128</v>
      </c>
      <c r="D1194" s="1">
        <v>44967</v>
      </c>
      <c r="E1194" s="21">
        <v>2</v>
      </c>
      <c r="F1194" s="21">
        <v>10</v>
      </c>
      <c r="G1194" s="21">
        <v>2023</v>
      </c>
      <c r="H1194" s="1">
        <f t="shared" si="54"/>
        <v>44967</v>
      </c>
      <c r="I1194" s="23">
        <v>44990</v>
      </c>
      <c r="J1194" s="21">
        <f t="shared" si="55"/>
        <v>23</v>
      </c>
      <c r="K1194" t="s">
        <v>14</v>
      </c>
      <c r="L1194">
        <v>28306</v>
      </c>
      <c r="M1194">
        <v>880</v>
      </c>
      <c r="N1194" s="24">
        <v>600.64</v>
      </c>
      <c r="O1194" s="24">
        <f t="shared" si="56"/>
        <v>600.64</v>
      </c>
      <c r="P1194">
        <v>126</v>
      </c>
      <c r="Q1194" t="b">
        <v>0</v>
      </c>
      <c r="V1194" t="s">
        <v>16</v>
      </c>
    </row>
    <row r="1195" spans="1:22">
      <c r="A1195" t="s">
        <v>2477</v>
      </c>
      <c r="B1195" t="s">
        <v>2478</v>
      </c>
      <c r="C1195" s="1" t="s">
        <v>4129</v>
      </c>
      <c r="D1195" s="1">
        <v>45248</v>
      </c>
      <c r="E1195" s="21">
        <v>11</v>
      </c>
      <c r="F1195" s="21">
        <v>18</v>
      </c>
      <c r="G1195" s="21">
        <v>2023</v>
      </c>
      <c r="H1195" s="1">
        <f t="shared" si="54"/>
        <v>45248</v>
      </c>
      <c r="I1195" s="23">
        <v>45267</v>
      </c>
      <c r="J1195" s="21">
        <f t="shared" si="55"/>
        <v>19</v>
      </c>
      <c r="K1195" t="s">
        <v>33</v>
      </c>
      <c r="L1195">
        <v>86451</v>
      </c>
      <c r="M1195">
        <v>3051</v>
      </c>
      <c r="N1195" s="24">
        <v>4216.91</v>
      </c>
      <c r="O1195" s="24">
        <f t="shared" si="56"/>
        <v>3632.575</v>
      </c>
      <c r="P1195">
        <v>0</v>
      </c>
      <c r="Q1195" t="b">
        <v>1</v>
      </c>
      <c r="V1195" t="s">
        <v>34</v>
      </c>
    </row>
    <row r="1196" spans="1:22">
      <c r="A1196" t="s">
        <v>2479</v>
      </c>
      <c r="B1196" t="s">
        <v>2480</v>
      </c>
      <c r="C1196" s="1" t="s">
        <v>4131</v>
      </c>
      <c r="D1196" s="1">
        <v>45090</v>
      </c>
      <c r="E1196" s="21">
        <v>6</v>
      </c>
      <c r="F1196" s="21">
        <v>13</v>
      </c>
      <c r="G1196" s="21">
        <v>2023</v>
      </c>
      <c r="H1196" s="1">
        <f t="shared" si="54"/>
        <v>45090</v>
      </c>
      <c r="I1196" s="23">
        <v>45113</v>
      </c>
      <c r="J1196" s="21">
        <f t="shared" si="55"/>
        <v>23</v>
      </c>
      <c r="K1196" t="s">
        <v>19</v>
      </c>
      <c r="L1196">
        <v>40915</v>
      </c>
      <c r="M1196">
        <v>1463</v>
      </c>
      <c r="N1196" s="24">
        <v>1425.13</v>
      </c>
      <c r="O1196" s="24">
        <f t="shared" si="56"/>
        <v>1425.13</v>
      </c>
      <c r="P1196">
        <v>283</v>
      </c>
      <c r="Q1196" t="b">
        <v>1</v>
      </c>
      <c r="V1196" t="s">
        <v>20</v>
      </c>
    </row>
    <row r="1197" spans="1:22">
      <c r="A1197" t="s">
        <v>2481</v>
      </c>
      <c r="B1197" t="s">
        <v>2482</v>
      </c>
      <c r="C1197" s="1" t="s">
        <v>4127</v>
      </c>
      <c r="D1197" s="1">
        <v>45018</v>
      </c>
      <c r="E1197" s="21">
        <v>4</v>
      </c>
      <c r="F1197" s="21">
        <v>2</v>
      </c>
      <c r="G1197" s="21">
        <v>2023</v>
      </c>
      <c r="H1197" s="1">
        <f t="shared" si="54"/>
        <v>45018</v>
      </c>
      <c r="I1197" s="23">
        <v>44979</v>
      </c>
      <c r="J1197" s="21">
        <f t="shared" si="55"/>
        <v>-39</v>
      </c>
      <c r="K1197" t="s">
        <v>23</v>
      </c>
      <c r="L1197">
        <v>38219</v>
      </c>
      <c r="M1197">
        <v>1635</v>
      </c>
      <c r="N1197" s="24">
        <v>2355.14</v>
      </c>
      <c r="O1197" s="24">
        <f t="shared" si="56"/>
        <v>2355.14</v>
      </c>
      <c r="P1197">
        <v>247</v>
      </c>
      <c r="Q1197" t="b">
        <v>1</v>
      </c>
      <c r="V1197" t="s">
        <v>68</v>
      </c>
    </row>
    <row r="1198" spans="1:22">
      <c r="A1198" t="s">
        <v>2483</v>
      </c>
      <c r="B1198" t="s">
        <v>2484</v>
      </c>
      <c r="C1198" s="1" t="s">
        <v>4128</v>
      </c>
      <c r="D1198" s="1">
        <v>45211</v>
      </c>
      <c r="E1198" s="21">
        <v>10</v>
      </c>
      <c r="F1198" s="21">
        <v>12</v>
      </c>
      <c r="G1198" s="21">
        <v>2023</v>
      </c>
      <c r="H1198" s="1">
        <f t="shared" si="54"/>
        <v>45211</v>
      </c>
      <c r="I1198" s="23">
        <v>45241</v>
      </c>
      <c r="J1198" s="21">
        <f t="shared" si="55"/>
        <v>30</v>
      </c>
      <c r="K1198" t="s">
        <v>41</v>
      </c>
      <c r="L1198">
        <v>81879</v>
      </c>
      <c r="M1198">
        <v>1910</v>
      </c>
      <c r="N1198" s="24">
        <v>3271.05</v>
      </c>
      <c r="O1198" s="24">
        <f t="shared" si="56"/>
        <v>3271.05</v>
      </c>
      <c r="P1198">
        <v>355</v>
      </c>
      <c r="Q1198" t="b">
        <v>1</v>
      </c>
      <c r="V1198" t="s">
        <v>42</v>
      </c>
    </row>
    <row r="1199" spans="1:22">
      <c r="A1199" t="s">
        <v>2485</v>
      </c>
      <c r="B1199" t="s">
        <v>2486</v>
      </c>
      <c r="C1199" s="1" t="s">
        <v>4127</v>
      </c>
      <c r="D1199" s="1">
        <v>45068</v>
      </c>
      <c r="E1199" s="21">
        <v>5</v>
      </c>
      <c r="F1199" s="21">
        <v>22</v>
      </c>
      <c r="G1199" s="21">
        <v>2023</v>
      </c>
      <c r="H1199" s="1">
        <f t="shared" si="54"/>
        <v>45068</v>
      </c>
      <c r="I1199" s="23">
        <v>45090</v>
      </c>
      <c r="J1199" s="21">
        <f t="shared" si="55"/>
        <v>22</v>
      </c>
      <c r="K1199" t="s">
        <v>23</v>
      </c>
      <c r="L1199">
        <v>65644</v>
      </c>
      <c r="M1199">
        <v>2581</v>
      </c>
      <c r="N1199" s="24">
        <v>3658.49</v>
      </c>
      <c r="O1199" s="24">
        <f t="shared" si="56"/>
        <v>3632.575</v>
      </c>
      <c r="P1199">
        <v>411</v>
      </c>
      <c r="Q1199" t="b">
        <v>1</v>
      </c>
      <c r="V1199" t="s">
        <v>25</v>
      </c>
    </row>
    <row r="1200" spans="1:22">
      <c r="A1200" t="s">
        <v>2487</v>
      </c>
      <c r="B1200" t="s">
        <v>2488</v>
      </c>
      <c r="C1200" s="1" t="s">
        <v>4131</v>
      </c>
      <c r="D1200" s="1">
        <v>44933</v>
      </c>
      <c r="E1200" s="21">
        <v>1</v>
      </c>
      <c r="F1200" s="21">
        <v>7</v>
      </c>
      <c r="G1200" s="21">
        <v>2023</v>
      </c>
      <c r="H1200" s="1">
        <f t="shared" si="54"/>
        <v>44933</v>
      </c>
      <c r="I1200" s="23">
        <v>44953</v>
      </c>
      <c r="J1200" s="21">
        <f t="shared" si="55"/>
        <v>20</v>
      </c>
      <c r="K1200" t="s">
        <v>33</v>
      </c>
      <c r="L1200">
        <v>61279</v>
      </c>
      <c r="M1200">
        <v>1908</v>
      </c>
      <c r="N1200" s="24">
        <v>1800.43</v>
      </c>
      <c r="O1200" s="24">
        <f t="shared" si="56"/>
        <v>1800.43</v>
      </c>
      <c r="P1200">
        <v>0</v>
      </c>
      <c r="Q1200" t="b">
        <v>1</v>
      </c>
      <c r="V1200" t="s">
        <v>34</v>
      </c>
    </row>
    <row r="1201" spans="1:22">
      <c r="A1201" t="s">
        <v>2489</v>
      </c>
      <c r="B1201" t="s">
        <v>2490</v>
      </c>
      <c r="C1201" s="1" t="s">
        <v>4131</v>
      </c>
      <c r="D1201" s="1">
        <v>45194</v>
      </c>
      <c r="E1201" s="21">
        <v>9</v>
      </c>
      <c r="F1201" s="21">
        <v>25</v>
      </c>
      <c r="G1201" s="21">
        <v>2023</v>
      </c>
      <c r="H1201" s="1">
        <f t="shared" si="54"/>
        <v>45194</v>
      </c>
      <c r="I1201" s="23">
        <v>45214</v>
      </c>
      <c r="J1201" s="21">
        <f t="shared" si="55"/>
        <v>20</v>
      </c>
      <c r="K1201" t="s">
        <v>23</v>
      </c>
      <c r="L1201">
        <v>54028</v>
      </c>
      <c r="M1201">
        <v>2254</v>
      </c>
      <c r="N1201" s="24">
        <v>1991.67</v>
      </c>
      <c r="O1201" s="24">
        <f t="shared" si="56"/>
        <v>1991.67</v>
      </c>
      <c r="P1201">
        <v>139</v>
      </c>
      <c r="Q1201" t="b">
        <v>0</v>
      </c>
      <c r="V1201" t="s">
        <v>25</v>
      </c>
    </row>
    <row r="1202" spans="1:22">
      <c r="A1202" t="s">
        <v>2491</v>
      </c>
      <c r="B1202" t="s">
        <v>2492</v>
      </c>
      <c r="C1202" s="1" t="s">
        <v>4128</v>
      </c>
      <c r="D1202" s="1">
        <v>45003</v>
      </c>
      <c r="E1202" s="21">
        <v>3</v>
      </c>
      <c r="F1202" s="21">
        <v>18</v>
      </c>
      <c r="G1202" s="21">
        <v>2023</v>
      </c>
      <c r="H1202" s="1">
        <f t="shared" si="54"/>
        <v>45003</v>
      </c>
      <c r="I1202" s="23">
        <v>45025</v>
      </c>
      <c r="J1202" s="21">
        <f t="shared" si="55"/>
        <v>22</v>
      </c>
      <c r="K1202" t="s">
        <v>41</v>
      </c>
      <c r="L1202">
        <v>1126</v>
      </c>
      <c r="M1202">
        <v>55</v>
      </c>
      <c r="N1202" s="24">
        <v>54.51</v>
      </c>
      <c r="O1202" s="24">
        <f t="shared" si="56"/>
        <v>54.51</v>
      </c>
      <c r="P1202">
        <v>5</v>
      </c>
      <c r="Q1202" t="b">
        <v>0</v>
      </c>
      <c r="V1202" t="s">
        <v>42</v>
      </c>
    </row>
    <row r="1203" spans="1:22">
      <c r="A1203" t="s">
        <v>2493</v>
      </c>
      <c r="B1203" t="s">
        <v>2494</v>
      </c>
      <c r="C1203" s="1" t="s">
        <v>4127</v>
      </c>
      <c r="D1203" s="1">
        <v>44978</v>
      </c>
      <c r="E1203" s="21">
        <v>2</v>
      </c>
      <c r="F1203" s="21">
        <v>21</v>
      </c>
      <c r="G1203" s="21">
        <v>2023</v>
      </c>
      <c r="H1203" s="1">
        <f t="shared" si="54"/>
        <v>44978</v>
      </c>
      <c r="I1203" s="23">
        <v>45004</v>
      </c>
      <c r="J1203" s="21">
        <f t="shared" si="55"/>
        <v>26</v>
      </c>
      <c r="K1203" t="s">
        <v>23</v>
      </c>
      <c r="L1203">
        <v>53329</v>
      </c>
      <c r="M1203">
        <v>961</v>
      </c>
      <c r="N1203" s="24">
        <v>717.8</v>
      </c>
      <c r="O1203" s="24">
        <f t="shared" si="56"/>
        <v>717.8</v>
      </c>
      <c r="P1203">
        <v>171</v>
      </c>
      <c r="Q1203" t="b">
        <v>0</v>
      </c>
      <c r="V1203" t="s">
        <v>25</v>
      </c>
    </row>
    <row r="1204" spans="1:22">
      <c r="A1204" t="s">
        <v>2495</v>
      </c>
      <c r="B1204" t="s">
        <v>2496</v>
      </c>
      <c r="C1204" s="1" t="s">
        <v>4129</v>
      </c>
      <c r="D1204" s="1">
        <v>44978</v>
      </c>
      <c r="E1204" s="21">
        <v>2</v>
      </c>
      <c r="F1204" s="21">
        <v>21</v>
      </c>
      <c r="G1204" s="21">
        <v>2023</v>
      </c>
      <c r="H1204" s="1">
        <f t="shared" si="54"/>
        <v>44978</v>
      </c>
      <c r="I1204" s="23">
        <v>44997</v>
      </c>
      <c r="J1204" s="21">
        <f t="shared" si="55"/>
        <v>19</v>
      </c>
      <c r="K1204" t="s">
        <v>33</v>
      </c>
      <c r="L1204">
        <v>28632</v>
      </c>
      <c r="M1204">
        <v>1425</v>
      </c>
      <c r="N1204" s="24">
        <v>1099.75</v>
      </c>
      <c r="O1204" s="24">
        <f t="shared" si="56"/>
        <v>1099.75</v>
      </c>
      <c r="P1204">
        <v>0</v>
      </c>
      <c r="Q1204" t="b">
        <v>0</v>
      </c>
      <c r="V1204" t="s">
        <v>34</v>
      </c>
    </row>
    <row r="1205" spans="1:22">
      <c r="A1205" t="s">
        <v>2497</v>
      </c>
      <c r="B1205" t="s">
        <v>2498</v>
      </c>
      <c r="C1205" s="1" t="s">
        <v>4128</v>
      </c>
      <c r="D1205" s="1">
        <v>45103</v>
      </c>
      <c r="E1205" s="21">
        <v>6</v>
      </c>
      <c r="F1205" s="21">
        <v>26</v>
      </c>
      <c r="G1205" s="21">
        <v>2023</v>
      </c>
      <c r="H1205" s="1">
        <f t="shared" si="54"/>
        <v>45103</v>
      </c>
      <c r="I1205" s="23">
        <v>45108</v>
      </c>
      <c r="J1205" s="21">
        <f t="shared" si="55"/>
        <v>5</v>
      </c>
      <c r="K1205" t="s">
        <v>23</v>
      </c>
      <c r="L1205">
        <v>66310</v>
      </c>
      <c r="M1205">
        <v>901</v>
      </c>
      <c r="N1205" s="24">
        <v>1519.12</v>
      </c>
      <c r="O1205" s="24">
        <f t="shared" si="56"/>
        <v>1519.12</v>
      </c>
      <c r="P1205">
        <v>60</v>
      </c>
      <c r="Q1205" t="b">
        <v>0</v>
      </c>
      <c r="V1205" t="s">
        <v>25</v>
      </c>
    </row>
    <row r="1206" spans="1:22">
      <c r="A1206" t="s">
        <v>2499</v>
      </c>
      <c r="B1206" t="s">
        <v>2500</v>
      </c>
      <c r="C1206" s="1" t="s">
        <v>4127</v>
      </c>
      <c r="D1206" s="1">
        <v>45262</v>
      </c>
      <c r="E1206" s="21">
        <v>12</v>
      </c>
      <c r="F1206" s="21">
        <v>2</v>
      </c>
      <c r="G1206" s="21">
        <v>2023</v>
      </c>
      <c r="H1206" s="1">
        <f t="shared" si="54"/>
        <v>45262</v>
      </c>
      <c r="I1206" s="23">
        <v>45278</v>
      </c>
      <c r="J1206" s="21">
        <f t="shared" si="55"/>
        <v>16</v>
      </c>
      <c r="K1206" t="s">
        <v>23</v>
      </c>
      <c r="L1206">
        <v>56176</v>
      </c>
      <c r="M1206">
        <v>566</v>
      </c>
      <c r="N1206" s="24">
        <v>609.64</v>
      </c>
      <c r="O1206" s="24">
        <f t="shared" si="56"/>
        <v>609.64</v>
      </c>
      <c r="P1206">
        <v>55</v>
      </c>
      <c r="Q1206" t="b">
        <v>0</v>
      </c>
      <c r="V1206" t="s">
        <v>25</v>
      </c>
    </row>
    <row r="1207" spans="1:22">
      <c r="A1207" t="s">
        <v>2501</v>
      </c>
      <c r="B1207" t="s">
        <v>2502</v>
      </c>
      <c r="C1207" s="1" t="s">
        <v>4128</v>
      </c>
      <c r="D1207" s="1">
        <v>44946</v>
      </c>
      <c r="E1207" s="21">
        <v>1</v>
      </c>
      <c r="F1207" s="21">
        <v>20</v>
      </c>
      <c r="G1207" s="21">
        <v>2023</v>
      </c>
      <c r="H1207" s="1">
        <f t="shared" si="54"/>
        <v>44946</v>
      </c>
      <c r="I1207" s="23">
        <v>44957</v>
      </c>
      <c r="J1207" s="21">
        <f t="shared" si="55"/>
        <v>11</v>
      </c>
      <c r="K1207" t="s">
        <v>14</v>
      </c>
      <c r="L1207">
        <v>87066</v>
      </c>
      <c r="M1207">
        <v>1024</v>
      </c>
      <c r="N1207" s="24">
        <v>1181.69</v>
      </c>
      <c r="O1207" s="24">
        <f t="shared" si="56"/>
        <v>1181.69</v>
      </c>
      <c r="P1207">
        <v>0</v>
      </c>
      <c r="Q1207" t="b">
        <v>0</v>
      </c>
      <c r="V1207" t="s">
        <v>16</v>
      </c>
    </row>
    <row r="1208" spans="1:22">
      <c r="A1208" t="s">
        <v>2503</v>
      </c>
      <c r="B1208" t="s">
        <v>2504</v>
      </c>
      <c r="C1208" s="1" t="s">
        <v>4128</v>
      </c>
      <c r="D1208" s="1">
        <v>45243</v>
      </c>
      <c r="E1208" s="21">
        <v>11</v>
      </c>
      <c r="F1208" s="21">
        <v>13</v>
      </c>
      <c r="G1208" s="21">
        <v>2023</v>
      </c>
      <c r="H1208" s="1">
        <f t="shared" si="54"/>
        <v>45243</v>
      </c>
      <c r="I1208" s="23">
        <v>45246</v>
      </c>
      <c r="J1208" s="21">
        <f t="shared" si="55"/>
        <v>3</v>
      </c>
      <c r="K1208" t="s">
        <v>33</v>
      </c>
      <c r="L1208">
        <v>45327</v>
      </c>
      <c r="M1208">
        <v>1072</v>
      </c>
      <c r="N1208" s="24">
        <v>1491.23</v>
      </c>
      <c r="O1208" s="24">
        <f t="shared" si="56"/>
        <v>1491.23</v>
      </c>
      <c r="P1208">
        <v>202</v>
      </c>
      <c r="Q1208" t="b">
        <v>1</v>
      </c>
      <c r="V1208" t="s">
        <v>34</v>
      </c>
    </row>
    <row r="1209" spans="1:22">
      <c r="A1209" t="s">
        <v>2505</v>
      </c>
      <c r="B1209" t="s">
        <v>2506</v>
      </c>
      <c r="C1209" s="1" t="s">
        <v>4128</v>
      </c>
      <c r="D1209" s="1">
        <v>44946</v>
      </c>
      <c r="E1209" s="21">
        <v>1</v>
      </c>
      <c r="F1209" s="21">
        <v>20</v>
      </c>
      <c r="G1209" s="21">
        <v>2023</v>
      </c>
      <c r="H1209" s="1">
        <f t="shared" si="54"/>
        <v>44946</v>
      </c>
      <c r="I1209" s="23">
        <v>44969</v>
      </c>
      <c r="J1209" s="21">
        <f t="shared" si="55"/>
        <v>23</v>
      </c>
      <c r="K1209" t="s">
        <v>33</v>
      </c>
      <c r="L1209">
        <v>69904</v>
      </c>
      <c r="M1209">
        <v>2468</v>
      </c>
      <c r="N1209" s="24">
        <v>3416.9</v>
      </c>
      <c r="O1209" s="24">
        <f t="shared" si="56"/>
        <v>3416.9</v>
      </c>
      <c r="P1209">
        <v>444</v>
      </c>
      <c r="Q1209" t="b">
        <v>1</v>
      </c>
      <c r="V1209" t="s">
        <v>34</v>
      </c>
    </row>
    <row r="1210" spans="1:22">
      <c r="A1210" t="s">
        <v>2507</v>
      </c>
      <c r="B1210" t="s">
        <v>2508</v>
      </c>
      <c r="C1210" s="1" t="s">
        <v>4127</v>
      </c>
      <c r="D1210" s="1">
        <v>45280</v>
      </c>
      <c r="E1210" s="21">
        <v>12</v>
      </c>
      <c r="F1210" s="21">
        <v>20</v>
      </c>
      <c r="G1210" s="21">
        <v>2023</v>
      </c>
      <c r="H1210" s="1">
        <f t="shared" si="54"/>
        <v>45280</v>
      </c>
      <c r="I1210" s="23">
        <v>45296</v>
      </c>
      <c r="J1210" s="21">
        <f t="shared" si="55"/>
        <v>16</v>
      </c>
      <c r="K1210" t="s">
        <v>41</v>
      </c>
      <c r="L1210">
        <v>4797</v>
      </c>
      <c r="M1210">
        <v>61</v>
      </c>
      <c r="N1210" s="24">
        <v>36.66</v>
      </c>
      <c r="O1210" s="24">
        <f t="shared" si="56"/>
        <v>36.66</v>
      </c>
      <c r="P1210">
        <v>7</v>
      </c>
      <c r="Q1210" t="b">
        <v>0</v>
      </c>
      <c r="V1210" t="s">
        <v>42</v>
      </c>
    </row>
    <row r="1211" spans="1:22">
      <c r="A1211" t="s">
        <v>2509</v>
      </c>
      <c r="B1211" t="s">
        <v>2510</v>
      </c>
      <c r="C1211" s="1" t="s">
        <v>4129</v>
      </c>
      <c r="D1211" s="1">
        <v>45064</v>
      </c>
      <c r="E1211" s="21">
        <v>5</v>
      </c>
      <c r="F1211" s="21">
        <v>18</v>
      </c>
      <c r="G1211" s="21">
        <v>2023</v>
      </c>
      <c r="H1211" s="1">
        <f t="shared" si="54"/>
        <v>45064</v>
      </c>
      <c r="I1211" s="23">
        <v>45075</v>
      </c>
      <c r="J1211" s="21">
        <f t="shared" si="55"/>
        <v>11</v>
      </c>
      <c r="K1211" t="s">
        <v>14</v>
      </c>
      <c r="L1211">
        <v>48882</v>
      </c>
      <c r="M1211">
        <v>499</v>
      </c>
      <c r="N1211" s="24">
        <v>871.91</v>
      </c>
      <c r="O1211" s="24">
        <f t="shared" si="56"/>
        <v>871.91</v>
      </c>
      <c r="P1211">
        <v>29</v>
      </c>
      <c r="Q1211" t="b">
        <v>0</v>
      </c>
      <c r="V1211" t="s">
        <v>16</v>
      </c>
    </row>
    <row r="1212" spans="1:22">
      <c r="A1212" t="s">
        <v>2511</v>
      </c>
      <c r="B1212" t="s">
        <v>2512</v>
      </c>
      <c r="C1212" s="1" t="s">
        <v>4127</v>
      </c>
      <c r="D1212" s="1">
        <v>45082</v>
      </c>
      <c r="E1212" s="21">
        <v>6</v>
      </c>
      <c r="F1212" s="21">
        <v>5</v>
      </c>
      <c r="G1212" s="21">
        <v>2023</v>
      </c>
      <c r="H1212" s="1">
        <f t="shared" si="54"/>
        <v>45082</v>
      </c>
      <c r="I1212" s="23">
        <v>45100</v>
      </c>
      <c r="J1212" s="21">
        <f t="shared" si="55"/>
        <v>18</v>
      </c>
      <c r="K1212" t="s">
        <v>14</v>
      </c>
      <c r="L1212">
        <v>14718</v>
      </c>
      <c r="M1212">
        <v>698</v>
      </c>
      <c r="N1212" s="24">
        <v>534.66</v>
      </c>
      <c r="O1212" s="24">
        <f t="shared" si="56"/>
        <v>534.66</v>
      </c>
      <c r="P1212">
        <v>109</v>
      </c>
      <c r="Q1212" t="b">
        <v>0</v>
      </c>
      <c r="V1212" t="s">
        <v>16</v>
      </c>
    </row>
    <row r="1213" spans="1:22">
      <c r="A1213" t="s">
        <v>2513</v>
      </c>
      <c r="B1213" t="s">
        <v>2514</v>
      </c>
      <c r="C1213" s="1" t="s">
        <v>4129</v>
      </c>
      <c r="D1213" s="1">
        <v>45283</v>
      </c>
      <c r="E1213" s="21">
        <v>12</v>
      </c>
      <c r="F1213" s="21">
        <v>23</v>
      </c>
      <c r="G1213" s="21">
        <v>2023</v>
      </c>
      <c r="H1213" s="1">
        <f t="shared" si="54"/>
        <v>45283</v>
      </c>
      <c r="I1213" s="23">
        <v>45300</v>
      </c>
      <c r="J1213" s="21">
        <f t="shared" si="55"/>
        <v>17</v>
      </c>
      <c r="K1213" t="s">
        <v>41</v>
      </c>
      <c r="L1213">
        <v>35560</v>
      </c>
      <c r="M1213">
        <v>1524</v>
      </c>
      <c r="N1213" s="24">
        <v>2414.94</v>
      </c>
      <c r="O1213" s="24">
        <f t="shared" si="56"/>
        <v>2414.94</v>
      </c>
      <c r="P1213">
        <v>0</v>
      </c>
      <c r="Q1213" t="b">
        <v>1</v>
      </c>
      <c r="V1213" t="s">
        <v>42</v>
      </c>
    </row>
    <row r="1214" spans="1:22">
      <c r="A1214" t="s">
        <v>2515</v>
      </c>
      <c r="B1214" t="s">
        <v>2516</v>
      </c>
      <c r="C1214" s="1" t="s">
        <v>4128</v>
      </c>
      <c r="D1214" s="1">
        <v>45043</v>
      </c>
      <c r="E1214" s="21">
        <v>4</v>
      </c>
      <c r="F1214" s="21">
        <v>27</v>
      </c>
      <c r="G1214" s="21">
        <v>2023</v>
      </c>
      <c r="H1214" s="1">
        <f t="shared" si="54"/>
        <v>45043</v>
      </c>
      <c r="I1214" s="23">
        <v>45063</v>
      </c>
      <c r="J1214" s="21">
        <f t="shared" si="55"/>
        <v>20</v>
      </c>
      <c r="K1214" t="s">
        <v>23</v>
      </c>
      <c r="L1214">
        <v>77589</v>
      </c>
      <c r="M1214">
        <v>3287</v>
      </c>
      <c r="N1214" s="24">
        <v>5453.15</v>
      </c>
      <c r="O1214" s="24">
        <f t="shared" si="56"/>
        <v>3632.575</v>
      </c>
      <c r="P1214">
        <v>642</v>
      </c>
      <c r="Q1214" t="b">
        <v>1</v>
      </c>
      <c r="V1214" t="s">
        <v>25</v>
      </c>
    </row>
    <row r="1215" spans="1:22">
      <c r="A1215" t="s">
        <v>2517</v>
      </c>
      <c r="B1215" t="s">
        <v>2518</v>
      </c>
      <c r="C1215" s="1" t="s">
        <v>4131</v>
      </c>
      <c r="D1215" s="1">
        <v>45153</v>
      </c>
      <c r="E1215" s="21">
        <v>8</v>
      </c>
      <c r="F1215" s="21">
        <v>15</v>
      </c>
      <c r="G1215" s="21">
        <v>2023</v>
      </c>
      <c r="H1215" s="1">
        <f t="shared" si="54"/>
        <v>45153</v>
      </c>
      <c r="I1215" s="23">
        <v>45174</v>
      </c>
      <c r="J1215" s="21">
        <f t="shared" si="55"/>
        <v>21</v>
      </c>
      <c r="K1215" t="s">
        <v>138</v>
      </c>
      <c r="L1215">
        <v>23116</v>
      </c>
      <c r="M1215">
        <v>1048</v>
      </c>
      <c r="N1215" s="24">
        <v>1647.82</v>
      </c>
      <c r="O1215" s="24">
        <f t="shared" si="56"/>
        <v>1647.82</v>
      </c>
      <c r="P1215">
        <v>140</v>
      </c>
      <c r="Q1215" t="b">
        <v>0</v>
      </c>
      <c r="V1215" t="s">
        <v>139</v>
      </c>
    </row>
    <row r="1216" spans="1:22">
      <c r="A1216" t="s">
        <v>2519</v>
      </c>
      <c r="B1216" t="s">
        <v>2520</v>
      </c>
      <c r="C1216" s="1" t="s">
        <v>4128</v>
      </c>
      <c r="D1216" s="1">
        <v>45140</v>
      </c>
      <c r="E1216" s="21">
        <v>8</v>
      </c>
      <c r="F1216" s="21">
        <v>2</v>
      </c>
      <c r="G1216" s="21">
        <v>2023</v>
      </c>
      <c r="H1216" s="1">
        <f t="shared" si="54"/>
        <v>45140</v>
      </c>
      <c r="I1216" s="23">
        <v>44968</v>
      </c>
      <c r="J1216" s="21">
        <f t="shared" si="55"/>
        <v>-172</v>
      </c>
      <c r="K1216" t="s">
        <v>41</v>
      </c>
      <c r="L1216">
        <v>37244</v>
      </c>
      <c r="M1216">
        <v>1415</v>
      </c>
      <c r="N1216" s="24">
        <v>1936.38</v>
      </c>
      <c r="O1216" s="24">
        <f t="shared" si="56"/>
        <v>1936.38</v>
      </c>
      <c r="P1216">
        <v>142</v>
      </c>
      <c r="Q1216" t="b">
        <v>1</v>
      </c>
      <c r="V1216" t="s">
        <v>42</v>
      </c>
    </row>
    <row r="1217" spans="1:22">
      <c r="A1217" t="s">
        <v>2521</v>
      </c>
      <c r="B1217" t="s">
        <v>2522</v>
      </c>
      <c r="C1217" s="1" t="s">
        <v>4131</v>
      </c>
      <c r="D1217" s="1">
        <v>45153</v>
      </c>
      <c r="E1217" s="21">
        <v>8</v>
      </c>
      <c r="F1217" s="21">
        <v>15</v>
      </c>
      <c r="G1217" s="21">
        <v>2023</v>
      </c>
      <c r="H1217" s="1">
        <f t="shared" si="54"/>
        <v>45153</v>
      </c>
      <c r="I1217" s="23">
        <v>45162</v>
      </c>
      <c r="J1217" s="21">
        <f t="shared" si="55"/>
        <v>9</v>
      </c>
      <c r="K1217" t="s">
        <v>14</v>
      </c>
      <c r="L1217">
        <v>2645</v>
      </c>
      <c r="M1217">
        <v>37</v>
      </c>
      <c r="N1217" s="24">
        <v>19.31</v>
      </c>
      <c r="O1217" s="24">
        <f t="shared" si="56"/>
        <v>19.31</v>
      </c>
      <c r="P1217">
        <v>0</v>
      </c>
      <c r="Q1217" t="b">
        <v>1</v>
      </c>
      <c r="V1217" t="s">
        <v>16</v>
      </c>
    </row>
    <row r="1218" spans="1:22">
      <c r="A1218" t="s">
        <v>2523</v>
      </c>
      <c r="B1218" t="s">
        <v>2524</v>
      </c>
      <c r="C1218" s="1" t="s">
        <v>4127</v>
      </c>
      <c r="D1218" s="1">
        <v>45175</v>
      </c>
      <c r="E1218" s="21">
        <v>9</v>
      </c>
      <c r="F1218" s="21">
        <v>6</v>
      </c>
      <c r="G1218" s="21">
        <v>2023</v>
      </c>
      <c r="H1218" s="1">
        <f t="shared" si="54"/>
        <v>45175</v>
      </c>
      <c r="I1218" s="23">
        <v>45196</v>
      </c>
      <c r="J1218" s="21">
        <f t="shared" si="55"/>
        <v>21</v>
      </c>
      <c r="K1218" t="s">
        <v>19</v>
      </c>
      <c r="L1218">
        <v>48523</v>
      </c>
      <c r="M1218">
        <v>1259</v>
      </c>
      <c r="N1218" s="24">
        <v>1310.07</v>
      </c>
      <c r="O1218" s="24">
        <f t="shared" si="56"/>
        <v>1310.07</v>
      </c>
      <c r="P1218">
        <v>247</v>
      </c>
      <c r="Q1218" t="b">
        <v>1</v>
      </c>
      <c r="V1218" t="s">
        <v>20</v>
      </c>
    </row>
    <row r="1219" spans="1:22">
      <c r="A1219" t="s">
        <v>2525</v>
      </c>
      <c r="B1219" t="s">
        <v>2526</v>
      </c>
      <c r="C1219" s="1" t="s">
        <v>4128</v>
      </c>
      <c r="D1219" s="1">
        <v>44955</v>
      </c>
      <c r="E1219" s="21">
        <v>1</v>
      </c>
      <c r="F1219" s="21">
        <v>29</v>
      </c>
      <c r="G1219" s="21">
        <v>2023</v>
      </c>
      <c r="H1219" s="1">
        <f t="shared" ref="H1219:H1282" si="57">IF(E1219&gt;12,DATE(G1219,F1219,E1219),D1219)</f>
        <v>44955</v>
      </c>
      <c r="I1219" s="23">
        <v>44964</v>
      </c>
      <c r="J1219" s="21">
        <f t="shared" ref="J1219:J1282" si="58">DATEDIF(H1219,I1219,"D")</f>
        <v>9</v>
      </c>
      <c r="K1219" t="s">
        <v>19</v>
      </c>
      <c r="L1219">
        <v>20256</v>
      </c>
      <c r="M1219">
        <v>788</v>
      </c>
      <c r="N1219" s="24">
        <v>1108.92</v>
      </c>
      <c r="O1219" s="24">
        <f t="shared" ref="O1219:O1282" si="59">IF(N1219&lt;$Z$8,$Z$8,IF(N1219&gt;$Z$9,$Z$9,N1219))</f>
        <v>1108.92</v>
      </c>
      <c r="P1219">
        <v>121</v>
      </c>
      <c r="Q1219" t="b">
        <v>1</v>
      </c>
      <c r="V1219" t="s">
        <v>20</v>
      </c>
    </row>
    <row r="1220" spans="1:22">
      <c r="A1220" t="s">
        <v>2527</v>
      </c>
      <c r="B1220" t="s">
        <v>2528</v>
      </c>
      <c r="C1220" s="1" t="s">
        <v>4128</v>
      </c>
      <c r="D1220" s="1">
        <v>45086</v>
      </c>
      <c r="E1220" s="21">
        <v>6</v>
      </c>
      <c r="F1220" s="21">
        <v>9</v>
      </c>
      <c r="G1220" s="21">
        <v>2023</v>
      </c>
      <c r="H1220" s="1">
        <f t="shared" si="57"/>
        <v>45086</v>
      </c>
      <c r="I1220" s="23">
        <v>45116</v>
      </c>
      <c r="J1220" s="21">
        <f t="shared" si="58"/>
        <v>30</v>
      </c>
      <c r="K1220" t="s">
        <v>33</v>
      </c>
      <c r="L1220">
        <v>54173</v>
      </c>
      <c r="M1220">
        <v>1149</v>
      </c>
      <c r="N1220" s="24">
        <v>1242.27</v>
      </c>
      <c r="O1220" s="24">
        <f t="shared" si="59"/>
        <v>1242.27</v>
      </c>
      <c r="P1220">
        <v>173</v>
      </c>
      <c r="Q1220" t="b">
        <v>0</v>
      </c>
      <c r="V1220" t="s">
        <v>34</v>
      </c>
    </row>
    <row r="1221" spans="1:22">
      <c r="A1221" t="s">
        <v>2529</v>
      </c>
      <c r="B1221" t="s">
        <v>2530</v>
      </c>
      <c r="C1221" s="1" t="s">
        <v>4128</v>
      </c>
      <c r="D1221" s="1">
        <v>45195</v>
      </c>
      <c r="E1221" s="21">
        <v>9</v>
      </c>
      <c r="F1221" s="21">
        <v>26</v>
      </c>
      <c r="G1221" s="21">
        <v>2023</v>
      </c>
      <c r="H1221" s="1">
        <f t="shared" si="57"/>
        <v>45195</v>
      </c>
      <c r="I1221" s="23">
        <v>45204</v>
      </c>
      <c r="J1221" s="21">
        <f t="shared" si="58"/>
        <v>9</v>
      </c>
      <c r="K1221" t="s">
        <v>33</v>
      </c>
      <c r="L1221">
        <v>38430</v>
      </c>
      <c r="M1221">
        <v>1440</v>
      </c>
      <c r="N1221" s="24">
        <v>2585.12</v>
      </c>
      <c r="O1221" s="24">
        <f t="shared" si="59"/>
        <v>2585.12</v>
      </c>
      <c r="P1221">
        <v>123</v>
      </c>
      <c r="Q1221" t="b">
        <v>0</v>
      </c>
      <c r="V1221" t="s">
        <v>34</v>
      </c>
    </row>
    <row r="1222" spans="1:22">
      <c r="A1222" t="s">
        <v>2531</v>
      </c>
      <c r="B1222" t="s">
        <v>2532</v>
      </c>
      <c r="C1222" s="1" t="s">
        <v>4128</v>
      </c>
      <c r="D1222" s="1">
        <v>45025</v>
      </c>
      <c r="E1222" s="21">
        <v>4</v>
      </c>
      <c r="F1222" s="21">
        <v>9</v>
      </c>
      <c r="G1222" s="21">
        <v>2023</v>
      </c>
      <c r="H1222" s="1">
        <f t="shared" si="57"/>
        <v>45025</v>
      </c>
      <c r="I1222" s="23">
        <v>45053</v>
      </c>
      <c r="J1222" s="21">
        <f t="shared" si="58"/>
        <v>28</v>
      </c>
      <c r="K1222" t="s">
        <v>138</v>
      </c>
      <c r="L1222">
        <v>40282</v>
      </c>
      <c r="M1222">
        <v>442</v>
      </c>
      <c r="N1222" s="24">
        <v>425.74</v>
      </c>
      <c r="O1222" s="24">
        <f t="shared" si="59"/>
        <v>425.74</v>
      </c>
      <c r="P1222">
        <v>71</v>
      </c>
      <c r="Q1222" t="b">
        <v>1</v>
      </c>
      <c r="V1222" t="s">
        <v>139</v>
      </c>
    </row>
    <row r="1223" spans="1:22">
      <c r="A1223" t="s">
        <v>2533</v>
      </c>
      <c r="B1223" t="s">
        <v>2534</v>
      </c>
      <c r="C1223" s="1" t="s">
        <v>4129</v>
      </c>
      <c r="D1223" s="1">
        <v>44956</v>
      </c>
      <c r="E1223" s="21">
        <v>1</v>
      </c>
      <c r="F1223" s="21">
        <v>30</v>
      </c>
      <c r="G1223" s="21">
        <v>2023</v>
      </c>
      <c r="H1223" s="1">
        <f t="shared" si="57"/>
        <v>44956</v>
      </c>
      <c r="I1223" s="23">
        <v>44966</v>
      </c>
      <c r="J1223" s="21">
        <f t="shared" si="58"/>
        <v>10</v>
      </c>
      <c r="K1223" t="s">
        <v>14</v>
      </c>
      <c r="L1223">
        <v>64374</v>
      </c>
      <c r="M1223">
        <v>1432</v>
      </c>
      <c r="N1223" s="24">
        <v>1346.51</v>
      </c>
      <c r="O1223" s="24">
        <f t="shared" si="59"/>
        <v>1346.51</v>
      </c>
      <c r="P1223">
        <v>232</v>
      </c>
      <c r="Q1223" t="b">
        <v>1</v>
      </c>
      <c r="V1223" t="s">
        <v>16</v>
      </c>
    </row>
    <row r="1224" spans="1:22">
      <c r="A1224" t="s">
        <v>2535</v>
      </c>
      <c r="B1224" t="s">
        <v>2536</v>
      </c>
      <c r="C1224" s="1" t="s">
        <v>4131</v>
      </c>
      <c r="D1224" s="1">
        <v>45111</v>
      </c>
      <c r="E1224" s="21">
        <v>7</v>
      </c>
      <c r="F1224" s="21">
        <v>4</v>
      </c>
      <c r="G1224" s="21">
        <v>2023</v>
      </c>
      <c r="H1224" s="1">
        <f t="shared" si="57"/>
        <v>45111</v>
      </c>
      <c r="I1224" s="23">
        <v>45131</v>
      </c>
      <c r="J1224" s="21">
        <f t="shared" si="58"/>
        <v>20</v>
      </c>
      <c r="K1224" t="s">
        <v>33</v>
      </c>
      <c r="L1224">
        <v>69244</v>
      </c>
      <c r="M1224">
        <v>2213</v>
      </c>
      <c r="N1224" s="24">
        <v>1989.48</v>
      </c>
      <c r="O1224" s="24">
        <f t="shared" si="59"/>
        <v>1989.48</v>
      </c>
      <c r="P1224">
        <v>215</v>
      </c>
      <c r="Q1224" t="b">
        <v>1</v>
      </c>
      <c r="V1224" t="s">
        <v>34</v>
      </c>
    </row>
    <row r="1225" spans="1:22">
      <c r="A1225" t="s">
        <v>2537</v>
      </c>
      <c r="B1225" t="s">
        <v>2538</v>
      </c>
      <c r="C1225" s="1" t="s">
        <v>4131</v>
      </c>
      <c r="D1225" s="1">
        <v>45164</v>
      </c>
      <c r="E1225" s="21">
        <v>8</v>
      </c>
      <c r="F1225" s="21">
        <v>26</v>
      </c>
      <c r="G1225" s="21">
        <v>2023</v>
      </c>
      <c r="H1225" s="1">
        <f t="shared" si="57"/>
        <v>45164</v>
      </c>
      <c r="I1225" s="23">
        <v>45181</v>
      </c>
      <c r="J1225" s="21">
        <f t="shared" si="58"/>
        <v>17</v>
      </c>
      <c r="K1225" t="s">
        <v>19</v>
      </c>
      <c r="L1225">
        <v>12694</v>
      </c>
      <c r="M1225">
        <v>447</v>
      </c>
      <c r="N1225" s="24">
        <v>446.63</v>
      </c>
      <c r="O1225" s="24">
        <f t="shared" si="59"/>
        <v>446.63</v>
      </c>
      <c r="P1225">
        <v>54</v>
      </c>
      <c r="Q1225" t="b">
        <v>1</v>
      </c>
      <c r="V1225" t="s">
        <v>20</v>
      </c>
    </row>
    <row r="1226" spans="1:22">
      <c r="A1226" t="s">
        <v>2539</v>
      </c>
      <c r="B1226" t="s">
        <v>2540</v>
      </c>
      <c r="C1226" s="1" t="s">
        <v>4129</v>
      </c>
      <c r="D1226" s="1">
        <v>44990</v>
      </c>
      <c r="E1226" s="21">
        <v>3</v>
      </c>
      <c r="F1226" s="21">
        <v>5</v>
      </c>
      <c r="G1226" s="21">
        <v>2023</v>
      </c>
      <c r="H1226" s="1">
        <f t="shared" si="57"/>
        <v>44990</v>
      </c>
      <c r="I1226" s="23">
        <v>44998</v>
      </c>
      <c r="J1226" s="21">
        <f t="shared" si="58"/>
        <v>8</v>
      </c>
      <c r="K1226" t="s">
        <v>19</v>
      </c>
      <c r="L1226">
        <v>57264</v>
      </c>
      <c r="M1226">
        <v>1894</v>
      </c>
      <c r="N1226" s="24">
        <v>2530.59</v>
      </c>
      <c r="O1226" s="24">
        <f t="shared" si="59"/>
        <v>2530.59</v>
      </c>
      <c r="P1226">
        <v>178</v>
      </c>
      <c r="Q1226" t="b">
        <v>0</v>
      </c>
      <c r="V1226" t="s">
        <v>20</v>
      </c>
    </row>
    <row r="1227" spans="1:22">
      <c r="A1227" t="s">
        <v>2541</v>
      </c>
      <c r="B1227" t="s">
        <v>2542</v>
      </c>
      <c r="C1227" s="1" t="s">
        <v>4128</v>
      </c>
      <c r="D1227" s="1">
        <v>45177</v>
      </c>
      <c r="E1227" s="21">
        <v>9</v>
      </c>
      <c r="F1227" s="21">
        <v>8</v>
      </c>
      <c r="G1227" s="21">
        <v>2023</v>
      </c>
      <c r="H1227" s="1">
        <f t="shared" si="57"/>
        <v>45177</v>
      </c>
      <c r="I1227" s="23">
        <v>45188</v>
      </c>
      <c r="J1227" s="21">
        <f t="shared" si="58"/>
        <v>11</v>
      </c>
      <c r="K1227" t="s">
        <v>23</v>
      </c>
      <c r="L1227">
        <v>76060</v>
      </c>
      <c r="M1227">
        <v>2883</v>
      </c>
      <c r="N1227" s="24">
        <v>4498.99</v>
      </c>
      <c r="O1227" s="24">
        <f t="shared" si="59"/>
        <v>3632.575</v>
      </c>
      <c r="P1227">
        <v>256</v>
      </c>
      <c r="Q1227" t="b">
        <v>0</v>
      </c>
      <c r="R1227">
        <v>76115</v>
      </c>
      <c r="V1227" t="s">
        <v>25</v>
      </c>
    </row>
    <row r="1228" spans="1:22">
      <c r="A1228" t="s">
        <v>2543</v>
      </c>
      <c r="B1228" t="s">
        <v>2544</v>
      </c>
      <c r="C1228" s="1" t="s">
        <v>4128</v>
      </c>
      <c r="D1228" s="1">
        <v>45169</v>
      </c>
      <c r="E1228" s="21">
        <v>8</v>
      </c>
      <c r="F1228" s="21">
        <v>31</v>
      </c>
      <c r="G1228" s="21">
        <v>2023</v>
      </c>
      <c r="H1228" s="1">
        <f t="shared" si="57"/>
        <v>45169</v>
      </c>
      <c r="I1228" s="23">
        <v>45199</v>
      </c>
      <c r="J1228" s="21">
        <f t="shared" si="58"/>
        <v>30</v>
      </c>
      <c r="K1228" t="s">
        <v>41</v>
      </c>
      <c r="L1228">
        <v>98416</v>
      </c>
      <c r="M1228">
        <v>1008</v>
      </c>
      <c r="N1228" s="24">
        <v>1505.8</v>
      </c>
      <c r="O1228" s="24">
        <f t="shared" si="59"/>
        <v>1505.8</v>
      </c>
      <c r="P1228">
        <v>0</v>
      </c>
      <c r="Q1228" t="b">
        <v>1</v>
      </c>
      <c r="V1228" t="s">
        <v>42</v>
      </c>
    </row>
    <row r="1229" spans="1:22">
      <c r="A1229" t="s">
        <v>2545</v>
      </c>
      <c r="B1229" t="s">
        <v>2546</v>
      </c>
      <c r="C1229" s="1" t="s">
        <v>4129</v>
      </c>
      <c r="D1229" s="1">
        <v>45010</v>
      </c>
      <c r="E1229" s="21">
        <v>3</v>
      </c>
      <c r="F1229" s="21">
        <v>25</v>
      </c>
      <c r="G1229" s="21">
        <v>2023</v>
      </c>
      <c r="H1229" s="1">
        <f t="shared" si="57"/>
        <v>45010</v>
      </c>
      <c r="I1229" s="23">
        <v>45039</v>
      </c>
      <c r="J1229" s="21">
        <f t="shared" si="58"/>
        <v>29</v>
      </c>
      <c r="K1229" t="s">
        <v>23</v>
      </c>
      <c r="L1229">
        <v>58545</v>
      </c>
      <c r="M1229">
        <v>821</v>
      </c>
      <c r="N1229" s="24">
        <v>1405.2</v>
      </c>
      <c r="O1229" s="24">
        <f t="shared" si="59"/>
        <v>1405.2</v>
      </c>
      <c r="P1229">
        <v>76</v>
      </c>
      <c r="Q1229" t="b">
        <v>1</v>
      </c>
      <c r="V1229" t="s">
        <v>25</v>
      </c>
    </row>
    <row r="1230" spans="1:22">
      <c r="A1230" t="s">
        <v>2547</v>
      </c>
      <c r="B1230" t="s">
        <v>2548</v>
      </c>
      <c r="C1230" s="1" t="s">
        <v>4129</v>
      </c>
      <c r="D1230" s="1" t="s">
        <v>1320</v>
      </c>
      <c r="E1230" s="21">
        <v>19</v>
      </c>
      <c r="F1230" s="21">
        <v>12</v>
      </c>
      <c r="G1230" s="21">
        <v>2023</v>
      </c>
      <c r="H1230" s="1">
        <f t="shared" si="57"/>
        <v>45279</v>
      </c>
      <c r="I1230" s="23">
        <v>45290</v>
      </c>
      <c r="J1230" s="21">
        <f t="shared" si="58"/>
        <v>11</v>
      </c>
      <c r="K1230" t="s">
        <v>191</v>
      </c>
      <c r="L1230">
        <v>40224</v>
      </c>
      <c r="M1230">
        <v>1800</v>
      </c>
      <c r="N1230" s="24">
        <v>3291.97</v>
      </c>
      <c r="O1230" s="24">
        <f t="shared" si="59"/>
        <v>3291.97</v>
      </c>
      <c r="P1230">
        <v>239</v>
      </c>
      <c r="Q1230" t="b">
        <v>0</v>
      </c>
      <c r="V1230" t="s">
        <v>42</v>
      </c>
    </row>
    <row r="1231" spans="1:22">
      <c r="A1231" t="s">
        <v>2549</v>
      </c>
      <c r="B1231" t="s">
        <v>2550</v>
      </c>
      <c r="C1231" s="1" t="s">
        <v>4127</v>
      </c>
      <c r="D1231" s="1">
        <v>44941</v>
      </c>
      <c r="E1231" s="21">
        <v>1</v>
      </c>
      <c r="F1231" s="21">
        <v>15</v>
      </c>
      <c r="G1231" s="21">
        <v>2023</v>
      </c>
      <c r="H1231" s="1">
        <f t="shared" si="57"/>
        <v>44941</v>
      </c>
      <c r="I1231" s="23">
        <v>44971</v>
      </c>
      <c r="J1231" s="21">
        <f t="shared" si="58"/>
        <v>30</v>
      </c>
      <c r="K1231" t="s">
        <v>19</v>
      </c>
      <c r="L1231">
        <v>98945</v>
      </c>
      <c r="M1231">
        <v>3687</v>
      </c>
      <c r="N1231" s="24">
        <v>6356.83</v>
      </c>
      <c r="O1231" s="24">
        <f t="shared" si="59"/>
        <v>3632.575</v>
      </c>
      <c r="P1231">
        <v>185</v>
      </c>
      <c r="Q1231" t="b">
        <v>1</v>
      </c>
      <c r="V1231" t="s">
        <v>20</v>
      </c>
    </row>
    <row r="1232" spans="1:22">
      <c r="A1232" t="s">
        <v>2551</v>
      </c>
      <c r="B1232" t="s">
        <v>2552</v>
      </c>
      <c r="C1232" s="1" t="s">
        <v>4127</v>
      </c>
      <c r="D1232" s="1">
        <v>45219</v>
      </c>
      <c r="E1232" s="21">
        <v>10</v>
      </c>
      <c r="F1232" s="21">
        <v>20</v>
      </c>
      <c r="G1232" s="21">
        <v>2023</v>
      </c>
      <c r="H1232" s="1">
        <f t="shared" si="57"/>
        <v>45219</v>
      </c>
      <c r="I1232" s="23">
        <v>45227</v>
      </c>
      <c r="J1232" s="21">
        <f t="shared" si="58"/>
        <v>8</v>
      </c>
      <c r="K1232" t="s">
        <v>138</v>
      </c>
      <c r="L1232">
        <v>14224</v>
      </c>
      <c r="M1232">
        <v>206</v>
      </c>
      <c r="N1232" s="24">
        <v>108.85</v>
      </c>
      <c r="O1232" s="24">
        <f t="shared" si="59"/>
        <v>108.85</v>
      </c>
      <c r="P1232">
        <v>19</v>
      </c>
      <c r="Q1232" t="b">
        <v>0</v>
      </c>
      <c r="V1232" t="s">
        <v>139</v>
      </c>
    </row>
    <row r="1233" spans="1:22">
      <c r="A1233" t="s">
        <v>2553</v>
      </c>
      <c r="B1233" t="s">
        <v>2554</v>
      </c>
      <c r="C1233" s="1" t="s">
        <v>4129</v>
      </c>
      <c r="D1233" s="1">
        <v>45040</v>
      </c>
      <c r="E1233" s="21">
        <v>4</v>
      </c>
      <c r="F1233" s="21">
        <v>24</v>
      </c>
      <c r="G1233" s="21">
        <v>2023</v>
      </c>
      <c r="H1233" s="1">
        <f t="shared" si="57"/>
        <v>45040</v>
      </c>
      <c r="I1233" s="23">
        <v>45059</v>
      </c>
      <c r="J1233" s="21">
        <f t="shared" si="58"/>
        <v>19</v>
      </c>
      <c r="K1233" t="s">
        <v>41</v>
      </c>
      <c r="L1233">
        <v>41738</v>
      </c>
      <c r="M1233">
        <v>1823</v>
      </c>
      <c r="N1233" s="24">
        <v>2923.87</v>
      </c>
      <c r="O1233" s="24">
        <f t="shared" si="59"/>
        <v>2923.87</v>
      </c>
      <c r="P1233">
        <v>332</v>
      </c>
      <c r="Q1233" t="b">
        <v>1</v>
      </c>
      <c r="V1233" t="s">
        <v>68</v>
      </c>
    </row>
    <row r="1234" spans="1:22">
      <c r="A1234" t="s">
        <v>2555</v>
      </c>
      <c r="B1234" t="s">
        <v>2556</v>
      </c>
      <c r="C1234" s="1" t="s">
        <v>4128</v>
      </c>
      <c r="D1234" s="1">
        <v>45064</v>
      </c>
      <c r="E1234" s="21">
        <v>5</v>
      </c>
      <c r="F1234" s="21">
        <v>18</v>
      </c>
      <c r="G1234" s="21">
        <v>2023</v>
      </c>
      <c r="H1234" s="1">
        <f t="shared" si="57"/>
        <v>45064</v>
      </c>
      <c r="I1234" s="23">
        <v>45071</v>
      </c>
      <c r="J1234" s="21">
        <f t="shared" si="58"/>
        <v>7</v>
      </c>
      <c r="K1234" t="s">
        <v>41</v>
      </c>
      <c r="L1234">
        <v>26150</v>
      </c>
      <c r="M1234">
        <v>514</v>
      </c>
      <c r="N1234" s="24">
        <v>417.68</v>
      </c>
      <c r="O1234" s="24">
        <f t="shared" si="59"/>
        <v>417.68</v>
      </c>
      <c r="P1234">
        <v>71</v>
      </c>
      <c r="Q1234" t="b">
        <v>1</v>
      </c>
      <c r="V1234" t="s">
        <v>42</v>
      </c>
    </row>
    <row r="1235" spans="1:22">
      <c r="A1235" t="s">
        <v>2557</v>
      </c>
      <c r="B1235" t="s">
        <v>2558</v>
      </c>
      <c r="C1235" s="1" t="s">
        <v>4131</v>
      </c>
      <c r="D1235" s="1" t="s">
        <v>2559</v>
      </c>
      <c r="E1235" s="21">
        <v>16</v>
      </c>
      <c r="F1235" s="21">
        <v>12</v>
      </c>
      <c r="G1235" s="21">
        <v>2023</v>
      </c>
      <c r="H1235" s="1">
        <f t="shared" si="57"/>
        <v>45276</v>
      </c>
      <c r="I1235" s="23">
        <v>45288</v>
      </c>
      <c r="J1235" s="21">
        <f t="shared" si="58"/>
        <v>12</v>
      </c>
      <c r="K1235" t="s">
        <v>33</v>
      </c>
      <c r="L1235">
        <v>64731</v>
      </c>
      <c r="M1235">
        <v>1885</v>
      </c>
      <c r="N1235" s="24">
        <v>1318.35</v>
      </c>
      <c r="O1235" s="24">
        <f t="shared" si="59"/>
        <v>1318.35</v>
      </c>
      <c r="P1235">
        <v>266</v>
      </c>
      <c r="Q1235" t="b">
        <v>1</v>
      </c>
      <c r="V1235" t="s">
        <v>34</v>
      </c>
    </row>
    <row r="1236" spans="1:22">
      <c r="A1236" t="s">
        <v>2560</v>
      </c>
      <c r="B1236" t="s">
        <v>2561</v>
      </c>
      <c r="C1236" s="1" t="s">
        <v>4128</v>
      </c>
      <c r="D1236" s="1">
        <v>44994</v>
      </c>
      <c r="E1236" s="21">
        <v>3</v>
      </c>
      <c r="F1236" s="21">
        <v>9</v>
      </c>
      <c r="G1236" s="21">
        <v>2023</v>
      </c>
      <c r="H1236" s="1">
        <f t="shared" si="57"/>
        <v>44994</v>
      </c>
      <c r="I1236" s="23">
        <v>45004</v>
      </c>
      <c r="J1236" s="21">
        <f t="shared" si="58"/>
        <v>10</v>
      </c>
      <c r="K1236" t="s">
        <v>19</v>
      </c>
      <c r="L1236">
        <v>50688</v>
      </c>
      <c r="M1236">
        <v>801</v>
      </c>
      <c r="N1236" s="24">
        <v>1167.64</v>
      </c>
      <c r="O1236" s="24">
        <f t="shared" si="59"/>
        <v>1167.64</v>
      </c>
      <c r="P1236">
        <v>88</v>
      </c>
      <c r="Q1236" t="b">
        <v>0</v>
      </c>
      <c r="V1236" t="s">
        <v>20</v>
      </c>
    </row>
    <row r="1237" spans="1:22">
      <c r="A1237" t="s">
        <v>2562</v>
      </c>
      <c r="B1237" t="s">
        <v>2563</v>
      </c>
      <c r="C1237" s="1" t="s">
        <v>4129</v>
      </c>
      <c r="D1237" s="1">
        <v>44931</v>
      </c>
      <c r="E1237" s="21">
        <v>1</v>
      </c>
      <c r="F1237" s="21">
        <v>5</v>
      </c>
      <c r="G1237" s="21">
        <v>2023</v>
      </c>
      <c r="H1237" s="1">
        <f t="shared" si="57"/>
        <v>44931</v>
      </c>
      <c r="I1237" s="23">
        <v>44938</v>
      </c>
      <c r="J1237" s="21">
        <f t="shared" si="58"/>
        <v>7</v>
      </c>
      <c r="K1237" t="s">
        <v>41</v>
      </c>
      <c r="L1237">
        <v>74509</v>
      </c>
      <c r="M1237">
        <v>2861</v>
      </c>
      <c r="N1237" s="24">
        <v>2802.68</v>
      </c>
      <c r="O1237" s="24">
        <f t="shared" si="59"/>
        <v>2802.68</v>
      </c>
      <c r="P1237">
        <v>433</v>
      </c>
      <c r="Q1237" t="b">
        <v>1</v>
      </c>
      <c r="V1237" t="s">
        <v>42</v>
      </c>
    </row>
    <row r="1238" spans="1:22">
      <c r="A1238" t="s">
        <v>2564</v>
      </c>
      <c r="B1238" t="s">
        <v>2565</v>
      </c>
      <c r="C1238" s="1" t="s">
        <v>4131</v>
      </c>
      <c r="D1238" s="1">
        <v>45083</v>
      </c>
      <c r="E1238" s="21">
        <v>6</v>
      </c>
      <c r="F1238" s="21">
        <v>6</v>
      </c>
      <c r="G1238" s="21">
        <v>2023</v>
      </c>
      <c r="H1238" s="1">
        <f t="shared" si="57"/>
        <v>45083</v>
      </c>
      <c r="I1238" s="23">
        <v>45110</v>
      </c>
      <c r="J1238" s="21">
        <f t="shared" si="58"/>
        <v>27</v>
      </c>
      <c r="K1238" t="s">
        <v>19</v>
      </c>
      <c r="L1238">
        <v>9577</v>
      </c>
      <c r="M1238">
        <v>351</v>
      </c>
      <c r="N1238" s="24">
        <v>205.57</v>
      </c>
      <c r="O1238" s="24">
        <f t="shared" si="59"/>
        <v>205.57</v>
      </c>
      <c r="P1238">
        <v>27</v>
      </c>
      <c r="Q1238" t="b">
        <v>0</v>
      </c>
      <c r="V1238" t="s">
        <v>20</v>
      </c>
    </row>
    <row r="1239" spans="1:22">
      <c r="A1239" t="s">
        <v>2566</v>
      </c>
      <c r="B1239" t="s">
        <v>2567</v>
      </c>
      <c r="C1239" s="1" t="s">
        <v>4129</v>
      </c>
      <c r="D1239" s="1">
        <v>45067</v>
      </c>
      <c r="E1239" s="21">
        <v>5</v>
      </c>
      <c r="F1239" s="21">
        <v>21</v>
      </c>
      <c r="G1239" s="21">
        <v>2023</v>
      </c>
      <c r="H1239" s="1">
        <f t="shared" si="57"/>
        <v>45067</v>
      </c>
      <c r="I1239" s="23">
        <v>45078</v>
      </c>
      <c r="J1239" s="21">
        <f t="shared" si="58"/>
        <v>11</v>
      </c>
      <c r="K1239" t="s">
        <v>33</v>
      </c>
      <c r="L1239">
        <v>9070</v>
      </c>
      <c r="M1239">
        <v>167</v>
      </c>
      <c r="N1239" s="24">
        <v>117.98</v>
      </c>
      <c r="O1239" s="24">
        <f t="shared" si="59"/>
        <v>117.98</v>
      </c>
      <c r="P1239">
        <v>28</v>
      </c>
      <c r="Q1239" t="b">
        <v>1</v>
      </c>
      <c r="V1239" t="s">
        <v>34</v>
      </c>
    </row>
    <row r="1240" spans="1:22">
      <c r="A1240" t="s">
        <v>2568</v>
      </c>
      <c r="B1240" t="s">
        <v>2569</v>
      </c>
      <c r="C1240" s="1" t="s">
        <v>4129</v>
      </c>
      <c r="D1240" s="1">
        <v>45105</v>
      </c>
      <c r="E1240" s="21">
        <v>6</v>
      </c>
      <c r="F1240" s="21">
        <v>28</v>
      </c>
      <c r="G1240" s="21">
        <v>2023</v>
      </c>
      <c r="H1240" s="1">
        <f t="shared" si="57"/>
        <v>45105</v>
      </c>
      <c r="I1240" s="23">
        <v>45122</v>
      </c>
      <c r="J1240" s="21">
        <f t="shared" si="58"/>
        <v>17</v>
      </c>
      <c r="K1240" t="s">
        <v>19</v>
      </c>
      <c r="L1240">
        <v>9666</v>
      </c>
      <c r="M1240">
        <v>430</v>
      </c>
      <c r="N1240" s="24">
        <v>215.6</v>
      </c>
      <c r="O1240" s="24">
        <f t="shared" si="59"/>
        <v>215.6</v>
      </c>
      <c r="P1240">
        <v>29</v>
      </c>
      <c r="Q1240" t="b">
        <v>0</v>
      </c>
      <c r="V1240" t="s">
        <v>20</v>
      </c>
    </row>
    <row r="1241" spans="1:22">
      <c r="A1241" t="s">
        <v>2570</v>
      </c>
      <c r="B1241" t="s">
        <v>2571</v>
      </c>
      <c r="C1241" s="1" t="s">
        <v>4129</v>
      </c>
      <c r="D1241" s="1">
        <v>45081</v>
      </c>
      <c r="E1241" s="21">
        <v>6</v>
      </c>
      <c r="F1241" s="21">
        <v>4</v>
      </c>
      <c r="G1241" s="21">
        <v>2023</v>
      </c>
      <c r="H1241" s="1">
        <f t="shared" si="57"/>
        <v>45081</v>
      </c>
      <c r="I1241" s="23">
        <v>45103</v>
      </c>
      <c r="J1241" s="21">
        <f t="shared" si="58"/>
        <v>22</v>
      </c>
      <c r="K1241" t="s">
        <v>33</v>
      </c>
      <c r="L1241">
        <v>58761</v>
      </c>
      <c r="M1241">
        <v>1530</v>
      </c>
      <c r="N1241" s="24">
        <v>2837.9</v>
      </c>
      <c r="O1241" s="24">
        <f t="shared" si="59"/>
        <v>2837.9</v>
      </c>
      <c r="P1241">
        <v>227</v>
      </c>
      <c r="Q1241" t="b">
        <v>0</v>
      </c>
      <c r="V1241" t="s">
        <v>34</v>
      </c>
    </row>
    <row r="1242" spans="1:22">
      <c r="A1242" t="s">
        <v>2572</v>
      </c>
      <c r="B1242" t="s">
        <v>2573</v>
      </c>
      <c r="C1242" s="1" t="s">
        <v>4127</v>
      </c>
      <c r="D1242" s="1">
        <v>45130</v>
      </c>
      <c r="E1242" s="21">
        <v>7</v>
      </c>
      <c r="F1242" s="21">
        <v>23</v>
      </c>
      <c r="G1242" s="21">
        <v>2023</v>
      </c>
      <c r="H1242" s="1">
        <f t="shared" si="57"/>
        <v>45130</v>
      </c>
      <c r="I1242" s="23">
        <v>45144</v>
      </c>
      <c r="J1242" s="21">
        <f t="shared" si="58"/>
        <v>14</v>
      </c>
      <c r="K1242" t="s">
        <v>33</v>
      </c>
      <c r="L1242">
        <v>37368</v>
      </c>
      <c r="M1242">
        <v>810</v>
      </c>
      <c r="N1242" s="24">
        <v>434.91</v>
      </c>
      <c r="O1242" s="24">
        <f t="shared" si="59"/>
        <v>434.91</v>
      </c>
      <c r="P1242">
        <v>81</v>
      </c>
      <c r="Q1242" t="b">
        <v>0</v>
      </c>
      <c r="V1242" t="s">
        <v>34</v>
      </c>
    </row>
    <row r="1243" spans="1:22">
      <c r="A1243" t="s">
        <v>2574</v>
      </c>
      <c r="B1243" t="s">
        <v>2575</v>
      </c>
      <c r="C1243" s="1" t="s">
        <v>4129</v>
      </c>
      <c r="D1243" s="1">
        <v>45266</v>
      </c>
      <c r="E1243" s="21">
        <v>12</v>
      </c>
      <c r="F1243" s="21">
        <v>6</v>
      </c>
      <c r="G1243" s="21">
        <v>2023</v>
      </c>
      <c r="H1243" s="1">
        <f t="shared" si="57"/>
        <v>45266</v>
      </c>
      <c r="I1243" s="23">
        <v>45275</v>
      </c>
      <c r="J1243" s="21">
        <f t="shared" si="58"/>
        <v>9</v>
      </c>
      <c r="K1243" t="s">
        <v>41</v>
      </c>
      <c r="L1243">
        <v>7783</v>
      </c>
      <c r="M1243">
        <v>125</v>
      </c>
      <c r="N1243" s="24">
        <v>101.77</v>
      </c>
      <c r="O1243" s="24">
        <f t="shared" si="59"/>
        <v>101.77</v>
      </c>
      <c r="P1243">
        <v>20</v>
      </c>
      <c r="Q1243" t="b">
        <v>0</v>
      </c>
      <c r="V1243" t="s">
        <v>42</v>
      </c>
    </row>
    <row r="1244" spans="1:22">
      <c r="A1244" t="s">
        <v>2576</v>
      </c>
      <c r="B1244" t="s">
        <v>2577</v>
      </c>
      <c r="C1244" s="1" t="s">
        <v>4128</v>
      </c>
      <c r="D1244" s="1">
        <v>45214</v>
      </c>
      <c r="E1244" s="21">
        <v>10</v>
      </c>
      <c r="F1244" s="21">
        <v>15</v>
      </c>
      <c r="G1244" s="21">
        <v>2023</v>
      </c>
      <c r="H1244" s="1">
        <f t="shared" si="57"/>
        <v>45214</v>
      </c>
      <c r="I1244" s="23">
        <v>45223</v>
      </c>
      <c r="J1244" s="21">
        <f t="shared" si="58"/>
        <v>9</v>
      </c>
      <c r="K1244" t="s">
        <v>23</v>
      </c>
      <c r="L1244">
        <v>42914</v>
      </c>
      <c r="M1244">
        <v>886</v>
      </c>
      <c r="N1244" s="24">
        <v>996.21</v>
      </c>
      <c r="O1244" s="24">
        <f t="shared" si="59"/>
        <v>996.21</v>
      </c>
      <c r="P1244">
        <v>117</v>
      </c>
      <c r="Q1244" t="b">
        <v>1</v>
      </c>
      <c r="V1244" t="s">
        <v>25</v>
      </c>
    </row>
    <row r="1245" spans="1:22">
      <c r="A1245" t="s">
        <v>2578</v>
      </c>
      <c r="B1245" t="s">
        <v>2579</v>
      </c>
      <c r="C1245" s="1" t="s">
        <v>4128</v>
      </c>
      <c r="D1245" s="1">
        <v>45079</v>
      </c>
      <c r="E1245" s="21">
        <v>6</v>
      </c>
      <c r="F1245" s="21">
        <v>2</v>
      </c>
      <c r="G1245" s="21">
        <v>2023</v>
      </c>
      <c r="H1245" s="1">
        <f t="shared" si="57"/>
        <v>45079</v>
      </c>
      <c r="I1245" s="23">
        <v>45099</v>
      </c>
      <c r="J1245" s="21">
        <f t="shared" si="58"/>
        <v>20</v>
      </c>
      <c r="K1245" t="s">
        <v>23</v>
      </c>
      <c r="L1245">
        <v>71507</v>
      </c>
      <c r="M1245">
        <v>778</v>
      </c>
      <c r="N1245" s="24">
        <v>805.12</v>
      </c>
      <c r="O1245" s="24">
        <f t="shared" si="59"/>
        <v>805.12</v>
      </c>
      <c r="P1245">
        <v>91</v>
      </c>
      <c r="Q1245" t="b">
        <v>1</v>
      </c>
      <c r="V1245" t="s">
        <v>68</v>
      </c>
    </row>
    <row r="1246" spans="1:22">
      <c r="A1246" t="s">
        <v>2580</v>
      </c>
      <c r="B1246" t="s">
        <v>2581</v>
      </c>
      <c r="C1246" s="1" t="s">
        <v>4129</v>
      </c>
      <c r="D1246" s="1">
        <v>45099</v>
      </c>
      <c r="E1246" s="21">
        <v>6</v>
      </c>
      <c r="F1246" s="21">
        <v>22</v>
      </c>
      <c r="G1246" s="21">
        <v>2023</v>
      </c>
      <c r="H1246" s="1">
        <f t="shared" si="57"/>
        <v>45099</v>
      </c>
      <c r="I1246" s="23">
        <v>45113</v>
      </c>
      <c r="J1246" s="21">
        <f t="shared" si="58"/>
        <v>14</v>
      </c>
      <c r="K1246" t="s">
        <v>19</v>
      </c>
      <c r="L1246">
        <v>80026</v>
      </c>
      <c r="M1246">
        <v>2667</v>
      </c>
      <c r="N1246" s="24">
        <v>4980.86</v>
      </c>
      <c r="O1246" s="24">
        <f t="shared" si="59"/>
        <v>3632.575</v>
      </c>
      <c r="P1246">
        <v>201</v>
      </c>
      <c r="Q1246" t="b">
        <v>0</v>
      </c>
      <c r="V1246" t="s">
        <v>20</v>
      </c>
    </row>
    <row r="1247" spans="1:22">
      <c r="A1247" t="s">
        <v>2582</v>
      </c>
      <c r="B1247" t="s">
        <v>2583</v>
      </c>
      <c r="C1247" s="1" t="s">
        <v>4127</v>
      </c>
      <c r="D1247" s="1">
        <v>45068</v>
      </c>
      <c r="E1247" s="21">
        <v>5</v>
      </c>
      <c r="F1247" s="21">
        <v>22</v>
      </c>
      <c r="G1247" s="21">
        <v>2023</v>
      </c>
      <c r="H1247" s="1">
        <f t="shared" si="57"/>
        <v>45068</v>
      </c>
      <c r="I1247" s="23">
        <v>45090</v>
      </c>
      <c r="J1247" s="21">
        <f t="shared" si="58"/>
        <v>22</v>
      </c>
      <c r="K1247" t="s">
        <v>33</v>
      </c>
      <c r="L1247">
        <v>68526</v>
      </c>
      <c r="M1247">
        <v>2993</v>
      </c>
      <c r="N1247" s="24">
        <v>1677.38</v>
      </c>
      <c r="O1247" s="24">
        <f t="shared" si="59"/>
        <v>1677.38</v>
      </c>
      <c r="P1247">
        <v>435</v>
      </c>
      <c r="Q1247" t="b">
        <v>1</v>
      </c>
      <c r="V1247" t="s">
        <v>34</v>
      </c>
    </row>
    <row r="1248" spans="1:22">
      <c r="A1248" t="s">
        <v>2584</v>
      </c>
      <c r="B1248" t="s">
        <v>2585</v>
      </c>
      <c r="C1248" s="1" t="s">
        <v>4129</v>
      </c>
      <c r="D1248" s="1">
        <v>45260</v>
      </c>
      <c r="E1248" s="21">
        <v>11</v>
      </c>
      <c r="F1248" s="21">
        <v>30</v>
      </c>
      <c r="G1248" s="21">
        <v>2023</v>
      </c>
      <c r="H1248" s="1">
        <f t="shared" si="57"/>
        <v>45260</v>
      </c>
      <c r="I1248" s="23">
        <v>45282</v>
      </c>
      <c r="J1248" s="21">
        <f t="shared" si="58"/>
        <v>22</v>
      </c>
      <c r="K1248" t="s">
        <v>33</v>
      </c>
      <c r="L1248">
        <v>71835</v>
      </c>
      <c r="M1248">
        <v>2295</v>
      </c>
      <c r="N1248" s="24">
        <v>2910.8</v>
      </c>
      <c r="O1248" s="24">
        <f t="shared" si="59"/>
        <v>2910.8</v>
      </c>
      <c r="P1248">
        <v>450</v>
      </c>
      <c r="Q1248" t="b">
        <v>1</v>
      </c>
      <c r="V1248" t="s">
        <v>34</v>
      </c>
    </row>
    <row r="1249" spans="1:22">
      <c r="A1249" t="s">
        <v>2586</v>
      </c>
      <c r="B1249" t="s">
        <v>2587</v>
      </c>
      <c r="C1249" s="1" t="s">
        <v>4128</v>
      </c>
      <c r="D1249" s="1">
        <v>45050</v>
      </c>
      <c r="E1249" s="21">
        <v>5</v>
      </c>
      <c r="F1249" s="21">
        <v>4</v>
      </c>
      <c r="G1249" s="21">
        <v>2023</v>
      </c>
      <c r="H1249" s="1">
        <f t="shared" si="57"/>
        <v>45050</v>
      </c>
      <c r="I1249" s="23">
        <v>45057</v>
      </c>
      <c r="J1249" s="21">
        <f t="shared" si="58"/>
        <v>7</v>
      </c>
      <c r="K1249" t="s">
        <v>41</v>
      </c>
      <c r="L1249">
        <v>46765</v>
      </c>
      <c r="M1249">
        <v>877</v>
      </c>
      <c r="N1249" s="24">
        <v>1333.67</v>
      </c>
      <c r="O1249" s="24">
        <f t="shared" si="59"/>
        <v>1333.67</v>
      </c>
      <c r="P1249">
        <v>152</v>
      </c>
      <c r="Q1249" t="b">
        <v>0</v>
      </c>
      <c r="V1249" t="s">
        <v>42</v>
      </c>
    </row>
    <row r="1250" spans="1:22">
      <c r="A1250" t="s">
        <v>2588</v>
      </c>
      <c r="B1250" t="s">
        <v>2589</v>
      </c>
      <c r="C1250" s="1" t="s">
        <v>4127</v>
      </c>
      <c r="D1250" s="1">
        <v>45234</v>
      </c>
      <c r="E1250" s="21">
        <v>11</v>
      </c>
      <c r="F1250" s="21">
        <v>4</v>
      </c>
      <c r="G1250" s="21">
        <v>2023</v>
      </c>
      <c r="H1250" s="1">
        <f t="shared" si="57"/>
        <v>45234</v>
      </c>
      <c r="I1250" s="23">
        <v>45259</v>
      </c>
      <c r="J1250" s="21">
        <f t="shared" si="58"/>
        <v>25</v>
      </c>
      <c r="K1250" t="s">
        <v>14</v>
      </c>
      <c r="L1250">
        <v>20956</v>
      </c>
      <c r="M1250">
        <v>237</v>
      </c>
      <c r="N1250" s="24">
        <v>449.72</v>
      </c>
      <c r="O1250" s="24">
        <f t="shared" si="59"/>
        <v>449.72</v>
      </c>
      <c r="P1250">
        <v>13</v>
      </c>
      <c r="Q1250" t="b">
        <v>0</v>
      </c>
      <c r="V1250" t="s">
        <v>16</v>
      </c>
    </row>
    <row r="1251" spans="1:22">
      <c r="A1251" t="s">
        <v>2590</v>
      </c>
      <c r="B1251" t="s">
        <v>2591</v>
      </c>
      <c r="C1251" s="1" t="s">
        <v>4128</v>
      </c>
      <c r="D1251" s="1">
        <v>44998</v>
      </c>
      <c r="E1251" s="21">
        <v>3</v>
      </c>
      <c r="F1251" s="21">
        <v>13</v>
      </c>
      <c r="G1251" s="21">
        <v>2023</v>
      </c>
      <c r="H1251" s="1">
        <f t="shared" si="57"/>
        <v>44998</v>
      </c>
      <c r="I1251" s="23">
        <v>45018</v>
      </c>
      <c r="J1251" s="21">
        <f t="shared" si="58"/>
        <v>20</v>
      </c>
      <c r="K1251" t="s">
        <v>33</v>
      </c>
      <c r="L1251">
        <v>88895</v>
      </c>
      <c r="M1251">
        <v>1652</v>
      </c>
      <c r="N1251" s="24">
        <v>2363.28</v>
      </c>
      <c r="O1251" s="24">
        <f t="shared" si="59"/>
        <v>2363.28</v>
      </c>
      <c r="P1251">
        <v>175</v>
      </c>
      <c r="Q1251" t="b">
        <v>0</v>
      </c>
      <c r="V1251" t="s">
        <v>34</v>
      </c>
    </row>
    <row r="1252" spans="1:22">
      <c r="A1252" t="s">
        <v>2592</v>
      </c>
      <c r="B1252" t="s">
        <v>2593</v>
      </c>
      <c r="C1252" s="1" t="s">
        <v>4128</v>
      </c>
      <c r="D1252" s="1">
        <v>45078</v>
      </c>
      <c r="E1252" s="21">
        <v>6</v>
      </c>
      <c r="F1252" s="21">
        <v>1</v>
      </c>
      <c r="G1252" s="21">
        <v>2023</v>
      </c>
      <c r="H1252" s="1">
        <f t="shared" si="57"/>
        <v>45078</v>
      </c>
      <c r="I1252" s="23">
        <v>45107</v>
      </c>
      <c r="J1252" s="21">
        <f t="shared" si="58"/>
        <v>29</v>
      </c>
      <c r="K1252" t="s">
        <v>23</v>
      </c>
      <c r="L1252">
        <v>47240</v>
      </c>
      <c r="M1252">
        <v>1258</v>
      </c>
      <c r="N1252" s="24">
        <v>2145.69</v>
      </c>
      <c r="O1252" s="24">
        <f t="shared" si="59"/>
        <v>2145.69</v>
      </c>
      <c r="P1252">
        <v>237</v>
      </c>
      <c r="Q1252" t="b">
        <v>0</v>
      </c>
      <c r="V1252" t="s">
        <v>25</v>
      </c>
    </row>
    <row r="1253" spans="1:22">
      <c r="A1253" t="s">
        <v>2594</v>
      </c>
      <c r="B1253" t="s">
        <v>2595</v>
      </c>
      <c r="C1253" s="1" t="s">
        <v>4128</v>
      </c>
      <c r="D1253" s="1">
        <v>45125</v>
      </c>
      <c r="E1253" s="21">
        <v>7</v>
      </c>
      <c r="F1253" s="21">
        <v>18</v>
      </c>
      <c r="G1253" s="21">
        <v>2023</v>
      </c>
      <c r="H1253" s="1">
        <f t="shared" si="57"/>
        <v>45125</v>
      </c>
      <c r="I1253" s="23">
        <v>45151</v>
      </c>
      <c r="J1253" s="21">
        <f t="shared" si="58"/>
        <v>26</v>
      </c>
      <c r="K1253" t="s">
        <v>23</v>
      </c>
      <c r="L1253">
        <v>38148</v>
      </c>
      <c r="M1253">
        <v>1540</v>
      </c>
      <c r="N1253" s="24">
        <v>963.4</v>
      </c>
      <c r="O1253" s="24">
        <f t="shared" si="59"/>
        <v>963.4</v>
      </c>
      <c r="P1253">
        <v>193</v>
      </c>
      <c r="Q1253" t="b">
        <v>1</v>
      </c>
      <c r="V1253" t="s">
        <v>25</v>
      </c>
    </row>
    <row r="1254" spans="1:22">
      <c r="A1254" t="s">
        <v>2596</v>
      </c>
      <c r="B1254" t="s">
        <v>2597</v>
      </c>
      <c r="C1254" s="1" t="s">
        <v>4127</v>
      </c>
      <c r="D1254" s="1">
        <v>45219</v>
      </c>
      <c r="E1254" s="21">
        <v>10</v>
      </c>
      <c r="F1254" s="21">
        <v>20</v>
      </c>
      <c r="G1254" s="21">
        <v>2023</v>
      </c>
      <c r="H1254" s="1">
        <f t="shared" si="57"/>
        <v>45219</v>
      </c>
      <c r="I1254" s="23">
        <v>45224</v>
      </c>
      <c r="J1254" s="21">
        <f t="shared" si="58"/>
        <v>5</v>
      </c>
      <c r="K1254" t="s">
        <v>33</v>
      </c>
      <c r="L1254">
        <v>95270</v>
      </c>
      <c r="M1254">
        <v>1668</v>
      </c>
      <c r="N1254" s="24">
        <v>1799.62</v>
      </c>
      <c r="O1254" s="24">
        <f t="shared" si="59"/>
        <v>1799.62</v>
      </c>
      <c r="P1254">
        <v>249</v>
      </c>
      <c r="Q1254" t="b">
        <v>1</v>
      </c>
      <c r="V1254" t="s">
        <v>34</v>
      </c>
    </row>
    <row r="1255" spans="1:22">
      <c r="A1255" t="s">
        <v>2598</v>
      </c>
      <c r="B1255" t="s">
        <v>2599</v>
      </c>
      <c r="C1255" s="1" t="s">
        <v>4128</v>
      </c>
      <c r="D1255" s="1">
        <v>45292</v>
      </c>
      <c r="E1255" s="21">
        <v>1</v>
      </c>
      <c r="F1255" s="21">
        <v>1</v>
      </c>
      <c r="G1255" s="21">
        <v>2024</v>
      </c>
      <c r="H1255" s="1">
        <f t="shared" si="57"/>
        <v>45292</v>
      </c>
      <c r="I1255" s="23">
        <v>45318</v>
      </c>
      <c r="J1255" s="21">
        <f t="shared" si="58"/>
        <v>26</v>
      </c>
      <c r="K1255" t="s">
        <v>19</v>
      </c>
      <c r="L1255">
        <v>5757</v>
      </c>
      <c r="M1255">
        <v>223</v>
      </c>
      <c r="N1255" s="24">
        <v>236.59</v>
      </c>
      <c r="O1255" s="24">
        <f t="shared" si="59"/>
        <v>236.59</v>
      </c>
      <c r="P1255">
        <v>41</v>
      </c>
      <c r="Q1255" t="b">
        <v>1</v>
      </c>
      <c r="V1255" t="s">
        <v>20</v>
      </c>
    </row>
    <row r="1256" spans="1:22">
      <c r="A1256" t="s">
        <v>2600</v>
      </c>
      <c r="B1256" t="s">
        <v>2601</v>
      </c>
      <c r="C1256" s="1" t="s">
        <v>4127</v>
      </c>
      <c r="D1256" s="1">
        <v>45170</v>
      </c>
      <c r="E1256" s="21">
        <v>9</v>
      </c>
      <c r="F1256" s="21">
        <v>1</v>
      </c>
      <c r="G1256" s="21">
        <v>2023</v>
      </c>
      <c r="H1256" s="1">
        <f t="shared" si="57"/>
        <v>45170</v>
      </c>
      <c r="I1256" s="23">
        <v>45195</v>
      </c>
      <c r="J1256" s="21">
        <f t="shared" si="58"/>
        <v>25</v>
      </c>
      <c r="K1256" t="s">
        <v>41</v>
      </c>
      <c r="L1256">
        <v>20097</v>
      </c>
      <c r="M1256">
        <v>897</v>
      </c>
      <c r="N1256" s="24">
        <v>1641</v>
      </c>
      <c r="O1256" s="24">
        <f t="shared" si="59"/>
        <v>1641</v>
      </c>
      <c r="P1256">
        <v>162</v>
      </c>
      <c r="Q1256" t="b">
        <v>0</v>
      </c>
      <c r="V1256" t="s">
        <v>42</v>
      </c>
    </row>
    <row r="1257" spans="1:22">
      <c r="A1257" t="s">
        <v>2602</v>
      </c>
      <c r="B1257" t="s">
        <v>2603</v>
      </c>
      <c r="C1257" s="1" t="s">
        <v>4128</v>
      </c>
      <c r="D1257" s="1">
        <v>45186</v>
      </c>
      <c r="E1257" s="21">
        <v>9</v>
      </c>
      <c r="F1257" s="21">
        <v>17</v>
      </c>
      <c r="G1257" s="21">
        <v>2023</v>
      </c>
      <c r="H1257" s="1">
        <f t="shared" si="57"/>
        <v>45186</v>
      </c>
      <c r="I1257" s="23">
        <v>45209</v>
      </c>
      <c r="J1257" s="21">
        <f t="shared" si="58"/>
        <v>23</v>
      </c>
      <c r="K1257" t="s">
        <v>23</v>
      </c>
      <c r="L1257">
        <v>11395</v>
      </c>
      <c r="M1257">
        <v>320</v>
      </c>
      <c r="N1257" s="24">
        <v>232.66</v>
      </c>
      <c r="O1257" s="24">
        <f t="shared" si="59"/>
        <v>232.66</v>
      </c>
      <c r="P1257">
        <v>40</v>
      </c>
      <c r="Q1257" t="b">
        <v>1</v>
      </c>
      <c r="V1257" t="s">
        <v>25</v>
      </c>
    </row>
    <row r="1258" spans="1:22">
      <c r="A1258" t="s">
        <v>2604</v>
      </c>
      <c r="B1258" t="s">
        <v>2605</v>
      </c>
      <c r="C1258" s="1" t="s">
        <v>4131</v>
      </c>
      <c r="D1258" s="1">
        <v>45263</v>
      </c>
      <c r="E1258" s="21">
        <v>12</v>
      </c>
      <c r="F1258" s="21">
        <v>3</v>
      </c>
      <c r="G1258" s="21">
        <v>2023</v>
      </c>
      <c r="H1258" s="1">
        <f t="shared" si="57"/>
        <v>45263</v>
      </c>
      <c r="I1258" s="23">
        <v>45273</v>
      </c>
      <c r="J1258" s="21">
        <f t="shared" si="58"/>
        <v>10</v>
      </c>
      <c r="K1258" t="s">
        <v>14</v>
      </c>
      <c r="L1258">
        <v>17241</v>
      </c>
      <c r="M1258">
        <v>738</v>
      </c>
      <c r="N1258" s="24">
        <v>537.14</v>
      </c>
      <c r="O1258" s="24">
        <f t="shared" si="59"/>
        <v>537.14</v>
      </c>
      <c r="P1258">
        <v>0</v>
      </c>
      <c r="Q1258" t="b">
        <v>0</v>
      </c>
      <c r="V1258" t="s">
        <v>16</v>
      </c>
    </row>
    <row r="1259" spans="1:22">
      <c r="A1259" t="s">
        <v>2606</v>
      </c>
      <c r="B1259" t="s">
        <v>2607</v>
      </c>
      <c r="C1259" s="1" t="s">
        <v>4128</v>
      </c>
      <c r="D1259" s="1">
        <v>44976</v>
      </c>
      <c r="E1259" s="21">
        <v>2</v>
      </c>
      <c r="F1259" s="21">
        <v>19</v>
      </c>
      <c r="G1259" s="21">
        <v>2023</v>
      </c>
      <c r="H1259" s="1">
        <f t="shared" si="57"/>
        <v>44976</v>
      </c>
      <c r="I1259" s="23">
        <v>44983</v>
      </c>
      <c r="J1259" s="21">
        <f t="shared" si="58"/>
        <v>7</v>
      </c>
      <c r="K1259" t="s">
        <v>19</v>
      </c>
      <c r="L1259">
        <v>28696</v>
      </c>
      <c r="M1259">
        <v>923</v>
      </c>
      <c r="N1259" s="24">
        <v>916.39</v>
      </c>
      <c r="O1259" s="24">
        <f t="shared" si="59"/>
        <v>916.39</v>
      </c>
      <c r="P1259">
        <v>93</v>
      </c>
      <c r="Q1259" t="b">
        <v>0</v>
      </c>
      <c r="V1259" t="s">
        <v>20</v>
      </c>
    </row>
    <row r="1260" spans="1:22">
      <c r="A1260" t="s">
        <v>2608</v>
      </c>
      <c r="B1260" t="s">
        <v>2609</v>
      </c>
      <c r="C1260" s="1" t="s">
        <v>4127</v>
      </c>
      <c r="D1260" s="1">
        <v>45213</v>
      </c>
      <c r="E1260" s="21">
        <v>10</v>
      </c>
      <c r="F1260" s="21">
        <v>14</v>
      </c>
      <c r="G1260" s="21">
        <v>2023</v>
      </c>
      <c r="H1260" s="1">
        <f t="shared" si="57"/>
        <v>45213</v>
      </c>
      <c r="I1260" s="23">
        <v>45235</v>
      </c>
      <c r="J1260" s="21">
        <f t="shared" si="58"/>
        <v>22</v>
      </c>
      <c r="K1260" t="s">
        <v>23</v>
      </c>
      <c r="L1260">
        <v>71480</v>
      </c>
      <c r="M1260">
        <v>2536</v>
      </c>
      <c r="N1260" s="24">
        <v>1475.19</v>
      </c>
      <c r="O1260" s="24">
        <f t="shared" si="59"/>
        <v>1475.19</v>
      </c>
      <c r="P1260">
        <v>400</v>
      </c>
      <c r="Q1260" t="b">
        <v>1</v>
      </c>
      <c r="V1260" t="s">
        <v>25</v>
      </c>
    </row>
    <row r="1261" spans="1:22">
      <c r="A1261" t="s">
        <v>2610</v>
      </c>
      <c r="B1261" t="s">
        <v>2611</v>
      </c>
      <c r="C1261" s="1" t="s">
        <v>4129</v>
      </c>
      <c r="D1261" s="1">
        <v>45275</v>
      </c>
      <c r="E1261" s="21">
        <v>12</v>
      </c>
      <c r="F1261" s="21">
        <v>15</v>
      </c>
      <c r="G1261" s="21">
        <v>2023</v>
      </c>
      <c r="H1261" s="1">
        <f t="shared" si="57"/>
        <v>45275</v>
      </c>
      <c r="I1261" s="23">
        <v>45297</v>
      </c>
      <c r="J1261" s="21">
        <f t="shared" si="58"/>
        <v>22</v>
      </c>
      <c r="K1261" t="s">
        <v>23</v>
      </c>
      <c r="L1261">
        <v>47163</v>
      </c>
      <c r="M1261">
        <v>1464</v>
      </c>
      <c r="N1261" s="24">
        <v>1132.68</v>
      </c>
      <c r="O1261" s="24">
        <f t="shared" si="59"/>
        <v>1132.68</v>
      </c>
      <c r="P1261">
        <v>136</v>
      </c>
      <c r="Q1261" t="b">
        <v>1</v>
      </c>
      <c r="V1261" t="s">
        <v>25</v>
      </c>
    </row>
    <row r="1262" spans="1:22">
      <c r="A1262" t="s">
        <v>2612</v>
      </c>
      <c r="B1262" t="s">
        <v>2613</v>
      </c>
      <c r="C1262" s="1" t="s">
        <v>4127</v>
      </c>
      <c r="D1262" s="1">
        <v>45040</v>
      </c>
      <c r="E1262" s="21">
        <v>4</v>
      </c>
      <c r="F1262" s="21">
        <v>24</v>
      </c>
      <c r="G1262" s="21">
        <v>2023</v>
      </c>
      <c r="H1262" s="1">
        <f t="shared" si="57"/>
        <v>45040</v>
      </c>
      <c r="I1262" s="23">
        <v>45052</v>
      </c>
      <c r="J1262" s="21">
        <f t="shared" si="58"/>
        <v>12</v>
      </c>
      <c r="K1262" t="s">
        <v>23</v>
      </c>
      <c r="L1262">
        <v>20816</v>
      </c>
      <c r="M1262">
        <v>593</v>
      </c>
      <c r="N1262" s="24">
        <v>1155.05</v>
      </c>
      <c r="O1262" s="24">
        <f t="shared" si="59"/>
        <v>1155.05</v>
      </c>
      <c r="P1262">
        <v>51</v>
      </c>
      <c r="Q1262" t="b">
        <v>1</v>
      </c>
      <c r="V1262" t="s">
        <v>25</v>
      </c>
    </row>
    <row r="1263" spans="1:22">
      <c r="A1263" t="s">
        <v>2614</v>
      </c>
      <c r="B1263" t="s">
        <v>2615</v>
      </c>
      <c r="C1263" s="1" t="s">
        <v>4131</v>
      </c>
      <c r="D1263" s="1">
        <v>45084</v>
      </c>
      <c r="E1263" s="21">
        <v>6</v>
      </c>
      <c r="F1263" s="21">
        <v>7</v>
      </c>
      <c r="G1263" s="21">
        <v>2023</v>
      </c>
      <c r="H1263" s="1">
        <f t="shared" si="57"/>
        <v>45084</v>
      </c>
      <c r="I1263" s="23">
        <v>45107</v>
      </c>
      <c r="J1263" s="21">
        <f t="shared" si="58"/>
        <v>23</v>
      </c>
      <c r="K1263" t="s">
        <v>23</v>
      </c>
      <c r="L1263">
        <v>50840</v>
      </c>
      <c r="M1263">
        <v>985</v>
      </c>
      <c r="N1263" s="24">
        <v>1125.14</v>
      </c>
      <c r="O1263" s="24">
        <f t="shared" si="59"/>
        <v>1125.14</v>
      </c>
      <c r="P1263">
        <v>101</v>
      </c>
      <c r="Q1263" t="b">
        <v>1</v>
      </c>
      <c r="V1263" t="s">
        <v>25</v>
      </c>
    </row>
    <row r="1264" spans="1:22">
      <c r="A1264" t="s">
        <v>2616</v>
      </c>
      <c r="B1264" t="s">
        <v>2617</v>
      </c>
      <c r="C1264" s="1" t="s">
        <v>4131</v>
      </c>
      <c r="D1264" s="1">
        <v>45117</v>
      </c>
      <c r="E1264" s="21">
        <v>7</v>
      </c>
      <c r="F1264" s="21">
        <v>10</v>
      </c>
      <c r="G1264" s="21">
        <v>2023</v>
      </c>
      <c r="H1264" s="1">
        <f t="shared" si="57"/>
        <v>45117</v>
      </c>
      <c r="I1264" s="23">
        <v>45135</v>
      </c>
      <c r="J1264" s="21">
        <f t="shared" si="58"/>
        <v>18</v>
      </c>
      <c r="K1264" t="s">
        <v>41</v>
      </c>
      <c r="L1264">
        <v>53853</v>
      </c>
      <c r="M1264">
        <v>1191</v>
      </c>
      <c r="N1264" s="24">
        <v>1724.6</v>
      </c>
      <c r="O1264" s="24">
        <f t="shared" si="59"/>
        <v>1724.6</v>
      </c>
      <c r="P1264">
        <v>91</v>
      </c>
      <c r="Q1264" t="b">
        <v>0</v>
      </c>
      <c r="V1264" t="s">
        <v>42</v>
      </c>
    </row>
    <row r="1265" spans="1:22">
      <c r="A1265" t="s">
        <v>2618</v>
      </c>
      <c r="B1265" t="s">
        <v>2619</v>
      </c>
      <c r="C1265" s="1" t="s">
        <v>4129</v>
      </c>
      <c r="D1265" s="1">
        <v>44987</v>
      </c>
      <c r="E1265" s="21">
        <v>3</v>
      </c>
      <c r="F1265" s="21">
        <v>2</v>
      </c>
      <c r="G1265" s="21">
        <v>2023</v>
      </c>
      <c r="H1265" s="1">
        <f t="shared" si="57"/>
        <v>44987</v>
      </c>
      <c r="I1265" s="23">
        <v>45005</v>
      </c>
      <c r="J1265" s="21">
        <f t="shared" si="58"/>
        <v>18</v>
      </c>
      <c r="K1265" t="s">
        <v>23</v>
      </c>
      <c r="L1265">
        <v>25917</v>
      </c>
      <c r="M1265">
        <v>559</v>
      </c>
      <c r="N1265" s="24">
        <v>888.34</v>
      </c>
      <c r="O1265" s="24">
        <f t="shared" si="59"/>
        <v>888.34</v>
      </c>
      <c r="P1265">
        <v>86</v>
      </c>
      <c r="Q1265" t="b">
        <v>1</v>
      </c>
      <c r="V1265" t="s">
        <v>25</v>
      </c>
    </row>
    <row r="1266" spans="1:22">
      <c r="A1266" t="s">
        <v>2620</v>
      </c>
      <c r="B1266" t="s">
        <v>2621</v>
      </c>
      <c r="C1266" s="1" t="s">
        <v>4129</v>
      </c>
      <c r="D1266" s="1">
        <v>45225</v>
      </c>
      <c r="E1266" s="21">
        <v>10</v>
      </c>
      <c r="F1266" s="21">
        <v>26</v>
      </c>
      <c r="G1266" s="21">
        <v>2023</v>
      </c>
      <c r="H1266" s="1">
        <f t="shared" si="57"/>
        <v>45225</v>
      </c>
      <c r="I1266" s="23">
        <v>45236</v>
      </c>
      <c r="J1266" s="21">
        <f t="shared" si="58"/>
        <v>11</v>
      </c>
      <c r="K1266" t="s">
        <v>14</v>
      </c>
      <c r="L1266">
        <v>97731</v>
      </c>
      <c r="M1266">
        <v>3179</v>
      </c>
      <c r="N1266" s="24">
        <v>3339.36</v>
      </c>
      <c r="O1266" s="24">
        <f t="shared" si="59"/>
        <v>3339.36</v>
      </c>
      <c r="P1266">
        <v>0</v>
      </c>
      <c r="Q1266" t="b">
        <v>1</v>
      </c>
      <c r="V1266" t="s">
        <v>16</v>
      </c>
    </row>
    <row r="1267" spans="1:22">
      <c r="A1267" t="s">
        <v>2622</v>
      </c>
      <c r="B1267" t="s">
        <v>2623</v>
      </c>
      <c r="C1267" s="1" t="s">
        <v>4127</v>
      </c>
      <c r="D1267" s="1">
        <v>45168</v>
      </c>
      <c r="E1267" s="21">
        <v>8</v>
      </c>
      <c r="F1267" s="21">
        <v>30</v>
      </c>
      <c r="G1267" s="21">
        <v>2023</v>
      </c>
      <c r="H1267" s="1">
        <f t="shared" si="57"/>
        <v>45168</v>
      </c>
      <c r="I1267" s="23">
        <v>45175</v>
      </c>
      <c r="J1267" s="21">
        <f t="shared" si="58"/>
        <v>7</v>
      </c>
      <c r="K1267" t="s">
        <v>23</v>
      </c>
      <c r="L1267">
        <v>22566</v>
      </c>
      <c r="M1267">
        <v>333</v>
      </c>
      <c r="N1267" s="24">
        <v>240.04</v>
      </c>
      <c r="O1267" s="24">
        <f t="shared" si="59"/>
        <v>240.04</v>
      </c>
      <c r="P1267">
        <v>40</v>
      </c>
      <c r="Q1267" t="b">
        <v>1</v>
      </c>
      <c r="V1267" t="s">
        <v>25</v>
      </c>
    </row>
    <row r="1268" spans="1:22">
      <c r="A1268" t="s">
        <v>2624</v>
      </c>
      <c r="B1268" t="s">
        <v>2625</v>
      </c>
      <c r="C1268" s="1" t="s">
        <v>4127</v>
      </c>
      <c r="D1268" s="1">
        <v>45275</v>
      </c>
      <c r="E1268" s="21">
        <v>12</v>
      </c>
      <c r="F1268" s="21">
        <v>15</v>
      </c>
      <c r="G1268" s="21">
        <v>2023</v>
      </c>
      <c r="H1268" s="1">
        <f t="shared" si="57"/>
        <v>45275</v>
      </c>
      <c r="I1268" s="23">
        <v>45301</v>
      </c>
      <c r="J1268" s="21">
        <f t="shared" si="58"/>
        <v>26</v>
      </c>
      <c r="K1268" t="s">
        <v>23</v>
      </c>
      <c r="L1268">
        <v>76452</v>
      </c>
      <c r="M1268">
        <v>3568</v>
      </c>
      <c r="N1268" s="24">
        <v>2889.62</v>
      </c>
      <c r="O1268" s="24">
        <f t="shared" si="59"/>
        <v>2889.62</v>
      </c>
      <c r="P1268">
        <v>387</v>
      </c>
      <c r="Q1268" t="b">
        <v>1</v>
      </c>
      <c r="V1268" t="s">
        <v>25</v>
      </c>
    </row>
    <row r="1269" spans="1:22">
      <c r="A1269" t="s">
        <v>2626</v>
      </c>
      <c r="B1269" t="s">
        <v>2627</v>
      </c>
      <c r="C1269" s="1" t="s">
        <v>4128</v>
      </c>
      <c r="D1269" s="1">
        <v>44954</v>
      </c>
      <c r="E1269" s="21">
        <v>1</v>
      </c>
      <c r="F1269" s="21">
        <v>28</v>
      </c>
      <c r="G1269" s="21">
        <v>2023</v>
      </c>
      <c r="H1269" s="1">
        <f t="shared" si="57"/>
        <v>44954</v>
      </c>
      <c r="I1269" s="23">
        <v>44969</v>
      </c>
      <c r="J1269" s="21">
        <f t="shared" si="58"/>
        <v>15</v>
      </c>
      <c r="K1269" t="s">
        <v>33</v>
      </c>
      <c r="L1269">
        <v>63823</v>
      </c>
      <c r="M1269">
        <v>2478</v>
      </c>
      <c r="N1269" s="24">
        <v>2403.41</v>
      </c>
      <c r="O1269" s="24">
        <f t="shared" si="59"/>
        <v>2403.41</v>
      </c>
      <c r="P1269">
        <v>461</v>
      </c>
      <c r="Q1269" t="b">
        <v>0</v>
      </c>
      <c r="V1269" t="s">
        <v>34</v>
      </c>
    </row>
    <row r="1270" spans="1:22">
      <c r="A1270" t="s">
        <v>2628</v>
      </c>
      <c r="B1270" t="s">
        <v>2629</v>
      </c>
      <c r="C1270" s="1" t="s">
        <v>4131</v>
      </c>
      <c r="D1270" s="1">
        <v>45029</v>
      </c>
      <c r="E1270" s="21">
        <v>4</v>
      </c>
      <c r="F1270" s="21">
        <v>13</v>
      </c>
      <c r="G1270" s="21">
        <v>2023</v>
      </c>
      <c r="H1270" s="1">
        <f t="shared" si="57"/>
        <v>45029</v>
      </c>
      <c r="I1270" s="23">
        <v>45048</v>
      </c>
      <c r="J1270" s="21">
        <f t="shared" si="58"/>
        <v>19</v>
      </c>
      <c r="K1270" t="s">
        <v>33</v>
      </c>
      <c r="L1270">
        <v>21806</v>
      </c>
      <c r="M1270">
        <v>568</v>
      </c>
      <c r="N1270" s="24">
        <v>825.93</v>
      </c>
      <c r="O1270" s="24">
        <f t="shared" si="59"/>
        <v>825.93</v>
      </c>
      <c r="P1270">
        <v>30</v>
      </c>
      <c r="Q1270" t="b">
        <v>1</v>
      </c>
      <c r="V1270" t="s">
        <v>34</v>
      </c>
    </row>
    <row r="1271" spans="1:22">
      <c r="A1271" t="s">
        <v>2630</v>
      </c>
      <c r="B1271" t="s">
        <v>2631</v>
      </c>
      <c r="C1271" s="1" t="s">
        <v>4131</v>
      </c>
      <c r="D1271" s="1">
        <v>45161</v>
      </c>
      <c r="E1271" s="21">
        <v>8</v>
      </c>
      <c r="F1271" s="21">
        <v>23</v>
      </c>
      <c r="G1271" s="21">
        <v>2023</v>
      </c>
      <c r="H1271" s="1">
        <f t="shared" si="57"/>
        <v>45161</v>
      </c>
      <c r="I1271" s="23">
        <v>45178</v>
      </c>
      <c r="J1271" s="21">
        <f t="shared" si="58"/>
        <v>17</v>
      </c>
      <c r="K1271" t="s">
        <v>33</v>
      </c>
      <c r="L1271">
        <v>76520</v>
      </c>
      <c r="M1271">
        <v>1250</v>
      </c>
      <c r="N1271" s="24">
        <v>1371.78</v>
      </c>
      <c r="O1271" s="24">
        <f t="shared" si="59"/>
        <v>1371.78</v>
      </c>
      <c r="P1271">
        <v>206</v>
      </c>
      <c r="Q1271" t="b">
        <v>0</v>
      </c>
      <c r="V1271" t="s">
        <v>34</v>
      </c>
    </row>
    <row r="1272" spans="1:22">
      <c r="A1272" t="s">
        <v>2632</v>
      </c>
      <c r="B1272" t="s">
        <v>2633</v>
      </c>
      <c r="C1272" s="1" t="s">
        <v>4131</v>
      </c>
      <c r="D1272" s="1">
        <v>45019</v>
      </c>
      <c r="E1272" s="21">
        <v>4</v>
      </c>
      <c r="F1272" s="21">
        <v>3</v>
      </c>
      <c r="G1272" s="21">
        <v>2023</v>
      </c>
      <c r="H1272" s="1">
        <f t="shared" si="57"/>
        <v>45019</v>
      </c>
      <c r="I1272" s="23">
        <v>45025</v>
      </c>
      <c r="J1272" s="21">
        <f t="shared" si="58"/>
        <v>6</v>
      </c>
      <c r="K1272" t="s">
        <v>41</v>
      </c>
      <c r="L1272">
        <v>2759</v>
      </c>
      <c r="M1272">
        <v>124</v>
      </c>
      <c r="N1272" s="24">
        <v>63.27</v>
      </c>
      <c r="O1272" s="24">
        <f t="shared" si="59"/>
        <v>63.27</v>
      </c>
      <c r="P1272">
        <v>22</v>
      </c>
      <c r="Q1272" t="b">
        <v>1</v>
      </c>
      <c r="V1272" t="s">
        <v>42</v>
      </c>
    </row>
    <row r="1273" spans="1:22">
      <c r="A1273" t="s">
        <v>2634</v>
      </c>
      <c r="B1273" t="s">
        <v>2635</v>
      </c>
      <c r="C1273" s="1" t="s">
        <v>4131</v>
      </c>
      <c r="D1273" s="1">
        <v>45250</v>
      </c>
      <c r="E1273" s="21">
        <v>11</v>
      </c>
      <c r="F1273" s="21">
        <v>20</v>
      </c>
      <c r="G1273" s="21">
        <v>2023</v>
      </c>
      <c r="H1273" s="1">
        <f t="shared" si="57"/>
        <v>45250</v>
      </c>
      <c r="I1273" s="23">
        <v>45254</v>
      </c>
      <c r="J1273" s="21">
        <f t="shared" si="58"/>
        <v>4</v>
      </c>
      <c r="K1273" t="s">
        <v>14</v>
      </c>
      <c r="L1273">
        <v>42949</v>
      </c>
      <c r="M1273">
        <v>1844</v>
      </c>
      <c r="N1273" s="24">
        <v>2369.74</v>
      </c>
      <c r="O1273" s="24">
        <f t="shared" si="59"/>
        <v>2369.74</v>
      </c>
      <c r="P1273">
        <v>215</v>
      </c>
      <c r="Q1273" t="b">
        <v>1</v>
      </c>
      <c r="V1273" t="s">
        <v>16</v>
      </c>
    </row>
    <row r="1274" spans="1:22">
      <c r="A1274" t="s">
        <v>2636</v>
      </c>
      <c r="B1274" t="s">
        <v>2637</v>
      </c>
      <c r="C1274" s="1" t="s">
        <v>4127</v>
      </c>
      <c r="D1274" s="1" t="s">
        <v>2638</v>
      </c>
      <c r="E1274" s="21">
        <v>30</v>
      </c>
      <c r="F1274" s="21">
        <v>1</v>
      </c>
      <c r="G1274" s="21">
        <v>2023</v>
      </c>
      <c r="H1274" s="1">
        <f t="shared" si="57"/>
        <v>44956</v>
      </c>
      <c r="I1274" s="23">
        <v>44980</v>
      </c>
      <c r="J1274" s="21">
        <f t="shared" si="58"/>
        <v>24</v>
      </c>
      <c r="K1274" t="s">
        <v>41</v>
      </c>
      <c r="L1274">
        <v>93374</v>
      </c>
      <c r="M1274">
        <v>3629</v>
      </c>
      <c r="N1274" s="24">
        <v>6830.76</v>
      </c>
      <c r="O1274" s="24">
        <f t="shared" si="59"/>
        <v>3632.575</v>
      </c>
      <c r="P1274">
        <v>481</v>
      </c>
      <c r="Q1274" t="b">
        <v>1</v>
      </c>
      <c r="V1274" t="s">
        <v>42</v>
      </c>
    </row>
    <row r="1275" spans="1:22">
      <c r="A1275" t="s">
        <v>2639</v>
      </c>
      <c r="B1275" t="s">
        <v>2640</v>
      </c>
      <c r="C1275" s="1" t="s">
        <v>4129</v>
      </c>
      <c r="D1275" s="1">
        <v>45067</v>
      </c>
      <c r="E1275" s="21">
        <v>5</v>
      </c>
      <c r="F1275" s="21">
        <v>21</v>
      </c>
      <c r="G1275" s="21">
        <v>2023</v>
      </c>
      <c r="H1275" s="1">
        <f t="shared" si="57"/>
        <v>45067</v>
      </c>
      <c r="I1275" s="23">
        <v>45091</v>
      </c>
      <c r="J1275" s="21">
        <f t="shared" si="58"/>
        <v>24</v>
      </c>
      <c r="K1275" t="s">
        <v>19</v>
      </c>
      <c r="L1275">
        <v>3482</v>
      </c>
      <c r="M1275">
        <v>72</v>
      </c>
      <c r="N1275" s="24">
        <v>123.7</v>
      </c>
      <c r="O1275" s="24">
        <f t="shared" si="59"/>
        <v>123.7</v>
      </c>
      <c r="P1275">
        <v>13</v>
      </c>
      <c r="Q1275" t="b">
        <v>1</v>
      </c>
      <c r="V1275" t="s">
        <v>20</v>
      </c>
    </row>
    <row r="1276" spans="1:22">
      <c r="A1276" t="s">
        <v>2641</v>
      </c>
      <c r="B1276" t="s">
        <v>2642</v>
      </c>
      <c r="C1276" s="1" t="s">
        <v>4127</v>
      </c>
      <c r="D1276" s="1">
        <v>45222</v>
      </c>
      <c r="E1276" s="21">
        <v>10</v>
      </c>
      <c r="F1276" s="21">
        <v>23</v>
      </c>
      <c r="G1276" s="21">
        <v>2023</v>
      </c>
      <c r="H1276" s="1">
        <f t="shared" si="57"/>
        <v>45222</v>
      </c>
      <c r="I1276" s="23">
        <v>45251</v>
      </c>
      <c r="J1276" s="21">
        <f t="shared" si="58"/>
        <v>29</v>
      </c>
      <c r="K1276" t="s">
        <v>19</v>
      </c>
      <c r="L1276">
        <v>25442</v>
      </c>
      <c r="M1276">
        <v>663</v>
      </c>
      <c r="N1276" s="24">
        <v>1152.17</v>
      </c>
      <c r="O1276" s="24">
        <f t="shared" si="59"/>
        <v>1152.17</v>
      </c>
      <c r="P1276">
        <v>54</v>
      </c>
      <c r="Q1276" t="b">
        <v>0</v>
      </c>
      <c r="V1276" t="s">
        <v>20</v>
      </c>
    </row>
    <row r="1277" spans="1:22">
      <c r="A1277" t="s">
        <v>2643</v>
      </c>
      <c r="B1277" t="s">
        <v>2644</v>
      </c>
      <c r="C1277" s="1" t="s">
        <v>4131</v>
      </c>
      <c r="D1277" s="1">
        <v>44972</v>
      </c>
      <c r="E1277" s="21">
        <v>2</v>
      </c>
      <c r="F1277" s="21">
        <v>15</v>
      </c>
      <c r="G1277" s="21">
        <v>2023</v>
      </c>
      <c r="H1277" s="1">
        <f t="shared" si="57"/>
        <v>44972</v>
      </c>
      <c r="I1277" s="23">
        <v>44982</v>
      </c>
      <c r="J1277" s="21">
        <f t="shared" si="58"/>
        <v>10</v>
      </c>
      <c r="K1277" t="s">
        <v>23</v>
      </c>
      <c r="L1277">
        <v>34719</v>
      </c>
      <c r="M1277">
        <v>489</v>
      </c>
      <c r="N1277" s="24">
        <v>827.68</v>
      </c>
      <c r="O1277" s="24">
        <f t="shared" si="59"/>
        <v>827.68</v>
      </c>
      <c r="P1277">
        <v>62</v>
      </c>
      <c r="Q1277" t="b">
        <v>1</v>
      </c>
      <c r="V1277" t="s">
        <v>25</v>
      </c>
    </row>
    <row r="1278" spans="1:22">
      <c r="A1278" t="s">
        <v>2645</v>
      </c>
      <c r="B1278" t="s">
        <v>2646</v>
      </c>
      <c r="C1278" s="1" t="s">
        <v>4131</v>
      </c>
      <c r="D1278" s="1">
        <v>45146</v>
      </c>
      <c r="E1278" s="21">
        <v>8</v>
      </c>
      <c r="F1278" s="21">
        <v>8</v>
      </c>
      <c r="G1278" s="21">
        <v>2023</v>
      </c>
      <c r="H1278" s="1">
        <f t="shared" si="57"/>
        <v>45146</v>
      </c>
      <c r="I1278" s="23">
        <v>45167</v>
      </c>
      <c r="J1278" s="21">
        <f t="shared" si="58"/>
        <v>21</v>
      </c>
      <c r="K1278" t="s">
        <v>58</v>
      </c>
      <c r="L1278">
        <v>59066</v>
      </c>
      <c r="M1278">
        <v>1037</v>
      </c>
      <c r="N1278" s="24">
        <v>1022.06</v>
      </c>
      <c r="O1278" s="24">
        <f t="shared" si="59"/>
        <v>1022.06</v>
      </c>
      <c r="P1278">
        <v>125</v>
      </c>
      <c r="Q1278" t="b">
        <v>1</v>
      </c>
      <c r="V1278" t="s">
        <v>59</v>
      </c>
    </row>
    <row r="1279" spans="1:22">
      <c r="A1279" t="s">
        <v>2647</v>
      </c>
      <c r="B1279" t="s">
        <v>2648</v>
      </c>
      <c r="C1279" s="1" t="s">
        <v>4129</v>
      </c>
      <c r="D1279" s="1" t="s">
        <v>2649</v>
      </c>
      <c r="E1279" s="21">
        <v>16</v>
      </c>
      <c r="F1279" s="21">
        <v>7</v>
      </c>
      <c r="G1279" s="21">
        <v>2023</v>
      </c>
      <c r="H1279" s="1">
        <f t="shared" si="57"/>
        <v>45123</v>
      </c>
      <c r="I1279" s="23">
        <v>45131</v>
      </c>
      <c r="J1279" s="21">
        <f t="shared" si="58"/>
        <v>8</v>
      </c>
      <c r="K1279" t="s">
        <v>23</v>
      </c>
      <c r="L1279">
        <v>94501</v>
      </c>
      <c r="M1279">
        <v>3904</v>
      </c>
      <c r="N1279" s="24">
        <v>6432.98</v>
      </c>
      <c r="O1279" s="24">
        <f t="shared" si="59"/>
        <v>3632.575</v>
      </c>
      <c r="P1279">
        <v>346</v>
      </c>
      <c r="Q1279" t="b">
        <v>1</v>
      </c>
      <c r="V1279" t="s">
        <v>25</v>
      </c>
    </row>
    <row r="1280" spans="1:22">
      <c r="A1280" t="s">
        <v>2650</v>
      </c>
      <c r="B1280" t="s">
        <v>2651</v>
      </c>
      <c r="C1280" s="1" t="s">
        <v>4128</v>
      </c>
      <c r="D1280" s="1">
        <v>45200</v>
      </c>
      <c r="E1280" s="21">
        <v>10</v>
      </c>
      <c r="F1280" s="21">
        <v>1</v>
      </c>
      <c r="G1280" s="21">
        <v>2023</v>
      </c>
      <c r="H1280" s="1">
        <f t="shared" si="57"/>
        <v>45200</v>
      </c>
      <c r="I1280" s="23">
        <v>45207</v>
      </c>
      <c r="J1280" s="21">
        <f t="shared" si="58"/>
        <v>7</v>
      </c>
      <c r="K1280" t="s">
        <v>14</v>
      </c>
      <c r="L1280">
        <v>3079</v>
      </c>
      <c r="M1280">
        <v>118</v>
      </c>
      <c r="N1280" s="24">
        <v>84.34</v>
      </c>
      <c r="O1280" s="24">
        <f t="shared" si="59"/>
        <v>84.34</v>
      </c>
      <c r="P1280">
        <v>20</v>
      </c>
      <c r="Q1280" t="b">
        <v>0</v>
      </c>
      <c r="V1280" t="s">
        <v>16</v>
      </c>
    </row>
    <row r="1281" spans="1:22">
      <c r="A1281" t="s">
        <v>2652</v>
      </c>
      <c r="B1281" t="s">
        <v>2653</v>
      </c>
      <c r="C1281" s="1" t="s">
        <v>4131</v>
      </c>
      <c r="D1281" s="1">
        <v>44934</v>
      </c>
      <c r="E1281" s="21">
        <v>1</v>
      </c>
      <c r="F1281" s="21">
        <v>8</v>
      </c>
      <c r="G1281" s="21">
        <v>2023</v>
      </c>
      <c r="H1281" s="1">
        <f t="shared" si="57"/>
        <v>44934</v>
      </c>
      <c r="I1281" s="23">
        <v>44954</v>
      </c>
      <c r="J1281" s="21">
        <f t="shared" si="58"/>
        <v>20</v>
      </c>
      <c r="K1281" t="s">
        <v>14</v>
      </c>
      <c r="L1281">
        <v>3717</v>
      </c>
      <c r="M1281">
        <v>125</v>
      </c>
      <c r="N1281" s="24">
        <v>185.82</v>
      </c>
      <c r="O1281" s="24">
        <f t="shared" si="59"/>
        <v>185.82</v>
      </c>
      <c r="P1281">
        <v>23</v>
      </c>
      <c r="Q1281" t="b">
        <v>1</v>
      </c>
      <c r="V1281" t="s">
        <v>16</v>
      </c>
    </row>
    <row r="1282" spans="1:22">
      <c r="A1282" t="s">
        <v>2654</v>
      </c>
      <c r="B1282" t="s">
        <v>2655</v>
      </c>
      <c r="C1282" s="1" t="s">
        <v>4129</v>
      </c>
      <c r="D1282" s="1">
        <v>45198</v>
      </c>
      <c r="E1282" s="21">
        <v>9</v>
      </c>
      <c r="F1282" s="21">
        <v>29</v>
      </c>
      <c r="G1282" s="21">
        <v>2023</v>
      </c>
      <c r="H1282" s="1">
        <f t="shared" si="57"/>
        <v>45198</v>
      </c>
      <c r="I1282" s="23">
        <v>45224</v>
      </c>
      <c r="J1282" s="21">
        <f t="shared" si="58"/>
        <v>26</v>
      </c>
      <c r="K1282" t="s">
        <v>14</v>
      </c>
      <c r="L1282">
        <v>60676</v>
      </c>
      <c r="M1282">
        <v>2780</v>
      </c>
      <c r="N1282" s="24">
        <v>4065.34</v>
      </c>
      <c r="O1282" s="24">
        <f t="shared" si="59"/>
        <v>3632.575</v>
      </c>
      <c r="P1282">
        <v>465</v>
      </c>
      <c r="Q1282" t="b">
        <v>0</v>
      </c>
      <c r="V1282" t="s">
        <v>16</v>
      </c>
    </row>
    <row r="1283" spans="1:22">
      <c r="A1283" t="s">
        <v>2656</v>
      </c>
      <c r="B1283" t="s">
        <v>2657</v>
      </c>
      <c r="C1283" s="1" t="s">
        <v>4131</v>
      </c>
      <c r="D1283" s="1">
        <v>45247</v>
      </c>
      <c r="E1283" s="21">
        <v>11</v>
      </c>
      <c r="F1283" s="21">
        <v>17</v>
      </c>
      <c r="G1283" s="21">
        <v>2023</v>
      </c>
      <c r="H1283" s="1">
        <f t="shared" ref="H1283:H1346" si="60">IF(E1283&gt;12,DATE(G1283,F1283,E1283),D1283)</f>
        <v>45247</v>
      </c>
      <c r="I1283" s="23">
        <v>45268</v>
      </c>
      <c r="J1283" s="21">
        <f t="shared" ref="J1283:J1346" si="61">DATEDIF(H1283,I1283,"D")</f>
        <v>21</v>
      </c>
      <c r="K1283" t="s">
        <v>234</v>
      </c>
      <c r="L1283">
        <v>28952</v>
      </c>
      <c r="M1283">
        <v>964</v>
      </c>
      <c r="N1283" s="24">
        <v>518.97</v>
      </c>
      <c r="O1283" s="24">
        <f t="shared" ref="O1283:O1346" si="62">IF(N1283&lt;$Z$8,$Z$8,IF(N1283&gt;$Z$9,$Z$9,N1283))</f>
        <v>518.97</v>
      </c>
      <c r="P1283">
        <v>76</v>
      </c>
      <c r="Q1283" t="b">
        <v>0</v>
      </c>
      <c r="V1283" t="s">
        <v>16</v>
      </c>
    </row>
    <row r="1284" spans="1:22">
      <c r="A1284" t="s">
        <v>2658</v>
      </c>
      <c r="B1284" t="s">
        <v>2659</v>
      </c>
      <c r="C1284" s="1" t="s">
        <v>4131</v>
      </c>
      <c r="D1284" s="1">
        <v>45103</v>
      </c>
      <c r="E1284" s="21">
        <v>6</v>
      </c>
      <c r="F1284" s="21">
        <v>26</v>
      </c>
      <c r="G1284" s="21">
        <v>2023</v>
      </c>
      <c r="H1284" s="1">
        <f t="shared" si="60"/>
        <v>45103</v>
      </c>
      <c r="I1284" s="23">
        <v>45130</v>
      </c>
      <c r="J1284" s="21">
        <f t="shared" si="61"/>
        <v>27</v>
      </c>
      <c r="K1284" t="s">
        <v>14</v>
      </c>
      <c r="L1284">
        <v>87444</v>
      </c>
      <c r="M1284">
        <v>2507</v>
      </c>
      <c r="N1284" s="24">
        <v>4216.66</v>
      </c>
      <c r="O1284" s="24">
        <f t="shared" si="62"/>
        <v>3632.575</v>
      </c>
      <c r="P1284">
        <v>157</v>
      </c>
      <c r="Q1284" t="b">
        <v>1</v>
      </c>
      <c r="V1284" t="s">
        <v>16</v>
      </c>
    </row>
    <row r="1285" spans="1:22">
      <c r="A1285" t="s">
        <v>2660</v>
      </c>
      <c r="B1285" t="s">
        <v>2661</v>
      </c>
      <c r="C1285" s="1" t="s">
        <v>4127</v>
      </c>
      <c r="D1285" s="1">
        <v>45184</v>
      </c>
      <c r="E1285" s="21">
        <v>9</v>
      </c>
      <c r="F1285" s="21">
        <v>15</v>
      </c>
      <c r="G1285" s="21">
        <v>2023</v>
      </c>
      <c r="H1285" s="1">
        <f t="shared" si="60"/>
        <v>45184</v>
      </c>
      <c r="I1285" s="23">
        <v>45195</v>
      </c>
      <c r="J1285" s="21">
        <f t="shared" si="61"/>
        <v>11</v>
      </c>
      <c r="K1285" t="s">
        <v>19</v>
      </c>
      <c r="L1285">
        <v>43460</v>
      </c>
      <c r="M1285">
        <v>1026</v>
      </c>
      <c r="N1285" s="24">
        <v>1903.1</v>
      </c>
      <c r="O1285" s="24">
        <f t="shared" si="62"/>
        <v>1903.1</v>
      </c>
      <c r="P1285">
        <v>144</v>
      </c>
      <c r="Q1285" t="b">
        <v>1</v>
      </c>
      <c r="V1285" t="s">
        <v>20</v>
      </c>
    </row>
    <row r="1286" spans="1:22">
      <c r="A1286" t="s">
        <v>2662</v>
      </c>
      <c r="B1286" t="s">
        <v>2663</v>
      </c>
      <c r="C1286" s="1" t="s">
        <v>4131</v>
      </c>
      <c r="D1286" s="1">
        <v>44950</v>
      </c>
      <c r="E1286" s="21">
        <v>1</v>
      </c>
      <c r="F1286" s="21">
        <v>24</v>
      </c>
      <c r="G1286" s="21">
        <v>2023</v>
      </c>
      <c r="H1286" s="1">
        <f t="shared" si="60"/>
        <v>44950</v>
      </c>
      <c r="I1286" s="23">
        <v>44956</v>
      </c>
      <c r="J1286" s="21">
        <f t="shared" si="61"/>
        <v>6</v>
      </c>
      <c r="K1286" t="s">
        <v>19</v>
      </c>
      <c r="L1286">
        <v>91397</v>
      </c>
      <c r="M1286">
        <v>4352</v>
      </c>
      <c r="N1286" s="24">
        <v>3921.69</v>
      </c>
      <c r="O1286" s="24">
        <f t="shared" si="62"/>
        <v>3632.575</v>
      </c>
      <c r="P1286">
        <v>254</v>
      </c>
      <c r="Q1286" t="b">
        <v>1</v>
      </c>
      <c r="V1286" t="s">
        <v>20</v>
      </c>
    </row>
    <row r="1287" spans="1:22">
      <c r="A1287" t="s">
        <v>2664</v>
      </c>
      <c r="B1287" t="s">
        <v>2665</v>
      </c>
      <c r="C1287" s="1" t="s">
        <v>4127</v>
      </c>
      <c r="D1287" s="1">
        <v>45193</v>
      </c>
      <c r="E1287" s="21">
        <v>9</v>
      </c>
      <c r="F1287" s="21">
        <v>24</v>
      </c>
      <c r="G1287" s="21">
        <v>2023</v>
      </c>
      <c r="H1287" s="1">
        <f t="shared" si="60"/>
        <v>45193</v>
      </c>
      <c r="I1287" s="23">
        <v>45222</v>
      </c>
      <c r="J1287" s="21">
        <f t="shared" si="61"/>
        <v>29</v>
      </c>
      <c r="K1287" t="s">
        <v>23</v>
      </c>
      <c r="L1287">
        <v>73847</v>
      </c>
      <c r="M1287">
        <v>982</v>
      </c>
      <c r="N1287" s="24">
        <v>1687.65</v>
      </c>
      <c r="O1287" s="24">
        <f t="shared" si="62"/>
        <v>1687.65</v>
      </c>
      <c r="P1287">
        <v>148</v>
      </c>
      <c r="Q1287" t="b">
        <v>0</v>
      </c>
      <c r="V1287" t="s">
        <v>25</v>
      </c>
    </row>
    <row r="1288" spans="1:22">
      <c r="A1288" t="s">
        <v>2666</v>
      </c>
      <c r="B1288" t="s">
        <v>2667</v>
      </c>
      <c r="C1288" s="1" t="s">
        <v>4131</v>
      </c>
      <c r="D1288" s="1">
        <v>45278</v>
      </c>
      <c r="E1288" s="21">
        <v>12</v>
      </c>
      <c r="F1288" s="21">
        <v>18</v>
      </c>
      <c r="G1288" s="21">
        <v>2023</v>
      </c>
      <c r="H1288" s="1">
        <f t="shared" si="60"/>
        <v>45278</v>
      </c>
      <c r="I1288" s="23">
        <v>45299</v>
      </c>
      <c r="J1288" s="21">
        <f t="shared" si="61"/>
        <v>21</v>
      </c>
      <c r="K1288" t="s">
        <v>19</v>
      </c>
      <c r="L1288">
        <v>94607</v>
      </c>
      <c r="M1288">
        <v>4468</v>
      </c>
      <c r="N1288" s="24">
        <v>2786.28</v>
      </c>
      <c r="O1288" s="24">
        <f t="shared" si="62"/>
        <v>2786.28</v>
      </c>
      <c r="P1288">
        <v>578</v>
      </c>
      <c r="Q1288" t="b">
        <v>0</v>
      </c>
      <c r="V1288" t="s">
        <v>20</v>
      </c>
    </row>
    <row r="1289" spans="1:22">
      <c r="A1289" t="s">
        <v>2668</v>
      </c>
      <c r="B1289" t="s">
        <v>2669</v>
      </c>
      <c r="C1289" s="1" t="s">
        <v>4128</v>
      </c>
      <c r="D1289" s="1">
        <v>45177</v>
      </c>
      <c r="E1289" s="21">
        <v>9</v>
      </c>
      <c r="F1289" s="21">
        <v>8</v>
      </c>
      <c r="G1289" s="21">
        <v>2023</v>
      </c>
      <c r="H1289" s="1">
        <f t="shared" si="60"/>
        <v>45177</v>
      </c>
      <c r="I1289" s="23">
        <v>45203</v>
      </c>
      <c r="J1289" s="21">
        <f t="shared" si="61"/>
        <v>26</v>
      </c>
      <c r="K1289" t="s">
        <v>33</v>
      </c>
      <c r="L1289">
        <v>90106</v>
      </c>
      <c r="M1289">
        <v>3880</v>
      </c>
      <c r="N1289" s="24">
        <v>5431.81</v>
      </c>
      <c r="O1289" s="24">
        <f t="shared" si="62"/>
        <v>3632.575</v>
      </c>
      <c r="P1289">
        <v>579</v>
      </c>
      <c r="Q1289" t="b">
        <v>1</v>
      </c>
      <c r="V1289" t="s">
        <v>34</v>
      </c>
    </row>
    <row r="1290" spans="1:22">
      <c r="A1290" t="s">
        <v>2670</v>
      </c>
      <c r="B1290" t="s">
        <v>2671</v>
      </c>
      <c r="C1290" s="1" t="s">
        <v>4131</v>
      </c>
      <c r="D1290" s="1" t="s">
        <v>2672</v>
      </c>
      <c r="E1290" s="21">
        <v>26</v>
      </c>
      <c r="F1290" s="21">
        <v>7</v>
      </c>
      <c r="G1290" s="21">
        <v>2023</v>
      </c>
      <c r="H1290" s="1">
        <f t="shared" si="60"/>
        <v>45133</v>
      </c>
      <c r="I1290" s="23">
        <v>45149</v>
      </c>
      <c r="J1290" s="21">
        <f t="shared" si="61"/>
        <v>16</v>
      </c>
      <c r="K1290" t="s">
        <v>19</v>
      </c>
      <c r="L1290">
        <v>19449</v>
      </c>
      <c r="M1290">
        <v>295</v>
      </c>
      <c r="N1290" s="24">
        <v>362.4</v>
      </c>
      <c r="O1290" s="24">
        <f t="shared" si="62"/>
        <v>362.4</v>
      </c>
      <c r="P1290">
        <v>40</v>
      </c>
      <c r="Q1290" t="b">
        <v>1</v>
      </c>
      <c r="V1290" t="s">
        <v>20</v>
      </c>
    </row>
    <row r="1291" spans="1:22">
      <c r="A1291" t="s">
        <v>2673</v>
      </c>
      <c r="B1291" t="s">
        <v>2674</v>
      </c>
      <c r="C1291" s="1" t="s">
        <v>4131</v>
      </c>
      <c r="D1291" s="1">
        <v>45041</v>
      </c>
      <c r="E1291" s="21">
        <v>4</v>
      </c>
      <c r="F1291" s="21">
        <v>25</v>
      </c>
      <c r="G1291" s="21">
        <v>2023</v>
      </c>
      <c r="H1291" s="1">
        <f t="shared" si="60"/>
        <v>45041</v>
      </c>
      <c r="I1291" s="23">
        <v>45053</v>
      </c>
      <c r="J1291" s="21">
        <f t="shared" si="61"/>
        <v>12</v>
      </c>
      <c r="K1291" t="s">
        <v>23</v>
      </c>
      <c r="L1291">
        <v>34536</v>
      </c>
      <c r="M1291">
        <v>1125</v>
      </c>
      <c r="N1291" s="24">
        <v>1483.75</v>
      </c>
      <c r="O1291" s="24">
        <f t="shared" si="62"/>
        <v>1483.75</v>
      </c>
      <c r="P1291">
        <v>127</v>
      </c>
      <c r="Q1291" t="b">
        <v>1</v>
      </c>
      <c r="V1291" t="s">
        <v>25</v>
      </c>
    </row>
    <row r="1292" spans="1:22">
      <c r="A1292" t="s">
        <v>2675</v>
      </c>
      <c r="B1292" t="s">
        <v>2676</v>
      </c>
      <c r="C1292" s="1" t="s">
        <v>4128</v>
      </c>
      <c r="D1292" s="1">
        <v>44938</v>
      </c>
      <c r="E1292" s="21">
        <v>1</v>
      </c>
      <c r="F1292" s="21">
        <v>12</v>
      </c>
      <c r="G1292" s="21">
        <v>2023</v>
      </c>
      <c r="H1292" s="1">
        <f t="shared" si="60"/>
        <v>44938</v>
      </c>
      <c r="I1292" s="23">
        <v>44946</v>
      </c>
      <c r="J1292" s="21">
        <f t="shared" si="61"/>
        <v>8</v>
      </c>
      <c r="K1292" t="s">
        <v>33</v>
      </c>
      <c r="L1292">
        <v>65077</v>
      </c>
      <c r="M1292">
        <v>2906</v>
      </c>
      <c r="N1292" s="24">
        <v>5490.33</v>
      </c>
      <c r="O1292" s="24">
        <f t="shared" si="62"/>
        <v>3632.575</v>
      </c>
      <c r="P1292">
        <v>232</v>
      </c>
      <c r="Q1292" t="b">
        <v>1</v>
      </c>
      <c r="V1292" t="s">
        <v>34</v>
      </c>
    </row>
    <row r="1293" spans="1:22">
      <c r="A1293" t="s">
        <v>2677</v>
      </c>
      <c r="B1293" t="s">
        <v>2678</v>
      </c>
      <c r="C1293" s="1" t="s">
        <v>4129</v>
      </c>
      <c r="D1293" s="1">
        <v>45114</v>
      </c>
      <c r="E1293" s="21">
        <v>7</v>
      </c>
      <c r="F1293" s="21">
        <v>7</v>
      </c>
      <c r="G1293" s="21">
        <v>2023</v>
      </c>
      <c r="H1293" s="1">
        <f t="shared" si="60"/>
        <v>45114</v>
      </c>
      <c r="I1293" s="23">
        <v>45127</v>
      </c>
      <c r="J1293" s="21">
        <f t="shared" si="61"/>
        <v>13</v>
      </c>
      <c r="K1293" t="s">
        <v>41</v>
      </c>
      <c r="L1293">
        <v>39258</v>
      </c>
      <c r="M1293">
        <v>1290</v>
      </c>
      <c r="N1293" s="24">
        <v>2331</v>
      </c>
      <c r="O1293" s="24">
        <f t="shared" si="62"/>
        <v>2331</v>
      </c>
      <c r="P1293">
        <v>123</v>
      </c>
      <c r="Q1293" t="b">
        <v>0</v>
      </c>
      <c r="V1293" t="s">
        <v>42</v>
      </c>
    </row>
    <row r="1294" spans="1:22">
      <c r="A1294" t="s">
        <v>2679</v>
      </c>
      <c r="B1294" t="s">
        <v>2680</v>
      </c>
      <c r="C1294" s="1" t="s">
        <v>4129</v>
      </c>
      <c r="D1294" s="1">
        <v>45119</v>
      </c>
      <c r="E1294" s="21">
        <v>7</v>
      </c>
      <c r="F1294" s="21">
        <v>12</v>
      </c>
      <c r="G1294" s="21">
        <v>2023</v>
      </c>
      <c r="H1294" s="1">
        <f t="shared" si="60"/>
        <v>45119</v>
      </c>
      <c r="I1294" s="23">
        <v>45135</v>
      </c>
      <c r="J1294" s="21">
        <f t="shared" si="61"/>
        <v>16</v>
      </c>
      <c r="K1294" t="s">
        <v>41</v>
      </c>
      <c r="L1294">
        <v>49302</v>
      </c>
      <c r="M1294">
        <v>2282</v>
      </c>
      <c r="N1294" s="24">
        <v>3828.34</v>
      </c>
      <c r="O1294" s="24">
        <f t="shared" si="62"/>
        <v>3632.575</v>
      </c>
      <c r="P1294">
        <v>293</v>
      </c>
      <c r="Q1294" t="b">
        <v>1</v>
      </c>
      <c r="V1294" t="s">
        <v>42</v>
      </c>
    </row>
    <row r="1295" spans="1:22">
      <c r="A1295" t="s">
        <v>2681</v>
      </c>
      <c r="B1295" t="s">
        <v>2682</v>
      </c>
      <c r="C1295" s="1" t="s">
        <v>4128</v>
      </c>
      <c r="D1295" s="1">
        <v>45200</v>
      </c>
      <c r="E1295" s="21">
        <v>10</v>
      </c>
      <c r="F1295" s="21">
        <v>1</v>
      </c>
      <c r="G1295" s="21">
        <v>2023</v>
      </c>
      <c r="H1295" s="1">
        <f t="shared" si="60"/>
        <v>45200</v>
      </c>
      <c r="I1295" s="23">
        <v>45223</v>
      </c>
      <c r="J1295" s="21">
        <f t="shared" si="61"/>
        <v>23</v>
      </c>
      <c r="K1295" t="s">
        <v>23</v>
      </c>
      <c r="L1295">
        <v>29865</v>
      </c>
      <c r="M1295">
        <v>1425</v>
      </c>
      <c r="N1295" s="24">
        <v>1297.53</v>
      </c>
      <c r="O1295" s="24">
        <f t="shared" si="62"/>
        <v>1297.53</v>
      </c>
      <c r="P1295">
        <v>210</v>
      </c>
      <c r="Q1295" t="b">
        <v>0</v>
      </c>
      <c r="V1295" t="s">
        <v>25</v>
      </c>
    </row>
    <row r="1296" spans="1:22">
      <c r="A1296" t="s">
        <v>2683</v>
      </c>
      <c r="B1296" t="s">
        <v>2684</v>
      </c>
      <c r="C1296" s="1" t="s">
        <v>4127</v>
      </c>
      <c r="D1296" s="1">
        <v>44951</v>
      </c>
      <c r="E1296" s="21">
        <v>1</v>
      </c>
      <c r="F1296" s="21">
        <v>25</v>
      </c>
      <c r="G1296" s="21">
        <v>2023</v>
      </c>
      <c r="H1296" s="1">
        <f t="shared" si="60"/>
        <v>44951</v>
      </c>
      <c r="I1296" s="23">
        <v>44960</v>
      </c>
      <c r="J1296" s="21">
        <f t="shared" si="61"/>
        <v>9</v>
      </c>
      <c r="K1296" t="s">
        <v>23</v>
      </c>
      <c r="L1296">
        <v>7645</v>
      </c>
      <c r="M1296">
        <v>205</v>
      </c>
      <c r="N1296" s="24">
        <v>382.88</v>
      </c>
      <c r="O1296" s="24">
        <f t="shared" si="62"/>
        <v>382.88</v>
      </c>
      <c r="P1296">
        <v>34</v>
      </c>
      <c r="Q1296" t="b">
        <v>1</v>
      </c>
      <c r="V1296" t="s">
        <v>25</v>
      </c>
    </row>
    <row r="1297" spans="1:22">
      <c r="A1297" t="s">
        <v>2685</v>
      </c>
      <c r="B1297" t="s">
        <v>2686</v>
      </c>
      <c r="C1297" s="1" t="s">
        <v>4129</v>
      </c>
      <c r="D1297" s="1">
        <v>45231</v>
      </c>
      <c r="E1297" s="21">
        <v>11</v>
      </c>
      <c r="F1297" s="21">
        <v>1</v>
      </c>
      <c r="G1297" s="21">
        <v>2023</v>
      </c>
      <c r="H1297" s="1">
        <f t="shared" si="60"/>
        <v>45231</v>
      </c>
      <c r="I1297" s="23">
        <v>44967</v>
      </c>
      <c r="J1297" s="21">
        <f t="shared" si="61"/>
        <v>-264</v>
      </c>
      <c r="K1297" t="s">
        <v>19</v>
      </c>
      <c r="L1297">
        <v>39000</v>
      </c>
      <c r="M1297">
        <v>978</v>
      </c>
      <c r="N1297" s="24">
        <v>632.04</v>
      </c>
      <c r="O1297" s="24">
        <f t="shared" si="62"/>
        <v>632.04</v>
      </c>
      <c r="P1297">
        <v>0</v>
      </c>
      <c r="Q1297" t="b">
        <v>1</v>
      </c>
      <c r="V1297" t="s">
        <v>20</v>
      </c>
    </row>
    <row r="1298" spans="1:22">
      <c r="A1298" t="s">
        <v>2687</v>
      </c>
      <c r="B1298" t="s">
        <v>2688</v>
      </c>
      <c r="C1298" s="1" t="s">
        <v>4129</v>
      </c>
      <c r="D1298" s="1">
        <v>44986</v>
      </c>
      <c r="E1298" s="21">
        <v>3</v>
      </c>
      <c r="F1298" s="21">
        <v>1</v>
      </c>
      <c r="G1298" s="21">
        <v>2023</v>
      </c>
      <c r="H1298" s="1">
        <f t="shared" si="60"/>
        <v>44986</v>
      </c>
      <c r="I1298" s="23">
        <v>45005</v>
      </c>
      <c r="J1298" s="21">
        <f t="shared" si="61"/>
        <v>19</v>
      </c>
      <c r="K1298" t="s">
        <v>41</v>
      </c>
      <c r="L1298">
        <v>27737</v>
      </c>
      <c r="M1298">
        <v>1316</v>
      </c>
      <c r="N1298" s="24">
        <v>2342.47</v>
      </c>
      <c r="O1298" s="24">
        <f t="shared" si="62"/>
        <v>2342.47</v>
      </c>
      <c r="P1298">
        <v>257</v>
      </c>
      <c r="Q1298" t="b">
        <v>1</v>
      </c>
      <c r="V1298" t="s">
        <v>68</v>
      </c>
    </row>
    <row r="1299" spans="1:22">
      <c r="A1299" t="s">
        <v>2689</v>
      </c>
      <c r="B1299" t="s">
        <v>2690</v>
      </c>
      <c r="C1299" s="1" t="s">
        <v>4129</v>
      </c>
      <c r="D1299" s="1">
        <v>45207</v>
      </c>
      <c r="E1299" s="21">
        <v>10</v>
      </c>
      <c r="F1299" s="21">
        <v>8</v>
      </c>
      <c r="G1299" s="21">
        <v>2023</v>
      </c>
      <c r="H1299" s="1">
        <f t="shared" si="60"/>
        <v>45207</v>
      </c>
      <c r="I1299" s="23">
        <v>45222</v>
      </c>
      <c r="J1299" s="21">
        <f t="shared" si="61"/>
        <v>15</v>
      </c>
      <c r="K1299" t="s">
        <v>14</v>
      </c>
      <c r="L1299">
        <v>12485</v>
      </c>
      <c r="M1299">
        <v>462</v>
      </c>
      <c r="N1299" s="24">
        <v>458.41</v>
      </c>
      <c r="O1299" s="24">
        <f t="shared" si="62"/>
        <v>458.41</v>
      </c>
      <c r="P1299">
        <v>42</v>
      </c>
      <c r="Q1299" t="b">
        <v>0</v>
      </c>
      <c r="V1299" t="s">
        <v>16</v>
      </c>
    </row>
    <row r="1300" spans="1:22">
      <c r="A1300" t="s">
        <v>2691</v>
      </c>
      <c r="B1300" t="s">
        <v>2692</v>
      </c>
      <c r="C1300" s="1" t="s">
        <v>4127</v>
      </c>
      <c r="D1300" s="1">
        <v>45032</v>
      </c>
      <c r="E1300" s="21">
        <v>4</v>
      </c>
      <c r="F1300" s="21">
        <v>16</v>
      </c>
      <c r="G1300" s="21">
        <v>2023</v>
      </c>
      <c r="H1300" s="1">
        <f t="shared" si="60"/>
        <v>45032</v>
      </c>
      <c r="I1300" s="23">
        <v>45050</v>
      </c>
      <c r="J1300" s="21">
        <f t="shared" si="61"/>
        <v>18</v>
      </c>
      <c r="K1300" t="s">
        <v>23</v>
      </c>
      <c r="L1300">
        <v>39565</v>
      </c>
      <c r="M1300">
        <v>579</v>
      </c>
      <c r="N1300" s="24">
        <v>336.2</v>
      </c>
      <c r="O1300" s="24">
        <f t="shared" si="62"/>
        <v>336.2</v>
      </c>
      <c r="P1300">
        <v>35</v>
      </c>
      <c r="Q1300" t="b">
        <v>0</v>
      </c>
      <c r="V1300" t="s">
        <v>25</v>
      </c>
    </row>
    <row r="1301" spans="1:22">
      <c r="A1301" t="s">
        <v>2693</v>
      </c>
      <c r="B1301" t="s">
        <v>2694</v>
      </c>
      <c r="C1301" s="1" t="s">
        <v>4131</v>
      </c>
      <c r="D1301" s="1">
        <v>45081</v>
      </c>
      <c r="E1301" s="21">
        <v>6</v>
      </c>
      <c r="F1301" s="21">
        <v>4</v>
      </c>
      <c r="G1301" s="21">
        <v>2023</v>
      </c>
      <c r="H1301" s="1">
        <f t="shared" si="60"/>
        <v>45081</v>
      </c>
      <c r="I1301" s="23">
        <v>45092</v>
      </c>
      <c r="J1301" s="21">
        <f t="shared" si="61"/>
        <v>11</v>
      </c>
      <c r="K1301" t="s">
        <v>19</v>
      </c>
      <c r="L1301">
        <v>26522</v>
      </c>
      <c r="M1301">
        <v>310</v>
      </c>
      <c r="N1301" s="24">
        <v>466.25</v>
      </c>
      <c r="O1301" s="24">
        <f t="shared" si="62"/>
        <v>466.25</v>
      </c>
      <c r="P1301">
        <v>31</v>
      </c>
      <c r="Q1301" t="b">
        <v>0</v>
      </c>
      <c r="V1301" t="s">
        <v>20</v>
      </c>
    </row>
    <row r="1302" spans="1:22">
      <c r="A1302" t="s">
        <v>2695</v>
      </c>
      <c r="B1302" t="s">
        <v>2696</v>
      </c>
      <c r="C1302" s="1" t="s">
        <v>4128</v>
      </c>
      <c r="D1302" s="1">
        <v>45193</v>
      </c>
      <c r="E1302" s="21">
        <v>9</v>
      </c>
      <c r="F1302" s="21">
        <v>24</v>
      </c>
      <c r="G1302" s="21">
        <v>2023</v>
      </c>
      <c r="H1302" s="1">
        <f t="shared" si="60"/>
        <v>45193</v>
      </c>
      <c r="I1302" s="23">
        <v>45198</v>
      </c>
      <c r="J1302" s="21">
        <f t="shared" si="61"/>
        <v>5</v>
      </c>
      <c r="K1302" t="s">
        <v>23</v>
      </c>
      <c r="L1302">
        <v>66155</v>
      </c>
      <c r="M1302">
        <v>2155</v>
      </c>
      <c r="N1302" s="24">
        <v>1825.11</v>
      </c>
      <c r="O1302" s="24">
        <f t="shared" si="62"/>
        <v>1825.11</v>
      </c>
      <c r="P1302">
        <v>348</v>
      </c>
      <c r="Q1302" t="b">
        <v>1</v>
      </c>
      <c r="V1302" t="s">
        <v>25</v>
      </c>
    </row>
    <row r="1303" spans="1:22">
      <c r="A1303" t="s">
        <v>2697</v>
      </c>
      <c r="B1303" t="s">
        <v>2698</v>
      </c>
      <c r="C1303" s="1" t="s">
        <v>4129</v>
      </c>
      <c r="D1303" s="1">
        <v>44997</v>
      </c>
      <c r="E1303" s="21">
        <v>3</v>
      </c>
      <c r="F1303" s="21">
        <v>12</v>
      </c>
      <c r="G1303" s="21">
        <v>2023</v>
      </c>
      <c r="H1303" s="1">
        <f t="shared" si="60"/>
        <v>44997</v>
      </c>
      <c r="I1303" s="23">
        <v>45006</v>
      </c>
      <c r="J1303" s="21">
        <f t="shared" si="61"/>
        <v>9</v>
      </c>
      <c r="K1303" t="s">
        <v>33</v>
      </c>
      <c r="L1303">
        <v>56168</v>
      </c>
      <c r="M1303">
        <v>2651</v>
      </c>
      <c r="N1303" s="24">
        <v>2294.06</v>
      </c>
      <c r="O1303" s="24">
        <f t="shared" si="62"/>
        <v>2294.06</v>
      </c>
      <c r="P1303">
        <v>306</v>
      </c>
      <c r="Q1303" t="b">
        <v>0</v>
      </c>
      <c r="V1303" t="s">
        <v>34</v>
      </c>
    </row>
    <row r="1304" spans="1:22">
      <c r="A1304" t="s">
        <v>2699</v>
      </c>
      <c r="B1304" t="s">
        <v>2700</v>
      </c>
      <c r="C1304" s="1" t="s">
        <v>4131</v>
      </c>
      <c r="D1304" s="1">
        <v>45188</v>
      </c>
      <c r="E1304" s="21">
        <v>9</v>
      </c>
      <c r="F1304" s="21">
        <v>19</v>
      </c>
      <c r="G1304" s="21">
        <v>2023</v>
      </c>
      <c r="H1304" s="1">
        <f t="shared" si="60"/>
        <v>45188</v>
      </c>
      <c r="I1304" s="23">
        <v>45208</v>
      </c>
      <c r="J1304" s="21">
        <f t="shared" si="61"/>
        <v>20</v>
      </c>
      <c r="K1304" t="s">
        <v>33</v>
      </c>
      <c r="L1304">
        <v>53487</v>
      </c>
      <c r="M1304">
        <v>2341</v>
      </c>
      <c r="N1304" s="24">
        <v>2245.18</v>
      </c>
      <c r="O1304" s="24">
        <f t="shared" si="62"/>
        <v>2245.18</v>
      </c>
      <c r="P1304">
        <v>404</v>
      </c>
      <c r="Q1304" t="b">
        <v>1</v>
      </c>
      <c r="V1304" t="s">
        <v>34</v>
      </c>
    </row>
    <row r="1305" spans="1:22">
      <c r="A1305" t="s">
        <v>2701</v>
      </c>
      <c r="B1305" t="s">
        <v>2702</v>
      </c>
      <c r="C1305" s="1" t="s">
        <v>4128</v>
      </c>
      <c r="D1305" s="1">
        <v>44985</v>
      </c>
      <c r="E1305" s="21">
        <v>2</v>
      </c>
      <c r="F1305" s="21">
        <v>28</v>
      </c>
      <c r="G1305" s="21">
        <v>2023</v>
      </c>
      <c r="H1305" s="1">
        <f t="shared" si="60"/>
        <v>44985</v>
      </c>
      <c r="I1305" s="23">
        <v>44988</v>
      </c>
      <c r="J1305" s="21">
        <f t="shared" si="61"/>
        <v>3</v>
      </c>
      <c r="K1305" t="s">
        <v>33</v>
      </c>
      <c r="L1305">
        <v>13342</v>
      </c>
      <c r="M1305">
        <v>494</v>
      </c>
      <c r="N1305" s="24">
        <v>294.19</v>
      </c>
      <c r="O1305" s="24">
        <f t="shared" si="62"/>
        <v>294.19</v>
      </c>
      <c r="P1305">
        <v>65</v>
      </c>
      <c r="Q1305" t="b">
        <v>0</v>
      </c>
      <c r="V1305" t="s">
        <v>34</v>
      </c>
    </row>
    <row r="1306" spans="1:22">
      <c r="A1306" t="s">
        <v>2703</v>
      </c>
      <c r="B1306" t="s">
        <v>2704</v>
      </c>
      <c r="C1306" s="1" t="s">
        <v>4131</v>
      </c>
      <c r="D1306" s="1">
        <v>45238</v>
      </c>
      <c r="E1306" s="21">
        <v>11</v>
      </c>
      <c r="F1306" s="21">
        <v>8</v>
      </c>
      <c r="G1306" s="21">
        <v>2023</v>
      </c>
      <c r="H1306" s="1">
        <f t="shared" si="60"/>
        <v>45238</v>
      </c>
      <c r="I1306" s="23">
        <v>45247</v>
      </c>
      <c r="J1306" s="21">
        <f t="shared" si="61"/>
        <v>9</v>
      </c>
      <c r="K1306" t="s">
        <v>23</v>
      </c>
      <c r="L1306">
        <v>41806</v>
      </c>
      <c r="M1306">
        <v>650</v>
      </c>
      <c r="N1306" s="24">
        <v>497.7</v>
      </c>
      <c r="O1306" s="24">
        <f t="shared" si="62"/>
        <v>497.7</v>
      </c>
      <c r="P1306">
        <v>123</v>
      </c>
      <c r="Q1306" t="b">
        <v>0</v>
      </c>
      <c r="V1306" t="s">
        <v>25</v>
      </c>
    </row>
    <row r="1307" spans="1:22">
      <c r="A1307" t="s">
        <v>2705</v>
      </c>
      <c r="B1307" t="s">
        <v>2706</v>
      </c>
      <c r="C1307" s="1" t="s">
        <v>4131</v>
      </c>
      <c r="D1307" s="1">
        <v>45194</v>
      </c>
      <c r="E1307" s="21">
        <v>9</v>
      </c>
      <c r="F1307" s="21">
        <v>25</v>
      </c>
      <c r="G1307" s="21">
        <v>2023</v>
      </c>
      <c r="H1307" s="1">
        <f t="shared" si="60"/>
        <v>45194</v>
      </c>
      <c r="I1307" s="23">
        <v>45198</v>
      </c>
      <c r="J1307" s="21">
        <f t="shared" si="61"/>
        <v>4</v>
      </c>
      <c r="K1307" t="s">
        <v>23</v>
      </c>
      <c r="L1307">
        <v>49770</v>
      </c>
      <c r="M1307">
        <v>1003</v>
      </c>
      <c r="N1307" s="24">
        <v>509.23</v>
      </c>
      <c r="O1307" s="24">
        <f t="shared" si="62"/>
        <v>509.23</v>
      </c>
      <c r="P1307">
        <v>192</v>
      </c>
      <c r="Q1307" t="b">
        <v>1</v>
      </c>
      <c r="V1307" t="s">
        <v>25</v>
      </c>
    </row>
    <row r="1308" spans="1:22">
      <c r="A1308" t="s">
        <v>2707</v>
      </c>
      <c r="B1308" t="s">
        <v>2708</v>
      </c>
      <c r="C1308" s="1" t="s">
        <v>4127</v>
      </c>
      <c r="D1308" s="1">
        <v>45136</v>
      </c>
      <c r="E1308" s="21">
        <v>7</v>
      </c>
      <c r="F1308" s="21">
        <v>29</v>
      </c>
      <c r="G1308" s="21">
        <v>2023</v>
      </c>
      <c r="H1308" s="1">
        <f t="shared" si="60"/>
        <v>45136</v>
      </c>
      <c r="I1308" s="23">
        <v>45149</v>
      </c>
      <c r="J1308" s="21">
        <f t="shared" si="61"/>
        <v>13</v>
      </c>
      <c r="K1308" t="s">
        <v>14</v>
      </c>
      <c r="L1308">
        <v>79623</v>
      </c>
      <c r="M1308">
        <v>3584</v>
      </c>
      <c r="N1308" s="24">
        <v>4186.52</v>
      </c>
      <c r="O1308" s="24">
        <f t="shared" si="62"/>
        <v>3632.575</v>
      </c>
      <c r="P1308">
        <v>216</v>
      </c>
      <c r="Q1308" t="b">
        <v>0</v>
      </c>
      <c r="V1308" t="s">
        <v>16</v>
      </c>
    </row>
    <row r="1309" spans="1:22">
      <c r="A1309" t="s">
        <v>2709</v>
      </c>
      <c r="B1309" t="s">
        <v>2710</v>
      </c>
      <c r="C1309" s="1" t="s">
        <v>4129</v>
      </c>
      <c r="D1309" s="1">
        <v>45181</v>
      </c>
      <c r="E1309" s="21">
        <v>9</v>
      </c>
      <c r="F1309" s="21">
        <v>12</v>
      </c>
      <c r="G1309" s="21">
        <v>2023</v>
      </c>
      <c r="H1309" s="1">
        <f t="shared" si="60"/>
        <v>45181</v>
      </c>
      <c r="I1309" s="23">
        <v>45208</v>
      </c>
      <c r="J1309" s="21">
        <f t="shared" si="61"/>
        <v>27</v>
      </c>
      <c r="K1309" t="s">
        <v>19</v>
      </c>
      <c r="L1309">
        <v>76629</v>
      </c>
      <c r="M1309">
        <v>1326</v>
      </c>
      <c r="N1309" s="24">
        <v>830.58</v>
      </c>
      <c r="O1309" s="24">
        <f t="shared" si="62"/>
        <v>830.58</v>
      </c>
      <c r="P1309">
        <v>157</v>
      </c>
      <c r="Q1309" t="b">
        <v>0</v>
      </c>
      <c r="V1309" t="s">
        <v>20</v>
      </c>
    </row>
    <row r="1310" spans="1:22">
      <c r="A1310" t="s">
        <v>2711</v>
      </c>
      <c r="B1310" t="s">
        <v>2712</v>
      </c>
      <c r="C1310" s="1" t="s">
        <v>4131</v>
      </c>
      <c r="D1310" s="1">
        <v>45173</v>
      </c>
      <c r="E1310" s="21">
        <v>9</v>
      </c>
      <c r="F1310" s="21">
        <v>4</v>
      </c>
      <c r="G1310" s="21">
        <v>2023</v>
      </c>
      <c r="H1310" s="1">
        <f t="shared" si="60"/>
        <v>45173</v>
      </c>
      <c r="I1310" s="23">
        <v>45043</v>
      </c>
      <c r="J1310" s="21">
        <f t="shared" si="61"/>
        <v>-130</v>
      </c>
      <c r="K1310" t="s">
        <v>33</v>
      </c>
      <c r="L1310">
        <v>53603</v>
      </c>
      <c r="M1310">
        <v>1133</v>
      </c>
      <c r="N1310" s="24">
        <v>1726.67</v>
      </c>
      <c r="O1310" s="24">
        <f t="shared" si="62"/>
        <v>1726.67</v>
      </c>
      <c r="P1310">
        <v>160</v>
      </c>
      <c r="Q1310" t="b">
        <v>1</v>
      </c>
      <c r="V1310" t="s">
        <v>68</v>
      </c>
    </row>
    <row r="1311" spans="1:22">
      <c r="A1311" t="s">
        <v>2713</v>
      </c>
      <c r="B1311" t="s">
        <v>2714</v>
      </c>
      <c r="C1311" s="1" t="s">
        <v>4129</v>
      </c>
      <c r="D1311" s="1">
        <v>45211</v>
      </c>
      <c r="E1311" s="21">
        <v>10</v>
      </c>
      <c r="F1311" s="21">
        <v>12</v>
      </c>
      <c r="G1311" s="21">
        <v>2023</v>
      </c>
      <c r="H1311" s="1">
        <f t="shared" si="60"/>
        <v>45211</v>
      </c>
      <c r="I1311" s="23">
        <v>45283</v>
      </c>
      <c r="J1311" s="21">
        <f t="shared" si="61"/>
        <v>72</v>
      </c>
      <c r="K1311" t="s">
        <v>14</v>
      </c>
      <c r="L1311">
        <v>82974</v>
      </c>
      <c r="M1311">
        <v>1259</v>
      </c>
      <c r="N1311" s="24">
        <v>1074.47</v>
      </c>
      <c r="O1311" s="24">
        <f t="shared" si="62"/>
        <v>1074.47</v>
      </c>
      <c r="P1311">
        <v>111</v>
      </c>
      <c r="Q1311" t="b">
        <v>0</v>
      </c>
      <c r="V1311" t="s">
        <v>16</v>
      </c>
    </row>
    <row r="1312" spans="1:22">
      <c r="A1312" t="s">
        <v>2715</v>
      </c>
      <c r="B1312" t="s">
        <v>2716</v>
      </c>
      <c r="C1312" s="1" t="s">
        <v>4128</v>
      </c>
      <c r="D1312" s="1">
        <v>44983</v>
      </c>
      <c r="E1312" s="21">
        <v>2</v>
      </c>
      <c r="F1312" s="21">
        <v>26</v>
      </c>
      <c r="G1312" s="21">
        <v>2023</v>
      </c>
      <c r="H1312" s="1">
        <f t="shared" si="60"/>
        <v>44983</v>
      </c>
      <c r="I1312" s="23">
        <v>44984</v>
      </c>
      <c r="J1312" s="21">
        <f t="shared" si="61"/>
        <v>1</v>
      </c>
      <c r="K1312" t="s">
        <v>14</v>
      </c>
      <c r="L1312">
        <v>27399</v>
      </c>
      <c r="M1312">
        <v>1014</v>
      </c>
      <c r="N1312" s="24">
        <v>1942.18</v>
      </c>
      <c r="O1312" s="24">
        <f t="shared" si="62"/>
        <v>1942.18</v>
      </c>
      <c r="P1312">
        <v>112</v>
      </c>
      <c r="Q1312" t="b">
        <v>0</v>
      </c>
      <c r="V1312" t="s">
        <v>16</v>
      </c>
    </row>
    <row r="1313" spans="1:22">
      <c r="A1313" t="s">
        <v>2717</v>
      </c>
      <c r="B1313" t="s">
        <v>2718</v>
      </c>
      <c r="C1313" s="1" t="s">
        <v>4127</v>
      </c>
      <c r="D1313" s="1">
        <v>45003</v>
      </c>
      <c r="E1313" s="21">
        <v>3</v>
      </c>
      <c r="F1313" s="21">
        <v>18</v>
      </c>
      <c r="G1313" s="21">
        <v>2023</v>
      </c>
      <c r="H1313" s="1">
        <f t="shared" si="60"/>
        <v>45003</v>
      </c>
      <c r="I1313" s="23">
        <v>45006</v>
      </c>
      <c r="J1313" s="21">
        <f t="shared" si="61"/>
        <v>3</v>
      </c>
      <c r="K1313" t="s">
        <v>19</v>
      </c>
      <c r="L1313">
        <v>86382</v>
      </c>
      <c r="M1313">
        <v>4125</v>
      </c>
      <c r="N1313" s="24">
        <v>7453.37</v>
      </c>
      <c r="O1313" s="24">
        <f t="shared" si="62"/>
        <v>3632.575</v>
      </c>
      <c r="P1313">
        <v>625</v>
      </c>
      <c r="Q1313" t="b">
        <v>0</v>
      </c>
      <c r="V1313" t="s">
        <v>68</v>
      </c>
    </row>
    <row r="1314" spans="1:22">
      <c r="A1314" t="s">
        <v>2719</v>
      </c>
      <c r="B1314" t="s">
        <v>2720</v>
      </c>
      <c r="C1314" s="1" t="s">
        <v>4131</v>
      </c>
      <c r="D1314" s="1">
        <v>44965</v>
      </c>
      <c r="E1314" s="21">
        <v>2</v>
      </c>
      <c r="F1314" s="21">
        <v>8</v>
      </c>
      <c r="G1314" s="21">
        <v>2023</v>
      </c>
      <c r="H1314" s="1">
        <f t="shared" si="60"/>
        <v>44965</v>
      </c>
      <c r="I1314" s="23">
        <v>44972</v>
      </c>
      <c r="J1314" s="21">
        <f t="shared" si="61"/>
        <v>7</v>
      </c>
      <c r="K1314" t="s">
        <v>23</v>
      </c>
      <c r="L1314">
        <v>82244</v>
      </c>
      <c r="M1314">
        <v>1707</v>
      </c>
      <c r="N1314" s="24">
        <v>1594.61</v>
      </c>
      <c r="O1314" s="24">
        <f t="shared" si="62"/>
        <v>1594.61</v>
      </c>
      <c r="P1314">
        <v>143</v>
      </c>
      <c r="Q1314" t="b">
        <v>1</v>
      </c>
      <c r="V1314" t="s">
        <v>25</v>
      </c>
    </row>
    <row r="1315" spans="1:22">
      <c r="A1315" t="s">
        <v>2721</v>
      </c>
      <c r="B1315" t="s">
        <v>2722</v>
      </c>
      <c r="C1315" s="1" t="s">
        <v>4129</v>
      </c>
      <c r="D1315" s="1">
        <v>45058</v>
      </c>
      <c r="E1315" s="21">
        <v>5</v>
      </c>
      <c r="F1315" s="21">
        <v>12</v>
      </c>
      <c r="G1315" s="21">
        <v>2023</v>
      </c>
      <c r="H1315" s="1">
        <f t="shared" si="60"/>
        <v>45058</v>
      </c>
      <c r="I1315" s="23">
        <v>45084</v>
      </c>
      <c r="J1315" s="21">
        <f t="shared" si="61"/>
        <v>26</v>
      </c>
      <c r="K1315" t="s">
        <v>41</v>
      </c>
      <c r="L1315">
        <v>77534</v>
      </c>
      <c r="M1315">
        <v>2249</v>
      </c>
      <c r="N1315" s="24">
        <v>3766.68</v>
      </c>
      <c r="O1315" s="24">
        <f t="shared" si="62"/>
        <v>3632.575</v>
      </c>
      <c r="P1315">
        <v>315</v>
      </c>
      <c r="Q1315" t="b">
        <v>0</v>
      </c>
      <c r="V1315" t="s">
        <v>42</v>
      </c>
    </row>
    <row r="1316" spans="1:22">
      <c r="A1316" t="s">
        <v>2723</v>
      </c>
      <c r="B1316" t="s">
        <v>2724</v>
      </c>
      <c r="C1316" s="1" t="s">
        <v>4129</v>
      </c>
      <c r="D1316" s="1">
        <v>45078</v>
      </c>
      <c r="E1316" s="21">
        <v>6</v>
      </c>
      <c r="F1316" s="21">
        <v>1</v>
      </c>
      <c r="G1316" s="21">
        <v>2023</v>
      </c>
      <c r="H1316" s="1">
        <f t="shared" si="60"/>
        <v>45078</v>
      </c>
      <c r="I1316" s="23">
        <v>44962</v>
      </c>
      <c r="J1316" s="21">
        <f t="shared" si="61"/>
        <v>-116</v>
      </c>
      <c r="K1316" t="s">
        <v>19</v>
      </c>
      <c r="L1316">
        <v>56106</v>
      </c>
      <c r="M1316">
        <v>1984</v>
      </c>
      <c r="N1316" s="24">
        <v>3382.46</v>
      </c>
      <c r="O1316" s="24">
        <f t="shared" si="62"/>
        <v>3382.46</v>
      </c>
      <c r="P1316">
        <v>306</v>
      </c>
      <c r="Q1316" t="b">
        <v>0</v>
      </c>
      <c r="V1316" t="s">
        <v>20</v>
      </c>
    </row>
    <row r="1317" spans="1:22">
      <c r="A1317" t="s">
        <v>2725</v>
      </c>
      <c r="B1317" t="s">
        <v>2726</v>
      </c>
      <c r="C1317" s="1" t="s">
        <v>4127</v>
      </c>
      <c r="D1317" s="1">
        <v>45016</v>
      </c>
      <c r="E1317" s="21">
        <v>3</v>
      </c>
      <c r="F1317" s="21">
        <v>31</v>
      </c>
      <c r="G1317" s="21">
        <v>2023</v>
      </c>
      <c r="H1317" s="1">
        <f t="shared" si="60"/>
        <v>45016</v>
      </c>
      <c r="I1317" s="23">
        <v>45025</v>
      </c>
      <c r="J1317" s="21">
        <f t="shared" si="61"/>
        <v>9</v>
      </c>
      <c r="K1317" t="s">
        <v>41</v>
      </c>
      <c r="L1317">
        <v>31678</v>
      </c>
      <c r="M1317">
        <v>1583</v>
      </c>
      <c r="N1317" s="24">
        <v>3134.09</v>
      </c>
      <c r="O1317" s="24">
        <f t="shared" si="62"/>
        <v>3134.09</v>
      </c>
      <c r="P1317">
        <v>100</v>
      </c>
      <c r="Q1317" t="b">
        <v>0</v>
      </c>
      <c r="V1317" t="s">
        <v>42</v>
      </c>
    </row>
    <row r="1318" spans="1:22">
      <c r="A1318" t="s">
        <v>2727</v>
      </c>
      <c r="B1318" t="s">
        <v>2728</v>
      </c>
      <c r="C1318" s="1" t="s">
        <v>4129</v>
      </c>
      <c r="D1318" s="1">
        <v>45111</v>
      </c>
      <c r="E1318" s="21">
        <v>7</v>
      </c>
      <c r="F1318" s="21">
        <v>4</v>
      </c>
      <c r="G1318" s="21">
        <v>2023</v>
      </c>
      <c r="H1318" s="1">
        <f t="shared" si="60"/>
        <v>45111</v>
      </c>
      <c r="I1318" s="23">
        <v>45141</v>
      </c>
      <c r="J1318" s="21">
        <f t="shared" si="61"/>
        <v>30</v>
      </c>
      <c r="K1318" t="s">
        <v>138</v>
      </c>
      <c r="L1318">
        <v>77218</v>
      </c>
      <c r="M1318">
        <v>1095</v>
      </c>
      <c r="N1318" s="24">
        <v>1529.45</v>
      </c>
      <c r="O1318" s="24">
        <f t="shared" si="62"/>
        <v>1529.45</v>
      </c>
      <c r="P1318">
        <v>136</v>
      </c>
      <c r="Q1318" t="b">
        <v>0</v>
      </c>
      <c r="V1318" t="s">
        <v>139</v>
      </c>
    </row>
    <row r="1319" spans="1:22">
      <c r="A1319" t="s">
        <v>2729</v>
      </c>
      <c r="B1319" t="s">
        <v>2730</v>
      </c>
      <c r="C1319" s="1" t="s">
        <v>4128</v>
      </c>
      <c r="D1319" s="1">
        <v>44929</v>
      </c>
      <c r="E1319" s="21">
        <v>1</v>
      </c>
      <c r="F1319" s="21">
        <v>3</v>
      </c>
      <c r="G1319" s="21">
        <v>2023</v>
      </c>
      <c r="H1319" s="1">
        <f t="shared" si="60"/>
        <v>44929</v>
      </c>
      <c r="I1319" s="23">
        <v>45002</v>
      </c>
      <c r="J1319" s="21">
        <f t="shared" si="61"/>
        <v>73</v>
      </c>
      <c r="K1319" t="s">
        <v>14</v>
      </c>
      <c r="L1319">
        <v>64230</v>
      </c>
      <c r="M1319">
        <v>1923</v>
      </c>
      <c r="N1319" s="24">
        <v>-1197.93</v>
      </c>
      <c r="O1319" s="24">
        <f t="shared" si="62"/>
        <v>-344.195</v>
      </c>
      <c r="P1319">
        <v>172</v>
      </c>
      <c r="Q1319" t="b">
        <v>1</v>
      </c>
      <c r="V1319" t="s">
        <v>16</v>
      </c>
    </row>
    <row r="1320" spans="1:22">
      <c r="A1320" t="s">
        <v>2731</v>
      </c>
      <c r="B1320" t="s">
        <v>2732</v>
      </c>
      <c r="C1320" s="1" t="s">
        <v>4127</v>
      </c>
      <c r="D1320" s="1" t="s">
        <v>2733</v>
      </c>
      <c r="E1320" s="21">
        <v>24</v>
      </c>
      <c r="F1320" s="21">
        <v>1</v>
      </c>
      <c r="G1320" s="21">
        <v>2023</v>
      </c>
      <c r="H1320" s="1">
        <f t="shared" si="60"/>
        <v>44950</v>
      </c>
      <c r="I1320" s="23">
        <v>44965</v>
      </c>
      <c r="J1320" s="21">
        <f t="shared" si="61"/>
        <v>15</v>
      </c>
      <c r="K1320" t="s">
        <v>23</v>
      </c>
      <c r="L1320">
        <v>75055</v>
      </c>
      <c r="M1320">
        <v>1906</v>
      </c>
      <c r="N1320" s="24">
        <v>2802.31</v>
      </c>
      <c r="O1320" s="24">
        <f t="shared" si="62"/>
        <v>2802.31</v>
      </c>
      <c r="P1320">
        <v>302</v>
      </c>
      <c r="Q1320" t="b">
        <v>1</v>
      </c>
      <c r="V1320" t="s">
        <v>25</v>
      </c>
    </row>
    <row r="1321" spans="1:22">
      <c r="A1321" t="s">
        <v>2734</v>
      </c>
      <c r="B1321" t="s">
        <v>2735</v>
      </c>
      <c r="C1321" s="1" t="s">
        <v>4131</v>
      </c>
      <c r="D1321" s="1">
        <v>44997</v>
      </c>
      <c r="E1321" s="21">
        <v>3</v>
      </c>
      <c r="F1321" s="21">
        <v>12</v>
      </c>
      <c r="G1321" s="21">
        <v>2023</v>
      </c>
      <c r="H1321" s="1">
        <f t="shared" si="60"/>
        <v>44997</v>
      </c>
      <c r="I1321" s="23">
        <v>45027</v>
      </c>
      <c r="J1321" s="21">
        <f t="shared" si="61"/>
        <v>30</v>
      </c>
      <c r="K1321" t="s">
        <v>58</v>
      </c>
      <c r="L1321">
        <v>57373</v>
      </c>
      <c r="M1321">
        <v>2560</v>
      </c>
      <c r="N1321" s="24">
        <v>3679.92</v>
      </c>
      <c r="O1321" s="24">
        <f t="shared" si="62"/>
        <v>3632.575</v>
      </c>
      <c r="P1321">
        <v>200</v>
      </c>
      <c r="Q1321" t="b">
        <v>0</v>
      </c>
      <c r="V1321" t="s">
        <v>59</v>
      </c>
    </row>
    <row r="1322" spans="1:22">
      <c r="A1322" t="s">
        <v>2736</v>
      </c>
      <c r="B1322" t="s">
        <v>2737</v>
      </c>
      <c r="C1322" s="1" t="s">
        <v>4129</v>
      </c>
      <c r="D1322" s="1">
        <v>45110</v>
      </c>
      <c r="E1322" s="21">
        <v>7</v>
      </c>
      <c r="F1322" s="21">
        <v>3</v>
      </c>
      <c r="G1322" s="21">
        <v>2023</v>
      </c>
      <c r="H1322" s="1">
        <f t="shared" si="60"/>
        <v>45110</v>
      </c>
      <c r="I1322" s="23">
        <v>45128</v>
      </c>
      <c r="J1322" s="21">
        <f t="shared" si="61"/>
        <v>18</v>
      </c>
      <c r="K1322" t="s">
        <v>19</v>
      </c>
      <c r="L1322">
        <v>32480</v>
      </c>
      <c r="M1322">
        <v>943</v>
      </c>
      <c r="N1322" s="24">
        <v>1374.45</v>
      </c>
      <c r="O1322" s="24">
        <f t="shared" si="62"/>
        <v>1374.45</v>
      </c>
      <c r="P1322">
        <v>173</v>
      </c>
      <c r="Q1322" t="b">
        <v>1</v>
      </c>
      <c r="V1322" t="s">
        <v>20</v>
      </c>
    </row>
    <row r="1323" spans="1:22">
      <c r="A1323" t="s">
        <v>2738</v>
      </c>
      <c r="B1323" t="s">
        <v>2739</v>
      </c>
      <c r="C1323" s="1" t="s">
        <v>4127</v>
      </c>
      <c r="D1323" s="1">
        <v>45064</v>
      </c>
      <c r="E1323" s="21">
        <v>5</v>
      </c>
      <c r="F1323" s="21">
        <v>18</v>
      </c>
      <c r="G1323" s="21">
        <v>2023</v>
      </c>
      <c r="H1323" s="1">
        <f t="shared" si="60"/>
        <v>45064</v>
      </c>
      <c r="I1323" s="23">
        <v>45083</v>
      </c>
      <c r="J1323" s="21">
        <f t="shared" si="61"/>
        <v>19</v>
      </c>
      <c r="K1323" t="s">
        <v>33</v>
      </c>
      <c r="L1323">
        <v>86230</v>
      </c>
      <c r="M1323">
        <v>1245</v>
      </c>
      <c r="N1323" s="24">
        <v>1196.09</v>
      </c>
      <c r="O1323" s="24">
        <f t="shared" si="62"/>
        <v>1196.09</v>
      </c>
      <c r="P1323">
        <v>142</v>
      </c>
      <c r="Q1323" t="b">
        <v>1</v>
      </c>
      <c r="V1323" t="s">
        <v>34</v>
      </c>
    </row>
    <row r="1324" spans="1:22">
      <c r="A1324" t="s">
        <v>2740</v>
      </c>
      <c r="B1324" t="s">
        <v>2741</v>
      </c>
      <c r="C1324" s="1" t="s">
        <v>4127</v>
      </c>
      <c r="D1324" s="1">
        <v>45102</v>
      </c>
      <c r="E1324" s="21">
        <v>6</v>
      </c>
      <c r="F1324" s="21">
        <v>25</v>
      </c>
      <c r="G1324" s="21">
        <v>2023</v>
      </c>
      <c r="H1324" s="1">
        <f t="shared" si="60"/>
        <v>45102</v>
      </c>
      <c r="I1324" s="23">
        <v>45129</v>
      </c>
      <c r="J1324" s="21">
        <f t="shared" si="61"/>
        <v>27</v>
      </c>
      <c r="K1324" t="s">
        <v>41</v>
      </c>
      <c r="L1324">
        <v>69836</v>
      </c>
      <c r="M1324">
        <v>2470</v>
      </c>
      <c r="N1324" s="24">
        <v>4420.11</v>
      </c>
      <c r="O1324" s="24">
        <f t="shared" si="62"/>
        <v>3632.575</v>
      </c>
      <c r="P1324">
        <v>196</v>
      </c>
      <c r="Q1324" t="b">
        <v>1</v>
      </c>
      <c r="V1324" t="s">
        <v>42</v>
      </c>
    </row>
    <row r="1325" spans="1:22">
      <c r="A1325" t="s">
        <v>2742</v>
      </c>
      <c r="B1325" t="s">
        <v>2743</v>
      </c>
      <c r="C1325" s="1" t="s">
        <v>4129</v>
      </c>
      <c r="D1325" s="1">
        <v>45160</v>
      </c>
      <c r="E1325" s="21">
        <v>8</v>
      </c>
      <c r="F1325" s="21">
        <v>22</v>
      </c>
      <c r="G1325" s="21">
        <v>2023</v>
      </c>
      <c r="H1325" s="1">
        <f t="shared" si="60"/>
        <v>45160</v>
      </c>
      <c r="I1325" s="23">
        <v>45169</v>
      </c>
      <c r="J1325" s="21">
        <f t="shared" si="61"/>
        <v>9</v>
      </c>
      <c r="K1325" t="s">
        <v>23</v>
      </c>
      <c r="L1325">
        <v>73258</v>
      </c>
      <c r="M1325">
        <v>2991</v>
      </c>
      <c r="N1325" s="24">
        <v>5800.17</v>
      </c>
      <c r="O1325" s="24">
        <f t="shared" si="62"/>
        <v>3632.575</v>
      </c>
      <c r="P1325">
        <v>346</v>
      </c>
      <c r="Q1325" t="b">
        <v>1</v>
      </c>
      <c r="V1325" t="s">
        <v>25</v>
      </c>
    </row>
    <row r="1326" spans="1:22">
      <c r="A1326" t="s">
        <v>2744</v>
      </c>
      <c r="B1326" t="s">
        <v>2745</v>
      </c>
      <c r="C1326" s="1" t="s">
        <v>4129</v>
      </c>
      <c r="D1326" s="1">
        <v>45171</v>
      </c>
      <c r="E1326" s="21">
        <v>9</v>
      </c>
      <c r="F1326" s="21">
        <v>2</v>
      </c>
      <c r="G1326" s="21">
        <v>2023</v>
      </c>
      <c r="H1326" s="1">
        <f t="shared" si="60"/>
        <v>45171</v>
      </c>
      <c r="I1326" s="23">
        <v>45188</v>
      </c>
      <c r="J1326" s="21">
        <f t="shared" si="61"/>
        <v>17</v>
      </c>
      <c r="K1326" t="s">
        <v>23</v>
      </c>
      <c r="L1326">
        <v>40986</v>
      </c>
      <c r="M1326">
        <v>414</v>
      </c>
      <c r="N1326" s="24">
        <v>342.2</v>
      </c>
      <c r="O1326" s="24">
        <f t="shared" si="62"/>
        <v>342.2</v>
      </c>
      <c r="P1326">
        <v>46</v>
      </c>
      <c r="Q1326" t="b">
        <v>0</v>
      </c>
      <c r="V1326" t="s">
        <v>25</v>
      </c>
    </row>
    <row r="1327" spans="1:22">
      <c r="A1327" t="s">
        <v>2746</v>
      </c>
      <c r="B1327" t="s">
        <v>2747</v>
      </c>
      <c r="C1327" s="1" t="s">
        <v>4131</v>
      </c>
      <c r="D1327" s="1">
        <v>45012</v>
      </c>
      <c r="E1327" s="21">
        <v>3</v>
      </c>
      <c r="F1327" s="21">
        <v>27</v>
      </c>
      <c r="G1327" s="21">
        <v>2023</v>
      </c>
      <c r="H1327" s="1">
        <f t="shared" si="60"/>
        <v>45012</v>
      </c>
      <c r="I1327" s="23">
        <v>45031</v>
      </c>
      <c r="J1327" s="21">
        <f t="shared" si="61"/>
        <v>19</v>
      </c>
      <c r="K1327" t="s">
        <v>14</v>
      </c>
      <c r="L1327">
        <v>25160</v>
      </c>
      <c r="M1327">
        <v>1116</v>
      </c>
      <c r="N1327" s="24">
        <v>705.57</v>
      </c>
      <c r="O1327" s="24">
        <f t="shared" si="62"/>
        <v>705.57</v>
      </c>
      <c r="P1327">
        <v>127</v>
      </c>
      <c r="Q1327" t="b">
        <v>1</v>
      </c>
      <c r="V1327" t="s">
        <v>16</v>
      </c>
    </row>
    <row r="1328" spans="1:22">
      <c r="A1328" t="s">
        <v>2748</v>
      </c>
      <c r="B1328" t="s">
        <v>2749</v>
      </c>
      <c r="C1328" s="1" t="s">
        <v>4128</v>
      </c>
      <c r="D1328" s="1">
        <v>44957</v>
      </c>
      <c r="E1328" s="21">
        <v>1</v>
      </c>
      <c r="F1328" s="21">
        <v>31</v>
      </c>
      <c r="G1328" s="21">
        <v>2023</v>
      </c>
      <c r="H1328" s="1">
        <f t="shared" si="60"/>
        <v>44957</v>
      </c>
      <c r="I1328" s="23">
        <v>44971</v>
      </c>
      <c r="J1328" s="21">
        <f t="shared" si="61"/>
        <v>14</v>
      </c>
      <c r="K1328" t="s">
        <v>14</v>
      </c>
      <c r="L1328">
        <v>86595</v>
      </c>
      <c r="M1328">
        <v>1510</v>
      </c>
      <c r="N1328" s="24">
        <v>1195.62</v>
      </c>
      <c r="O1328" s="24">
        <f t="shared" si="62"/>
        <v>1195.62</v>
      </c>
      <c r="P1328">
        <v>208</v>
      </c>
      <c r="Q1328" t="b">
        <v>1</v>
      </c>
      <c r="V1328" t="s">
        <v>16</v>
      </c>
    </row>
    <row r="1329" spans="1:22">
      <c r="A1329" t="s">
        <v>2750</v>
      </c>
      <c r="B1329" t="s">
        <v>2751</v>
      </c>
      <c r="C1329" s="1" t="s">
        <v>4128</v>
      </c>
      <c r="D1329" s="1">
        <v>44980</v>
      </c>
      <c r="E1329" s="21">
        <v>2</v>
      </c>
      <c r="F1329" s="21">
        <v>23</v>
      </c>
      <c r="G1329" s="21">
        <v>2023</v>
      </c>
      <c r="H1329" s="1">
        <f t="shared" si="60"/>
        <v>44980</v>
      </c>
      <c r="I1329" s="23">
        <v>44987</v>
      </c>
      <c r="J1329" s="21">
        <f t="shared" si="61"/>
        <v>7</v>
      </c>
      <c r="K1329" t="s">
        <v>14</v>
      </c>
      <c r="L1329">
        <v>80111</v>
      </c>
      <c r="M1329">
        <v>2570</v>
      </c>
      <c r="N1329" s="24">
        <v>4448.23</v>
      </c>
      <c r="O1329" s="24">
        <f t="shared" si="62"/>
        <v>3632.575</v>
      </c>
      <c r="P1329">
        <v>329</v>
      </c>
      <c r="Q1329" t="b">
        <v>1</v>
      </c>
      <c r="V1329" t="s">
        <v>68</v>
      </c>
    </row>
    <row r="1330" spans="1:22">
      <c r="A1330" t="s">
        <v>2752</v>
      </c>
      <c r="B1330" t="s">
        <v>2753</v>
      </c>
      <c r="C1330" s="1" t="s">
        <v>4128</v>
      </c>
      <c r="D1330" s="1">
        <v>45218</v>
      </c>
      <c r="E1330" s="21">
        <v>10</v>
      </c>
      <c r="F1330" s="21">
        <v>19</v>
      </c>
      <c r="G1330" s="21">
        <v>2023</v>
      </c>
      <c r="H1330" s="1">
        <f t="shared" si="60"/>
        <v>45218</v>
      </c>
      <c r="I1330" s="23">
        <v>45227</v>
      </c>
      <c r="J1330" s="21">
        <f t="shared" si="61"/>
        <v>9</v>
      </c>
      <c r="K1330" t="s">
        <v>19</v>
      </c>
      <c r="L1330">
        <v>65929</v>
      </c>
      <c r="M1330">
        <v>1755</v>
      </c>
      <c r="N1330" s="24">
        <v>2658.77</v>
      </c>
      <c r="O1330" s="24">
        <f t="shared" si="62"/>
        <v>2658.77</v>
      </c>
      <c r="P1330">
        <v>0</v>
      </c>
      <c r="Q1330" t="b">
        <v>1</v>
      </c>
      <c r="V1330" t="s">
        <v>20</v>
      </c>
    </row>
    <row r="1331" spans="1:22">
      <c r="A1331" t="s">
        <v>2754</v>
      </c>
      <c r="B1331" t="s">
        <v>2755</v>
      </c>
      <c r="C1331" s="1" t="s">
        <v>4131</v>
      </c>
      <c r="D1331" s="1">
        <v>45121</v>
      </c>
      <c r="E1331" s="21">
        <v>7</v>
      </c>
      <c r="F1331" s="21">
        <v>14</v>
      </c>
      <c r="G1331" s="21">
        <v>2023</v>
      </c>
      <c r="H1331" s="1">
        <f t="shared" si="60"/>
        <v>45121</v>
      </c>
      <c r="I1331" s="23">
        <v>45123</v>
      </c>
      <c r="J1331" s="21">
        <f t="shared" si="61"/>
        <v>2</v>
      </c>
      <c r="K1331" t="s">
        <v>14</v>
      </c>
      <c r="L1331">
        <v>74506</v>
      </c>
      <c r="M1331">
        <v>2889</v>
      </c>
      <c r="N1331" s="24">
        <v>4200.81</v>
      </c>
      <c r="O1331" s="24">
        <f t="shared" si="62"/>
        <v>3632.575</v>
      </c>
      <c r="P1331">
        <v>0</v>
      </c>
      <c r="Q1331" t="b">
        <v>1</v>
      </c>
      <c r="V1331" t="s">
        <v>16</v>
      </c>
    </row>
    <row r="1332" spans="1:22">
      <c r="A1332" t="s">
        <v>2756</v>
      </c>
      <c r="B1332" t="s">
        <v>2757</v>
      </c>
      <c r="C1332" s="1" t="s">
        <v>4131</v>
      </c>
      <c r="D1332" s="1">
        <v>45277</v>
      </c>
      <c r="E1332" s="21">
        <v>12</v>
      </c>
      <c r="F1332" s="21">
        <v>17</v>
      </c>
      <c r="G1332" s="21">
        <v>2023</v>
      </c>
      <c r="H1332" s="1">
        <f t="shared" si="60"/>
        <v>45277</v>
      </c>
      <c r="I1332" s="23">
        <v>45291</v>
      </c>
      <c r="J1332" s="21">
        <f t="shared" si="61"/>
        <v>14</v>
      </c>
      <c r="K1332" t="s">
        <v>41</v>
      </c>
      <c r="L1332">
        <v>35911</v>
      </c>
      <c r="M1332">
        <v>892</v>
      </c>
      <c r="N1332" s="24">
        <v>983.6</v>
      </c>
      <c r="O1332" s="24">
        <f t="shared" si="62"/>
        <v>983.6</v>
      </c>
      <c r="P1332">
        <v>142</v>
      </c>
      <c r="Q1332" t="b">
        <v>0</v>
      </c>
      <c r="V1332" t="s">
        <v>42</v>
      </c>
    </row>
    <row r="1333" spans="1:22">
      <c r="A1333" t="s">
        <v>2758</v>
      </c>
      <c r="B1333" t="s">
        <v>2759</v>
      </c>
      <c r="C1333" s="1" t="s">
        <v>4129</v>
      </c>
      <c r="D1333" s="1">
        <v>44993</v>
      </c>
      <c r="E1333" s="21">
        <v>3</v>
      </c>
      <c r="F1333" s="21">
        <v>8</v>
      </c>
      <c r="G1333" s="21">
        <v>2023</v>
      </c>
      <c r="H1333" s="1">
        <f t="shared" si="60"/>
        <v>44993</v>
      </c>
      <c r="I1333" s="23">
        <v>45014</v>
      </c>
      <c r="J1333" s="21">
        <f t="shared" si="61"/>
        <v>21</v>
      </c>
      <c r="K1333" t="s">
        <v>19</v>
      </c>
      <c r="L1333">
        <v>88127</v>
      </c>
      <c r="M1333">
        <v>3947</v>
      </c>
      <c r="N1333" s="24">
        <v>5394.53</v>
      </c>
      <c r="O1333" s="24">
        <f t="shared" si="62"/>
        <v>3632.575</v>
      </c>
      <c r="P1333">
        <v>528</v>
      </c>
      <c r="Q1333" t="b">
        <v>0</v>
      </c>
      <c r="V1333" t="s">
        <v>20</v>
      </c>
    </row>
    <row r="1334" spans="1:22">
      <c r="A1334" t="s">
        <v>2760</v>
      </c>
      <c r="B1334" t="s">
        <v>2761</v>
      </c>
      <c r="C1334" s="1" t="s">
        <v>4128</v>
      </c>
      <c r="D1334" s="1">
        <v>45137</v>
      </c>
      <c r="E1334" s="21">
        <v>7</v>
      </c>
      <c r="F1334" s="21">
        <v>30</v>
      </c>
      <c r="G1334" s="21">
        <v>2023</v>
      </c>
      <c r="H1334" s="1">
        <f t="shared" si="60"/>
        <v>45137</v>
      </c>
      <c r="I1334" s="23">
        <v>45153</v>
      </c>
      <c r="J1334" s="21">
        <f t="shared" si="61"/>
        <v>16</v>
      </c>
      <c r="K1334" t="s">
        <v>415</v>
      </c>
      <c r="L1334">
        <v>32821</v>
      </c>
      <c r="M1334">
        <v>1287</v>
      </c>
      <c r="N1334" s="24">
        <v>1237.85</v>
      </c>
      <c r="O1334" s="24">
        <f t="shared" si="62"/>
        <v>1237.85</v>
      </c>
      <c r="P1334">
        <v>133</v>
      </c>
      <c r="Q1334" t="b">
        <v>0</v>
      </c>
      <c r="V1334" t="s">
        <v>34</v>
      </c>
    </row>
    <row r="1335" spans="1:22">
      <c r="A1335" t="s">
        <v>2762</v>
      </c>
      <c r="B1335" t="s">
        <v>2763</v>
      </c>
      <c r="C1335" s="1" t="s">
        <v>4131</v>
      </c>
      <c r="D1335" s="1">
        <v>45262</v>
      </c>
      <c r="E1335" s="21">
        <v>12</v>
      </c>
      <c r="F1335" s="21">
        <v>2</v>
      </c>
      <c r="G1335" s="21">
        <v>2023</v>
      </c>
      <c r="H1335" s="1">
        <f t="shared" si="60"/>
        <v>45262</v>
      </c>
      <c r="I1335" s="23">
        <v>45282</v>
      </c>
      <c r="J1335" s="21">
        <f t="shared" si="61"/>
        <v>20</v>
      </c>
      <c r="K1335" t="s">
        <v>23</v>
      </c>
      <c r="L1335">
        <v>76039</v>
      </c>
      <c r="M1335">
        <v>2730</v>
      </c>
      <c r="N1335" s="24">
        <v>3319.13</v>
      </c>
      <c r="O1335" s="24">
        <f t="shared" si="62"/>
        <v>3319.13</v>
      </c>
      <c r="P1335">
        <v>467</v>
      </c>
      <c r="Q1335" t="b">
        <v>0</v>
      </c>
      <c r="V1335" t="s">
        <v>25</v>
      </c>
    </row>
    <row r="1336" spans="1:22">
      <c r="A1336" t="s">
        <v>2764</v>
      </c>
      <c r="B1336" t="s">
        <v>2765</v>
      </c>
      <c r="C1336" s="1" t="s">
        <v>4129</v>
      </c>
      <c r="D1336" s="1">
        <v>45274</v>
      </c>
      <c r="E1336" s="21">
        <v>12</v>
      </c>
      <c r="F1336" s="21">
        <v>14</v>
      </c>
      <c r="G1336" s="21">
        <v>2023</v>
      </c>
      <c r="H1336" s="1">
        <f t="shared" si="60"/>
        <v>45274</v>
      </c>
      <c r="I1336" s="23">
        <v>45278</v>
      </c>
      <c r="J1336" s="21">
        <f t="shared" si="61"/>
        <v>4</v>
      </c>
      <c r="K1336" t="s">
        <v>33</v>
      </c>
      <c r="L1336">
        <v>61535</v>
      </c>
      <c r="M1336">
        <v>2575</v>
      </c>
      <c r="N1336" s="24">
        <v>4350.71</v>
      </c>
      <c r="O1336" s="24">
        <f t="shared" si="62"/>
        <v>3632.575</v>
      </c>
      <c r="P1336">
        <v>278</v>
      </c>
      <c r="Q1336" t="b">
        <v>1</v>
      </c>
      <c r="V1336" t="s">
        <v>34</v>
      </c>
    </row>
    <row r="1337" spans="1:22">
      <c r="A1337" t="s">
        <v>2766</v>
      </c>
      <c r="B1337" t="s">
        <v>2767</v>
      </c>
      <c r="C1337" s="1" t="s">
        <v>4131</v>
      </c>
      <c r="D1337" s="1">
        <v>45216</v>
      </c>
      <c r="E1337" s="21">
        <v>10</v>
      </c>
      <c r="F1337" s="21">
        <v>17</v>
      </c>
      <c r="G1337" s="21">
        <v>2023</v>
      </c>
      <c r="H1337" s="1">
        <f t="shared" si="60"/>
        <v>45216</v>
      </c>
      <c r="I1337" s="23">
        <v>45232</v>
      </c>
      <c r="J1337" s="21">
        <f t="shared" si="61"/>
        <v>16</v>
      </c>
      <c r="K1337" t="s">
        <v>14</v>
      </c>
      <c r="L1337">
        <v>85458</v>
      </c>
      <c r="M1337">
        <v>3432</v>
      </c>
      <c r="N1337" s="24">
        <v>6767.43</v>
      </c>
      <c r="O1337" s="24">
        <f t="shared" si="62"/>
        <v>3632.575</v>
      </c>
      <c r="P1337">
        <v>581</v>
      </c>
      <c r="Q1337" t="b">
        <v>0</v>
      </c>
      <c r="V1337" t="s">
        <v>16</v>
      </c>
    </row>
    <row r="1338" spans="1:22">
      <c r="A1338" t="s">
        <v>2768</v>
      </c>
      <c r="B1338" t="s">
        <v>2769</v>
      </c>
      <c r="C1338" s="1" t="s">
        <v>4128</v>
      </c>
      <c r="D1338" s="1">
        <v>45100</v>
      </c>
      <c r="E1338" s="21">
        <v>6</v>
      </c>
      <c r="F1338" s="21">
        <v>23</v>
      </c>
      <c r="G1338" s="21">
        <v>2023</v>
      </c>
      <c r="H1338" s="1">
        <f t="shared" si="60"/>
        <v>45100</v>
      </c>
      <c r="I1338" s="23">
        <v>45114</v>
      </c>
      <c r="J1338" s="21">
        <f t="shared" si="61"/>
        <v>14</v>
      </c>
      <c r="K1338" t="s">
        <v>33</v>
      </c>
      <c r="L1338">
        <v>13175</v>
      </c>
      <c r="M1338">
        <v>150</v>
      </c>
      <c r="N1338" s="24">
        <v>284.81</v>
      </c>
      <c r="O1338" s="24">
        <f t="shared" si="62"/>
        <v>284.81</v>
      </c>
      <c r="P1338">
        <v>0</v>
      </c>
      <c r="Q1338" t="b">
        <v>0</v>
      </c>
      <c r="V1338" t="s">
        <v>34</v>
      </c>
    </row>
    <row r="1339" spans="1:22">
      <c r="A1339" t="s">
        <v>2770</v>
      </c>
      <c r="B1339" t="s">
        <v>2771</v>
      </c>
      <c r="C1339" s="1" t="s">
        <v>4129</v>
      </c>
      <c r="D1339" s="1" t="s">
        <v>2772</v>
      </c>
      <c r="E1339" s="21">
        <v>13</v>
      </c>
      <c r="F1339" s="21">
        <v>11</v>
      </c>
      <c r="G1339" s="21">
        <v>2023</v>
      </c>
      <c r="H1339" s="1">
        <f t="shared" si="60"/>
        <v>45243</v>
      </c>
      <c r="I1339" s="23">
        <v>45256</v>
      </c>
      <c r="J1339" s="21">
        <f t="shared" si="61"/>
        <v>13</v>
      </c>
      <c r="K1339" t="s">
        <v>23</v>
      </c>
      <c r="L1339">
        <v>55771</v>
      </c>
      <c r="M1339">
        <v>1438</v>
      </c>
      <c r="N1339" s="24">
        <v>2733.35</v>
      </c>
      <c r="O1339" s="24">
        <f t="shared" si="62"/>
        <v>2733.35</v>
      </c>
      <c r="P1339">
        <v>87</v>
      </c>
      <c r="Q1339" t="b">
        <v>1</v>
      </c>
      <c r="V1339" t="s">
        <v>25</v>
      </c>
    </row>
    <row r="1340" spans="1:22">
      <c r="A1340" t="s">
        <v>2773</v>
      </c>
      <c r="B1340" t="s">
        <v>2774</v>
      </c>
      <c r="C1340" s="1" t="s">
        <v>4127</v>
      </c>
      <c r="D1340" s="1">
        <v>45265</v>
      </c>
      <c r="E1340" s="21">
        <v>12</v>
      </c>
      <c r="F1340" s="21">
        <v>5</v>
      </c>
      <c r="G1340" s="21">
        <v>2023</v>
      </c>
      <c r="H1340" s="1">
        <f t="shared" si="60"/>
        <v>45265</v>
      </c>
      <c r="I1340" s="23">
        <v>45276</v>
      </c>
      <c r="J1340" s="21">
        <f t="shared" si="61"/>
        <v>11</v>
      </c>
      <c r="K1340" t="s">
        <v>19</v>
      </c>
      <c r="L1340">
        <v>87925</v>
      </c>
      <c r="M1340">
        <v>4152</v>
      </c>
      <c r="N1340" s="24">
        <v>4581.05</v>
      </c>
      <c r="O1340" s="24">
        <f t="shared" si="62"/>
        <v>3632.575</v>
      </c>
      <c r="P1340">
        <v>788</v>
      </c>
      <c r="Q1340" t="b">
        <v>1</v>
      </c>
      <c r="V1340" t="s">
        <v>20</v>
      </c>
    </row>
    <row r="1341" spans="1:22">
      <c r="A1341" t="s">
        <v>2775</v>
      </c>
      <c r="B1341" t="s">
        <v>2776</v>
      </c>
      <c r="C1341" s="1" t="s">
        <v>4128</v>
      </c>
      <c r="D1341" s="1">
        <v>45266</v>
      </c>
      <c r="E1341" s="21">
        <v>12</v>
      </c>
      <c r="F1341" s="21">
        <v>6</v>
      </c>
      <c r="G1341" s="21">
        <v>2023</v>
      </c>
      <c r="H1341" s="1">
        <f t="shared" si="60"/>
        <v>45266</v>
      </c>
      <c r="I1341" s="23">
        <v>45261</v>
      </c>
      <c r="J1341" s="21">
        <f t="shared" si="61"/>
        <v>-5</v>
      </c>
      <c r="K1341" t="s">
        <v>19</v>
      </c>
      <c r="L1341">
        <v>67358</v>
      </c>
      <c r="M1341">
        <v>1012</v>
      </c>
      <c r="N1341" s="24">
        <v>1217.62</v>
      </c>
      <c r="O1341" s="24">
        <f t="shared" si="62"/>
        <v>1217.62</v>
      </c>
      <c r="P1341">
        <v>110</v>
      </c>
      <c r="Q1341" t="b">
        <v>0</v>
      </c>
      <c r="V1341" t="s">
        <v>20</v>
      </c>
    </row>
    <row r="1342" spans="1:22">
      <c r="A1342" t="s">
        <v>2777</v>
      </c>
      <c r="B1342" t="s">
        <v>2778</v>
      </c>
      <c r="C1342" s="1" t="s">
        <v>4129</v>
      </c>
      <c r="D1342" s="1">
        <v>45212</v>
      </c>
      <c r="E1342" s="21">
        <v>10</v>
      </c>
      <c r="F1342" s="21">
        <v>13</v>
      </c>
      <c r="G1342" s="21">
        <v>2023</v>
      </c>
      <c r="H1342" s="1">
        <f t="shared" si="60"/>
        <v>45212</v>
      </c>
      <c r="I1342" s="23">
        <v>45217</v>
      </c>
      <c r="J1342" s="21">
        <f t="shared" si="61"/>
        <v>5</v>
      </c>
      <c r="K1342" t="s">
        <v>14</v>
      </c>
      <c r="L1342">
        <v>18327</v>
      </c>
      <c r="M1342">
        <v>723</v>
      </c>
      <c r="N1342" s="24">
        <v>1126.76</v>
      </c>
      <c r="O1342" s="24">
        <f t="shared" si="62"/>
        <v>1126.76</v>
      </c>
      <c r="P1342">
        <v>122</v>
      </c>
      <c r="Q1342" t="b">
        <v>1</v>
      </c>
      <c r="V1342" t="s">
        <v>16</v>
      </c>
    </row>
    <row r="1343" spans="1:22">
      <c r="A1343" t="s">
        <v>2779</v>
      </c>
      <c r="B1343" t="s">
        <v>2780</v>
      </c>
      <c r="C1343" s="1" t="s">
        <v>4127</v>
      </c>
      <c r="D1343" s="1">
        <v>44932</v>
      </c>
      <c r="E1343" s="21">
        <v>1</v>
      </c>
      <c r="F1343" s="21">
        <v>6</v>
      </c>
      <c r="G1343" s="21">
        <v>2023</v>
      </c>
      <c r="H1343" s="1">
        <f t="shared" si="60"/>
        <v>44932</v>
      </c>
      <c r="I1343" s="23">
        <v>44938</v>
      </c>
      <c r="J1343" s="21">
        <f t="shared" si="61"/>
        <v>6</v>
      </c>
      <c r="K1343" t="s">
        <v>19</v>
      </c>
      <c r="L1343">
        <v>48057</v>
      </c>
      <c r="M1343">
        <v>2354</v>
      </c>
      <c r="N1343" s="24">
        <v>4433.26</v>
      </c>
      <c r="O1343" s="24">
        <f t="shared" si="62"/>
        <v>3632.575</v>
      </c>
      <c r="P1343">
        <v>216</v>
      </c>
      <c r="Q1343" t="b">
        <v>0</v>
      </c>
      <c r="V1343" t="s">
        <v>20</v>
      </c>
    </row>
    <row r="1344" spans="1:22">
      <c r="A1344" t="s">
        <v>2781</v>
      </c>
      <c r="B1344" t="s">
        <v>2782</v>
      </c>
      <c r="C1344" s="1" t="s">
        <v>4131</v>
      </c>
      <c r="D1344" s="1">
        <v>45167</v>
      </c>
      <c r="E1344" s="21">
        <v>8</v>
      </c>
      <c r="F1344" s="21">
        <v>29</v>
      </c>
      <c r="G1344" s="21">
        <v>2023</v>
      </c>
      <c r="H1344" s="1">
        <f t="shared" si="60"/>
        <v>45167</v>
      </c>
      <c r="I1344" s="23">
        <v>45171</v>
      </c>
      <c r="J1344" s="21">
        <f t="shared" si="61"/>
        <v>4</v>
      </c>
      <c r="K1344" t="s">
        <v>14</v>
      </c>
      <c r="L1344">
        <v>7150</v>
      </c>
      <c r="M1344">
        <v>86</v>
      </c>
      <c r="N1344" s="24">
        <v>61.32</v>
      </c>
      <c r="O1344" s="24">
        <f t="shared" si="62"/>
        <v>61.32</v>
      </c>
      <c r="P1344">
        <v>12</v>
      </c>
      <c r="Q1344" t="b">
        <v>0</v>
      </c>
      <c r="V1344" t="s">
        <v>16</v>
      </c>
    </row>
    <row r="1345" spans="1:22">
      <c r="A1345" t="s">
        <v>2783</v>
      </c>
      <c r="B1345" t="s">
        <v>2784</v>
      </c>
      <c r="C1345" s="1" t="s">
        <v>4128</v>
      </c>
      <c r="D1345" s="1">
        <v>44965</v>
      </c>
      <c r="E1345" s="21">
        <v>2</v>
      </c>
      <c r="F1345" s="21">
        <v>8</v>
      </c>
      <c r="G1345" s="21">
        <v>2023</v>
      </c>
      <c r="H1345" s="1">
        <f t="shared" si="60"/>
        <v>44965</v>
      </c>
      <c r="I1345" s="23">
        <v>44977</v>
      </c>
      <c r="J1345" s="21">
        <f t="shared" si="61"/>
        <v>12</v>
      </c>
      <c r="K1345" t="s">
        <v>19</v>
      </c>
      <c r="L1345">
        <v>5425</v>
      </c>
      <c r="M1345">
        <v>202</v>
      </c>
      <c r="N1345" s="24">
        <v>193.19</v>
      </c>
      <c r="O1345" s="24">
        <f t="shared" si="62"/>
        <v>193.19</v>
      </c>
      <c r="P1345">
        <v>36</v>
      </c>
      <c r="Q1345" t="b">
        <v>1</v>
      </c>
      <c r="V1345" t="s">
        <v>20</v>
      </c>
    </row>
    <row r="1346" spans="1:22">
      <c r="A1346" t="s">
        <v>2785</v>
      </c>
      <c r="B1346" t="s">
        <v>2786</v>
      </c>
      <c r="C1346" s="1" t="s">
        <v>4129</v>
      </c>
      <c r="D1346" s="1">
        <v>45096</v>
      </c>
      <c r="E1346" s="21">
        <v>6</v>
      </c>
      <c r="F1346" s="21">
        <v>19</v>
      </c>
      <c r="G1346" s="21">
        <v>2023</v>
      </c>
      <c r="H1346" s="1">
        <f t="shared" si="60"/>
        <v>45096</v>
      </c>
      <c r="I1346" s="23">
        <v>45121</v>
      </c>
      <c r="J1346" s="21">
        <f t="shared" si="61"/>
        <v>25</v>
      </c>
      <c r="K1346" t="s">
        <v>33</v>
      </c>
      <c r="L1346">
        <v>17032</v>
      </c>
      <c r="M1346">
        <v>489</v>
      </c>
      <c r="N1346" s="24">
        <v>346.64</v>
      </c>
      <c r="O1346" s="24">
        <f t="shared" si="62"/>
        <v>346.64</v>
      </c>
      <c r="P1346">
        <v>27</v>
      </c>
      <c r="Q1346" t="b">
        <v>1</v>
      </c>
      <c r="V1346" t="s">
        <v>34</v>
      </c>
    </row>
    <row r="1347" spans="1:22">
      <c r="A1347" t="s">
        <v>2787</v>
      </c>
      <c r="B1347" t="s">
        <v>2788</v>
      </c>
      <c r="C1347" s="1" t="s">
        <v>4127</v>
      </c>
      <c r="D1347" s="1">
        <v>45041</v>
      </c>
      <c r="E1347" s="21">
        <v>4</v>
      </c>
      <c r="F1347" s="21">
        <v>25</v>
      </c>
      <c r="G1347" s="21">
        <v>2023</v>
      </c>
      <c r="H1347" s="1">
        <f t="shared" ref="H1347:H1410" si="63">IF(E1347&gt;12,DATE(G1347,F1347,E1347),D1347)</f>
        <v>45041</v>
      </c>
      <c r="I1347" s="23">
        <v>45067</v>
      </c>
      <c r="J1347" s="21">
        <f t="shared" ref="J1347:J1410" si="64">DATEDIF(H1347,I1347,"D")</f>
        <v>26</v>
      </c>
      <c r="K1347" t="s">
        <v>33</v>
      </c>
      <c r="L1347">
        <v>3198</v>
      </c>
      <c r="M1347">
        <v>106</v>
      </c>
      <c r="N1347" s="24">
        <v>150.31</v>
      </c>
      <c r="O1347" s="24">
        <f t="shared" ref="O1347:O1410" si="65">IF(N1347&lt;$Z$8,$Z$8,IF(N1347&gt;$Z$9,$Z$9,N1347))</f>
        <v>150.31</v>
      </c>
      <c r="P1347">
        <v>18</v>
      </c>
      <c r="Q1347" t="b">
        <v>1</v>
      </c>
      <c r="V1347" t="s">
        <v>34</v>
      </c>
    </row>
    <row r="1348" spans="1:22">
      <c r="A1348" t="s">
        <v>2789</v>
      </c>
      <c r="B1348" t="s">
        <v>2790</v>
      </c>
      <c r="C1348" s="1" t="s">
        <v>4129</v>
      </c>
      <c r="D1348" s="1">
        <v>44931</v>
      </c>
      <c r="E1348" s="21">
        <v>1</v>
      </c>
      <c r="F1348" s="21">
        <v>5</v>
      </c>
      <c r="G1348" s="21">
        <v>2023</v>
      </c>
      <c r="H1348" s="1">
        <f t="shared" si="63"/>
        <v>44931</v>
      </c>
      <c r="I1348" s="23">
        <v>44926</v>
      </c>
      <c r="J1348" s="21">
        <f t="shared" si="64"/>
        <v>-5</v>
      </c>
      <c r="K1348" t="s">
        <v>14</v>
      </c>
      <c r="L1348">
        <v>61500</v>
      </c>
      <c r="M1348">
        <v>824</v>
      </c>
      <c r="N1348" s="24">
        <v>790.59</v>
      </c>
      <c r="O1348" s="24">
        <f t="shared" si="65"/>
        <v>790.59</v>
      </c>
      <c r="P1348">
        <v>111</v>
      </c>
      <c r="Q1348" t="b">
        <v>1</v>
      </c>
      <c r="V1348" t="s">
        <v>16</v>
      </c>
    </row>
    <row r="1349" spans="1:22">
      <c r="A1349" t="s">
        <v>2791</v>
      </c>
      <c r="B1349" t="s">
        <v>2792</v>
      </c>
      <c r="C1349" s="1" t="s">
        <v>4131</v>
      </c>
      <c r="D1349" s="1">
        <v>45154</v>
      </c>
      <c r="E1349" s="21">
        <v>8</v>
      </c>
      <c r="F1349" s="21">
        <v>16</v>
      </c>
      <c r="G1349" s="21">
        <v>2023</v>
      </c>
      <c r="H1349" s="1">
        <f t="shared" si="63"/>
        <v>45154</v>
      </c>
      <c r="I1349" s="23">
        <v>45156</v>
      </c>
      <c r="J1349" s="21">
        <f t="shared" si="64"/>
        <v>2</v>
      </c>
      <c r="K1349" t="s">
        <v>23</v>
      </c>
      <c r="L1349">
        <v>54394</v>
      </c>
      <c r="M1349">
        <v>637</v>
      </c>
      <c r="N1349" s="24">
        <v>630.1</v>
      </c>
      <c r="O1349" s="24">
        <f t="shared" si="65"/>
        <v>630.1</v>
      </c>
      <c r="P1349">
        <v>89</v>
      </c>
      <c r="Q1349" t="b">
        <v>0</v>
      </c>
      <c r="V1349" t="s">
        <v>25</v>
      </c>
    </row>
    <row r="1350" spans="1:22">
      <c r="A1350" t="s">
        <v>2793</v>
      </c>
      <c r="B1350" t="s">
        <v>2794</v>
      </c>
      <c r="C1350" s="1" t="s">
        <v>4128</v>
      </c>
      <c r="D1350" s="1">
        <v>45182</v>
      </c>
      <c r="E1350" s="21">
        <v>9</v>
      </c>
      <c r="F1350" s="21">
        <v>13</v>
      </c>
      <c r="G1350" s="21">
        <v>2023</v>
      </c>
      <c r="H1350" s="1">
        <f t="shared" si="63"/>
        <v>45182</v>
      </c>
      <c r="I1350" s="23">
        <v>45210</v>
      </c>
      <c r="J1350" s="21">
        <f t="shared" si="64"/>
        <v>28</v>
      </c>
      <c r="K1350" t="s">
        <v>23</v>
      </c>
      <c r="L1350">
        <v>21079</v>
      </c>
      <c r="M1350">
        <v>773</v>
      </c>
      <c r="N1350" s="24">
        <v>468.73</v>
      </c>
      <c r="O1350" s="24">
        <f t="shared" si="65"/>
        <v>468.73</v>
      </c>
      <c r="P1350">
        <v>99</v>
      </c>
      <c r="Q1350" t="b">
        <v>1</v>
      </c>
      <c r="V1350" t="s">
        <v>25</v>
      </c>
    </row>
    <row r="1351" spans="1:22">
      <c r="A1351" t="s">
        <v>2795</v>
      </c>
      <c r="B1351" t="s">
        <v>2796</v>
      </c>
      <c r="C1351" s="1" t="s">
        <v>4131</v>
      </c>
      <c r="D1351" s="1">
        <v>45181</v>
      </c>
      <c r="E1351" s="21">
        <v>9</v>
      </c>
      <c r="F1351" s="21">
        <v>12</v>
      </c>
      <c r="G1351" s="21">
        <v>2023</v>
      </c>
      <c r="H1351" s="1">
        <f t="shared" si="63"/>
        <v>45181</v>
      </c>
      <c r="I1351" s="23">
        <v>45272</v>
      </c>
      <c r="J1351" s="21">
        <f t="shared" si="64"/>
        <v>91</v>
      </c>
      <c r="K1351" t="s">
        <v>14</v>
      </c>
      <c r="L1351">
        <v>37220</v>
      </c>
      <c r="M1351">
        <v>1597</v>
      </c>
      <c r="N1351" s="24">
        <v>1636.44</v>
      </c>
      <c r="O1351" s="24">
        <f t="shared" si="65"/>
        <v>1636.44</v>
      </c>
      <c r="P1351">
        <v>289</v>
      </c>
      <c r="Q1351" t="b">
        <v>1</v>
      </c>
      <c r="V1351" t="s">
        <v>16</v>
      </c>
    </row>
    <row r="1352" spans="1:22">
      <c r="A1352" t="s">
        <v>2797</v>
      </c>
      <c r="B1352" t="s">
        <v>2798</v>
      </c>
      <c r="C1352" s="1" t="s">
        <v>4129</v>
      </c>
      <c r="D1352" s="1">
        <v>45133</v>
      </c>
      <c r="E1352" s="21">
        <v>7</v>
      </c>
      <c r="F1352" s="21">
        <v>26</v>
      </c>
      <c r="G1352" s="21">
        <v>2023</v>
      </c>
      <c r="H1352" s="1">
        <f t="shared" si="63"/>
        <v>45133</v>
      </c>
      <c r="I1352" s="23">
        <v>45142</v>
      </c>
      <c r="J1352" s="21">
        <f t="shared" si="64"/>
        <v>9</v>
      </c>
      <c r="K1352" t="s">
        <v>19</v>
      </c>
      <c r="L1352">
        <v>42874</v>
      </c>
      <c r="M1352">
        <v>1769</v>
      </c>
      <c r="N1352" s="24">
        <v>3173.13</v>
      </c>
      <c r="O1352" s="24">
        <f t="shared" si="65"/>
        <v>3173.13</v>
      </c>
      <c r="P1352">
        <v>0</v>
      </c>
      <c r="Q1352" t="b">
        <v>0</v>
      </c>
      <c r="V1352" t="s">
        <v>20</v>
      </c>
    </row>
    <row r="1353" spans="1:22">
      <c r="A1353" t="s">
        <v>2799</v>
      </c>
      <c r="B1353" t="s">
        <v>2800</v>
      </c>
      <c r="C1353" s="1" t="s">
        <v>4129</v>
      </c>
      <c r="D1353" s="1">
        <v>44927</v>
      </c>
      <c r="E1353" s="21">
        <v>1</v>
      </c>
      <c r="F1353" s="21">
        <v>1</v>
      </c>
      <c r="G1353" s="21">
        <v>2023</v>
      </c>
      <c r="H1353" s="1">
        <f t="shared" si="63"/>
        <v>44927</v>
      </c>
      <c r="I1353" s="23">
        <v>44931</v>
      </c>
      <c r="J1353" s="21">
        <f t="shared" si="64"/>
        <v>4</v>
      </c>
      <c r="K1353" t="s">
        <v>14</v>
      </c>
      <c r="L1353">
        <v>14859</v>
      </c>
      <c r="M1353">
        <v>471</v>
      </c>
      <c r="N1353" s="24">
        <v>400.17</v>
      </c>
      <c r="O1353" s="24">
        <f t="shared" si="65"/>
        <v>400.17</v>
      </c>
      <c r="P1353">
        <v>41</v>
      </c>
      <c r="Q1353" t="b">
        <v>0</v>
      </c>
      <c r="V1353" t="s">
        <v>16</v>
      </c>
    </row>
    <row r="1354" spans="1:22">
      <c r="A1354" t="s">
        <v>2801</v>
      </c>
      <c r="B1354" t="s">
        <v>2802</v>
      </c>
      <c r="C1354" s="1" t="s">
        <v>4128</v>
      </c>
      <c r="D1354" s="1">
        <v>45243</v>
      </c>
      <c r="E1354" s="21">
        <v>11</v>
      </c>
      <c r="F1354" s="21">
        <v>13</v>
      </c>
      <c r="G1354" s="21">
        <v>2023</v>
      </c>
      <c r="H1354" s="1">
        <f t="shared" si="63"/>
        <v>45243</v>
      </c>
      <c r="I1354" s="23">
        <v>45261</v>
      </c>
      <c r="J1354" s="21">
        <f t="shared" si="64"/>
        <v>18</v>
      </c>
      <c r="K1354" t="s">
        <v>14</v>
      </c>
      <c r="L1354">
        <v>51460</v>
      </c>
      <c r="M1354">
        <v>720</v>
      </c>
      <c r="N1354" s="24">
        <v>1110.8</v>
      </c>
      <c r="O1354" s="24">
        <f t="shared" si="65"/>
        <v>1110.8</v>
      </c>
      <c r="P1354">
        <v>130</v>
      </c>
      <c r="Q1354" t="b">
        <v>1</v>
      </c>
      <c r="V1354" t="s">
        <v>16</v>
      </c>
    </row>
    <row r="1355" spans="1:22">
      <c r="A1355" t="s">
        <v>2803</v>
      </c>
      <c r="B1355" t="s">
        <v>2804</v>
      </c>
      <c r="C1355" s="1" t="s">
        <v>4129</v>
      </c>
      <c r="D1355" s="1">
        <v>45214</v>
      </c>
      <c r="E1355" s="21">
        <v>10</v>
      </c>
      <c r="F1355" s="21">
        <v>15</v>
      </c>
      <c r="G1355" s="21">
        <v>2023</v>
      </c>
      <c r="H1355" s="1">
        <f t="shared" si="63"/>
        <v>45214</v>
      </c>
      <c r="I1355" s="23">
        <v>45232</v>
      </c>
      <c r="J1355" s="21">
        <f t="shared" si="64"/>
        <v>18</v>
      </c>
      <c r="K1355" t="s">
        <v>33</v>
      </c>
      <c r="L1355">
        <v>32419</v>
      </c>
      <c r="M1355">
        <v>1216</v>
      </c>
      <c r="N1355" s="24">
        <v>1756.44</v>
      </c>
      <c r="O1355" s="24">
        <f t="shared" si="65"/>
        <v>1756.44</v>
      </c>
      <c r="P1355">
        <v>198</v>
      </c>
      <c r="Q1355" t="b">
        <v>1</v>
      </c>
      <c r="V1355" t="s">
        <v>68</v>
      </c>
    </row>
    <row r="1356" spans="1:22">
      <c r="A1356" t="s">
        <v>2805</v>
      </c>
      <c r="B1356" t="s">
        <v>2806</v>
      </c>
      <c r="C1356" s="1" t="s">
        <v>4131</v>
      </c>
      <c r="D1356" s="1">
        <v>45101</v>
      </c>
      <c r="E1356" s="21">
        <v>6</v>
      </c>
      <c r="F1356" s="21">
        <v>24</v>
      </c>
      <c r="G1356" s="21">
        <v>2023</v>
      </c>
      <c r="H1356" s="1">
        <f t="shared" si="63"/>
        <v>45101</v>
      </c>
      <c r="I1356" s="23">
        <v>45110</v>
      </c>
      <c r="J1356" s="21">
        <f t="shared" si="64"/>
        <v>9</v>
      </c>
      <c r="K1356" t="s">
        <v>23</v>
      </c>
      <c r="L1356">
        <v>9705</v>
      </c>
      <c r="M1356">
        <v>190</v>
      </c>
      <c r="N1356" s="24">
        <v>341.09</v>
      </c>
      <c r="O1356" s="24">
        <f t="shared" si="65"/>
        <v>341.09</v>
      </c>
      <c r="P1356">
        <v>10</v>
      </c>
      <c r="Q1356" t="b">
        <v>1</v>
      </c>
      <c r="V1356" t="s">
        <v>25</v>
      </c>
    </row>
    <row r="1357" spans="1:22">
      <c r="A1357" t="s">
        <v>2807</v>
      </c>
      <c r="B1357" t="s">
        <v>2808</v>
      </c>
      <c r="C1357" s="1" t="s">
        <v>4128</v>
      </c>
      <c r="D1357" s="1">
        <v>45041</v>
      </c>
      <c r="E1357" s="21">
        <v>4</v>
      </c>
      <c r="F1357" s="21">
        <v>25</v>
      </c>
      <c r="G1357" s="21">
        <v>2023</v>
      </c>
      <c r="H1357" s="1">
        <f t="shared" si="63"/>
        <v>45041</v>
      </c>
      <c r="I1357" s="23">
        <v>45046</v>
      </c>
      <c r="J1357" s="21">
        <f t="shared" si="64"/>
        <v>5</v>
      </c>
      <c r="K1357" t="s">
        <v>14</v>
      </c>
      <c r="L1357">
        <v>43880</v>
      </c>
      <c r="M1357">
        <v>2037</v>
      </c>
      <c r="N1357" s="24">
        <v>1422.71</v>
      </c>
      <c r="O1357" s="24">
        <f t="shared" si="65"/>
        <v>1422.71</v>
      </c>
      <c r="P1357">
        <v>0</v>
      </c>
      <c r="Q1357" t="b">
        <v>0</v>
      </c>
      <c r="V1357" t="s">
        <v>16</v>
      </c>
    </row>
    <row r="1358" spans="1:22">
      <c r="A1358" t="s">
        <v>2809</v>
      </c>
      <c r="B1358" t="s">
        <v>2810</v>
      </c>
      <c r="C1358" s="1" t="s">
        <v>4129</v>
      </c>
      <c r="D1358" s="1">
        <v>45244</v>
      </c>
      <c r="E1358" s="21">
        <v>11</v>
      </c>
      <c r="F1358" s="21">
        <v>14</v>
      </c>
      <c r="G1358" s="21">
        <v>2023</v>
      </c>
      <c r="H1358" s="1">
        <f t="shared" si="63"/>
        <v>45244</v>
      </c>
      <c r="I1358" s="23">
        <v>45270</v>
      </c>
      <c r="J1358" s="21">
        <f t="shared" si="64"/>
        <v>26</v>
      </c>
      <c r="K1358" t="s">
        <v>19</v>
      </c>
      <c r="L1358">
        <v>24236</v>
      </c>
      <c r="M1358">
        <v>1055</v>
      </c>
      <c r="N1358" s="24">
        <v>2074.54</v>
      </c>
      <c r="O1358" s="24">
        <f t="shared" si="65"/>
        <v>2074.54</v>
      </c>
      <c r="P1358">
        <v>0</v>
      </c>
      <c r="Q1358" t="b">
        <v>0</v>
      </c>
      <c r="V1358" t="s">
        <v>20</v>
      </c>
    </row>
    <row r="1359" spans="1:22">
      <c r="A1359" t="s">
        <v>2811</v>
      </c>
      <c r="B1359" t="s">
        <v>2812</v>
      </c>
      <c r="C1359" s="1" t="s">
        <v>4128</v>
      </c>
      <c r="D1359" s="1">
        <v>45113</v>
      </c>
      <c r="E1359" s="21">
        <v>7</v>
      </c>
      <c r="F1359" s="21">
        <v>6</v>
      </c>
      <c r="G1359" s="21">
        <v>2023</v>
      </c>
      <c r="H1359" s="1">
        <f t="shared" si="63"/>
        <v>45113</v>
      </c>
      <c r="I1359" s="23">
        <v>45117</v>
      </c>
      <c r="J1359" s="21">
        <f t="shared" si="64"/>
        <v>4</v>
      </c>
      <c r="K1359" t="s">
        <v>41</v>
      </c>
      <c r="L1359">
        <v>88955</v>
      </c>
      <c r="M1359">
        <v>3413</v>
      </c>
      <c r="N1359" s="24">
        <v>4689.27</v>
      </c>
      <c r="O1359" s="24">
        <f t="shared" si="65"/>
        <v>3632.575</v>
      </c>
      <c r="P1359">
        <v>375</v>
      </c>
      <c r="Q1359" t="b">
        <v>1</v>
      </c>
      <c r="V1359" t="s">
        <v>42</v>
      </c>
    </row>
    <row r="1360" spans="1:22">
      <c r="A1360" t="s">
        <v>2813</v>
      </c>
      <c r="B1360" t="s">
        <v>2814</v>
      </c>
      <c r="C1360" s="1" t="s">
        <v>4131</v>
      </c>
      <c r="D1360" s="1">
        <v>45264</v>
      </c>
      <c r="E1360" s="21">
        <v>12</v>
      </c>
      <c r="F1360" s="21">
        <v>4</v>
      </c>
      <c r="G1360" s="21">
        <v>2023</v>
      </c>
      <c r="H1360" s="1">
        <f t="shared" si="63"/>
        <v>45264</v>
      </c>
      <c r="I1360" s="23">
        <v>45294</v>
      </c>
      <c r="J1360" s="21">
        <f t="shared" si="64"/>
        <v>30</v>
      </c>
      <c r="K1360" t="s">
        <v>14</v>
      </c>
      <c r="L1360">
        <v>86514</v>
      </c>
      <c r="M1360">
        <v>4148</v>
      </c>
      <c r="N1360" s="24">
        <v>8267.84</v>
      </c>
      <c r="O1360" s="24">
        <f t="shared" si="65"/>
        <v>3632.575</v>
      </c>
      <c r="P1360">
        <v>0</v>
      </c>
      <c r="Q1360" t="b">
        <v>0</v>
      </c>
      <c r="V1360" t="s">
        <v>16</v>
      </c>
    </row>
    <row r="1361" spans="1:22">
      <c r="A1361" t="s">
        <v>2815</v>
      </c>
      <c r="B1361" t="s">
        <v>2816</v>
      </c>
      <c r="C1361" s="1" t="s">
        <v>4131</v>
      </c>
      <c r="D1361" s="1">
        <v>45251</v>
      </c>
      <c r="E1361" s="21">
        <v>11</v>
      </c>
      <c r="F1361" s="21">
        <v>21</v>
      </c>
      <c r="G1361" s="21">
        <v>2023</v>
      </c>
      <c r="H1361" s="1">
        <f t="shared" si="63"/>
        <v>45251</v>
      </c>
      <c r="I1361" s="23">
        <v>45275</v>
      </c>
      <c r="J1361" s="21">
        <f t="shared" si="64"/>
        <v>24</v>
      </c>
      <c r="K1361" t="s">
        <v>41</v>
      </c>
      <c r="L1361">
        <v>16358</v>
      </c>
      <c r="M1361">
        <v>184</v>
      </c>
      <c r="N1361" s="24">
        <v>343.58</v>
      </c>
      <c r="O1361" s="24">
        <f t="shared" si="65"/>
        <v>343.58</v>
      </c>
      <c r="P1361">
        <v>28</v>
      </c>
      <c r="Q1361" t="b">
        <v>1</v>
      </c>
      <c r="V1361" t="s">
        <v>42</v>
      </c>
    </row>
    <row r="1362" spans="1:22">
      <c r="A1362" t="s">
        <v>2817</v>
      </c>
      <c r="B1362" t="s">
        <v>2818</v>
      </c>
      <c r="C1362" s="1" t="s">
        <v>4131</v>
      </c>
      <c r="D1362" s="1">
        <v>45194</v>
      </c>
      <c r="E1362" s="21">
        <v>9</v>
      </c>
      <c r="F1362" s="21">
        <v>25</v>
      </c>
      <c r="G1362" s="21">
        <v>2023</v>
      </c>
      <c r="H1362" s="1">
        <f t="shared" si="63"/>
        <v>45194</v>
      </c>
      <c r="I1362" s="23">
        <v>45189</v>
      </c>
      <c r="J1362" s="21">
        <f t="shared" si="64"/>
        <v>-5</v>
      </c>
      <c r="K1362" t="s">
        <v>33</v>
      </c>
      <c r="L1362">
        <v>95914</v>
      </c>
      <c r="M1362">
        <v>3783</v>
      </c>
      <c r="N1362" s="24">
        <v>3148.5</v>
      </c>
      <c r="O1362" s="24">
        <f t="shared" si="65"/>
        <v>3148.5</v>
      </c>
      <c r="P1362">
        <v>307</v>
      </c>
      <c r="Q1362" t="b">
        <v>1</v>
      </c>
      <c r="V1362" t="s">
        <v>34</v>
      </c>
    </row>
    <row r="1363" spans="1:22">
      <c r="A1363" t="s">
        <v>2819</v>
      </c>
      <c r="B1363" t="s">
        <v>2820</v>
      </c>
      <c r="C1363" s="1" t="s">
        <v>4128</v>
      </c>
      <c r="D1363" s="1">
        <v>45011</v>
      </c>
      <c r="E1363" s="21">
        <v>3</v>
      </c>
      <c r="F1363" s="21">
        <v>26</v>
      </c>
      <c r="G1363" s="21">
        <v>2023</v>
      </c>
      <c r="H1363" s="1">
        <f t="shared" si="63"/>
        <v>45011</v>
      </c>
      <c r="I1363" s="23">
        <v>45025</v>
      </c>
      <c r="J1363" s="21">
        <f t="shared" si="64"/>
        <v>14</v>
      </c>
      <c r="K1363" t="s">
        <v>138</v>
      </c>
      <c r="L1363">
        <v>77918</v>
      </c>
      <c r="M1363">
        <v>1808</v>
      </c>
      <c r="N1363" s="24">
        <v>1056.31</v>
      </c>
      <c r="O1363" s="24">
        <f t="shared" si="65"/>
        <v>1056.31</v>
      </c>
      <c r="P1363">
        <v>307</v>
      </c>
      <c r="Q1363" t="b">
        <v>1</v>
      </c>
      <c r="V1363" t="s">
        <v>139</v>
      </c>
    </row>
    <row r="1364" spans="1:22">
      <c r="A1364" t="s">
        <v>2821</v>
      </c>
      <c r="B1364" t="s">
        <v>2822</v>
      </c>
      <c r="C1364" s="1" t="s">
        <v>4128</v>
      </c>
      <c r="D1364" s="1">
        <v>45136</v>
      </c>
      <c r="E1364" s="21">
        <v>7</v>
      </c>
      <c r="F1364" s="21">
        <v>29</v>
      </c>
      <c r="G1364" s="21">
        <v>2023</v>
      </c>
      <c r="H1364" s="1">
        <f t="shared" si="63"/>
        <v>45136</v>
      </c>
      <c r="I1364" s="23">
        <v>45143</v>
      </c>
      <c r="J1364" s="21">
        <f t="shared" si="64"/>
        <v>7</v>
      </c>
      <c r="K1364" t="s">
        <v>14</v>
      </c>
      <c r="L1364">
        <v>15596</v>
      </c>
      <c r="M1364">
        <v>721</v>
      </c>
      <c r="N1364" s="24">
        <v>636.97</v>
      </c>
      <c r="O1364" s="24">
        <f t="shared" si="65"/>
        <v>636.97</v>
      </c>
      <c r="P1364">
        <v>122</v>
      </c>
      <c r="Q1364" t="b">
        <v>1</v>
      </c>
      <c r="V1364" t="s">
        <v>16</v>
      </c>
    </row>
    <row r="1365" spans="1:22">
      <c r="A1365" t="s">
        <v>2823</v>
      </c>
      <c r="B1365" t="s">
        <v>2824</v>
      </c>
      <c r="C1365" s="1" t="s">
        <v>4128</v>
      </c>
      <c r="D1365" s="1">
        <v>45023</v>
      </c>
      <c r="E1365" s="21">
        <v>4</v>
      </c>
      <c r="F1365" s="21">
        <v>7</v>
      </c>
      <c r="G1365" s="21">
        <v>2023</v>
      </c>
      <c r="H1365" s="1">
        <f t="shared" si="63"/>
        <v>45023</v>
      </c>
      <c r="I1365" s="23">
        <v>45025</v>
      </c>
      <c r="J1365" s="21">
        <f t="shared" si="64"/>
        <v>2</v>
      </c>
      <c r="K1365" t="s">
        <v>33</v>
      </c>
      <c r="L1365">
        <v>34572</v>
      </c>
      <c r="M1365">
        <v>714</v>
      </c>
      <c r="N1365" s="24">
        <v>922.02</v>
      </c>
      <c r="O1365" s="24">
        <f t="shared" si="65"/>
        <v>922.02</v>
      </c>
      <c r="P1365">
        <v>80</v>
      </c>
      <c r="Q1365" t="b">
        <v>0</v>
      </c>
      <c r="V1365" t="s">
        <v>34</v>
      </c>
    </row>
    <row r="1366" spans="1:22">
      <c r="A1366" t="s">
        <v>2825</v>
      </c>
      <c r="B1366" t="s">
        <v>2826</v>
      </c>
      <c r="C1366" s="1" t="s">
        <v>4128</v>
      </c>
      <c r="D1366" s="1">
        <v>45037</v>
      </c>
      <c r="E1366" s="21">
        <v>4</v>
      </c>
      <c r="F1366" s="21">
        <v>21</v>
      </c>
      <c r="G1366" s="21">
        <v>2023</v>
      </c>
      <c r="H1366" s="1">
        <f t="shared" si="63"/>
        <v>45037</v>
      </c>
      <c r="I1366" s="23">
        <v>45066</v>
      </c>
      <c r="J1366" s="21">
        <f t="shared" si="64"/>
        <v>29</v>
      </c>
      <c r="K1366" t="s">
        <v>19</v>
      </c>
      <c r="L1366">
        <v>79757</v>
      </c>
      <c r="M1366">
        <v>3110</v>
      </c>
      <c r="N1366" s="24">
        <v>2355.5</v>
      </c>
      <c r="O1366" s="24">
        <f t="shared" si="65"/>
        <v>2355.5</v>
      </c>
      <c r="P1366">
        <v>287</v>
      </c>
      <c r="Q1366" t="b">
        <v>0</v>
      </c>
      <c r="V1366" t="s">
        <v>20</v>
      </c>
    </row>
    <row r="1367" spans="1:22">
      <c r="A1367" t="s">
        <v>2827</v>
      </c>
      <c r="B1367" t="s">
        <v>2828</v>
      </c>
      <c r="C1367" s="1" t="s">
        <v>4128</v>
      </c>
      <c r="D1367" s="1">
        <v>45100</v>
      </c>
      <c r="E1367" s="21">
        <v>6</v>
      </c>
      <c r="F1367" s="21">
        <v>23</v>
      </c>
      <c r="G1367" s="21">
        <v>2023</v>
      </c>
      <c r="H1367" s="1">
        <f t="shared" si="63"/>
        <v>45100</v>
      </c>
      <c r="I1367" s="23">
        <v>45122</v>
      </c>
      <c r="J1367" s="21">
        <f t="shared" si="64"/>
        <v>22</v>
      </c>
      <c r="K1367" t="s">
        <v>19</v>
      </c>
      <c r="L1367">
        <v>2279</v>
      </c>
      <c r="M1367">
        <v>102</v>
      </c>
      <c r="N1367" s="24">
        <v>76.62</v>
      </c>
      <c r="O1367" s="24">
        <f t="shared" si="65"/>
        <v>76.62</v>
      </c>
      <c r="P1367">
        <v>9</v>
      </c>
      <c r="Q1367" t="b">
        <v>1</v>
      </c>
      <c r="V1367" t="s">
        <v>20</v>
      </c>
    </row>
    <row r="1368" spans="1:22">
      <c r="A1368" t="s">
        <v>2829</v>
      </c>
      <c r="B1368" t="s">
        <v>2830</v>
      </c>
      <c r="C1368" s="1" t="s">
        <v>4129</v>
      </c>
      <c r="D1368" s="1">
        <v>45251</v>
      </c>
      <c r="E1368" s="21">
        <v>11</v>
      </c>
      <c r="F1368" s="21">
        <v>21</v>
      </c>
      <c r="G1368" s="21">
        <v>2023</v>
      </c>
      <c r="H1368" s="1">
        <f t="shared" si="63"/>
        <v>45251</v>
      </c>
      <c r="I1368" s="23">
        <v>45270</v>
      </c>
      <c r="J1368" s="21">
        <f t="shared" si="64"/>
        <v>19</v>
      </c>
      <c r="K1368" t="s">
        <v>138</v>
      </c>
      <c r="L1368">
        <v>64197</v>
      </c>
      <c r="M1368">
        <v>748</v>
      </c>
      <c r="N1368" s="24">
        <v>893.03</v>
      </c>
      <c r="O1368" s="24">
        <f t="shared" si="65"/>
        <v>893.03</v>
      </c>
      <c r="P1368">
        <v>91</v>
      </c>
      <c r="Q1368" t="b">
        <v>1</v>
      </c>
      <c r="V1368" t="s">
        <v>139</v>
      </c>
    </row>
    <row r="1369" spans="1:22">
      <c r="A1369" t="s">
        <v>2831</v>
      </c>
      <c r="B1369" t="s">
        <v>2832</v>
      </c>
      <c r="C1369" s="1" t="s">
        <v>4131</v>
      </c>
      <c r="D1369" s="1">
        <v>45157</v>
      </c>
      <c r="E1369" s="21">
        <v>8</v>
      </c>
      <c r="F1369" s="21">
        <v>19</v>
      </c>
      <c r="G1369" s="21">
        <v>2023</v>
      </c>
      <c r="H1369" s="1">
        <f t="shared" si="63"/>
        <v>45157</v>
      </c>
      <c r="I1369" s="23">
        <v>45159</v>
      </c>
      <c r="J1369" s="21">
        <f t="shared" si="64"/>
        <v>2</v>
      </c>
      <c r="K1369" t="s">
        <v>23</v>
      </c>
      <c r="L1369">
        <v>63516</v>
      </c>
      <c r="M1369">
        <v>1645</v>
      </c>
      <c r="N1369" s="24">
        <v>904.59</v>
      </c>
      <c r="O1369" s="24">
        <f t="shared" si="65"/>
        <v>904.59</v>
      </c>
      <c r="P1369">
        <v>259</v>
      </c>
      <c r="Q1369" t="b">
        <v>0</v>
      </c>
      <c r="V1369" t="s">
        <v>25</v>
      </c>
    </row>
    <row r="1370" spans="1:22">
      <c r="A1370" t="s">
        <v>2833</v>
      </c>
      <c r="B1370" t="s">
        <v>2834</v>
      </c>
      <c r="C1370" s="1" t="s">
        <v>4129</v>
      </c>
      <c r="D1370" s="1">
        <v>45185</v>
      </c>
      <c r="E1370" s="21">
        <v>9</v>
      </c>
      <c r="F1370" s="21">
        <v>16</v>
      </c>
      <c r="G1370" s="21">
        <v>2023</v>
      </c>
      <c r="H1370" s="1">
        <f t="shared" si="63"/>
        <v>45185</v>
      </c>
      <c r="I1370" s="23">
        <v>45186</v>
      </c>
      <c r="J1370" s="21">
        <f t="shared" si="64"/>
        <v>1</v>
      </c>
      <c r="K1370" t="s">
        <v>19</v>
      </c>
      <c r="L1370">
        <v>8083</v>
      </c>
      <c r="M1370">
        <v>327</v>
      </c>
      <c r="N1370" s="24">
        <v>223.29</v>
      </c>
      <c r="O1370" s="24">
        <f t="shared" si="65"/>
        <v>223.29</v>
      </c>
      <c r="P1370">
        <v>33</v>
      </c>
      <c r="Q1370" t="b">
        <v>1</v>
      </c>
      <c r="V1370" t="s">
        <v>20</v>
      </c>
    </row>
    <row r="1371" spans="1:22">
      <c r="A1371" t="s">
        <v>2835</v>
      </c>
      <c r="B1371" t="s">
        <v>2836</v>
      </c>
      <c r="C1371" s="1" t="s">
        <v>4131</v>
      </c>
      <c r="D1371" s="1">
        <v>45198</v>
      </c>
      <c r="E1371" s="21">
        <v>9</v>
      </c>
      <c r="F1371" s="21">
        <v>29</v>
      </c>
      <c r="G1371" s="21">
        <v>2023</v>
      </c>
      <c r="H1371" s="1">
        <f t="shared" si="63"/>
        <v>45198</v>
      </c>
      <c r="I1371" s="23">
        <v>45202</v>
      </c>
      <c r="J1371" s="21">
        <f t="shared" si="64"/>
        <v>4</v>
      </c>
      <c r="K1371" t="s">
        <v>33</v>
      </c>
      <c r="L1371">
        <v>18771</v>
      </c>
      <c r="M1371">
        <v>529</v>
      </c>
      <c r="N1371" s="24">
        <v>594.49</v>
      </c>
      <c r="O1371" s="24">
        <f t="shared" si="65"/>
        <v>594.49</v>
      </c>
      <c r="P1371">
        <v>74</v>
      </c>
      <c r="Q1371" t="b">
        <v>0</v>
      </c>
      <c r="V1371" t="s">
        <v>34</v>
      </c>
    </row>
    <row r="1372" spans="1:22">
      <c r="A1372" t="s">
        <v>2837</v>
      </c>
      <c r="B1372" t="s">
        <v>2838</v>
      </c>
      <c r="C1372" s="1" t="s">
        <v>4131</v>
      </c>
      <c r="D1372" s="1">
        <v>45148</v>
      </c>
      <c r="E1372" s="21">
        <v>8</v>
      </c>
      <c r="F1372" s="21">
        <v>10</v>
      </c>
      <c r="G1372" s="21">
        <v>2023</v>
      </c>
      <c r="H1372" s="1">
        <f t="shared" si="63"/>
        <v>45148</v>
      </c>
      <c r="I1372" s="23">
        <v>45159</v>
      </c>
      <c r="J1372" s="21">
        <f t="shared" si="64"/>
        <v>11</v>
      </c>
      <c r="K1372" t="s">
        <v>14</v>
      </c>
      <c r="L1372">
        <v>30975</v>
      </c>
      <c r="M1372">
        <v>640</v>
      </c>
      <c r="N1372" s="24">
        <v>380.6</v>
      </c>
      <c r="O1372" s="24">
        <f t="shared" si="65"/>
        <v>380.6</v>
      </c>
      <c r="P1372">
        <v>68</v>
      </c>
      <c r="Q1372" t="b">
        <v>0</v>
      </c>
      <c r="V1372" t="s">
        <v>16</v>
      </c>
    </row>
    <row r="1373" spans="1:22">
      <c r="A1373" t="s">
        <v>2839</v>
      </c>
      <c r="B1373" t="s">
        <v>2840</v>
      </c>
      <c r="C1373" s="1" t="s">
        <v>4131</v>
      </c>
      <c r="D1373" s="1">
        <v>45187</v>
      </c>
      <c r="E1373" s="21">
        <v>9</v>
      </c>
      <c r="F1373" s="21">
        <v>18</v>
      </c>
      <c r="G1373" s="21">
        <v>2023</v>
      </c>
      <c r="H1373" s="1">
        <f t="shared" si="63"/>
        <v>45187</v>
      </c>
      <c r="I1373" s="23">
        <v>45207</v>
      </c>
      <c r="J1373" s="21">
        <f t="shared" si="64"/>
        <v>20</v>
      </c>
      <c r="K1373" t="s">
        <v>23</v>
      </c>
      <c r="L1373">
        <v>46648</v>
      </c>
      <c r="M1373">
        <v>876</v>
      </c>
      <c r="N1373" s="24">
        <v>959.34</v>
      </c>
      <c r="O1373" s="24">
        <f t="shared" si="65"/>
        <v>959.34</v>
      </c>
      <c r="P1373">
        <v>83</v>
      </c>
      <c r="Q1373" t="b">
        <v>1</v>
      </c>
      <c r="V1373" t="s">
        <v>25</v>
      </c>
    </row>
    <row r="1374" spans="1:22">
      <c r="A1374" t="s">
        <v>2841</v>
      </c>
      <c r="B1374" t="s">
        <v>2842</v>
      </c>
      <c r="C1374" s="1" t="s">
        <v>4128</v>
      </c>
      <c r="D1374" s="1">
        <v>45281</v>
      </c>
      <c r="E1374" s="21">
        <v>12</v>
      </c>
      <c r="F1374" s="21">
        <v>21</v>
      </c>
      <c r="G1374" s="21">
        <v>2023</v>
      </c>
      <c r="H1374" s="1">
        <f t="shared" si="63"/>
        <v>45281</v>
      </c>
      <c r="I1374" s="23">
        <v>45305</v>
      </c>
      <c r="J1374" s="21">
        <f t="shared" si="64"/>
        <v>24</v>
      </c>
      <c r="K1374" t="s">
        <v>41</v>
      </c>
      <c r="L1374">
        <v>49285</v>
      </c>
      <c r="M1374">
        <v>752</v>
      </c>
      <c r="N1374" s="24">
        <v>910.68</v>
      </c>
      <c r="O1374" s="24">
        <f t="shared" si="65"/>
        <v>910.68</v>
      </c>
      <c r="P1374">
        <v>40</v>
      </c>
      <c r="Q1374" t="b">
        <v>0</v>
      </c>
      <c r="V1374" t="s">
        <v>42</v>
      </c>
    </row>
    <row r="1375" spans="1:22">
      <c r="A1375" t="s">
        <v>2843</v>
      </c>
      <c r="B1375" t="s">
        <v>2844</v>
      </c>
      <c r="C1375" s="1" t="s">
        <v>4129</v>
      </c>
      <c r="D1375" s="1">
        <v>44992</v>
      </c>
      <c r="E1375" s="21">
        <v>3</v>
      </c>
      <c r="F1375" s="21">
        <v>7</v>
      </c>
      <c r="G1375" s="21">
        <v>2023</v>
      </c>
      <c r="H1375" s="1">
        <f t="shared" si="63"/>
        <v>44992</v>
      </c>
      <c r="I1375" s="23">
        <v>45001</v>
      </c>
      <c r="J1375" s="21">
        <f t="shared" si="64"/>
        <v>9</v>
      </c>
      <c r="K1375" t="s">
        <v>19</v>
      </c>
      <c r="L1375">
        <v>20063</v>
      </c>
      <c r="M1375">
        <v>888</v>
      </c>
      <c r="N1375" s="24">
        <v>1045.09</v>
      </c>
      <c r="O1375" s="24">
        <f t="shared" si="65"/>
        <v>1045.09</v>
      </c>
      <c r="P1375">
        <v>44</v>
      </c>
      <c r="Q1375" t="b">
        <v>0</v>
      </c>
      <c r="V1375" t="s">
        <v>20</v>
      </c>
    </row>
    <row r="1376" spans="1:22">
      <c r="A1376" t="s">
        <v>2845</v>
      </c>
      <c r="B1376" t="s">
        <v>2846</v>
      </c>
      <c r="C1376" s="1" t="s">
        <v>4128</v>
      </c>
      <c r="D1376" s="1">
        <v>45237</v>
      </c>
      <c r="E1376" s="21">
        <v>11</v>
      </c>
      <c r="F1376" s="21">
        <v>7</v>
      </c>
      <c r="G1376" s="21">
        <v>2023</v>
      </c>
      <c r="H1376" s="1">
        <f t="shared" si="63"/>
        <v>45237</v>
      </c>
      <c r="I1376" s="23">
        <v>45247</v>
      </c>
      <c r="J1376" s="21">
        <f t="shared" si="64"/>
        <v>10</v>
      </c>
      <c r="K1376" t="s">
        <v>41</v>
      </c>
      <c r="L1376">
        <v>68642</v>
      </c>
      <c r="M1376">
        <v>2266</v>
      </c>
      <c r="N1376" s="24">
        <v>4087.33</v>
      </c>
      <c r="O1376" s="24">
        <f t="shared" si="65"/>
        <v>3632.575</v>
      </c>
      <c r="P1376">
        <v>190</v>
      </c>
      <c r="Q1376" t="b">
        <v>0</v>
      </c>
      <c r="V1376" t="s">
        <v>42</v>
      </c>
    </row>
    <row r="1377" spans="1:22">
      <c r="A1377" t="s">
        <v>2847</v>
      </c>
      <c r="B1377" t="s">
        <v>2848</v>
      </c>
      <c r="C1377" s="1" t="s">
        <v>4127</v>
      </c>
      <c r="D1377" s="1">
        <v>45123</v>
      </c>
      <c r="E1377" s="21">
        <v>7</v>
      </c>
      <c r="F1377" s="21">
        <v>16</v>
      </c>
      <c r="G1377" s="21">
        <v>2023</v>
      </c>
      <c r="H1377" s="1">
        <f t="shared" si="63"/>
        <v>45123</v>
      </c>
      <c r="I1377" s="23">
        <v>45137</v>
      </c>
      <c r="J1377" s="21">
        <f t="shared" si="64"/>
        <v>14</v>
      </c>
      <c r="K1377" t="s">
        <v>33</v>
      </c>
      <c r="L1377">
        <v>91093</v>
      </c>
      <c r="M1377">
        <v>1189</v>
      </c>
      <c r="N1377" s="24">
        <v>1539.87</v>
      </c>
      <c r="O1377" s="24">
        <f t="shared" si="65"/>
        <v>1539.87</v>
      </c>
      <c r="P1377">
        <v>131</v>
      </c>
      <c r="Q1377" t="b">
        <v>0</v>
      </c>
      <c r="V1377" t="s">
        <v>34</v>
      </c>
    </row>
    <row r="1378" spans="1:22">
      <c r="A1378" t="s">
        <v>2849</v>
      </c>
      <c r="B1378" t="s">
        <v>2850</v>
      </c>
      <c r="C1378" s="1" t="s">
        <v>4129</v>
      </c>
      <c r="D1378" s="1">
        <v>45281</v>
      </c>
      <c r="E1378" s="21">
        <v>12</v>
      </c>
      <c r="F1378" s="21">
        <v>21</v>
      </c>
      <c r="G1378" s="21">
        <v>2023</v>
      </c>
      <c r="H1378" s="1">
        <f t="shared" si="63"/>
        <v>45281</v>
      </c>
      <c r="I1378" s="23">
        <v>45289</v>
      </c>
      <c r="J1378" s="21">
        <f t="shared" si="64"/>
        <v>8</v>
      </c>
      <c r="K1378" t="s">
        <v>58</v>
      </c>
      <c r="L1378">
        <v>87143</v>
      </c>
      <c r="M1378">
        <v>2204</v>
      </c>
      <c r="N1378" s="24">
        <v>2649.14</v>
      </c>
      <c r="O1378" s="24">
        <f t="shared" si="65"/>
        <v>2649.14</v>
      </c>
      <c r="P1378">
        <v>391</v>
      </c>
      <c r="Q1378" t="b">
        <v>1</v>
      </c>
      <c r="V1378" t="s">
        <v>68</v>
      </c>
    </row>
    <row r="1379" spans="1:22">
      <c r="A1379" t="s">
        <v>2851</v>
      </c>
      <c r="B1379" t="s">
        <v>2852</v>
      </c>
      <c r="C1379" s="1" t="s">
        <v>4131</v>
      </c>
      <c r="D1379" s="1">
        <v>45102</v>
      </c>
      <c r="E1379" s="21">
        <v>6</v>
      </c>
      <c r="F1379" s="21">
        <v>25</v>
      </c>
      <c r="G1379" s="21">
        <v>2023</v>
      </c>
      <c r="H1379" s="1">
        <f t="shared" si="63"/>
        <v>45102</v>
      </c>
      <c r="I1379" s="23">
        <v>45110</v>
      </c>
      <c r="J1379" s="21">
        <f t="shared" si="64"/>
        <v>8</v>
      </c>
      <c r="K1379" t="s">
        <v>19</v>
      </c>
      <c r="L1379">
        <v>38599</v>
      </c>
      <c r="M1379">
        <v>953</v>
      </c>
      <c r="N1379" s="24">
        <v>1063.61</v>
      </c>
      <c r="O1379" s="24">
        <f t="shared" si="65"/>
        <v>1063.61</v>
      </c>
      <c r="P1379">
        <v>0</v>
      </c>
      <c r="Q1379" t="b">
        <v>0</v>
      </c>
      <c r="V1379" t="s">
        <v>20</v>
      </c>
    </row>
    <row r="1380" spans="1:22">
      <c r="A1380" t="s">
        <v>2853</v>
      </c>
      <c r="B1380" t="s">
        <v>2854</v>
      </c>
      <c r="C1380" s="1" t="s">
        <v>4128</v>
      </c>
      <c r="D1380" s="1">
        <v>44995</v>
      </c>
      <c r="E1380" s="21">
        <v>3</v>
      </c>
      <c r="F1380" s="21">
        <v>10</v>
      </c>
      <c r="G1380" s="21">
        <v>2023</v>
      </c>
      <c r="H1380" s="1">
        <f t="shared" si="63"/>
        <v>44995</v>
      </c>
      <c r="I1380" s="23">
        <v>45003</v>
      </c>
      <c r="J1380" s="21">
        <f t="shared" si="64"/>
        <v>8</v>
      </c>
      <c r="K1380" t="s">
        <v>14</v>
      </c>
      <c r="L1380">
        <v>52920</v>
      </c>
      <c r="M1380">
        <v>913</v>
      </c>
      <c r="N1380" s="24">
        <v>1576.24</v>
      </c>
      <c r="O1380" s="24">
        <f t="shared" si="65"/>
        <v>1576.24</v>
      </c>
      <c r="P1380">
        <v>82</v>
      </c>
      <c r="Q1380" t="b">
        <v>1</v>
      </c>
      <c r="V1380" t="s">
        <v>16</v>
      </c>
    </row>
    <row r="1381" spans="1:22">
      <c r="A1381" t="s">
        <v>2855</v>
      </c>
      <c r="B1381" t="s">
        <v>2856</v>
      </c>
      <c r="C1381" s="1" t="s">
        <v>4128</v>
      </c>
      <c r="D1381" s="1">
        <v>45189</v>
      </c>
      <c r="E1381" s="21">
        <v>9</v>
      </c>
      <c r="F1381" s="21">
        <v>20</v>
      </c>
      <c r="G1381" s="21">
        <v>2023</v>
      </c>
      <c r="H1381" s="1">
        <f t="shared" si="63"/>
        <v>45189</v>
      </c>
      <c r="I1381" s="23">
        <v>45209</v>
      </c>
      <c r="J1381" s="21">
        <f t="shared" si="64"/>
        <v>20</v>
      </c>
      <c r="K1381" t="s">
        <v>14</v>
      </c>
      <c r="L1381">
        <v>29529</v>
      </c>
      <c r="M1381">
        <v>809</v>
      </c>
      <c r="N1381" s="24">
        <v>1490.65</v>
      </c>
      <c r="O1381" s="24">
        <f t="shared" si="65"/>
        <v>1490.65</v>
      </c>
      <c r="P1381">
        <v>70</v>
      </c>
      <c r="Q1381" t="b">
        <v>0</v>
      </c>
      <c r="V1381" t="s">
        <v>16</v>
      </c>
    </row>
    <row r="1382" spans="1:22">
      <c r="A1382" t="s">
        <v>2857</v>
      </c>
      <c r="B1382" t="s">
        <v>2858</v>
      </c>
      <c r="C1382" s="1" t="s">
        <v>4129</v>
      </c>
      <c r="D1382" s="1">
        <v>45087</v>
      </c>
      <c r="E1382" s="21">
        <v>6</v>
      </c>
      <c r="F1382" s="21">
        <v>10</v>
      </c>
      <c r="G1382" s="21">
        <v>2023</v>
      </c>
      <c r="H1382" s="1">
        <f t="shared" si="63"/>
        <v>45087</v>
      </c>
      <c r="I1382" s="23">
        <v>45107</v>
      </c>
      <c r="J1382" s="21">
        <f t="shared" si="64"/>
        <v>20</v>
      </c>
      <c r="K1382" t="s">
        <v>234</v>
      </c>
      <c r="L1382">
        <v>36954</v>
      </c>
      <c r="M1382">
        <v>860</v>
      </c>
      <c r="N1382" s="24">
        <v>1530.68</v>
      </c>
      <c r="O1382" s="24">
        <f t="shared" si="65"/>
        <v>1530.68</v>
      </c>
      <c r="P1382">
        <v>72</v>
      </c>
      <c r="Q1382" t="b">
        <v>0</v>
      </c>
      <c r="R1382">
        <v>37008</v>
      </c>
      <c r="V1382" t="s">
        <v>16</v>
      </c>
    </row>
    <row r="1383" spans="1:22">
      <c r="A1383" t="s">
        <v>2859</v>
      </c>
      <c r="B1383" t="s">
        <v>2860</v>
      </c>
      <c r="C1383" s="1" t="s">
        <v>4128</v>
      </c>
      <c r="D1383" s="1">
        <v>45250</v>
      </c>
      <c r="E1383" s="21">
        <v>11</v>
      </c>
      <c r="F1383" s="21">
        <v>20</v>
      </c>
      <c r="G1383" s="21">
        <v>2023</v>
      </c>
      <c r="H1383" s="1">
        <f t="shared" si="63"/>
        <v>45250</v>
      </c>
      <c r="I1383" s="23">
        <v>45269</v>
      </c>
      <c r="J1383" s="21">
        <f t="shared" si="64"/>
        <v>19</v>
      </c>
      <c r="K1383" t="s">
        <v>41</v>
      </c>
      <c r="L1383">
        <v>28856</v>
      </c>
      <c r="M1383">
        <v>683</v>
      </c>
      <c r="N1383" s="24">
        <v>1031.55</v>
      </c>
      <c r="O1383" s="24">
        <f t="shared" si="65"/>
        <v>1031.55</v>
      </c>
      <c r="P1383">
        <v>68</v>
      </c>
      <c r="Q1383" t="b">
        <v>1</v>
      </c>
      <c r="V1383" t="s">
        <v>42</v>
      </c>
    </row>
    <row r="1384" spans="1:22">
      <c r="A1384" t="s">
        <v>2861</v>
      </c>
      <c r="B1384" t="s">
        <v>2862</v>
      </c>
      <c r="C1384" s="1" t="s">
        <v>4127</v>
      </c>
      <c r="D1384" s="1">
        <v>45292</v>
      </c>
      <c r="E1384" s="21">
        <v>1</v>
      </c>
      <c r="F1384" s="21">
        <v>1</v>
      </c>
      <c r="G1384" s="21">
        <v>2024</v>
      </c>
      <c r="H1384" s="1">
        <f t="shared" si="63"/>
        <v>45292</v>
      </c>
      <c r="I1384" s="23">
        <v>45317</v>
      </c>
      <c r="J1384" s="21">
        <f t="shared" si="64"/>
        <v>25</v>
      </c>
      <c r="K1384" t="s">
        <v>33</v>
      </c>
      <c r="L1384">
        <v>3573</v>
      </c>
      <c r="M1384">
        <v>141</v>
      </c>
      <c r="N1384" s="24">
        <v>99.55</v>
      </c>
      <c r="O1384" s="24">
        <f t="shared" si="65"/>
        <v>99.55</v>
      </c>
      <c r="P1384">
        <v>17</v>
      </c>
      <c r="Q1384" t="b">
        <v>1</v>
      </c>
      <c r="V1384" t="s">
        <v>34</v>
      </c>
    </row>
    <row r="1385" spans="1:22">
      <c r="A1385" t="s">
        <v>2863</v>
      </c>
      <c r="B1385" t="s">
        <v>2864</v>
      </c>
      <c r="C1385" s="1" t="s">
        <v>4131</v>
      </c>
      <c r="D1385" s="1">
        <v>45271</v>
      </c>
      <c r="E1385" s="21">
        <v>12</v>
      </c>
      <c r="F1385" s="21">
        <v>11</v>
      </c>
      <c r="G1385" s="21">
        <v>2023</v>
      </c>
      <c r="H1385" s="1">
        <f t="shared" si="63"/>
        <v>45271</v>
      </c>
      <c r="I1385" s="23">
        <v>45280</v>
      </c>
      <c r="J1385" s="21">
        <f t="shared" si="64"/>
        <v>9</v>
      </c>
      <c r="K1385" t="s">
        <v>14</v>
      </c>
      <c r="L1385">
        <v>79344</v>
      </c>
      <c r="M1385">
        <v>1502</v>
      </c>
      <c r="N1385" s="24">
        <v>1374.79</v>
      </c>
      <c r="O1385" s="24">
        <f t="shared" si="65"/>
        <v>1374.79</v>
      </c>
      <c r="P1385">
        <v>173</v>
      </c>
      <c r="Q1385" t="b">
        <v>0</v>
      </c>
      <c r="V1385" t="s">
        <v>16</v>
      </c>
    </row>
    <row r="1386" spans="1:22">
      <c r="A1386" t="s">
        <v>2865</v>
      </c>
      <c r="B1386" t="s">
        <v>2866</v>
      </c>
      <c r="C1386" s="1" t="s">
        <v>4131</v>
      </c>
      <c r="D1386" s="1">
        <v>45018</v>
      </c>
      <c r="E1386" s="21">
        <v>4</v>
      </c>
      <c r="F1386" s="21">
        <v>2</v>
      </c>
      <c r="G1386" s="21">
        <v>2023</v>
      </c>
      <c r="H1386" s="1">
        <f t="shared" si="63"/>
        <v>45018</v>
      </c>
      <c r="I1386" s="23">
        <v>45048</v>
      </c>
      <c r="J1386" s="21">
        <f t="shared" si="64"/>
        <v>30</v>
      </c>
      <c r="K1386" t="s">
        <v>19</v>
      </c>
      <c r="L1386">
        <v>36367</v>
      </c>
      <c r="M1386">
        <v>1297</v>
      </c>
      <c r="N1386" s="24">
        <v>738.12</v>
      </c>
      <c r="O1386" s="24">
        <f t="shared" si="65"/>
        <v>738.12</v>
      </c>
      <c r="P1386">
        <v>107</v>
      </c>
      <c r="Q1386" t="b">
        <v>0</v>
      </c>
      <c r="V1386" t="s">
        <v>20</v>
      </c>
    </row>
    <row r="1387" spans="1:22">
      <c r="A1387" t="s">
        <v>2867</v>
      </c>
      <c r="B1387" t="s">
        <v>2868</v>
      </c>
      <c r="C1387" s="1" t="s">
        <v>4131</v>
      </c>
      <c r="D1387" s="1">
        <v>45092</v>
      </c>
      <c r="E1387" s="21">
        <v>6</v>
      </c>
      <c r="F1387" s="21">
        <v>15</v>
      </c>
      <c r="G1387" s="21">
        <v>2023</v>
      </c>
      <c r="H1387" s="1">
        <f t="shared" si="63"/>
        <v>45092</v>
      </c>
      <c r="I1387" s="23">
        <v>45110</v>
      </c>
      <c r="J1387" s="21">
        <f t="shared" si="64"/>
        <v>18</v>
      </c>
      <c r="K1387" t="s">
        <v>33</v>
      </c>
      <c r="L1387">
        <v>61774</v>
      </c>
      <c r="M1387">
        <v>2027</v>
      </c>
      <c r="N1387" s="24">
        <v>3843.67</v>
      </c>
      <c r="O1387" s="24">
        <f t="shared" si="65"/>
        <v>3632.575</v>
      </c>
      <c r="P1387">
        <v>141</v>
      </c>
      <c r="Q1387" t="b">
        <v>1</v>
      </c>
      <c r="V1387" t="s">
        <v>34</v>
      </c>
    </row>
    <row r="1388" spans="1:22">
      <c r="A1388" t="s">
        <v>2869</v>
      </c>
      <c r="B1388" t="s">
        <v>2870</v>
      </c>
      <c r="C1388" s="1" t="s">
        <v>4128</v>
      </c>
      <c r="D1388" s="1">
        <v>45214</v>
      </c>
      <c r="E1388" s="21">
        <v>10</v>
      </c>
      <c r="F1388" s="21">
        <v>15</v>
      </c>
      <c r="G1388" s="21">
        <v>2023</v>
      </c>
      <c r="H1388" s="1">
        <f t="shared" si="63"/>
        <v>45214</v>
      </c>
      <c r="I1388" s="23">
        <v>45226</v>
      </c>
      <c r="J1388" s="21">
        <f t="shared" si="64"/>
        <v>12</v>
      </c>
      <c r="K1388" t="s">
        <v>14</v>
      </c>
      <c r="L1388">
        <v>24752</v>
      </c>
      <c r="M1388">
        <v>809</v>
      </c>
      <c r="N1388" s="24">
        <v>1206.38</v>
      </c>
      <c r="O1388" s="24">
        <f t="shared" si="65"/>
        <v>1206.38</v>
      </c>
      <c r="P1388">
        <v>41</v>
      </c>
      <c r="Q1388" t="b">
        <v>1</v>
      </c>
      <c r="V1388" t="s">
        <v>16</v>
      </c>
    </row>
    <row r="1389" spans="1:22">
      <c r="A1389" t="s">
        <v>2871</v>
      </c>
      <c r="B1389" t="s">
        <v>2872</v>
      </c>
      <c r="C1389" s="1" t="s">
        <v>4127</v>
      </c>
      <c r="D1389" s="1">
        <v>45268</v>
      </c>
      <c r="E1389" s="21">
        <v>12</v>
      </c>
      <c r="F1389" s="21">
        <v>8</v>
      </c>
      <c r="G1389" s="21">
        <v>2023</v>
      </c>
      <c r="H1389" s="1">
        <f t="shared" si="63"/>
        <v>45268</v>
      </c>
      <c r="I1389" s="23">
        <v>45295</v>
      </c>
      <c r="J1389" s="21">
        <f t="shared" si="64"/>
        <v>27</v>
      </c>
      <c r="K1389" t="s">
        <v>138</v>
      </c>
      <c r="L1389">
        <v>56029</v>
      </c>
      <c r="M1389">
        <v>2046</v>
      </c>
      <c r="N1389" s="24">
        <v>3313.59</v>
      </c>
      <c r="O1389" s="24">
        <f t="shared" si="65"/>
        <v>3313.59</v>
      </c>
      <c r="P1389">
        <v>149</v>
      </c>
      <c r="Q1389" t="b">
        <v>1</v>
      </c>
      <c r="V1389" t="s">
        <v>139</v>
      </c>
    </row>
    <row r="1390" spans="1:22">
      <c r="A1390" t="s">
        <v>2873</v>
      </c>
      <c r="B1390" t="s">
        <v>2874</v>
      </c>
      <c r="C1390" s="1" t="s">
        <v>4128</v>
      </c>
      <c r="D1390" s="1">
        <v>45200</v>
      </c>
      <c r="E1390" s="21">
        <v>10</v>
      </c>
      <c r="F1390" s="21">
        <v>1</v>
      </c>
      <c r="G1390" s="21">
        <v>2023</v>
      </c>
      <c r="H1390" s="1">
        <f t="shared" si="63"/>
        <v>45200</v>
      </c>
      <c r="I1390" s="23">
        <v>45208</v>
      </c>
      <c r="J1390" s="21">
        <f t="shared" si="64"/>
        <v>8</v>
      </c>
      <c r="K1390" t="s">
        <v>33</v>
      </c>
      <c r="L1390">
        <v>18685</v>
      </c>
      <c r="M1390">
        <v>596</v>
      </c>
      <c r="N1390" s="24">
        <v>576.55</v>
      </c>
      <c r="O1390" s="24">
        <f t="shared" si="65"/>
        <v>576.55</v>
      </c>
      <c r="P1390">
        <v>92</v>
      </c>
      <c r="Q1390" t="b">
        <v>0</v>
      </c>
      <c r="V1390" t="s">
        <v>34</v>
      </c>
    </row>
    <row r="1391" spans="1:22">
      <c r="A1391" t="s">
        <v>2875</v>
      </c>
      <c r="B1391" t="s">
        <v>2876</v>
      </c>
      <c r="C1391" s="1" t="s">
        <v>4129</v>
      </c>
      <c r="D1391" s="1">
        <v>44933</v>
      </c>
      <c r="E1391" s="21">
        <v>1</v>
      </c>
      <c r="F1391" s="21">
        <v>7</v>
      </c>
      <c r="G1391" s="21">
        <v>2023</v>
      </c>
      <c r="H1391" s="1">
        <f t="shared" si="63"/>
        <v>44933</v>
      </c>
      <c r="I1391" s="23">
        <v>45113</v>
      </c>
      <c r="J1391" s="21">
        <f t="shared" si="64"/>
        <v>180</v>
      </c>
      <c r="K1391" t="s">
        <v>23</v>
      </c>
      <c r="L1391">
        <v>52693</v>
      </c>
      <c r="M1391">
        <v>2380</v>
      </c>
      <c r="N1391" s="24">
        <v>4208.98</v>
      </c>
      <c r="O1391" s="24">
        <f t="shared" si="65"/>
        <v>3632.575</v>
      </c>
      <c r="P1391">
        <v>205</v>
      </c>
      <c r="Q1391" t="b">
        <v>1</v>
      </c>
      <c r="V1391" t="s">
        <v>25</v>
      </c>
    </row>
    <row r="1392" spans="1:22">
      <c r="A1392" t="s">
        <v>2877</v>
      </c>
      <c r="B1392" t="s">
        <v>2878</v>
      </c>
      <c r="C1392" s="1" t="s">
        <v>4129</v>
      </c>
      <c r="D1392" s="1" t="s">
        <v>2879</v>
      </c>
      <c r="E1392" s="21">
        <v>16</v>
      </c>
      <c r="F1392" s="21">
        <v>3</v>
      </c>
      <c r="G1392" s="21">
        <v>2023</v>
      </c>
      <c r="H1392" s="1">
        <f t="shared" si="63"/>
        <v>45001</v>
      </c>
      <c r="I1392" s="23">
        <v>45002</v>
      </c>
      <c r="J1392" s="21">
        <f t="shared" si="64"/>
        <v>1</v>
      </c>
      <c r="K1392" t="s">
        <v>41</v>
      </c>
      <c r="L1392">
        <v>56961</v>
      </c>
      <c r="M1392">
        <v>2108</v>
      </c>
      <c r="N1392" s="24">
        <v>1874.87</v>
      </c>
      <c r="O1392" s="24">
        <f t="shared" si="65"/>
        <v>1874.87</v>
      </c>
      <c r="P1392">
        <v>253</v>
      </c>
      <c r="Q1392" t="b">
        <v>0</v>
      </c>
      <c r="V1392" t="s">
        <v>68</v>
      </c>
    </row>
    <row r="1393" spans="1:22">
      <c r="A1393" t="s">
        <v>2880</v>
      </c>
      <c r="B1393" t="s">
        <v>2881</v>
      </c>
      <c r="C1393" s="1" t="s">
        <v>4128</v>
      </c>
      <c r="D1393" s="1">
        <v>44955</v>
      </c>
      <c r="E1393" s="21">
        <v>1</v>
      </c>
      <c r="F1393" s="21">
        <v>29</v>
      </c>
      <c r="G1393" s="21">
        <v>2023</v>
      </c>
      <c r="H1393" s="1">
        <f t="shared" si="63"/>
        <v>44955</v>
      </c>
      <c r="I1393" s="23">
        <v>44973</v>
      </c>
      <c r="J1393" s="21">
        <f t="shared" si="64"/>
        <v>18</v>
      </c>
      <c r="K1393" t="s">
        <v>14</v>
      </c>
      <c r="L1393">
        <v>77908</v>
      </c>
      <c r="M1393">
        <v>2483</v>
      </c>
      <c r="N1393" s="24">
        <v>1247.62</v>
      </c>
      <c r="O1393" s="24">
        <f t="shared" si="65"/>
        <v>1247.62</v>
      </c>
      <c r="P1393">
        <v>0</v>
      </c>
      <c r="Q1393" t="b">
        <v>0</v>
      </c>
      <c r="V1393" t="s">
        <v>16</v>
      </c>
    </row>
    <row r="1394" spans="1:22">
      <c r="A1394" t="s">
        <v>2882</v>
      </c>
      <c r="B1394" t="s">
        <v>2883</v>
      </c>
      <c r="C1394" s="1" t="s">
        <v>4131</v>
      </c>
      <c r="D1394" s="1">
        <v>45009</v>
      </c>
      <c r="E1394" s="21">
        <v>3</v>
      </c>
      <c r="F1394" s="21">
        <v>24</v>
      </c>
      <c r="G1394" s="21">
        <v>2023</v>
      </c>
      <c r="H1394" s="1">
        <f t="shared" si="63"/>
        <v>45009</v>
      </c>
      <c r="I1394" s="23">
        <v>45028</v>
      </c>
      <c r="J1394" s="21">
        <f t="shared" si="64"/>
        <v>19</v>
      </c>
      <c r="K1394" t="s">
        <v>19</v>
      </c>
      <c r="L1394">
        <v>75532</v>
      </c>
      <c r="M1394">
        <v>3262</v>
      </c>
      <c r="N1394" s="24">
        <v>3472.8</v>
      </c>
      <c r="O1394" s="24">
        <f t="shared" si="65"/>
        <v>3472.8</v>
      </c>
      <c r="P1394">
        <v>597</v>
      </c>
      <c r="Q1394" t="b">
        <v>1</v>
      </c>
      <c r="V1394" t="s">
        <v>20</v>
      </c>
    </row>
    <row r="1395" spans="1:22">
      <c r="A1395" t="s">
        <v>2884</v>
      </c>
      <c r="B1395" t="s">
        <v>2885</v>
      </c>
      <c r="C1395" s="1" t="s">
        <v>4131</v>
      </c>
      <c r="D1395" s="1">
        <v>45001</v>
      </c>
      <c r="E1395" s="21">
        <v>3</v>
      </c>
      <c r="F1395" s="21">
        <v>16</v>
      </c>
      <c r="G1395" s="21">
        <v>2023</v>
      </c>
      <c r="H1395" s="1">
        <f t="shared" si="63"/>
        <v>45001</v>
      </c>
      <c r="I1395" s="23">
        <v>45012</v>
      </c>
      <c r="J1395" s="21">
        <f t="shared" si="64"/>
        <v>11</v>
      </c>
      <c r="K1395" t="s">
        <v>33</v>
      </c>
      <c r="L1395">
        <v>82994</v>
      </c>
      <c r="M1395">
        <v>2842</v>
      </c>
      <c r="N1395" s="24">
        <v>3854.16</v>
      </c>
      <c r="O1395" s="24">
        <f t="shared" si="65"/>
        <v>3632.575</v>
      </c>
      <c r="P1395">
        <v>521</v>
      </c>
      <c r="Q1395" t="b">
        <v>1</v>
      </c>
      <c r="V1395" t="s">
        <v>34</v>
      </c>
    </row>
    <row r="1396" spans="1:22">
      <c r="A1396" t="s">
        <v>2886</v>
      </c>
      <c r="B1396" t="s">
        <v>2887</v>
      </c>
      <c r="C1396" s="1" t="s">
        <v>4129</v>
      </c>
      <c r="D1396" s="1">
        <v>45078</v>
      </c>
      <c r="E1396" s="21">
        <v>6</v>
      </c>
      <c r="F1396" s="21">
        <v>1</v>
      </c>
      <c r="G1396" s="21">
        <v>2023</v>
      </c>
      <c r="H1396" s="1">
        <f t="shared" si="63"/>
        <v>45078</v>
      </c>
      <c r="I1396" s="23">
        <v>45103</v>
      </c>
      <c r="J1396" s="21">
        <f t="shared" si="64"/>
        <v>25</v>
      </c>
      <c r="K1396" t="s">
        <v>33</v>
      </c>
      <c r="L1396">
        <v>57133</v>
      </c>
      <c r="M1396">
        <v>1236</v>
      </c>
      <c r="N1396" s="24">
        <v>1505.52</v>
      </c>
      <c r="O1396" s="24">
        <f t="shared" si="65"/>
        <v>1505.52</v>
      </c>
      <c r="P1396">
        <v>200</v>
      </c>
      <c r="Q1396" t="b">
        <v>1</v>
      </c>
      <c r="V1396" t="s">
        <v>34</v>
      </c>
    </row>
    <row r="1397" spans="1:22">
      <c r="A1397" t="s">
        <v>2888</v>
      </c>
      <c r="B1397" t="s">
        <v>2889</v>
      </c>
      <c r="C1397" s="1" t="s">
        <v>4131</v>
      </c>
      <c r="D1397" s="1">
        <v>45110</v>
      </c>
      <c r="E1397" s="21">
        <v>7</v>
      </c>
      <c r="F1397" s="21">
        <v>3</v>
      </c>
      <c r="G1397" s="21">
        <v>2023</v>
      </c>
      <c r="H1397" s="1">
        <f t="shared" si="63"/>
        <v>45110</v>
      </c>
      <c r="I1397" s="23">
        <v>45118</v>
      </c>
      <c r="J1397" s="21">
        <f t="shared" si="64"/>
        <v>8</v>
      </c>
      <c r="K1397" t="s">
        <v>19</v>
      </c>
      <c r="L1397">
        <v>98425</v>
      </c>
      <c r="M1397">
        <v>1799</v>
      </c>
      <c r="N1397" s="24">
        <v>3225.81</v>
      </c>
      <c r="O1397" s="24">
        <f t="shared" si="65"/>
        <v>3225.81</v>
      </c>
      <c r="P1397">
        <v>0</v>
      </c>
      <c r="Q1397" t="b">
        <v>0</v>
      </c>
      <c r="V1397" t="s">
        <v>20</v>
      </c>
    </row>
    <row r="1398" spans="1:22">
      <c r="A1398" t="s">
        <v>2890</v>
      </c>
      <c r="B1398" t="s">
        <v>2891</v>
      </c>
      <c r="C1398" s="1" t="s">
        <v>4128</v>
      </c>
      <c r="D1398" s="1">
        <v>45272</v>
      </c>
      <c r="E1398" s="21">
        <v>12</v>
      </c>
      <c r="F1398" s="21">
        <v>12</v>
      </c>
      <c r="G1398" s="21">
        <v>2023</v>
      </c>
      <c r="H1398" s="1">
        <f t="shared" si="63"/>
        <v>45272</v>
      </c>
      <c r="I1398" s="23">
        <v>45278</v>
      </c>
      <c r="J1398" s="21">
        <f t="shared" si="64"/>
        <v>6</v>
      </c>
      <c r="K1398" t="s">
        <v>23</v>
      </c>
      <c r="L1398">
        <v>62268</v>
      </c>
      <c r="M1398">
        <v>1002</v>
      </c>
      <c r="N1398" s="24">
        <v>659.42</v>
      </c>
      <c r="O1398" s="24">
        <f t="shared" si="65"/>
        <v>659.42</v>
      </c>
      <c r="P1398">
        <v>136</v>
      </c>
      <c r="Q1398" t="b">
        <v>1</v>
      </c>
      <c r="V1398" t="s">
        <v>25</v>
      </c>
    </row>
    <row r="1399" spans="1:22">
      <c r="A1399" t="s">
        <v>2892</v>
      </c>
      <c r="B1399" t="s">
        <v>2893</v>
      </c>
      <c r="C1399" s="1" t="s">
        <v>4129</v>
      </c>
      <c r="D1399" s="1">
        <v>45258</v>
      </c>
      <c r="E1399" s="21">
        <v>11</v>
      </c>
      <c r="F1399" s="21">
        <v>28</v>
      </c>
      <c r="G1399" s="21">
        <v>2023</v>
      </c>
      <c r="H1399" s="1">
        <f t="shared" si="63"/>
        <v>45258</v>
      </c>
      <c r="I1399" s="23">
        <v>45284</v>
      </c>
      <c r="J1399" s="21">
        <f t="shared" si="64"/>
        <v>26</v>
      </c>
      <c r="K1399" t="s">
        <v>19</v>
      </c>
      <c r="L1399">
        <v>93201</v>
      </c>
      <c r="M1399">
        <v>4285</v>
      </c>
      <c r="N1399" s="24">
        <v>5702.2</v>
      </c>
      <c r="O1399" s="24">
        <f t="shared" si="65"/>
        <v>3632.575</v>
      </c>
      <c r="P1399">
        <v>0</v>
      </c>
      <c r="Q1399" t="b">
        <v>1</v>
      </c>
      <c r="V1399" t="s">
        <v>20</v>
      </c>
    </row>
    <row r="1400" spans="1:22">
      <c r="A1400" t="s">
        <v>2894</v>
      </c>
      <c r="B1400" t="s">
        <v>2895</v>
      </c>
      <c r="C1400" s="1" t="s">
        <v>4128</v>
      </c>
      <c r="D1400" s="1">
        <v>45283</v>
      </c>
      <c r="E1400" s="21">
        <v>12</v>
      </c>
      <c r="F1400" s="21">
        <v>23</v>
      </c>
      <c r="G1400" s="21">
        <v>2023</v>
      </c>
      <c r="H1400" s="1">
        <f t="shared" si="63"/>
        <v>45283</v>
      </c>
      <c r="I1400" s="23">
        <v>45310</v>
      </c>
      <c r="J1400" s="21">
        <f t="shared" si="64"/>
        <v>27</v>
      </c>
      <c r="K1400" t="s">
        <v>23</v>
      </c>
      <c r="L1400">
        <v>39243</v>
      </c>
      <c r="M1400">
        <v>1507</v>
      </c>
      <c r="N1400" s="24">
        <v>1913.09</v>
      </c>
      <c r="O1400" s="24">
        <f t="shared" si="65"/>
        <v>1913.09</v>
      </c>
      <c r="P1400">
        <v>79</v>
      </c>
      <c r="Q1400" t="b">
        <v>1</v>
      </c>
      <c r="V1400" t="s">
        <v>68</v>
      </c>
    </row>
    <row r="1401" spans="1:22">
      <c r="A1401" t="s">
        <v>2896</v>
      </c>
      <c r="B1401" t="s">
        <v>2897</v>
      </c>
      <c r="C1401" s="1" t="s">
        <v>4128</v>
      </c>
      <c r="D1401" s="1">
        <v>45122</v>
      </c>
      <c r="E1401" s="21">
        <v>7</v>
      </c>
      <c r="F1401" s="21">
        <v>15</v>
      </c>
      <c r="G1401" s="21">
        <v>2023</v>
      </c>
      <c r="H1401" s="1">
        <f t="shared" si="63"/>
        <v>45122</v>
      </c>
      <c r="I1401" s="23">
        <v>45135</v>
      </c>
      <c r="J1401" s="21">
        <f t="shared" si="64"/>
        <v>13</v>
      </c>
      <c r="K1401" t="s">
        <v>19</v>
      </c>
      <c r="L1401">
        <v>58384</v>
      </c>
      <c r="M1401">
        <v>2772</v>
      </c>
      <c r="N1401" s="24">
        <v>2556.03</v>
      </c>
      <c r="O1401" s="24">
        <f t="shared" si="65"/>
        <v>2556.03</v>
      </c>
      <c r="P1401">
        <v>367</v>
      </c>
      <c r="Q1401" t="b">
        <v>0</v>
      </c>
      <c r="V1401" t="s">
        <v>20</v>
      </c>
    </row>
    <row r="1402" spans="1:22">
      <c r="A1402" t="s">
        <v>2898</v>
      </c>
      <c r="B1402" t="s">
        <v>2899</v>
      </c>
      <c r="C1402" s="1" t="s">
        <v>4131</v>
      </c>
      <c r="D1402" s="1">
        <v>45277</v>
      </c>
      <c r="E1402" s="21">
        <v>12</v>
      </c>
      <c r="F1402" s="21">
        <v>17</v>
      </c>
      <c r="G1402" s="21">
        <v>2023</v>
      </c>
      <c r="H1402" s="1">
        <f t="shared" si="63"/>
        <v>45277</v>
      </c>
      <c r="I1402" s="23">
        <v>45284</v>
      </c>
      <c r="J1402" s="21">
        <f t="shared" si="64"/>
        <v>7</v>
      </c>
      <c r="K1402" t="s">
        <v>41</v>
      </c>
      <c r="L1402">
        <v>32653</v>
      </c>
      <c r="M1402">
        <v>1114</v>
      </c>
      <c r="N1402" s="24">
        <v>1930.94</v>
      </c>
      <c r="O1402" s="24">
        <f t="shared" si="65"/>
        <v>1930.94</v>
      </c>
      <c r="P1402">
        <v>199</v>
      </c>
      <c r="Q1402" t="b">
        <v>0</v>
      </c>
      <c r="V1402" t="s">
        <v>42</v>
      </c>
    </row>
    <row r="1403" spans="1:22">
      <c r="A1403" t="s">
        <v>2900</v>
      </c>
      <c r="B1403" t="s">
        <v>2901</v>
      </c>
      <c r="C1403" s="1" t="s">
        <v>4131</v>
      </c>
      <c r="D1403" s="1">
        <v>44933</v>
      </c>
      <c r="E1403" s="21">
        <v>1</v>
      </c>
      <c r="F1403" s="21">
        <v>7</v>
      </c>
      <c r="G1403" s="21">
        <v>2023</v>
      </c>
      <c r="H1403" s="1">
        <f t="shared" si="63"/>
        <v>44933</v>
      </c>
      <c r="I1403" s="23">
        <v>44951</v>
      </c>
      <c r="J1403" s="21">
        <f t="shared" si="64"/>
        <v>18</v>
      </c>
      <c r="K1403" t="s">
        <v>58</v>
      </c>
      <c r="L1403">
        <v>27657</v>
      </c>
      <c r="M1403">
        <v>800</v>
      </c>
      <c r="N1403" s="24">
        <v>1303.42</v>
      </c>
      <c r="O1403" s="24">
        <f t="shared" si="65"/>
        <v>1303.42</v>
      </c>
      <c r="P1403">
        <v>96</v>
      </c>
      <c r="Q1403" t="b">
        <v>1</v>
      </c>
      <c r="V1403" t="s">
        <v>59</v>
      </c>
    </row>
    <row r="1404" spans="1:22">
      <c r="A1404" t="s">
        <v>2902</v>
      </c>
      <c r="B1404" t="s">
        <v>2903</v>
      </c>
      <c r="C1404" s="1" t="s">
        <v>4127</v>
      </c>
      <c r="D1404" s="1">
        <v>45153</v>
      </c>
      <c r="E1404" s="21">
        <v>8</v>
      </c>
      <c r="F1404" s="21">
        <v>15</v>
      </c>
      <c r="G1404" s="21">
        <v>2023</v>
      </c>
      <c r="H1404" s="1">
        <f t="shared" si="63"/>
        <v>45153</v>
      </c>
      <c r="I1404" s="23">
        <v>45173</v>
      </c>
      <c r="J1404" s="21">
        <f t="shared" si="64"/>
        <v>20</v>
      </c>
      <c r="K1404" t="s">
        <v>14</v>
      </c>
      <c r="L1404">
        <v>40952</v>
      </c>
      <c r="M1404">
        <v>507</v>
      </c>
      <c r="N1404" s="24">
        <v>810.84</v>
      </c>
      <c r="O1404" s="24">
        <f t="shared" si="65"/>
        <v>810.84</v>
      </c>
      <c r="P1404">
        <v>25</v>
      </c>
      <c r="Q1404" t="b">
        <v>1</v>
      </c>
      <c r="V1404" t="s">
        <v>16</v>
      </c>
    </row>
    <row r="1405" spans="1:22">
      <c r="A1405" t="s">
        <v>2904</v>
      </c>
      <c r="B1405" t="s">
        <v>2905</v>
      </c>
      <c r="C1405" s="1" t="s">
        <v>4127</v>
      </c>
      <c r="D1405" s="1">
        <v>45287</v>
      </c>
      <c r="E1405" s="21">
        <v>12</v>
      </c>
      <c r="F1405" s="21">
        <v>27</v>
      </c>
      <c r="G1405" s="21">
        <v>2023</v>
      </c>
      <c r="H1405" s="1">
        <f t="shared" si="63"/>
        <v>45287</v>
      </c>
      <c r="I1405" s="23">
        <v>45288</v>
      </c>
      <c r="J1405" s="21">
        <f t="shared" si="64"/>
        <v>1</v>
      </c>
      <c r="K1405" t="s">
        <v>33</v>
      </c>
      <c r="L1405">
        <v>23180</v>
      </c>
      <c r="M1405">
        <v>854</v>
      </c>
      <c r="N1405" s="24">
        <v>1549.4</v>
      </c>
      <c r="O1405" s="24">
        <f t="shared" si="65"/>
        <v>1549.4</v>
      </c>
      <c r="P1405">
        <v>44</v>
      </c>
      <c r="Q1405" t="b">
        <v>0</v>
      </c>
      <c r="V1405" t="s">
        <v>34</v>
      </c>
    </row>
    <row r="1406" spans="1:22">
      <c r="A1406" t="s">
        <v>2906</v>
      </c>
      <c r="B1406" t="s">
        <v>2907</v>
      </c>
      <c r="C1406" s="1" t="s">
        <v>4128</v>
      </c>
      <c r="D1406" s="1">
        <v>45228</v>
      </c>
      <c r="E1406" s="21">
        <v>10</v>
      </c>
      <c r="F1406" s="21">
        <v>29</v>
      </c>
      <c r="G1406" s="21">
        <v>2023</v>
      </c>
      <c r="H1406" s="1">
        <f t="shared" si="63"/>
        <v>45228</v>
      </c>
      <c r="I1406" s="23">
        <v>45234</v>
      </c>
      <c r="J1406" s="21">
        <f t="shared" si="64"/>
        <v>6</v>
      </c>
      <c r="K1406" t="s">
        <v>33</v>
      </c>
      <c r="L1406">
        <v>98432</v>
      </c>
      <c r="M1406">
        <v>3276</v>
      </c>
      <c r="N1406" s="24">
        <v>5189.76</v>
      </c>
      <c r="O1406" s="24">
        <f t="shared" si="65"/>
        <v>3632.575</v>
      </c>
      <c r="P1406">
        <v>0</v>
      </c>
      <c r="Q1406" t="b">
        <v>1</v>
      </c>
      <c r="V1406" t="s">
        <v>34</v>
      </c>
    </row>
    <row r="1407" spans="1:22">
      <c r="A1407" t="s">
        <v>2908</v>
      </c>
      <c r="B1407" t="s">
        <v>2909</v>
      </c>
      <c r="C1407" s="1" t="s">
        <v>4128</v>
      </c>
      <c r="D1407" s="1">
        <v>45026</v>
      </c>
      <c r="E1407" s="21">
        <v>4</v>
      </c>
      <c r="F1407" s="21">
        <v>10</v>
      </c>
      <c r="G1407" s="21">
        <v>2023</v>
      </c>
      <c r="H1407" s="1">
        <f t="shared" si="63"/>
        <v>45026</v>
      </c>
      <c r="I1407" s="23">
        <v>45029</v>
      </c>
      <c r="J1407" s="21">
        <f t="shared" si="64"/>
        <v>3</v>
      </c>
      <c r="K1407" t="s">
        <v>19</v>
      </c>
      <c r="L1407">
        <v>79411</v>
      </c>
      <c r="M1407">
        <v>3939</v>
      </c>
      <c r="N1407" s="24">
        <v>3339.33</v>
      </c>
      <c r="O1407" s="24">
        <f t="shared" si="65"/>
        <v>3339.33</v>
      </c>
      <c r="P1407">
        <v>288</v>
      </c>
      <c r="Q1407" t="b">
        <v>1</v>
      </c>
      <c r="V1407" t="s">
        <v>20</v>
      </c>
    </row>
    <row r="1408" spans="1:22">
      <c r="A1408" t="s">
        <v>2910</v>
      </c>
      <c r="B1408" t="s">
        <v>2911</v>
      </c>
      <c r="C1408" s="1" t="s">
        <v>4127</v>
      </c>
      <c r="D1408" s="1" t="s">
        <v>2559</v>
      </c>
      <c r="E1408" s="21">
        <v>16</v>
      </c>
      <c r="F1408" s="21">
        <v>12</v>
      </c>
      <c r="G1408" s="21">
        <v>2023</v>
      </c>
      <c r="H1408" s="1">
        <f t="shared" si="63"/>
        <v>45276</v>
      </c>
      <c r="I1408" s="23">
        <v>45295</v>
      </c>
      <c r="J1408" s="21">
        <f t="shared" si="64"/>
        <v>19</v>
      </c>
      <c r="K1408" t="s">
        <v>19</v>
      </c>
      <c r="L1408">
        <v>2622</v>
      </c>
      <c r="M1408">
        <v>51</v>
      </c>
      <c r="N1408" s="24">
        <v>79.48</v>
      </c>
      <c r="O1408" s="24">
        <f t="shared" si="65"/>
        <v>79.48</v>
      </c>
      <c r="P1408">
        <v>7</v>
      </c>
      <c r="Q1408" t="b">
        <v>1</v>
      </c>
      <c r="V1408" t="s">
        <v>20</v>
      </c>
    </row>
    <row r="1409" spans="1:22">
      <c r="A1409" t="s">
        <v>2912</v>
      </c>
      <c r="B1409" t="s">
        <v>2913</v>
      </c>
      <c r="C1409" s="1" t="s">
        <v>4127</v>
      </c>
      <c r="D1409" s="1">
        <v>45015</v>
      </c>
      <c r="E1409" s="21">
        <v>3</v>
      </c>
      <c r="F1409" s="21">
        <v>30</v>
      </c>
      <c r="G1409" s="21">
        <v>2023</v>
      </c>
      <c r="H1409" s="1">
        <f t="shared" si="63"/>
        <v>45015</v>
      </c>
      <c r="I1409" s="23">
        <v>45039</v>
      </c>
      <c r="J1409" s="21">
        <f t="shared" si="64"/>
        <v>24</v>
      </c>
      <c r="K1409" t="s">
        <v>33</v>
      </c>
      <c r="L1409">
        <v>49756</v>
      </c>
      <c r="M1409">
        <v>1553</v>
      </c>
      <c r="N1409" s="24">
        <v>1493.29</v>
      </c>
      <c r="O1409" s="24">
        <f t="shared" si="65"/>
        <v>1493.29</v>
      </c>
      <c r="P1409">
        <v>242</v>
      </c>
      <c r="Q1409" t="b">
        <v>1</v>
      </c>
      <c r="V1409" t="s">
        <v>34</v>
      </c>
    </row>
    <row r="1410" spans="1:22">
      <c r="A1410" t="s">
        <v>2914</v>
      </c>
      <c r="B1410" t="s">
        <v>2915</v>
      </c>
      <c r="C1410" s="1" t="s">
        <v>4127</v>
      </c>
      <c r="D1410" s="1">
        <v>44947</v>
      </c>
      <c r="E1410" s="21">
        <v>1</v>
      </c>
      <c r="F1410" s="21">
        <v>21</v>
      </c>
      <c r="G1410" s="21">
        <v>2023</v>
      </c>
      <c r="H1410" s="1">
        <f t="shared" si="63"/>
        <v>44947</v>
      </c>
      <c r="I1410" s="23">
        <v>44967</v>
      </c>
      <c r="J1410" s="21">
        <f t="shared" si="64"/>
        <v>20</v>
      </c>
      <c r="K1410" t="s">
        <v>19</v>
      </c>
      <c r="L1410">
        <v>41809</v>
      </c>
      <c r="M1410">
        <v>1506</v>
      </c>
      <c r="N1410" s="24">
        <v>1300.07</v>
      </c>
      <c r="O1410" s="24">
        <f t="shared" si="65"/>
        <v>1300.07</v>
      </c>
      <c r="P1410">
        <v>115</v>
      </c>
      <c r="Q1410" t="b">
        <v>0</v>
      </c>
      <c r="V1410" t="s">
        <v>20</v>
      </c>
    </row>
    <row r="1411" spans="1:22">
      <c r="A1411" t="s">
        <v>2916</v>
      </c>
      <c r="B1411" t="s">
        <v>2917</v>
      </c>
      <c r="C1411" s="1" t="s">
        <v>4128</v>
      </c>
      <c r="D1411" s="1">
        <v>44993</v>
      </c>
      <c r="E1411" s="21">
        <v>3</v>
      </c>
      <c r="F1411" s="21">
        <v>8</v>
      </c>
      <c r="G1411" s="21">
        <v>2023</v>
      </c>
      <c r="H1411" s="1">
        <f t="shared" ref="H1411:H1474" si="66">IF(E1411&gt;12,DATE(G1411,F1411,E1411),D1411)</f>
        <v>44993</v>
      </c>
      <c r="I1411" s="23">
        <v>45002</v>
      </c>
      <c r="J1411" s="21">
        <f t="shared" ref="J1411:J1474" si="67">DATEDIF(H1411,I1411,"D")</f>
        <v>9</v>
      </c>
      <c r="K1411" t="s">
        <v>19</v>
      </c>
      <c r="L1411">
        <v>17725</v>
      </c>
      <c r="M1411">
        <v>634</v>
      </c>
      <c r="N1411" s="24">
        <v>-386.43</v>
      </c>
      <c r="O1411" s="24">
        <f t="shared" ref="O1411:O1474" si="68">IF(N1411&lt;$Z$8,$Z$8,IF(N1411&gt;$Z$9,$Z$9,N1411))</f>
        <v>-344.195</v>
      </c>
      <c r="P1411">
        <v>116</v>
      </c>
      <c r="Q1411" t="b">
        <v>1</v>
      </c>
      <c r="V1411" t="s">
        <v>20</v>
      </c>
    </row>
    <row r="1412" spans="1:22">
      <c r="A1412" t="s">
        <v>2918</v>
      </c>
      <c r="B1412" t="s">
        <v>2919</v>
      </c>
      <c r="C1412" s="1" t="s">
        <v>4131</v>
      </c>
      <c r="D1412" s="1">
        <v>44929</v>
      </c>
      <c r="E1412" s="21">
        <v>1</v>
      </c>
      <c r="F1412" s="21">
        <v>3</v>
      </c>
      <c r="G1412" s="21">
        <v>2023</v>
      </c>
      <c r="H1412" s="1">
        <f t="shared" si="66"/>
        <v>44929</v>
      </c>
      <c r="I1412" s="23">
        <v>44955</v>
      </c>
      <c r="J1412" s="21">
        <f t="shared" si="67"/>
        <v>26</v>
      </c>
      <c r="K1412" t="s">
        <v>33</v>
      </c>
      <c r="L1412">
        <v>62396</v>
      </c>
      <c r="M1412">
        <v>2024</v>
      </c>
      <c r="N1412" s="24">
        <v>3270.87</v>
      </c>
      <c r="O1412" s="24">
        <f t="shared" si="68"/>
        <v>3270.87</v>
      </c>
      <c r="P1412">
        <v>235</v>
      </c>
      <c r="Q1412" t="b">
        <v>1</v>
      </c>
      <c r="V1412" t="s">
        <v>34</v>
      </c>
    </row>
    <row r="1413" spans="1:22">
      <c r="A1413" t="s">
        <v>2920</v>
      </c>
      <c r="B1413" t="s">
        <v>2921</v>
      </c>
      <c r="C1413" s="1" t="s">
        <v>4127</v>
      </c>
      <c r="D1413" s="1" t="s">
        <v>682</v>
      </c>
      <c r="E1413" s="21">
        <v>21</v>
      </c>
      <c r="F1413" s="21">
        <v>3</v>
      </c>
      <c r="G1413" s="21">
        <v>2023</v>
      </c>
      <c r="H1413" s="1">
        <f t="shared" si="66"/>
        <v>45006</v>
      </c>
      <c r="I1413" s="23">
        <v>45022</v>
      </c>
      <c r="J1413" s="21">
        <f t="shared" si="67"/>
        <v>16</v>
      </c>
      <c r="K1413" t="s">
        <v>19</v>
      </c>
      <c r="L1413">
        <v>52226</v>
      </c>
      <c r="M1413">
        <v>2145</v>
      </c>
      <c r="N1413" s="24">
        <v>3360.15</v>
      </c>
      <c r="O1413" s="24">
        <f t="shared" si="68"/>
        <v>3360.15</v>
      </c>
      <c r="P1413">
        <v>153</v>
      </c>
      <c r="Q1413" t="b">
        <v>0</v>
      </c>
      <c r="V1413" t="s">
        <v>20</v>
      </c>
    </row>
    <row r="1414" spans="1:22">
      <c r="A1414" t="s">
        <v>2922</v>
      </c>
      <c r="B1414" t="s">
        <v>2923</v>
      </c>
      <c r="C1414" s="1" t="s">
        <v>4127</v>
      </c>
      <c r="D1414" s="1">
        <v>45092</v>
      </c>
      <c r="E1414" s="21">
        <v>6</v>
      </c>
      <c r="F1414" s="21">
        <v>15</v>
      </c>
      <c r="G1414" s="21">
        <v>2023</v>
      </c>
      <c r="H1414" s="1">
        <f t="shared" si="66"/>
        <v>45092</v>
      </c>
      <c r="I1414" s="23">
        <v>45096</v>
      </c>
      <c r="J1414" s="21">
        <f t="shared" si="67"/>
        <v>4</v>
      </c>
      <c r="K1414" t="s">
        <v>19</v>
      </c>
      <c r="L1414">
        <v>82182</v>
      </c>
      <c r="M1414">
        <v>1495</v>
      </c>
      <c r="N1414" s="24">
        <v>1273.37</v>
      </c>
      <c r="O1414" s="24">
        <f t="shared" si="68"/>
        <v>1273.37</v>
      </c>
      <c r="P1414">
        <v>246</v>
      </c>
      <c r="Q1414" t="b">
        <v>0</v>
      </c>
      <c r="V1414" t="s">
        <v>20</v>
      </c>
    </row>
    <row r="1415" spans="1:22">
      <c r="A1415" t="s">
        <v>2924</v>
      </c>
      <c r="B1415" t="s">
        <v>2925</v>
      </c>
      <c r="C1415" s="1" t="s">
        <v>4127</v>
      </c>
      <c r="D1415" s="1">
        <v>45247</v>
      </c>
      <c r="E1415" s="21">
        <v>11</v>
      </c>
      <c r="F1415" s="21">
        <v>17</v>
      </c>
      <c r="G1415" s="21">
        <v>2023</v>
      </c>
      <c r="H1415" s="1">
        <f t="shared" si="66"/>
        <v>45247</v>
      </c>
      <c r="I1415" s="23">
        <v>45251</v>
      </c>
      <c r="J1415" s="21">
        <f t="shared" si="67"/>
        <v>4</v>
      </c>
      <c r="K1415" t="s">
        <v>41</v>
      </c>
      <c r="L1415">
        <v>83565</v>
      </c>
      <c r="M1415">
        <v>3261</v>
      </c>
      <c r="N1415" s="24">
        <v>5296.09</v>
      </c>
      <c r="O1415" s="24">
        <f t="shared" si="68"/>
        <v>3632.575</v>
      </c>
      <c r="P1415">
        <v>549</v>
      </c>
      <c r="Q1415" t="b">
        <v>1</v>
      </c>
      <c r="V1415" t="s">
        <v>42</v>
      </c>
    </row>
    <row r="1416" spans="1:22">
      <c r="A1416" t="s">
        <v>2926</v>
      </c>
      <c r="B1416" t="s">
        <v>2927</v>
      </c>
      <c r="C1416" s="1" t="s">
        <v>4129</v>
      </c>
      <c r="D1416" s="1">
        <v>45178</v>
      </c>
      <c r="E1416" s="21">
        <v>9</v>
      </c>
      <c r="F1416" s="21">
        <v>9</v>
      </c>
      <c r="G1416" s="21">
        <v>2023</v>
      </c>
      <c r="H1416" s="1">
        <f t="shared" si="66"/>
        <v>45178</v>
      </c>
      <c r="I1416" s="23">
        <v>45186</v>
      </c>
      <c r="J1416" s="21">
        <f t="shared" si="67"/>
        <v>8</v>
      </c>
      <c r="K1416" t="s">
        <v>33</v>
      </c>
      <c r="L1416">
        <v>30402</v>
      </c>
      <c r="M1416">
        <v>1057</v>
      </c>
      <c r="N1416" s="24">
        <v>1983.74</v>
      </c>
      <c r="O1416" s="24">
        <f t="shared" si="68"/>
        <v>1983.74</v>
      </c>
      <c r="P1416">
        <v>154</v>
      </c>
      <c r="Q1416" t="b">
        <v>0</v>
      </c>
      <c r="V1416" t="s">
        <v>34</v>
      </c>
    </row>
    <row r="1417" spans="1:22">
      <c r="A1417" t="s">
        <v>2928</v>
      </c>
      <c r="B1417" t="s">
        <v>2929</v>
      </c>
      <c r="C1417" s="1" t="s">
        <v>4128</v>
      </c>
      <c r="D1417" s="1">
        <v>44964</v>
      </c>
      <c r="E1417" s="21">
        <v>2</v>
      </c>
      <c r="F1417" s="21">
        <v>7</v>
      </c>
      <c r="G1417" s="21">
        <v>2023</v>
      </c>
      <c r="H1417" s="1">
        <f t="shared" si="66"/>
        <v>44964</v>
      </c>
      <c r="I1417" s="23">
        <v>44992</v>
      </c>
      <c r="J1417" s="21">
        <f t="shared" si="67"/>
        <v>28</v>
      </c>
      <c r="K1417" t="s">
        <v>23</v>
      </c>
      <c r="L1417">
        <v>5263</v>
      </c>
      <c r="M1417">
        <v>241</v>
      </c>
      <c r="N1417" s="24">
        <v>159.55</v>
      </c>
      <c r="O1417" s="24">
        <f t="shared" si="68"/>
        <v>159.55</v>
      </c>
      <c r="P1417">
        <v>42</v>
      </c>
      <c r="Q1417" t="b">
        <v>1</v>
      </c>
      <c r="V1417" t="s">
        <v>25</v>
      </c>
    </row>
    <row r="1418" spans="1:22">
      <c r="A1418" t="s">
        <v>2930</v>
      </c>
      <c r="B1418" t="s">
        <v>2931</v>
      </c>
      <c r="C1418" s="1" t="s">
        <v>4128</v>
      </c>
      <c r="D1418" s="1">
        <v>45039</v>
      </c>
      <c r="E1418" s="21">
        <v>4</v>
      </c>
      <c r="F1418" s="21">
        <v>23</v>
      </c>
      <c r="G1418" s="21">
        <v>2023</v>
      </c>
      <c r="H1418" s="1">
        <f t="shared" si="66"/>
        <v>45039</v>
      </c>
      <c r="I1418" s="23">
        <v>45053</v>
      </c>
      <c r="J1418" s="21">
        <f t="shared" si="67"/>
        <v>14</v>
      </c>
      <c r="K1418" t="s">
        <v>14</v>
      </c>
      <c r="L1418">
        <v>97523</v>
      </c>
      <c r="M1418">
        <v>4280</v>
      </c>
      <c r="N1418" s="24">
        <v>3633.53</v>
      </c>
      <c r="O1418" s="24">
        <f t="shared" si="68"/>
        <v>3632.575</v>
      </c>
      <c r="P1418">
        <v>687</v>
      </c>
      <c r="Q1418" t="b">
        <v>1</v>
      </c>
      <c r="V1418" t="s">
        <v>16</v>
      </c>
    </row>
    <row r="1419" spans="1:22">
      <c r="A1419" t="s">
        <v>2932</v>
      </c>
      <c r="B1419" t="s">
        <v>2933</v>
      </c>
      <c r="C1419" s="1" t="s">
        <v>4129</v>
      </c>
      <c r="D1419" s="1">
        <v>45185</v>
      </c>
      <c r="E1419" s="21">
        <v>9</v>
      </c>
      <c r="F1419" s="21">
        <v>16</v>
      </c>
      <c r="G1419" s="21">
        <v>2023</v>
      </c>
      <c r="H1419" s="1">
        <f t="shared" si="66"/>
        <v>45185</v>
      </c>
      <c r="I1419" s="23">
        <v>45193</v>
      </c>
      <c r="J1419" s="21">
        <f t="shared" si="67"/>
        <v>8</v>
      </c>
      <c r="K1419" t="s">
        <v>33</v>
      </c>
      <c r="L1419">
        <v>47828</v>
      </c>
      <c r="M1419">
        <v>1081</v>
      </c>
      <c r="N1419" s="24">
        <v>1757.05</v>
      </c>
      <c r="O1419" s="24">
        <f t="shared" si="68"/>
        <v>1757.05</v>
      </c>
      <c r="P1419">
        <v>197</v>
      </c>
      <c r="Q1419" t="b">
        <v>0</v>
      </c>
      <c r="V1419" t="s">
        <v>34</v>
      </c>
    </row>
    <row r="1420" spans="1:22">
      <c r="A1420" t="s">
        <v>2934</v>
      </c>
      <c r="B1420" t="s">
        <v>2935</v>
      </c>
      <c r="C1420" s="1" t="s">
        <v>4127</v>
      </c>
      <c r="D1420" s="1" t="s">
        <v>2672</v>
      </c>
      <c r="E1420" s="21">
        <v>26</v>
      </c>
      <c r="F1420" s="21">
        <v>7</v>
      </c>
      <c r="G1420" s="21">
        <v>2023</v>
      </c>
      <c r="H1420" s="1">
        <f t="shared" si="66"/>
        <v>45133</v>
      </c>
      <c r="I1420" s="23">
        <v>45141</v>
      </c>
      <c r="J1420" s="21">
        <f t="shared" si="67"/>
        <v>8</v>
      </c>
      <c r="K1420" t="s">
        <v>41</v>
      </c>
      <c r="L1420">
        <v>48924</v>
      </c>
      <c r="M1420">
        <v>1029</v>
      </c>
      <c r="N1420" s="24">
        <v>-938.2</v>
      </c>
      <c r="O1420" s="24">
        <f t="shared" si="68"/>
        <v>-344.195</v>
      </c>
      <c r="P1420">
        <v>118</v>
      </c>
      <c r="Q1420" t="b">
        <v>1</v>
      </c>
      <c r="V1420" t="s">
        <v>42</v>
      </c>
    </row>
    <row r="1421" spans="1:22">
      <c r="A1421" t="s">
        <v>2936</v>
      </c>
      <c r="B1421" t="s">
        <v>2937</v>
      </c>
      <c r="C1421" s="1" t="s">
        <v>4131</v>
      </c>
      <c r="D1421" s="1">
        <v>45040</v>
      </c>
      <c r="E1421" s="21">
        <v>4</v>
      </c>
      <c r="F1421" s="21">
        <v>24</v>
      </c>
      <c r="G1421" s="21">
        <v>2023</v>
      </c>
      <c r="H1421" s="1">
        <f t="shared" si="66"/>
        <v>45040</v>
      </c>
      <c r="I1421" s="23">
        <v>45055</v>
      </c>
      <c r="J1421" s="21">
        <f t="shared" si="67"/>
        <v>15</v>
      </c>
      <c r="K1421" t="s">
        <v>14</v>
      </c>
      <c r="L1421">
        <v>75182</v>
      </c>
      <c r="M1421">
        <v>3703</v>
      </c>
      <c r="N1421" s="24">
        <v>5321.2</v>
      </c>
      <c r="O1421" s="24">
        <f t="shared" si="68"/>
        <v>3632.575</v>
      </c>
      <c r="P1421">
        <v>600</v>
      </c>
      <c r="Q1421" t="b">
        <v>1</v>
      </c>
      <c r="V1421" t="s">
        <v>16</v>
      </c>
    </row>
    <row r="1422" spans="1:22">
      <c r="A1422" t="s">
        <v>2938</v>
      </c>
      <c r="B1422" t="s">
        <v>2939</v>
      </c>
      <c r="C1422" s="1" t="s">
        <v>4128</v>
      </c>
      <c r="D1422" s="1">
        <v>45096</v>
      </c>
      <c r="E1422" s="21">
        <v>6</v>
      </c>
      <c r="F1422" s="21">
        <v>19</v>
      </c>
      <c r="G1422" s="21">
        <v>2023</v>
      </c>
      <c r="H1422" s="1">
        <f t="shared" si="66"/>
        <v>45096</v>
      </c>
      <c r="I1422" s="23">
        <v>45116</v>
      </c>
      <c r="J1422" s="21">
        <f t="shared" si="67"/>
        <v>20</v>
      </c>
      <c r="K1422" t="s">
        <v>19</v>
      </c>
      <c r="L1422">
        <v>94065</v>
      </c>
      <c r="M1422">
        <v>2924</v>
      </c>
      <c r="N1422" s="24">
        <v>1817.99</v>
      </c>
      <c r="O1422" s="24">
        <f t="shared" si="68"/>
        <v>1817.99</v>
      </c>
      <c r="P1422">
        <v>584</v>
      </c>
      <c r="Q1422" t="b">
        <v>1</v>
      </c>
      <c r="V1422" t="s">
        <v>20</v>
      </c>
    </row>
    <row r="1423" spans="1:22">
      <c r="A1423" t="s">
        <v>2940</v>
      </c>
      <c r="B1423" t="s">
        <v>2941</v>
      </c>
      <c r="C1423" s="1" t="s">
        <v>4128</v>
      </c>
      <c r="D1423" s="1">
        <v>45243</v>
      </c>
      <c r="E1423" s="21">
        <v>11</v>
      </c>
      <c r="F1423" s="21">
        <v>13</v>
      </c>
      <c r="G1423" s="21">
        <v>2023</v>
      </c>
      <c r="H1423" s="1">
        <f t="shared" si="66"/>
        <v>45243</v>
      </c>
      <c r="I1423" s="23">
        <v>45249</v>
      </c>
      <c r="J1423" s="21">
        <f t="shared" si="67"/>
        <v>6</v>
      </c>
      <c r="K1423" t="s">
        <v>14</v>
      </c>
      <c r="L1423">
        <v>60052</v>
      </c>
      <c r="M1423">
        <v>2777</v>
      </c>
      <c r="N1423" s="24">
        <v>3272.15</v>
      </c>
      <c r="O1423" s="24">
        <f t="shared" si="68"/>
        <v>3272.15</v>
      </c>
      <c r="P1423">
        <v>440</v>
      </c>
      <c r="Q1423" t="b">
        <v>1</v>
      </c>
      <c r="V1423" t="s">
        <v>16</v>
      </c>
    </row>
    <row r="1424" spans="1:22">
      <c r="A1424" t="s">
        <v>2942</v>
      </c>
      <c r="B1424" t="s">
        <v>2943</v>
      </c>
      <c r="C1424" s="1" t="s">
        <v>4127</v>
      </c>
      <c r="D1424" s="1" t="s">
        <v>687</v>
      </c>
      <c r="E1424" s="21">
        <v>29</v>
      </c>
      <c r="F1424" s="21">
        <v>11</v>
      </c>
      <c r="G1424" s="21">
        <v>2023</v>
      </c>
      <c r="H1424" s="1">
        <f t="shared" si="66"/>
        <v>45259</v>
      </c>
      <c r="I1424" s="23">
        <v>45288</v>
      </c>
      <c r="J1424" s="21">
        <f t="shared" si="67"/>
        <v>29</v>
      </c>
      <c r="K1424" t="s">
        <v>41</v>
      </c>
      <c r="L1424">
        <v>12664</v>
      </c>
      <c r="M1424">
        <v>209</v>
      </c>
      <c r="N1424" s="24">
        <v>336.21</v>
      </c>
      <c r="O1424" s="24">
        <f t="shared" si="68"/>
        <v>336.21</v>
      </c>
      <c r="P1424">
        <v>14</v>
      </c>
      <c r="Q1424" t="b">
        <v>1</v>
      </c>
      <c r="V1424" t="s">
        <v>42</v>
      </c>
    </row>
    <row r="1425" spans="1:22">
      <c r="A1425" t="s">
        <v>2944</v>
      </c>
      <c r="B1425" t="s">
        <v>2945</v>
      </c>
      <c r="C1425" s="1" t="s">
        <v>4127</v>
      </c>
      <c r="D1425" s="1">
        <v>45269</v>
      </c>
      <c r="E1425" s="21">
        <v>12</v>
      </c>
      <c r="F1425" s="21">
        <v>9</v>
      </c>
      <c r="G1425" s="21">
        <v>2023</v>
      </c>
      <c r="H1425" s="1">
        <f t="shared" si="66"/>
        <v>45269</v>
      </c>
      <c r="I1425" s="23">
        <v>45275</v>
      </c>
      <c r="J1425" s="21">
        <f t="shared" si="67"/>
        <v>6</v>
      </c>
      <c r="K1425" t="s">
        <v>191</v>
      </c>
      <c r="L1425">
        <v>36737</v>
      </c>
      <c r="M1425">
        <v>1311</v>
      </c>
      <c r="N1425" s="24">
        <v>2005.53</v>
      </c>
      <c r="O1425" s="24">
        <f t="shared" si="68"/>
        <v>2005.53</v>
      </c>
      <c r="P1425">
        <v>167</v>
      </c>
      <c r="Q1425" t="b">
        <v>1</v>
      </c>
      <c r="V1425" t="s">
        <v>68</v>
      </c>
    </row>
    <row r="1426" spans="1:22">
      <c r="A1426" t="s">
        <v>2946</v>
      </c>
      <c r="B1426" t="s">
        <v>2947</v>
      </c>
      <c r="C1426" s="1" t="s">
        <v>4129</v>
      </c>
      <c r="D1426" s="1">
        <v>45255</v>
      </c>
      <c r="E1426" s="21">
        <v>11</v>
      </c>
      <c r="F1426" s="21">
        <v>25</v>
      </c>
      <c r="G1426" s="21">
        <v>2023</v>
      </c>
      <c r="H1426" s="1">
        <f t="shared" si="66"/>
        <v>45255</v>
      </c>
      <c r="I1426" s="23">
        <v>45285</v>
      </c>
      <c r="J1426" s="21">
        <f t="shared" si="67"/>
        <v>30</v>
      </c>
      <c r="K1426" t="s">
        <v>33</v>
      </c>
      <c r="L1426">
        <v>90563</v>
      </c>
      <c r="M1426">
        <v>3839</v>
      </c>
      <c r="N1426" s="24">
        <v>6613.09</v>
      </c>
      <c r="O1426" s="24">
        <f t="shared" si="68"/>
        <v>3632.575</v>
      </c>
      <c r="P1426">
        <v>0</v>
      </c>
      <c r="Q1426" t="b">
        <v>0</v>
      </c>
      <c r="V1426" t="s">
        <v>34</v>
      </c>
    </row>
    <row r="1427" spans="1:22">
      <c r="A1427" t="s">
        <v>2948</v>
      </c>
      <c r="B1427" t="s">
        <v>2949</v>
      </c>
      <c r="C1427" s="1" t="s">
        <v>4128</v>
      </c>
      <c r="D1427" s="1">
        <v>44947</v>
      </c>
      <c r="E1427" s="21">
        <v>1</v>
      </c>
      <c r="F1427" s="21">
        <v>21</v>
      </c>
      <c r="G1427" s="21">
        <v>2023</v>
      </c>
      <c r="H1427" s="1">
        <f t="shared" si="66"/>
        <v>44947</v>
      </c>
      <c r="I1427" s="23">
        <v>44955</v>
      </c>
      <c r="J1427" s="21">
        <f t="shared" si="67"/>
        <v>8</v>
      </c>
      <c r="K1427" t="s">
        <v>23</v>
      </c>
      <c r="L1427">
        <v>30373</v>
      </c>
      <c r="M1427">
        <v>1454</v>
      </c>
      <c r="N1427" s="24">
        <v>2640.72</v>
      </c>
      <c r="O1427" s="24">
        <f t="shared" si="68"/>
        <v>2640.72</v>
      </c>
      <c r="P1427">
        <v>110</v>
      </c>
      <c r="Q1427" t="b">
        <v>1</v>
      </c>
      <c r="V1427" t="s">
        <v>25</v>
      </c>
    </row>
    <row r="1428" spans="1:22">
      <c r="A1428" t="s">
        <v>2950</v>
      </c>
      <c r="B1428" t="s">
        <v>2951</v>
      </c>
      <c r="C1428" s="1" t="s">
        <v>4131</v>
      </c>
      <c r="D1428" s="1">
        <v>44985</v>
      </c>
      <c r="E1428" s="21">
        <v>2</v>
      </c>
      <c r="F1428" s="21">
        <v>28</v>
      </c>
      <c r="G1428" s="21">
        <v>2023</v>
      </c>
      <c r="H1428" s="1">
        <f t="shared" si="66"/>
        <v>44985</v>
      </c>
      <c r="I1428" s="23">
        <v>44994</v>
      </c>
      <c r="J1428" s="21">
        <f t="shared" si="67"/>
        <v>9</v>
      </c>
      <c r="K1428" t="s">
        <v>19</v>
      </c>
      <c r="L1428">
        <v>37397</v>
      </c>
      <c r="M1428">
        <v>878</v>
      </c>
      <c r="N1428" s="24">
        <v>1457.28</v>
      </c>
      <c r="O1428" s="24">
        <f t="shared" si="68"/>
        <v>1457.28</v>
      </c>
      <c r="P1428">
        <v>170</v>
      </c>
      <c r="Q1428" t="b">
        <v>0</v>
      </c>
      <c r="V1428" t="s">
        <v>20</v>
      </c>
    </row>
    <row r="1429" spans="1:22">
      <c r="A1429" t="s">
        <v>2952</v>
      </c>
      <c r="B1429" t="s">
        <v>2953</v>
      </c>
      <c r="C1429" s="1" t="s">
        <v>4131</v>
      </c>
      <c r="D1429" s="1" t="s">
        <v>2954</v>
      </c>
      <c r="E1429" s="21">
        <v>25</v>
      </c>
      <c r="F1429" s="21">
        <v>5</v>
      </c>
      <c r="G1429" s="21">
        <v>2023</v>
      </c>
      <c r="H1429" s="1">
        <f t="shared" si="66"/>
        <v>45071</v>
      </c>
      <c r="I1429" s="23">
        <v>45075</v>
      </c>
      <c r="J1429" s="21">
        <f t="shared" si="67"/>
        <v>4</v>
      </c>
      <c r="K1429" t="s">
        <v>23</v>
      </c>
      <c r="L1429">
        <v>87145</v>
      </c>
      <c r="M1429">
        <v>3398</v>
      </c>
      <c r="N1429" s="24">
        <v>5122.08</v>
      </c>
      <c r="O1429" s="24">
        <f t="shared" si="68"/>
        <v>3632.575</v>
      </c>
      <c r="P1429">
        <v>259</v>
      </c>
      <c r="Q1429" t="b">
        <v>0</v>
      </c>
      <c r="V1429" t="s">
        <v>25</v>
      </c>
    </row>
    <row r="1430" spans="1:22">
      <c r="A1430" t="s">
        <v>2955</v>
      </c>
      <c r="B1430" t="s">
        <v>2956</v>
      </c>
      <c r="C1430" s="1" t="s">
        <v>4129</v>
      </c>
      <c r="D1430" s="1">
        <v>45191</v>
      </c>
      <c r="E1430" s="21">
        <v>9</v>
      </c>
      <c r="F1430" s="21">
        <v>22</v>
      </c>
      <c r="G1430" s="21">
        <v>2023</v>
      </c>
      <c r="H1430" s="1">
        <f t="shared" si="66"/>
        <v>45191</v>
      </c>
      <c r="I1430" s="23">
        <v>45192</v>
      </c>
      <c r="J1430" s="21">
        <f t="shared" si="67"/>
        <v>1</v>
      </c>
      <c r="K1430" t="s">
        <v>19</v>
      </c>
      <c r="L1430">
        <v>39709</v>
      </c>
      <c r="M1430">
        <v>1252</v>
      </c>
      <c r="N1430" s="24">
        <v>685.57</v>
      </c>
      <c r="O1430" s="24">
        <f t="shared" si="68"/>
        <v>685.57</v>
      </c>
      <c r="P1430">
        <v>0</v>
      </c>
      <c r="Q1430" t="b">
        <v>1</v>
      </c>
      <c r="V1430" t="s">
        <v>20</v>
      </c>
    </row>
    <row r="1431" spans="1:22">
      <c r="A1431" t="s">
        <v>2957</v>
      </c>
      <c r="B1431" t="s">
        <v>2958</v>
      </c>
      <c r="C1431" s="1" t="s">
        <v>4129</v>
      </c>
      <c r="D1431" s="1">
        <v>45187</v>
      </c>
      <c r="E1431" s="21">
        <v>9</v>
      </c>
      <c r="F1431" s="21">
        <v>18</v>
      </c>
      <c r="G1431" s="21">
        <v>2023</v>
      </c>
      <c r="H1431" s="1">
        <f t="shared" si="66"/>
        <v>45187</v>
      </c>
      <c r="I1431" s="23">
        <v>45195</v>
      </c>
      <c r="J1431" s="21">
        <f t="shared" si="67"/>
        <v>8</v>
      </c>
      <c r="K1431" t="s">
        <v>14</v>
      </c>
      <c r="L1431">
        <v>62120</v>
      </c>
      <c r="M1431">
        <v>771</v>
      </c>
      <c r="N1431" s="24">
        <v>1004.19</v>
      </c>
      <c r="O1431" s="24">
        <f t="shared" si="68"/>
        <v>1004.19</v>
      </c>
      <c r="P1431">
        <v>144</v>
      </c>
      <c r="Q1431" t="b">
        <v>0</v>
      </c>
      <c r="V1431" t="s">
        <v>68</v>
      </c>
    </row>
    <row r="1432" spans="1:22">
      <c r="A1432" t="s">
        <v>2959</v>
      </c>
      <c r="B1432" t="s">
        <v>2960</v>
      </c>
      <c r="C1432" s="1" t="s">
        <v>4129</v>
      </c>
      <c r="D1432" s="1">
        <v>45260</v>
      </c>
      <c r="E1432" s="21">
        <v>11</v>
      </c>
      <c r="F1432" s="21">
        <v>30</v>
      </c>
      <c r="G1432" s="21">
        <v>2023</v>
      </c>
      <c r="H1432" s="1">
        <f t="shared" si="66"/>
        <v>45260</v>
      </c>
      <c r="I1432" s="23">
        <v>45282</v>
      </c>
      <c r="J1432" s="21">
        <f t="shared" si="67"/>
        <v>22</v>
      </c>
      <c r="K1432" t="s">
        <v>33</v>
      </c>
      <c r="L1432">
        <v>20250</v>
      </c>
      <c r="M1432">
        <v>761</v>
      </c>
      <c r="N1432" s="24">
        <v>423.53</v>
      </c>
      <c r="O1432" s="24">
        <f t="shared" si="68"/>
        <v>423.53</v>
      </c>
      <c r="P1432">
        <v>91</v>
      </c>
      <c r="Q1432" t="b">
        <v>1</v>
      </c>
      <c r="V1432" t="s">
        <v>34</v>
      </c>
    </row>
    <row r="1433" spans="1:22">
      <c r="A1433" t="s">
        <v>2961</v>
      </c>
      <c r="B1433" t="s">
        <v>2962</v>
      </c>
      <c r="C1433" s="1" t="s">
        <v>4131</v>
      </c>
      <c r="D1433" s="1">
        <v>44976</v>
      </c>
      <c r="E1433" s="21">
        <v>2</v>
      </c>
      <c r="F1433" s="21">
        <v>19</v>
      </c>
      <c r="G1433" s="21">
        <v>2023</v>
      </c>
      <c r="H1433" s="1">
        <f t="shared" si="66"/>
        <v>44976</v>
      </c>
      <c r="I1433" s="23">
        <v>44986</v>
      </c>
      <c r="J1433" s="21">
        <f t="shared" si="67"/>
        <v>10</v>
      </c>
      <c r="K1433" t="s">
        <v>41</v>
      </c>
      <c r="L1433">
        <v>22172</v>
      </c>
      <c r="M1433">
        <v>833</v>
      </c>
      <c r="N1433" s="24">
        <v>1426.18</v>
      </c>
      <c r="O1433" s="24">
        <f t="shared" si="68"/>
        <v>1426.18</v>
      </c>
      <c r="P1433">
        <v>0</v>
      </c>
      <c r="Q1433" t="b">
        <v>1</v>
      </c>
      <c r="V1433" t="s">
        <v>42</v>
      </c>
    </row>
    <row r="1434" spans="1:22">
      <c r="A1434" t="s">
        <v>2963</v>
      </c>
      <c r="B1434" t="s">
        <v>2964</v>
      </c>
      <c r="C1434" s="1" t="s">
        <v>4127</v>
      </c>
      <c r="D1434" s="1">
        <v>45202</v>
      </c>
      <c r="E1434" s="21">
        <v>10</v>
      </c>
      <c r="F1434" s="21">
        <v>3</v>
      </c>
      <c r="G1434" s="21">
        <v>2023</v>
      </c>
      <c r="H1434" s="1">
        <f t="shared" si="66"/>
        <v>45202</v>
      </c>
      <c r="I1434" s="23">
        <v>45216</v>
      </c>
      <c r="J1434" s="21">
        <f t="shared" si="67"/>
        <v>14</v>
      </c>
      <c r="K1434" t="s">
        <v>138</v>
      </c>
      <c r="L1434">
        <v>12555</v>
      </c>
      <c r="M1434">
        <v>592</v>
      </c>
      <c r="N1434" s="24">
        <v>580.8</v>
      </c>
      <c r="O1434" s="24">
        <f t="shared" si="68"/>
        <v>580.8</v>
      </c>
      <c r="P1434">
        <v>82</v>
      </c>
      <c r="Q1434" t="b">
        <v>0</v>
      </c>
      <c r="V1434" t="s">
        <v>139</v>
      </c>
    </row>
    <row r="1435" spans="1:22">
      <c r="A1435" t="s">
        <v>2965</v>
      </c>
      <c r="B1435" t="s">
        <v>2966</v>
      </c>
      <c r="C1435" s="1" t="s">
        <v>4127</v>
      </c>
      <c r="D1435" s="1">
        <v>45034</v>
      </c>
      <c r="E1435" s="21">
        <v>4</v>
      </c>
      <c r="F1435" s="21">
        <v>18</v>
      </c>
      <c r="G1435" s="21">
        <v>2023</v>
      </c>
      <c r="H1435" s="1">
        <f t="shared" si="66"/>
        <v>45034</v>
      </c>
      <c r="I1435" s="23">
        <v>45053</v>
      </c>
      <c r="J1435" s="21">
        <f t="shared" si="67"/>
        <v>19</v>
      </c>
      <c r="K1435" t="s">
        <v>19</v>
      </c>
      <c r="L1435">
        <v>88410</v>
      </c>
      <c r="M1435">
        <v>2642</v>
      </c>
      <c r="N1435" s="24">
        <v>3549.91</v>
      </c>
      <c r="O1435" s="24">
        <f t="shared" si="68"/>
        <v>3549.91</v>
      </c>
      <c r="P1435">
        <v>370</v>
      </c>
      <c r="Q1435" t="b">
        <v>0</v>
      </c>
      <c r="V1435" t="s">
        <v>20</v>
      </c>
    </row>
    <row r="1436" spans="1:22">
      <c r="A1436" t="s">
        <v>2967</v>
      </c>
      <c r="B1436" t="s">
        <v>2968</v>
      </c>
      <c r="C1436" s="1" t="s">
        <v>4131</v>
      </c>
      <c r="D1436" s="1">
        <v>45277</v>
      </c>
      <c r="E1436" s="21">
        <v>12</v>
      </c>
      <c r="F1436" s="21">
        <v>17</v>
      </c>
      <c r="G1436" s="21">
        <v>2023</v>
      </c>
      <c r="H1436" s="1">
        <f t="shared" si="66"/>
        <v>45277</v>
      </c>
      <c r="I1436" s="23">
        <v>45305</v>
      </c>
      <c r="J1436" s="21">
        <f t="shared" si="67"/>
        <v>28</v>
      </c>
      <c r="K1436" t="s">
        <v>23</v>
      </c>
      <c r="L1436">
        <v>79617</v>
      </c>
      <c r="M1436">
        <v>1529</v>
      </c>
      <c r="N1436" s="24">
        <v>1405.41</v>
      </c>
      <c r="O1436" s="24">
        <f t="shared" si="68"/>
        <v>1405.41</v>
      </c>
      <c r="P1436">
        <v>91</v>
      </c>
      <c r="Q1436" t="b">
        <v>0</v>
      </c>
      <c r="V1436" t="s">
        <v>25</v>
      </c>
    </row>
    <row r="1437" spans="1:22">
      <c r="A1437" t="s">
        <v>2969</v>
      </c>
      <c r="B1437" t="s">
        <v>2970</v>
      </c>
      <c r="C1437" s="1" t="s">
        <v>4131</v>
      </c>
      <c r="D1437" s="1">
        <v>45202</v>
      </c>
      <c r="E1437" s="21">
        <v>10</v>
      </c>
      <c r="F1437" s="21">
        <v>3</v>
      </c>
      <c r="G1437" s="21">
        <v>2023</v>
      </c>
      <c r="H1437" s="1">
        <f t="shared" si="66"/>
        <v>45202</v>
      </c>
      <c r="I1437" s="23">
        <v>45222</v>
      </c>
      <c r="J1437" s="21">
        <f t="shared" si="67"/>
        <v>20</v>
      </c>
      <c r="K1437" t="s">
        <v>23</v>
      </c>
      <c r="L1437">
        <v>54276</v>
      </c>
      <c r="M1437">
        <v>639</v>
      </c>
      <c r="N1437" s="24">
        <v>1069.53</v>
      </c>
      <c r="O1437" s="24">
        <f t="shared" si="68"/>
        <v>1069.53</v>
      </c>
      <c r="P1437">
        <v>125</v>
      </c>
      <c r="Q1437" t="b">
        <v>1</v>
      </c>
      <c r="V1437" t="s">
        <v>25</v>
      </c>
    </row>
    <row r="1438" spans="1:22">
      <c r="A1438" t="s">
        <v>2971</v>
      </c>
      <c r="B1438" t="s">
        <v>2972</v>
      </c>
      <c r="C1438" s="1" t="s">
        <v>4129</v>
      </c>
      <c r="D1438" s="1">
        <v>45149</v>
      </c>
      <c r="E1438" s="21">
        <v>8</v>
      </c>
      <c r="F1438" s="21">
        <v>11</v>
      </c>
      <c r="G1438" s="21">
        <v>2023</v>
      </c>
      <c r="H1438" s="1">
        <f t="shared" si="66"/>
        <v>45149</v>
      </c>
      <c r="I1438" s="23">
        <v>45177</v>
      </c>
      <c r="J1438" s="21">
        <f t="shared" si="67"/>
        <v>28</v>
      </c>
      <c r="K1438" t="s">
        <v>33</v>
      </c>
      <c r="L1438">
        <v>58492</v>
      </c>
      <c r="M1438">
        <v>1557</v>
      </c>
      <c r="N1438" s="24">
        <v>2848.93</v>
      </c>
      <c r="O1438" s="24">
        <f t="shared" si="68"/>
        <v>2848.93</v>
      </c>
      <c r="P1438">
        <v>204</v>
      </c>
      <c r="Q1438" t="b">
        <v>1</v>
      </c>
      <c r="V1438" t="s">
        <v>34</v>
      </c>
    </row>
    <row r="1439" spans="1:22">
      <c r="A1439" t="s">
        <v>2973</v>
      </c>
      <c r="B1439" t="s">
        <v>2974</v>
      </c>
      <c r="C1439" s="1" t="s">
        <v>4129</v>
      </c>
      <c r="D1439" s="1">
        <v>45278</v>
      </c>
      <c r="E1439" s="21">
        <v>12</v>
      </c>
      <c r="F1439" s="21">
        <v>18</v>
      </c>
      <c r="G1439" s="21">
        <v>2023</v>
      </c>
      <c r="H1439" s="1">
        <f t="shared" si="66"/>
        <v>45278</v>
      </c>
      <c r="I1439" s="23">
        <v>45291</v>
      </c>
      <c r="J1439" s="21">
        <f t="shared" si="67"/>
        <v>13</v>
      </c>
      <c r="K1439" t="s">
        <v>19</v>
      </c>
      <c r="L1439">
        <v>54002</v>
      </c>
      <c r="M1439">
        <v>1192</v>
      </c>
      <c r="N1439" s="24">
        <v>1308.77</v>
      </c>
      <c r="O1439" s="24">
        <f t="shared" si="68"/>
        <v>1308.77</v>
      </c>
      <c r="P1439">
        <v>159</v>
      </c>
      <c r="Q1439" t="b">
        <v>0</v>
      </c>
      <c r="V1439" t="s">
        <v>20</v>
      </c>
    </row>
    <row r="1440" spans="1:22">
      <c r="A1440" t="s">
        <v>2975</v>
      </c>
      <c r="B1440" t="s">
        <v>2976</v>
      </c>
      <c r="C1440" s="1" t="s">
        <v>4129</v>
      </c>
      <c r="D1440" s="1" t="s">
        <v>2977</v>
      </c>
      <c r="E1440" s="21">
        <v>19</v>
      </c>
      <c r="F1440" s="21">
        <v>6</v>
      </c>
      <c r="G1440" s="21">
        <v>2023</v>
      </c>
      <c r="H1440" s="1">
        <f t="shared" si="66"/>
        <v>45096</v>
      </c>
      <c r="I1440" s="23">
        <v>45111</v>
      </c>
      <c r="J1440" s="21">
        <f t="shared" si="67"/>
        <v>15</v>
      </c>
      <c r="K1440" t="s">
        <v>23</v>
      </c>
      <c r="L1440">
        <v>90599</v>
      </c>
      <c r="M1440">
        <v>3664</v>
      </c>
      <c r="N1440" s="24">
        <v>6574.62</v>
      </c>
      <c r="O1440" s="24">
        <f t="shared" si="68"/>
        <v>3632.575</v>
      </c>
      <c r="P1440">
        <v>469</v>
      </c>
      <c r="Q1440" t="b">
        <v>0</v>
      </c>
      <c r="V1440" t="s">
        <v>25</v>
      </c>
    </row>
    <row r="1441" spans="1:22">
      <c r="A1441" t="s">
        <v>2978</v>
      </c>
      <c r="B1441" t="s">
        <v>2979</v>
      </c>
      <c r="C1441" s="1" t="s">
        <v>4131</v>
      </c>
      <c r="D1441" s="1">
        <v>45109</v>
      </c>
      <c r="E1441" s="21">
        <v>7</v>
      </c>
      <c r="F1441" s="21">
        <v>2</v>
      </c>
      <c r="G1441" s="21">
        <v>2023</v>
      </c>
      <c r="H1441" s="1">
        <f t="shared" si="66"/>
        <v>45109</v>
      </c>
      <c r="I1441" s="23">
        <v>44971</v>
      </c>
      <c r="J1441" s="21">
        <f t="shared" si="67"/>
        <v>-138</v>
      </c>
      <c r="K1441" t="s">
        <v>19</v>
      </c>
      <c r="L1441">
        <v>73355</v>
      </c>
      <c r="M1441">
        <v>1773</v>
      </c>
      <c r="N1441" s="24">
        <v>1596.79</v>
      </c>
      <c r="O1441" s="24">
        <f t="shared" si="68"/>
        <v>1596.79</v>
      </c>
      <c r="P1441">
        <v>251</v>
      </c>
      <c r="Q1441" t="b">
        <v>0</v>
      </c>
      <c r="V1441" t="s">
        <v>20</v>
      </c>
    </row>
    <row r="1442" spans="1:22">
      <c r="A1442" t="s">
        <v>2980</v>
      </c>
      <c r="B1442" t="s">
        <v>2981</v>
      </c>
      <c r="C1442" s="1" t="s">
        <v>4129</v>
      </c>
      <c r="D1442" s="1">
        <v>45055</v>
      </c>
      <c r="E1442" s="21">
        <v>5</v>
      </c>
      <c r="F1442" s="21">
        <v>9</v>
      </c>
      <c r="G1442" s="21">
        <v>2023</v>
      </c>
      <c r="H1442" s="1">
        <f t="shared" si="66"/>
        <v>45055</v>
      </c>
      <c r="I1442" s="23">
        <v>45063</v>
      </c>
      <c r="J1442" s="21">
        <f t="shared" si="67"/>
        <v>8</v>
      </c>
      <c r="K1442" t="s">
        <v>14</v>
      </c>
      <c r="L1442">
        <v>92248</v>
      </c>
      <c r="M1442">
        <v>4424</v>
      </c>
      <c r="N1442" s="24">
        <v>5760.01</v>
      </c>
      <c r="O1442" s="24">
        <f t="shared" si="68"/>
        <v>3632.575</v>
      </c>
      <c r="P1442">
        <v>396</v>
      </c>
      <c r="Q1442" t="b">
        <v>1</v>
      </c>
      <c r="V1442" t="s">
        <v>16</v>
      </c>
    </row>
    <row r="1443" spans="1:22">
      <c r="A1443" t="s">
        <v>2982</v>
      </c>
      <c r="B1443" t="s">
        <v>2983</v>
      </c>
      <c r="C1443" s="1" t="s">
        <v>4127</v>
      </c>
      <c r="D1443" s="1">
        <v>45043</v>
      </c>
      <c r="E1443" s="21">
        <v>4</v>
      </c>
      <c r="F1443" s="21">
        <v>27</v>
      </c>
      <c r="G1443" s="21">
        <v>2023</v>
      </c>
      <c r="H1443" s="1">
        <f t="shared" si="66"/>
        <v>45043</v>
      </c>
      <c r="I1443" s="23">
        <v>45047</v>
      </c>
      <c r="J1443" s="21">
        <f t="shared" si="67"/>
        <v>4</v>
      </c>
      <c r="K1443" t="s">
        <v>23</v>
      </c>
      <c r="L1443">
        <v>25762</v>
      </c>
      <c r="M1443">
        <v>1249</v>
      </c>
      <c r="N1443" s="24">
        <v>2233.39</v>
      </c>
      <c r="O1443" s="24">
        <f t="shared" si="68"/>
        <v>2233.39</v>
      </c>
      <c r="P1443">
        <v>116</v>
      </c>
      <c r="Q1443" t="b">
        <v>1</v>
      </c>
      <c r="V1443" t="s">
        <v>25</v>
      </c>
    </row>
    <row r="1444" spans="1:22">
      <c r="A1444" t="s">
        <v>2984</v>
      </c>
      <c r="B1444" t="s">
        <v>2985</v>
      </c>
      <c r="C1444" s="1" t="s">
        <v>4128</v>
      </c>
      <c r="D1444" s="1">
        <v>45157</v>
      </c>
      <c r="E1444" s="21">
        <v>8</v>
      </c>
      <c r="F1444" s="21">
        <v>19</v>
      </c>
      <c r="G1444" s="21">
        <v>2023</v>
      </c>
      <c r="H1444" s="1">
        <f t="shared" si="66"/>
        <v>45157</v>
      </c>
      <c r="I1444" s="23">
        <v>45185</v>
      </c>
      <c r="J1444" s="21">
        <f t="shared" si="67"/>
        <v>28</v>
      </c>
      <c r="K1444" t="s">
        <v>33</v>
      </c>
      <c r="L1444">
        <v>12046</v>
      </c>
      <c r="M1444">
        <v>419</v>
      </c>
      <c r="N1444" s="24">
        <v>414.32</v>
      </c>
      <c r="O1444" s="24">
        <f t="shared" si="68"/>
        <v>414.32</v>
      </c>
      <c r="P1444">
        <v>53</v>
      </c>
      <c r="Q1444" t="b">
        <v>0</v>
      </c>
      <c r="V1444" t="s">
        <v>34</v>
      </c>
    </row>
    <row r="1445" spans="1:22">
      <c r="A1445" t="s">
        <v>2986</v>
      </c>
      <c r="B1445" t="s">
        <v>2987</v>
      </c>
      <c r="C1445" s="1" t="s">
        <v>4128</v>
      </c>
      <c r="D1445" s="1">
        <v>44935</v>
      </c>
      <c r="E1445" s="21">
        <v>1</v>
      </c>
      <c r="F1445" s="21">
        <v>9</v>
      </c>
      <c r="G1445" s="21">
        <v>2023</v>
      </c>
      <c r="H1445" s="1">
        <f t="shared" si="66"/>
        <v>44935</v>
      </c>
      <c r="I1445" s="23">
        <v>44938</v>
      </c>
      <c r="J1445" s="21">
        <f t="shared" si="67"/>
        <v>3</v>
      </c>
      <c r="K1445" t="s">
        <v>41</v>
      </c>
      <c r="L1445">
        <v>97999</v>
      </c>
      <c r="M1445">
        <v>4620</v>
      </c>
      <c r="N1445" s="24">
        <v>8921.51</v>
      </c>
      <c r="O1445" s="24">
        <f t="shared" si="68"/>
        <v>3632.575</v>
      </c>
      <c r="P1445">
        <v>790</v>
      </c>
      <c r="Q1445" t="b">
        <v>0</v>
      </c>
      <c r="V1445" t="s">
        <v>42</v>
      </c>
    </row>
    <row r="1446" spans="1:22">
      <c r="A1446" t="s">
        <v>2988</v>
      </c>
      <c r="B1446" t="s">
        <v>2989</v>
      </c>
      <c r="C1446" s="1" t="s">
        <v>4128</v>
      </c>
      <c r="D1446" s="1">
        <v>44930</v>
      </c>
      <c r="E1446" s="21">
        <v>1</v>
      </c>
      <c r="F1446" s="21">
        <v>4</v>
      </c>
      <c r="G1446" s="21">
        <v>2023</v>
      </c>
      <c r="H1446" s="1">
        <f t="shared" si="66"/>
        <v>44930</v>
      </c>
      <c r="I1446" s="23">
        <v>44944</v>
      </c>
      <c r="J1446" s="21">
        <f t="shared" si="67"/>
        <v>14</v>
      </c>
      <c r="K1446" t="s">
        <v>14</v>
      </c>
      <c r="L1446">
        <v>29769</v>
      </c>
      <c r="M1446">
        <v>1203</v>
      </c>
      <c r="N1446" s="24">
        <v>821.43</v>
      </c>
      <c r="O1446" s="24">
        <f t="shared" si="68"/>
        <v>821.43</v>
      </c>
      <c r="P1446">
        <v>69</v>
      </c>
      <c r="Q1446" t="b">
        <v>1</v>
      </c>
      <c r="V1446" t="s">
        <v>16</v>
      </c>
    </row>
    <row r="1447" spans="1:22">
      <c r="A1447" t="s">
        <v>2990</v>
      </c>
      <c r="B1447" t="s">
        <v>2991</v>
      </c>
      <c r="C1447" s="1" t="s">
        <v>4128</v>
      </c>
      <c r="D1447" s="1" t="s">
        <v>2992</v>
      </c>
      <c r="E1447" s="21">
        <v>27</v>
      </c>
      <c r="F1447" s="21">
        <v>10</v>
      </c>
      <c r="G1447" s="21">
        <v>2023</v>
      </c>
      <c r="H1447" s="1">
        <f t="shared" si="66"/>
        <v>45226</v>
      </c>
      <c r="I1447" s="23">
        <v>45249</v>
      </c>
      <c r="J1447" s="21">
        <f t="shared" si="67"/>
        <v>23</v>
      </c>
      <c r="K1447" t="s">
        <v>19</v>
      </c>
      <c r="L1447">
        <v>54302</v>
      </c>
      <c r="M1447">
        <v>1730</v>
      </c>
      <c r="N1447" s="24">
        <v>912.42</v>
      </c>
      <c r="O1447" s="24">
        <f t="shared" si="68"/>
        <v>912.42</v>
      </c>
      <c r="P1447">
        <v>243</v>
      </c>
      <c r="Q1447" t="b">
        <v>1</v>
      </c>
      <c r="V1447" t="s">
        <v>20</v>
      </c>
    </row>
    <row r="1448" spans="1:22">
      <c r="A1448" t="s">
        <v>2993</v>
      </c>
      <c r="B1448" t="s">
        <v>2994</v>
      </c>
      <c r="C1448" s="1" t="s">
        <v>4128</v>
      </c>
      <c r="D1448" s="1">
        <v>44964</v>
      </c>
      <c r="E1448" s="21">
        <v>2</v>
      </c>
      <c r="F1448" s="21">
        <v>7</v>
      </c>
      <c r="G1448" s="21">
        <v>2023</v>
      </c>
      <c r="H1448" s="1">
        <f t="shared" si="66"/>
        <v>44964</v>
      </c>
      <c r="I1448" s="23">
        <v>44979</v>
      </c>
      <c r="J1448" s="21">
        <f t="shared" si="67"/>
        <v>15</v>
      </c>
      <c r="K1448" t="s">
        <v>23</v>
      </c>
      <c r="L1448">
        <v>24150</v>
      </c>
      <c r="M1448">
        <v>415</v>
      </c>
      <c r="N1448" s="24">
        <v>770.32</v>
      </c>
      <c r="O1448" s="24">
        <f t="shared" si="68"/>
        <v>770.32</v>
      </c>
      <c r="P1448">
        <v>70</v>
      </c>
      <c r="Q1448" t="b">
        <v>1</v>
      </c>
      <c r="V1448" t="s">
        <v>25</v>
      </c>
    </row>
    <row r="1449" spans="1:22">
      <c r="A1449" t="s">
        <v>2995</v>
      </c>
      <c r="B1449" t="s">
        <v>2996</v>
      </c>
      <c r="C1449" s="1" t="s">
        <v>4128</v>
      </c>
      <c r="D1449" s="1">
        <v>45075</v>
      </c>
      <c r="E1449" s="21">
        <v>5</v>
      </c>
      <c r="F1449" s="21">
        <v>29</v>
      </c>
      <c r="G1449" s="21">
        <v>2023</v>
      </c>
      <c r="H1449" s="1">
        <f t="shared" si="66"/>
        <v>45075</v>
      </c>
      <c r="I1449" s="23">
        <v>45090</v>
      </c>
      <c r="J1449" s="21">
        <f t="shared" si="67"/>
        <v>15</v>
      </c>
      <c r="K1449" t="s">
        <v>14</v>
      </c>
      <c r="L1449">
        <v>69247</v>
      </c>
      <c r="M1449">
        <v>1962</v>
      </c>
      <c r="N1449" s="24">
        <v>1183.03</v>
      </c>
      <c r="O1449" s="24">
        <f t="shared" si="68"/>
        <v>1183.03</v>
      </c>
      <c r="P1449">
        <v>144</v>
      </c>
      <c r="Q1449" t="b">
        <v>0</v>
      </c>
      <c r="V1449" t="s">
        <v>16</v>
      </c>
    </row>
    <row r="1450" spans="1:22">
      <c r="A1450" t="s">
        <v>2997</v>
      </c>
      <c r="B1450" t="s">
        <v>2998</v>
      </c>
      <c r="C1450" s="1" t="s">
        <v>4129</v>
      </c>
      <c r="D1450" s="1">
        <v>44971</v>
      </c>
      <c r="E1450" s="21">
        <v>2</v>
      </c>
      <c r="F1450" s="21">
        <v>14</v>
      </c>
      <c r="G1450" s="21">
        <v>2023</v>
      </c>
      <c r="H1450" s="1">
        <f t="shared" si="66"/>
        <v>44971</v>
      </c>
      <c r="I1450" s="23">
        <v>44976</v>
      </c>
      <c r="J1450" s="21">
        <f t="shared" si="67"/>
        <v>5</v>
      </c>
      <c r="K1450" t="s">
        <v>41</v>
      </c>
      <c r="L1450">
        <v>5853</v>
      </c>
      <c r="M1450">
        <v>189</v>
      </c>
      <c r="N1450" s="24">
        <v>375.7</v>
      </c>
      <c r="O1450" s="24">
        <f t="shared" si="68"/>
        <v>375.7</v>
      </c>
      <c r="P1450">
        <v>9</v>
      </c>
      <c r="Q1450" t="b">
        <v>1</v>
      </c>
      <c r="V1450" t="s">
        <v>42</v>
      </c>
    </row>
    <row r="1451" spans="1:22">
      <c r="A1451" t="s">
        <v>2999</v>
      </c>
      <c r="B1451" t="s">
        <v>3000</v>
      </c>
      <c r="C1451" s="1" t="s">
        <v>4127</v>
      </c>
      <c r="D1451" s="1">
        <v>45122</v>
      </c>
      <c r="E1451" s="21">
        <v>7</v>
      </c>
      <c r="F1451" s="21">
        <v>15</v>
      </c>
      <c r="G1451" s="21">
        <v>2023</v>
      </c>
      <c r="H1451" s="1">
        <f t="shared" si="66"/>
        <v>45122</v>
      </c>
      <c r="I1451" s="23">
        <v>45146</v>
      </c>
      <c r="J1451" s="21">
        <f t="shared" si="67"/>
        <v>24</v>
      </c>
      <c r="K1451" t="s">
        <v>41</v>
      </c>
      <c r="L1451">
        <v>95613</v>
      </c>
      <c r="M1451">
        <v>4260</v>
      </c>
      <c r="N1451" s="24">
        <v>8209.43</v>
      </c>
      <c r="O1451" s="24">
        <f t="shared" si="68"/>
        <v>3632.575</v>
      </c>
      <c r="P1451">
        <v>412</v>
      </c>
      <c r="Q1451" t="b">
        <v>1</v>
      </c>
      <c r="V1451" t="s">
        <v>42</v>
      </c>
    </row>
    <row r="1452" spans="1:22">
      <c r="A1452" t="s">
        <v>3001</v>
      </c>
      <c r="B1452" t="s">
        <v>3002</v>
      </c>
      <c r="C1452" s="1" t="s">
        <v>4129</v>
      </c>
      <c r="D1452" s="1">
        <v>45169</v>
      </c>
      <c r="E1452" s="21">
        <v>8</v>
      </c>
      <c r="F1452" s="21">
        <v>31</v>
      </c>
      <c r="G1452" s="21">
        <v>2023</v>
      </c>
      <c r="H1452" s="1">
        <f t="shared" si="66"/>
        <v>45169</v>
      </c>
      <c r="I1452" s="23">
        <v>45198</v>
      </c>
      <c r="J1452" s="21">
        <f t="shared" si="67"/>
        <v>29</v>
      </c>
      <c r="K1452" t="s">
        <v>19</v>
      </c>
      <c r="L1452">
        <v>90399</v>
      </c>
      <c r="M1452">
        <v>2644</v>
      </c>
      <c r="N1452" s="24">
        <v>1865.42</v>
      </c>
      <c r="O1452" s="24">
        <f t="shared" si="68"/>
        <v>1865.42</v>
      </c>
      <c r="P1452">
        <v>365</v>
      </c>
      <c r="Q1452" t="b">
        <v>1</v>
      </c>
      <c r="V1452" t="s">
        <v>20</v>
      </c>
    </row>
    <row r="1453" spans="1:22">
      <c r="A1453" t="s">
        <v>3003</v>
      </c>
      <c r="B1453" t="s">
        <v>3004</v>
      </c>
      <c r="C1453" s="1" t="s">
        <v>4129</v>
      </c>
      <c r="D1453" s="1">
        <v>45127</v>
      </c>
      <c r="E1453" s="21">
        <v>7</v>
      </c>
      <c r="F1453" s="21">
        <v>20</v>
      </c>
      <c r="G1453" s="21">
        <v>2023</v>
      </c>
      <c r="H1453" s="1">
        <f t="shared" si="66"/>
        <v>45127</v>
      </c>
      <c r="I1453" s="23">
        <v>45140</v>
      </c>
      <c r="J1453" s="21">
        <f t="shared" si="67"/>
        <v>13</v>
      </c>
      <c r="K1453" t="s">
        <v>14</v>
      </c>
      <c r="L1453">
        <v>22792</v>
      </c>
      <c r="M1453">
        <v>1046</v>
      </c>
      <c r="N1453" s="24">
        <v>1366.47</v>
      </c>
      <c r="O1453" s="24">
        <f t="shared" si="68"/>
        <v>1366.47</v>
      </c>
      <c r="P1453">
        <v>73</v>
      </c>
      <c r="Q1453" t="b">
        <v>1</v>
      </c>
      <c r="V1453" t="s">
        <v>16</v>
      </c>
    </row>
    <row r="1454" spans="1:22">
      <c r="A1454" t="s">
        <v>3005</v>
      </c>
      <c r="B1454" t="s">
        <v>3006</v>
      </c>
      <c r="C1454" s="1" t="s">
        <v>4127</v>
      </c>
      <c r="D1454" s="1">
        <v>45078</v>
      </c>
      <c r="E1454" s="21">
        <v>6</v>
      </c>
      <c r="F1454" s="21">
        <v>1</v>
      </c>
      <c r="G1454" s="21">
        <v>2023</v>
      </c>
      <c r="H1454" s="1">
        <f t="shared" si="66"/>
        <v>45078</v>
      </c>
      <c r="I1454" s="23">
        <v>45106</v>
      </c>
      <c r="J1454" s="21">
        <f t="shared" si="67"/>
        <v>28</v>
      </c>
      <c r="K1454" t="s">
        <v>41</v>
      </c>
      <c r="L1454">
        <v>60129</v>
      </c>
      <c r="M1454">
        <v>2223</v>
      </c>
      <c r="N1454" s="24">
        <v>1728.12</v>
      </c>
      <c r="O1454" s="24">
        <f t="shared" si="68"/>
        <v>1728.12</v>
      </c>
      <c r="P1454">
        <v>253</v>
      </c>
      <c r="Q1454" t="b">
        <v>1</v>
      </c>
      <c r="V1454" t="s">
        <v>42</v>
      </c>
    </row>
    <row r="1455" spans="1:22">
      <c r="A1455" t="s">
        <v>3007</v>
      </c>
      <c r="B1455" t="s">
        <v>3008</v>
      </c>
      <c r="C1455" s="1" t="s">
        <v>4131</v>
      </c>
      <c r="D1455" s="1">
        <v>45273</v>
      </c>
      <c r="E1455" s="21">
        <v>12</v>
      </c>
      <c r="F1455" s="21">
        <v>13</v>
      </c>
      <c r="G1455" s="21">
        <v>2023</v>
      </c>
      <c r="H1455" s="1">
        <f t="shared" si="66"/>
        <v>45273</v>
      </c>
      <c r="I1455" s="23">
        <v>45293</v>
      </c>
      <c r="J1455" s="21">
        <f t="shared" si="67"/>
        <v>20</v>
      </c>
      <c r="K1455" t="s">
        <v>33</v>
      </c>
      <c r="L1455">
        <v>75478</v>
      </c>
      <c r="M1455">
        <v>1168</v>
      </c>
      <c r="N1455" s="24">
        <v>1334.13</v>
      </c>
      <c r="O1455" s="24">
        <f t="shared" si="68"/>
        <v>1334.13</v>
      </c>
      <c r="P1455">
        <v>155</v>
      </c>
      <c r="Q1455" t="b">
        <v>1</v>
      </c>
      <c r="V1455" t="s">
        <v>34</v>
      </c>
    </row>
    <row r="1456" spans="1:22">
      <c r="A1456" t="s">
        <v>3009</v>
      </c>
      <c r="B1456" t="s">
        <v>3010</v>
      </c>
      <c r="C1456" s="1" t="s">
        <v>4128</v>
      </c>
      <c r="D1456" s="1">
        <v>45258</v>
      </c>
      <c r="E1456" s="21">
        <v>11</v>
      </c>
      <c r="F1456" s="21">
        <v>28</v>
      </c>
      <c r="G1456" s="21">
        <v>2023</v>
      </c>
      <c r="H1456" s="1">
        <f t="shared" si="66"/>
        <v>45258</v>
      </c>
      <c r="I1456" s="23">
        <v>45283</v>
      </c>
      <c r="J1456" s="21">
        <f t="shared" si="67"/>
        <v>25</v>
      </c>
      <c r="K1456" t="s">
        <v>41</v>
      </c>
      <c r="L1456">
        <v>68298</v>
      </c>
      <c r="M1456">
        <v>3401</v>
      </c>
      <c r="N1456" s="24">
        <v>2013.86</v>
      </c>
      <c r="O1456" s="24">
        <f t="shared" si="68"/>
        <v>2013.86</v>
      </c>
      <c r="P1456">
        <v>475</v>
      </c>
      <c r="Q1456" t="b">
        <v>0</v>
      </c>
      <c r="V1456" t="s">
        <v>68</v>
      </c>
    </row>
    <row r="1457" spans="1:22">
      <c r="A1457" t="s">
        <v>3011</v>
      </c>
      <c r="B1457" t="s">
        <v>3012</v>
      </c>
      <c r="C1457" s="1" t="s">
        <v>4129</v>
      </c>
      <c r="D1457" s="1">
        <v>45210</v>
      </c>
      <c r="E1457" s="21">
        <v>10</v>
      </c>
      <c r="F1457" s="21">
        <v>11</v>
      </c>
      <c r="G1457" s="21">
        <v>2023</v>
      </c>
      <c r="H1457" s="1">
        <f t="shared" si="66"/>
        <v>45210</v>
      </c>
      <c r="I1457" s="23">
        <v>45223</v>
      </c>
      <c r="J1457" s="21">
        <f t="shared" si="67"/>
        <v>13</v>
      </c>
      <c r="K1457" t="s">
        <v>33</v>
      </c>
      <c r="L1457">
        <v>32987</v>
      </c>
      <c r="M1457">
        <v>1025</v>
      </c>
      <c r="N1457" s="24">
        <v>856.78</v>
      </c>
      <c r="O1457" s="24">
        <f t="shared" si="68"/>
        <v>856.78</v>
      </c>
      <c r="P1457">
        <v>93</v>
      </c>
      <c r="Q1457" t="b">
        <v>0</v>
      </c>
      <c r="V1457" t="s">
        <v>34</v>
      </c>
    </row>
    <row r="1458" spans="1:22">
      <c r="A1458" t="s">
        <v>3013</v>
      </c>
      <c r="B1458" t="s">
        <v>3014</v>
      </c>
      <c r="C1458" s="1" t="s">
        <v>4131</v>
      </c>
      <c r="D1458" s="1" t="s">
        <v>3015</v>
      </c>
      <c r="E1458" s="21">
        <v>22</v>
      </c>
      <c r="F1458" s="21">
        <v>1</v>
      </c>
      <c r="G1458" s="21">
        <v>2023</v>
      </c>
      <c r="H1458" s="1">
        <f t="shared" si="66"/>
        <v>44948</v>
      </c>
      <c r="I1458" s="23">
        <v>44949</v>
      </c>
      <c r="J1458" s="21">
        <f t="shared" si="67"/>
        <v>1</v>
      </c>
      <c r="K1458" t="s">
        <v>33</v>
      </c>
      <c r="L1458">
        <v>16850</v>
      </c>
      <c r="M1458">
        <v>432</v>
      </c>
      <c r="N1458" s="24">
        <v>451.4</v>
      </c>
      <c r="O1458" s="24">
        <f t="shared" si="68"/>
        <v>451.4</v>
      </c>
      <c r="P1458">
        <v>0</v>
      </c>
      <c r="Q1458" t="b">
        <v>1</v>
      </c>
      <c r="V1458" t="s">
        <v>34</v>
      </c>
    </row>
    <row r="1459" spans="1:22">
      <c r="A1459" t="s">
        <v>3016</v>
      </c>
      <c r="B1459" t="s">
        <v>3017</v>
      </c>
      <c r="C1459" s="1" t="s">
        <v>4131</v>
      </c>
      <c r="D1459" s="1">
        <v>45232</v>
      </c>
      <c r="E1459" s="21">
        <v>11</v>
      </c>
      <c r="F1459" s="21">
        <v>2</v>
      </c>
      <c r="G1459" s="21">
        <v>2023</v>
      </c>
      <c r="H1459" s="1">
        <f t="shared" si="66"/>
        <v>45232</v>
      </c>
      <c r="I1459" s="23">
        <v>45250</v>
      </c>
      <c r="J1459" s="21">
        <f t="shared" si="67"/>
        <v>18</v>
      </c>
      <c r="K1459" t="s">
        <v>33</v>
      </c>
      <c r="L1459">
        <v>13112</v>
      </c>
      <c r="M1459">
        <v>476</v>
      </c>
      <c r="N1459" s="24">
        <v>-551.19</v>
      </c>
      <c r="O1459" s="24">
        <f t="shared" si="68"/>
        <v>-344.195</v>
      </c>
      <c r="P1459">
        <v>79</v>
      </c>
      <c r="Q1459" t="b">
        <v>0</v>
      </c>
      <c r="V1459" t="s">
        <v>34</v>
      </c>
    </row>
    <row r="1460" spans="1:22">
      <c r="A1460" t="s">
        <v>3018</v>
      </c>
      <c r="B1460" t="s">
        <v>3019</v>
      </c>
      <c r="C1460" s="1" t="s">
        <v>4128</v>
      </c>
      <c r="D1460" s="1">
        <v>44970</v>
      </c>
      <c r="E1460" s="21">
        <v>2</v>
      </c>
      <c r="F1460" s="21">
        <v>13</v>
      </c>
      <c r="G1460" s="21">
        <v>2023</v>
      </c>
      <c r="H1460" s="1">
        <f t="shared" si="66"/>
        <v>44970</v>
      </c>
      <c r="I1460" s="23">
        <v>44995</v>
      </c>
      <c r="J1460" s="21">
        <f t="shared" si="67"/>
        <v>25</v>
      </c>
      <c r="K1460" t="s">
        <v>14</v>
      </c>
      <c r="L1460">
        <v>25058</v>
      </c>
      <c r="M1460">
        <v>359</v>
      </c>
      <c r="N1460" s="24">
        <v>705.88</v>
      </c>
      <c r="O1460" s="24">
        <f t="shared" si="68"/>
        <v>705.88</v>
      </c>
      <c r="P1460">
        <v>68</v>
      </c>
      <c r="Q1460" t="b">
        <v>1</v>
      </c>
      <c r="V1460" t="s">
        <v>16</v>
      </c>
    </row>
    <row r="1461" spans="1:22">
      <c r="A1461" t="s">
        <v>3020</v>
      </c>
      <c r="B1461" t="s">
        <v>3021</v>
      </c>
      <c r="C1461" s="1" t="s">
        <v>4127</v>
      </c>
      <c r="D1461" s="1">
        <v>45103</v>
      </c>
      <c r="E1461" s="21">
        <v>6</v>
      </c>
      <c r="F1461" s="21">
        <v>26</v>
      </c>
      <c r="G1461" s="21">
        <v>2023</v>
      </c>
      <c r="H1461" s="1">
        <f t="shared" si="66"/>
        <v>45103</v>
      </c>
      <c r="I1461" s="23">
        <v>45112</v>
      </c>
      <c r="J1461" s="21">
        <f t="shared" si="67"/>
        <v>9</v>
      </c>
      <c r="K1461" t="s">
        <v>33</v>
      </c>
      <c r="L1461">
        <v>46420</v>
      </c>
      <c r="M1461">
        <v>1646</v>
      </c>
      <c r="N1461" s="24">
        <v>2817.62</v>
      </c>
      <c r="O1461" s="24">
        <f t="shared" si="68"/>
        <v>2817.62</v>
      </c>
      <c r="P1461">
        <v>0</v>
      </c>
      <c r="Q1461" t="b">
        <v>0</v>
      </c>
      <c r="R1461">
        <v>46444</v>
      </c>
      <c r="V1461" t="s">
        <v>34</v>
      </c>
    </row>
    <row r="1462" spans="1:22">
      <c r="A1462" t="s">
        <v>3022</v>
      </c>
      <c r="B1462" t="s">
        <v>3023</v>
      </c>
      <c r="C1462" s="1" t="s">
        <v>4128</v>
      </c>
      <c r="D1462" s="1">
        <v>45189</v>
      </c>
      <c r="E1462" s="21">
        <v>9</v>
      </c>
      <c r="F1462" s="21">
        <v>20</v>
      </c>
      <c r="G1462" s="21">
        <v>2023</v>
      </c>
      <c r="H1462" s="1">
        <f t="shared" si="66"/>
        <v>45189</v>
      </c>
      <c r="I1462" s="23">
        <v>45196</v>
      </c>
      <c r="J1462" s="21">
        <f t="shared" si="67"/>
        <v>7</v>
      </c>
      <c r="K1462" t="s">
        <v>19</v>
      </c>
      <c r="L1462">
        <v>39890</v>
      </c>
      <c r="M1462">
        <v>1193</v>
      </c>
      <c r="N1462" s="24">
        <v>500000</v>
      </c>
      <c r="O1462" s="24">
        <f t="shared" si="68"/>
        <v>3632.575</v>
      </c>
      <c r="P1462">
        <v>160</v>
      </c>
      <c r="Q1462" t="b">
        <v>1</v>
      </c>
      <c r="V1462" t="s">
        <v>20</v>
      </c>
    </row>
    <row r="1463" spans="1:22">
      <c r="A1463" t="s">
        <v>3024</v>
      </c>
      <c r="B1463" t="s">
        <v>3025</v>
      </c>
      <c r="C1463" s="1" t="s">
        <v>4127</v>
      </c>
      <c r="D1463" s="1">
        <v>45242</v>
      </c>
      <c r="E1463" s="21">
        <v>11</v>
      </c>
      <c r="F1463" s="21">
        <v>12</v>
      </c>
      <c r="G1463" s="21">
        <v>2023</v>
      </c>
      <c r="H1463" s="1">
        <f t="shared" si="66"/>
        <v>45242</v>
      </c>
      <c r="I1463" s="23">
        <v>45271</v>
      </c>
      <c r="J1463" s="21">
        <f t="shared" si="67"/>
        <v>29</v>
      </c>
      <c r="K1463" t="s">
        <v>14</v>
      </c>
      <c r="L1463">
        <v>67017</v>
      </c>
      <c r="M1463">
        <v>1760</v>
      </c>
      <c r="N1463" s="24">
        <v>2297.79</v>
      </c>
      <c r="O1463" s="24">
        <f t="shared" si="68"/>
        <v>2297.79</v>
      </c>
      <c r="P1463">
        <v>0</v>
      </c>
      <c r="Q1463" t="b">
        <v>1</v>
      </c>
      <c r="V1463" t="s">
        <v>16</v>
      </c>
    </row>
    <row r="1464" spans="1:22">
      <c r="A1464" t="s">
        <v>3026</v>
      </c>
      <c r="B1464" t="s">
        <v>3027</v>
      </c>
      <c r="C1464" s="1" t="s">
        <v>4131</v>
      </c>
      <c r="D1464" s="1">
        <v>45019</v>
      </c>
      <c r="E1464" s="21">
        <v>4</v>
      </c>
      <c r="F1464" s="21">
        <v>3</v>
      </c>
      <c r="G1464" s="21">
        <v>2023</v>
      </c>
      <c r="H1464" s="1">
        <f t="shared" si="66"/>
        <v>45019</v>
      </c>
      <c r="I1464" s="23">
        <v>45014</v>
      </c>
      <c r="J1464" s="21">
        <f t="shared" si="67"/>
        <v>-5</v>
      </c>
      <c r="K1464" t="s">
        <v>33</v>
      </c>
      <c r="L1464">
        <v>48304</v>
      </c>
      <c r="M1464">
        <v>2324</v>
      </c>
      <c r="N1464" s="24">
        <v>4090.23</v>
      </c>
      <c r="O1464" s="24">
        <f t="shared" si="68"/>
        <v>3632.575</v>
      </c>
      <c r="P1464">
        <v>0</v>
      </c>
      <c r="Q1464" t="b">
        <v>1</v>
      </c>
      <c r="V1464" t="s">
        <v>34</v>
      </c>
    </row>
    <row r="1465" spans="1:22">
      <c r="A1465" t="s">
        <v>3028</v>
      </c>
      <c r="B1465" t="s">
        <v>3029</v>
      </c>
      <c r="C1465" s="1" t="s">
        <v>4127</v>
      </c>
      <c r="D1465" s="1">
        <v>44954</v>
      </c>
      <c r="E1465" s="21">
        <v>1</v>
      </c>
      <c r="F1465" s="21">
        <v>28</v>
      </c>
      <c r="G1465" s="21">
        <v>2023</v>
      </c>
      <c r="H1465" s="1">
        <f t="shared" si="66"/>
        <v>44954</v>
      </c>
      <c r="I1465" s="23">
        <v>44970</v>
      </c>
      <c r="J1465" s="21">
        <f t="shared" si="67"/>
        <v>16</v>
      </c>
      <c r="K1465" t="s">
        <v>33</v>
      </c>
      <c r="L1465">
        <v>33921</v>
      </c>
      <c r="M1465">
        <v>1048</v>
      </c>
      <c r="N1465" s="24">
        <v>1057.42</v>
      </c>
      <c r="O1465" s="24">
        <f t="shared" si="68"/>
        <v>1057.42</v>
      </c>
      <c r="P1465">
        <v>72</v>
      </c>
      <c r="Q1465" t="b">
        <v>0</v>
      </c>
      <c r="V1465" t="s">
        <v>34</v>
      </c>
    </row>
    <row r="1466" spans="1:22">
      <c r="A1466" t="s">
        <v>3030</v>
      </c>
      <c r="B1466" t="s">
        <v>3031</v>
      </c>
      <c r="C1466" s="1" t="s">
        <v>4131</v>
      </c>
      <c r="D1466" s="1">
        <v>45208</v>
      </c>
      <c r="E1466" s="21">
        <v>10</v>
      </c>
      <c r="F1466" s="21">
        <v>9</v>
      </c>
      <c r="G1466" s="21">
        <v>2023</v>
      </c>
      <c r="H1466" s="1">
        <f t="shared" si="66"/>
        <v>45208</v>
      </c>
      <c r="I1466" s="23">
        <v>45222</v>
      </c>
      <c r="J1466" s="21">
        <f t="shared" si="67"/>
        <v>14</v>
      </c>
      <c r="K1466" t="s">
        <v>33</v>
      </c>
      <c r="L1466">
        <v>2524</v>
      </c>
      <c r="M1466">
        <v>47</v>
      </c>
      <c r="N1466" s="24">
        <v>73.48</v>
      </c>
      <c r="O1466" s="24">
        <f t="shared" si="68"/>
        <v>73.48</v>
      </c>
      <c r="P1466">
        <v>3</v>
      </c>
      <c r="Q1466" t="b">
        <v>1</v>
      </c>
      <c r="V1466" t="s">
        <v>34</v>
      </c>
    </row>
    <row r="1467" spans="1:22">
      <c r="A1467" t="s">
        <v>3032</v>
      </c>
      <c r="B1467" t="s">
        <v>3033</v>
      </c>
      <c r="C1467" s="1" t="s">
        <v>4127</v>
      </c>
      <c r="D1467" s="1">
        <v>45075</v>
      </c>
      <c r="E1467" s="21">
        <v>5</v>
      </c>
      <c r="F1467" s="21">
        <v>29</v>
      </c>
      <c r="G1467" s="21">
        <v>2023</v>
      </c>
      <c r="H1467" s="1">
        <f t="shared" si="66"/>
        <v>45075</v>
      </c>
      <c r="I1467" s="23">
        <v>45101</v>
      </c>
      <c r="J1467" s="21">
        <f t="shared" si="67"/>
        <v>26</v>
      </c>
      <c r="K1467" t="s">
        <v>23</v>
      </c>
      <c r="L1467">
        <v>16048</v>
      </c>
      <c r="M1467">
        <v>455</v>
      </c>
      <c r="N1467" s="24">
        <v>905.76</v>
      </c>
      <c r="O1467" s="24">
        <f t="shared" si="68"/>
        <v>905.76</v>
      </c>
      <c r="P1467">
        <v>69</v>
      </c>
      <c r="Q1467" t="b">
        <v>0</v>
      </c>
      <c r="V1467" t="s">
        <v>25</v>
      </c>
    </row>
    <row r="1468" spans="1:22">
      <c r="A1468" t="s">
        <v>3034</v>
      </c>
      <c r="B1468" t="s">
        <v>3035</v>
      </c>
      <c r="C1468" s="1" t="s">
        <v>4128</v>
      </c>
      <c r="D1468" s="1">
        <v>45028</v>
      </c>
      <c r="E1468" s="21">
        <v>4</v>
      </c>
      <c r="F1468" s="21">
        <v>12</v>
      </c>
      <c r="G1468" s="21">
        <v>2023</v>
      </c>
      <c r="H1468" s="1">
        <f t="shared" si="66"/>
        <v>45028</v>
      </c>
      <c r="I1468" s="23">
        <v>45057</v>
      </c>
      <c r="J1468" s="21">
        <f t="shared" si="67"/>
        <v>29</v>
      </c>
      <c r="K1468" t="s">
        <v>33</v>
      </c>
      <c r="L1468">
        <v>36111</v>
      </c>
      <c r="M1468">
        <v>1689</v>
      </c>
      <c r="N1468" s="24">
        <v>1641.61</v>
      </c>
      <c r="O1468" s="24">
        <f t="shared" si="68"/>
        <v>1641.61</v>
      </c>
      <c r="P1468">
        <v>150</v>
      </c>
      <c r="Q1468" t="b">
        <v>1</v>
      </c>
      <c r="V1468" t="s">
        <v>34</v>
      </c>
    </row>
    <row r="1469" spans="1:22">
      <c r="A1469" t="s">
        <v>3036</v>
      </c>
      <c r="B1469" t="s">
        <v>3037</v>
      </c>
      <c r="C1469" s="1" t="s">
        <v>4131</v>
      </c>
      <c r="D1469" s="1">
        <v>45096</v>
      </c>
      <c r="E1469" s="21">
        <v>6</v>
      </c>
      <c r="F1469" s="21">
        <v>19</v>
      </c>
      <c r="G1469" s="21">
        <v>2023</v>
      </c>
      <c r="H1469" s="1">
        <f t="shared" si="66"/>
        <v>45096</v>
      </c>
      <c r="I1469" s="23">
        <v>45113</v>
      </c>
      <c r="J1469" s="21">
        <f t="shared" si="67"/>
        <v>17</v>
      </c>
      <c r="K1469" t="s">
        <v>19</v>
      </c>
      <c r="L1469">
        <v>38904</v>
      </c>
      <c r="M1469">
        <v>663</v>
      </c>
      <c r="N1469" s="24">
        <v>1001.81</v>
      </c>
      <c r="O1469" s="24">
        <f t="shared" si="68"/>
        <v>1001.81</v>
      </c>
      <c r="P1469">
        <v>58</v>
      </c>
      <c r="Q1469" t="b">
        <v>1</v>
      </c>
      <c r="V1469" t="s">
        <v>20</v>
      </c>
    </row>
    <row r="1470" spans="1:22">
      <c r="A1470" t="s">
        <v>3038</v>
      </c>
      <c r="B1470" t="s">
        <v>3039</v>
      </c>
      <c r="C1470" s="1" t="s">
        <v>4127</v>
      </c>
      <c r="D1470" s="1">
        <v>45047</v>
      </c>
      <c r="E1470" s="21">
        <v>5</v>
      </c>
      <c r="F1470" s="21">
        <v>1</v>
      </c>
      <c r="G1470" s="21">
        <v>2023</v>
      </c>
      <c r="H1470" s="1">
        <f t="shared" si="66"/>
        <v>45047</v>
      </c>
      <c r="I1470" s="23">
        <v>45058</v>
      </c>
      <c r="J1470" s="21">
        <f t="shared" si="67"/>
        <v>11</v>
      </c>
      <c r="K1470" t="s">
        <v>138</v>
      </c>
      <c r="L1470">
        <v>55912</v>
      </c>
      <c r="M1470">
        <v>1037</v>
      </c>
      <c r="N1470" s="24">
        <v>1831.83</v>
      </c>
      <c r="O1470" s="24">
        <f t="shared" si="68"/>
        <v>1831.83</v>
      </c>
      <c r="P1470">
        <v>207</v>
      </c>
      <c r="Q1470" t="b">
        <v>1</v>
      </c>
      <c r="V1470" t="s">
        <v>139</v>
      </c>
    </row>
    <row r="1471" spans="1:22">
      <c r="A1471" t="s">
        <v>3040</v>
      </c>
      <c r="B1471" t="s">
        <v>3041</v>
      </c>
      <c r="C1471" s="1" t="s">
        <v>4129</v>
      </c>
      <c r="D1471" s="1">
        <v>45026</v>
      </c>
      <c r="E1471" s="21">
        <v>4</v>
      </c>
      <c r="F1471" s="21">
        <v>10</v>
      </c>
      <c r="G1471" s="21">
        <v>2023</v>
      </c>
      <c r="H1471" s="1">
        <f t="shared" si="66"/>
        <v>45026</v>
      </c>
      <c r="I1471" s="23">
        <v>45037</v>
      </c>
      <c r="J1471" s="21">
        <f t="shared" si="67"/>
        <v>11</v>
      </c>
      <c r="K1471" t="s">
        <v>33</v>
      </c>
      <c r="L1471">
        <v>35008</v>
      </c>
      <c r="M1471">
        <v>368</v>
      </c>
      <c r="N1471" s="24">
        <v>689.53</v>
      </c>
      <c r="O1471" s="24">
        <f t="shared" si="68"/>
        <v>689.53</v>
      </c>
      <c r="P1471">
        <v>28</v>
      </c>
      <c r="Q1471" t="b">
        <v>0</v>
      </c>
      <c r="V1471" t="s">
        <v>34</v>
      </c>
    </row>
    <row r="1472" spans="1:22">
      <c r="A1472" t="s">
        <v>3042</v>
      </c>
      <c r="B1472" t="s">
        <v>3043</v>
      </c>
      <c r="C1472" s="1" t="s">
        <v>4127</v>
      </c>
      <c r="D1472" s="1">
        <v>45242</v>
      </c>
      <c r="E1472" s="21">
        <v>11</v>
      </c>
      <c r="F1472" s="21">
        <v>12</v>
      </c>
      <c r="G1472" s="21">
        <v>2023</v>
      </c>
      <c r="H1472" s="1">
        <f t="shared" si="66"/>
        <v>45242</v>
      </c>
      <c r="I1472" s="23">
        <v>45243</v>
      </c>
      <c r="J1472" s="21">
        <f t="shared" si="67"/>
        <v>1</v>
      </c>
      <c r="K1472" t="s">
        <v>138</v>
      </c>
      <c r="L1472">
        <v>1060</v>
      </c>
      <c r="M1472">
        <v>11</v>
      </c>
      <c r="N1472" s="24">
        <v>17.35</v>
      </c>
      <c r="O1472" s="24">
        <f t="shared" si="68"/>
        <v>17.35</v>
      </c>
      <c r="P1472">
        <v>0</v>
      </c>
      <c r="Q1472" t="b">
        <v>0</v>
      </c>
      <c r="V1472" t="s">
        <v>139</v>
      </c>
    </row>
    <row r="1473" spans="1:22">
      <c r="A1473" t="s">
        <v>3044</v>
      </c>
      <c r="B1473" t="s">
        <v>3045</v>
      </c>
      <c r="C1473" s="1" t="s">
        <v>4129</v>
      </c>
      <c r="D1473" s="1">
        <v>45005</v>
      </c>
      <c r="E1473" s="21">
        <v>3</v>
      </c>
      <c r="F1473" s="21">
        <v>20</v>
      </c>
      <c r="G1473" s="21">
        <v>2023</v>
      </c>
      <c r="H1473" s="1">
        <f t="shared" si="66"/>
        <v>45005</v>
      </c>
      <c r="I1473" s="23">
        <v>45021</v>
      </c>
      <c r="J1473" s="21">
        <f t="shared" si="67"/>
        <v>16</v>
      </c>
      <c r="K1473" t="s">
        <v>41</v>
      </c>
      <c r="L1473">
        <v>75666</v>
      </c>
      <c r="M1473">
        <v>3266</v>
      </c>
      <c r="N1473" s="24">
        <v>3022.4</v>
      </c>
      <c r="O1473" s="24">
        <f t="shared" si="68"/>
        <v>3022.4</v>
      </c>
      <c r="P1473">
        <v>211</v>
      </c>
      <c r="Q1473" t="b">
        <v>0</v>
      </c>
      <c r="V1473" t="s">
        <v>42</v>
      </c>
    </row>
    <row r="1474" spans="1:22">
      <c r="A1474" t="s">
        <v>3046</v>
      </c>
      <c r="B1474" t="s">
        <v>3047</v>
      </c>
      <c r="C1474" s="1" t="s">
        <v>4128</v>
      </c>
      <c r="D1474" s="1">
        <v>45088</v>
      </c>
      <c r="E1474" s="21">
        <v>6</v>
      </c>
      <c r="F1474" s="21">
        <v>11</v>
      </c>
      <c r="G1474" s="21">
        <v>2023</v>
      </c>
      <c r="H1474" s="1">
        <f t="shared" si="66"/>
        <v>45088</v>
      </c>
      <c r="I1474" s="23">
        <v>45105</v>
      </c>
      <c r="J1474" s="21">
        <f t="shared" si="67"/>
        <v>17</v>
      </c>
      <c r="K1474" t="s">
        <v>14</v>
      </c>
      <c r="L1474">
        <v>84559</v>
      </c>
      <c r="M1474">
        <v>3321</v>
      </c>
      <c r="N1474" s="24">
        <v>3285.87</v>
      </c>
      <c r="O1474" s="24">
        <f t="shared" si="68"/>
        <v>3285.87</v>
      </c>
      <c r="P1474">
        <v>454</v>
      </c>
      <c r="Q1474" t="b">
        <v>0</v>
      </c>
      <c r="V1474" t="s">
        <v>16</v>
      </c>
    </row>
    <row r="1475" spans="1:22">
      <c r="A1475" t="s">
        <v>3048</v>
      </c>
      <c r="B1475" t="s">
        <v>3049</v>
      </c>
      <c r="C1475" s="1" t="s">
        <v>4127</v>
      </c>
      <c r="D1475" s="1">
        <v>45087</v>
      </c>
      <c r="E1475" s="21">
        <v>6</v>
      </c>
      <c r="F1475" s="21">
        <v>10</v>
      </c>
      <c r="G1475" s="21">
        <v>2023</v>
      </c>
      <c r="H1475" s="1">
        <f t="shared" ref="H1475:H1538" si="69">IF(E1475&gt;12,DATE(G1475,F1475,E1475),D1475)</f>
        <v>45087</v>
      </c>
      <c r="I1475" s="23">
        <v>45107</v>
      </c>
      <c r="J1475" s="21">
        <f t="shared" ref="J1475:J1538" si="70">DATEDIF(H1475,I1475,"D")</f>
        <v>20</v>
      </c>
      <c r="K1475" t="s">
        <v>33</v>
      </c>
      <c r="L1475">
        <v>56337</v>
      </c>
      <c r="M1475">
        <v>1363</v>
      </c>
      <c r="N1475" s="24">
        <v>723.94</v>
      </c>
      <c r="O1475" s="24">
        <f t="shared" ref="O1475:O1538" si="71">IF(N1475&lt;$Z$8,$Z$8,IF(N1475&gt;$Z$9,$Z$9,N1475))</f>
        <v>723.94</v>
      </c>
      <c r="P1475">
        <v>196</v>
      </c>
      <c r="Q1475" t="b">
        <v>0</v>
      </c>
      <c r="V1475" t="s">
        <v>34</v>
      </c>
    </row>
    <row r="1476" spans="1:22">
      <c r="A1476" t="s">
        <v>3050</v>
      </c>
      <c r="B1476" t="s">
        <v>3051</v>
      </c>
      <c r="C1476" s="1" t="s">
        <v>4131</v>
      </c>
      <c r="D1476" s="1">
        <v>45255</v>
      </c>
      <c r="E1476" s="21">
        <v>11</v>
      </c>
      <c r="F1476" s="21">
        <v>25</v>
      </c>
      <c r="G1476" s="21">
        <v>2023</v>
      </c>
      <c r="H1476" s="1">
        <f t="shared" si="69"/>
        <v>45255</v>
      </c>
      <c r="I1476" s="23">
        <v>45268</v>
      </c>
      <c r="J1476" s="21">
        <f t="shared" si="70"/>
        <v>13</v>
      </c>
      <c r="K1476" t="s">
        <v>138</v>
      </c>
      <c r="L1476">
        <v>14350</v>
      </c>
      <c r="M1476">
        <v>544</v>
      </c>
      <c r="N1476" s="24">
        <v>892.88</v>
      </c>
      <c r="O1476" s="24">
        <f t="shared" si="71"/>
        <v>892.88</v>
      </c>
      <c r="P1476">
        <v>57</v>
      </c>
      <c r="Q1476" t="b">
        <v>0</v>
      </c>
      <c r="V1476" t="s">
        <v>139</v>
      </c>
    </row>
    <row r="1477" spans="1:22">
      <c r="A1477" t="s">
        <v>3052</v>
      </c>
      <c r="B1477" t="s">
        <v>3053</v>
      </c>
      <c r="C1477" s="1" t="s">
        <v>4128</v>
      </c>
      <c r="D1477" s="1">
        <v>44995</v>
      </c>
      <c r="E1477" s="21">
        <v>3</v>
      </c>
      <c r="F1477" s="21">
        <v>10</v>
      </c>
      <c r="G1477" s="21">
        <v>2023</v>
      </c>
      <c r="H1477" s="1">
        <f t="shared" si="69"/>
        <v>44995</v>
      </c>
      <c r="I1477" s="23">
        <v>45022</v>
      </c>
      <c r="J1477" s="21">
        <f t="shared" si="70"/>
        <v>27</v>
      </c>
      <c r="K1477" t="s">
        <v>41</v>
      </c>
      <c r="L1477">
        <v>25354</v>
      </c>
      <c r="M1477">
        <v>654</v>
      </c>
      <c r="N1477" s="24">
        <v>368.93</v>
      </c>
      <c r="O1477" s="24">
        <f t="shared" si="71"/>
        <v>368.93</v>
      </c>
      <c r="P1477">
        <v>85</v>
      </c>
      <c r="Q1477" t="b">
        <v>1</v>
      </c>
      <c r="V1477" t="s">
        <v>42</v>
      </c>
    </row>
    <row r="1478" spans="1:22">
      <c r="A1478" t="s">
        <v>3054</v>
      </c>
      <c r="B1478" t="s">
        <v>3055</v>
      </c>
      <c r="C1478" s="1" t="s">
        <v>4128</v>
      </c>
      <c r="D1478" s="1">
        <v>45172</v>
      </c>
      <c r="E1478" s="21">
        <v>9</v>
      </c>
      <c r="F1478" s="21">
        <v>3</v>
      </c>
      <c r="G1478" s="21">
        <v>2023</v>
      </c>
      <c r="H1478" s="1">
        <f t="shared" si="69"/>
        <v>45172</v>
      </c>
      <c r="I1478" s="23">
        <v>45187</v>
      </c>
      <c r="J1478" s="21">
        <f t="shared" si="70"/>
        <v>15</v>
      </c>
      <c r="K1478" t="s">
        <v>33</v>
      </c>
      <c r="L1478">
        <v>46186</v>
      </c>
      <c r="M1478">
        <v>2222</v>
      </c>
      <c r="N1478" s="24">
        <v>3992.89</v>
      </c>
      <c r="O1478" s="24">
        <f t="shared" si="71"/>
        <v>3632.575</v>
      </c>
      <c r="P1478">
        <v>373</v>
      </c>
      <c r="Q1478" t="b">
        <v>0</v>
      </c>
      <c r="V1478" t="s">
        <v>34</v>
      </c>
    </row>
    <row r="1479" spans="1:22">
      <c r="A1479" t="s">
        <v>3056</v>
      </c>
      <c r="B1479" t="s">
        <v>3057</v>
      </c>
      <c r="C1479" s="1" t="s">
        <v>4129</v>
      </c>
      <c r="D1479" s="1">
        <v>45083</v>
      </c>
      <c r="E1479" s="21">
        <v>6</v>
      </c>
      <c r="F1479" s="21">
        <v>6</v>
      </c>
      <c r="G1479" s="21">
        <v>2023</v>
      </c>
      <c r="H1479" s="1">
        <f t="shared" si="69"/>
        <v>45083</v>
      </c>
      <c r="I1479" s="23">
        <v>45103</v>
      </c>
      <c r="J1479" s="21">
        <f t="shared" si="70"/>
        <v>20</v>
      </c>
      <c r="K1479" t="s">
        <v>14</v>
      </c>
      <c r="L1479">
        <v>29145</v>
      </c>
      <c r="M1479">
        <v>1418</v>
      </c>
      <c r="N1479" s="24">
        <v>961.39</v>
      </c>
      <c r="O1479" s="24">
        <f t="shared" si="71"/>
        <v>961.39</v>
      </c>
      <c r="P1479">
        <v>0</v>
      </c>
      <c r="Q1479" t="b">
        <v>1</v>
      </c>
      <c r="V1479" t="s">
        <v>16</v>
      </c>
    </row>
    <row r="1480" spans="1:22">
      <c r="A1480" t="s">
        <v>3058</v>
      </c>
      <c r="B1480" t="s">
        <v>3059</v>
      </c>
      <c r="C1480" s="1" t="s">
        <v>4129</v>
      </c>
      <c r="D1480" s="1">
        <v>45257</v>
      </c>
      <c r="E1480" s="21">
        <v>11</v>
      </c>
      <c r="F1480" s="21">
        <v>27</v>
      </c>
      <c r="G1480" s="21">
        <v>2023</v>
      </c>
      <c r="H1480" s="1">
        <f t="shared" si="69"/>
        <v>45257</v>
      </c>
      <c r="I1480" s="23">
        <v>45264</v>
      </c>
      <c r="J1480" s="21">
        <f t="shared" si="70"/>
        <v>7</v>
      </c>
      <c r="K1480" t="s">
        <v>14</v>
      </c>
      <c r="L1480">
        <v>35020</v>
      </c>
      <c r="M1480">
        <v>900</v>
      </c>
      <c r="N1480" s="24">
        <v>682.03</v>
      </c>
      <c r="O1480" s="24">
        <f t="shared" si="71"/>
        <v>682.03</v>
      </c>
      <c r="P1480">
        <v>0</v>
      </c>
      <c r="Q1480" t="b">
        <v>1</v>
      </c>
      <c r="V1480" t="s">
        <v>16</v>
      </c>
    </row>
    <row r="1481" spans="1:22">
      <c r="A1481" t="s">
        <v>3060</v>
      </c>
      <c r="B1481" t="s">
        <v>3061</v>
      </c>
      <c r="C1481" s="1" t="s">
        <v>4127</v>
      </c>
      <c r="D1481" s="1">
        <v>44998</v>
      </c>
      <c r="E1481" s="21">
        <v>3</v>
      </c>
      <c r="F1481" s="21">
        <v>13</v>
      </c>
      <c r="G1481" s="21">
        <v>2023</v>
      </c>
      <c r="H1481" s="1">
        <f t="shared" si="69"/>
        <v>44998</v>
      </c>
      <c r="I1481" s="23">
        <v>45010</v>
      </c>
      <c r="J1481" s="21">
        <f t="shared" si="70"/>
        <v>12</v>
      </c>
      <c r="K1481" t="s">
        <v>234</v>
      </c>
      <c r="L1481">
        <v>87123</v>
      </c>
      <c r="M1481">
        <v>3848</v>
      </c>
      <c r="N1481" s="24">
        <v>4674.51</v>
      </c>
      <c r="O1481" s="24">
        <f t="shared" si="71"/>
        <v>3632.575</v>
      </c>
      <c r="P1481">
        <v>668</v>
      </c>
      <c r="Q1481" t="b">
        <v>1</v>
      </c>
      <c r="V1481" t="s">
        <v>16</v>
      </c>
    </row>
    <row r="1482" spans="1:22">
      <c r="A1482" t="s">
        <v>3062</v>
      </c>
      <c r="B1482" t="s">
        <v>3063</v>
      </c>
      <c r="C1482" s="1" t="s">
        <v>4127</v>
      </c>
      <c r="D1482" s="1" t="s">
        <v>3064</v>
      </c>
      <c r="E1482" s="21">
        <v>17</v>
      </c>
      <c r="F1482" s="21">
        <v>11</v>
      </c>
      <c r="G1482" s="21">
        <v>2023</v>
      </c>
      <c r="H1482" s="1">
        <f t="shared" si="69"/>
        <v>45247</v>
      </c>
      <c r="I1482" s="23">
        <v>45252</v>
      </c>
      <c r="J1482" s="21">
        <f t="shared" si="70"/>
        <v>5</v>
      </c>
      <c r="K1482" t="s">
        <v>14</v>
      </c>
      <c r="L1482">
        <v>76186</v>
      </c>
      <c r="M1482">
        <v>3117</v>
      </c>
      <c r="N1482" s="24">
        <v>5008.46</v>
      </c>
      <c r="O1482" s="24">
        <f t="shared" si="71"/>
        <v>3632.575</v>
      </c>
      <c r="P1482">
        <v>419</v>
      </c>
      <c r="Q1482" t="b">
        <v>1</v>
      </c>
      <c r="V1482" t="s">
        <v>68</v>
      </c>
    </row>
    <row r="1483" spans="1:22">
      <c r="A1483" t="s">
        <v>3065</v>
      </c>
      <c r="B1483" t="s">
        <v>3066</v>
      </c>
      <c r="C1483" s="1" t="s">
        <v>4129</v>
      </c>
      <c r="D1483" s="1">
        <v>44965</v>
      </c>
      <c r="E1483" s="21">
        <v>2</v>
      </c>
      <c r="F1483" s="21">
        <v>8</v>
      </c>
      <c r="G1483" s="21">
        <v>2023</v>
      </c>
      <c r="H1483" s="1">
        <f t="shared" si="69"/>
        <v>44965</v>
      </c>
      <c r="I1483" s="23">
        <v>44988</v>
      </c>
      <c r="J1483" s="21">
        <f t="shared" si="70"/>
        <v>23</v>
      </c>
      <c r="K1483" t="s">
        <v>19</v>
      </c>
      <c r="L1483">
        <v>86469</v>
      </c>
      <c r="M1483">
        <v>1936</v>
      </c>
      <c r="N1483" s="24">
        <v>1371.66</v>
      </c>
      <c r="O1483" s="24">
        <f t="shared" si="71"/>
        <v>1371.66</v>
      </c>
      <c r="P1483">
        <v>148</v>
      </c>
      <c r="Q1483" t="b">
        <v>1</v>
      </c>
      <c r="V1483" t="s">
        <v>20</v>
      </c>
    </row>
    <row r="1484" spans="1:22">
      <c r="A1484" t="s">
        <v>3067</v>
      </c>
      <c r="B1484" t="s">
        <v>3068</v>
      </c>
      <c r="C1484" s="1" t="s">
        <v>4128</v>
      </c>
      <c r="D1484" s="1" t="s">
        <v>3069</v>
      </c>
      <c r="E1484" s="21">
        <v>20</v>
      </c>
      <c r="F1484" s="21">
        <v>11</v>
      </c>
      <c r="G1484" s="21">
        <v>2023</v>
      </c>
      <c r="H1484" s="1">
        <f t="shared" si="69"/>
        <v>45250</v>
      </c>
      <c r="I1484" s="23">
        <v>45253</v>
      </c>
      <c r="J1484" s="21">
        <f t="shared" si="70"/>
        <v>3</v>
      </c>
      <c r="K1484" t="s">
        <v>41</v>
      </c>
      <c r="L1484">
        <v>21581</v>
      </c>
      <c r="M1484">
        <v>416</v>
      </c>
      <c r="N1484" s="24">
        <v>482.6</v>
      </c>
      <c r="O1484" s="24">
        <f t="shared" si="71"/>
        <v>482.6</v>
      </c>
      <c r="P1484">
        <v>27</v>
      </c>
      <c r="Q1484" t="b">
        <v>1</v>
      </c>
      <c r="V1484" t="s">
        <v>42</v>
      </c>
    </row>
    <row r="1485" spans="1:22">
      <c r="A1485" t="s">
        <v>3070</v>
      </c>
      <c r="B1485" t="s">
        <v>3071</v>
      </c>
      <c r="C1485" s="1" t="s">
        <v>4131</v>
      </c>
      <c r="D1485" s="1">
        <v>45224</v>
      </c>
      <c r="E1485" s="21">
        <v>10</v>
      </c>
      <c r="F1485" s="21">
        <v>25</v>
      </c>
      <c r="G1485" s="21">
        <v>2023</v>
      </c>
      <c r="H1485" s="1">
        <f t="shared" si="69"/>
        <v>45224</v>
      </c>
      <c r="I1485" s="23">
        <v>45244</v>
      </c>
      <c r="J1485" s="21">
        <f t="shared" si="70"/>
        <v>20</v>
      </c>
      <c r="K1485" t="s">
        <v>33</v>
      </c>
      <c r="L1485">
        <v>89929</v>
      </c>
      <c r="M1485">
        <v>2547</v>
      </c>
      <c r="N1485" s="24">
        <v>3118.23</v>
      </c>
      <c r="O1485" s="24">
        <f t="shared" si="71"/>
        <v>3118.23</v>
      </c>
      <c r="P1485">
        <v>148</v>
      </c>
      <c r="Q1485" t="b">
        <v>0</v>
      </c>
      <c r="V1485" t="s">
        <v>34</v>
      </c>
    </row>
    <row r="1486" spans="1:22">
      <c r="A1486" t="s">
        <v>3072</v>
      </c>
      <c r="B1486" t="s">
        <v>3073</v>
      </c>
      <c r="C1486" s="1" t="s">
        <v>4127</v>
      </c>
      <c r="D1486" s="1">
        <v>45035</v>
      </c>
      <c r="E1486" s="21">
        <v>4</v>
      </c>
      <c r="F1486" s="21">
        <v>19</v>
      </c>
      <c r="G1486" s="21">
        <v>2023</v>
      </c>
      <c r="H1486" s="1">
        <f t="shared" si="69"/>
        <v>45035</v>
      </c>
      <c r="I1486" s="23">
        <v>45062</v>
      </c>
      <c r="J1486" s="21">
        <f t="shared" si="70"/>
        <v>27</v>
      </c>
      <c r="K1486" t="s">
        <v>33</v>
      </c>
      <c r="L1486">
        <v>24051</v>
      </c>
      <c r="M1486">
        <v>992</v>
      </c>
      <c r="N1486" s="24">
        <v>811.88</v>
      </c>
      <c r="O1486" s="24">
        <f t="shared" si="71"/>
        <v>811.88</v>
      </c>
      <c r="P1486">
        <v>148</v>
      </c>
      <c r="Q1486" t="b">
        <v>0</v>
      </c>
      <c r="V1486" t="s">
        <v>34</v>
      </c>
    </row>
    <row r="1487" spans="1:22">
      <c r="A1487" t="s">
        <v>3074</v>
      </c>
      <c r="B1487" t="s">
        <v>3075</v>
      </c>
      <c r="C1487" s="1" t="s">
        <v>4131</v>
      </c>
      <c r="D1487" s="1">
        <v>45205</v>
      </c>
      <c r="E1487" s="21">
        <v>10</v>
      </c>
      <c r="F1487" s="21">
        <v>6</v>
      </c>
      <c r="G1487" s="21">
        <v>2023</v>
      </c>
      <c r="H1487" s="1">
        <f t="shared" si="69"/>
        <v>45205</v>
      </c>
      <c r="I1487" s="23">
        <v>45228</v>
      </c>
      <c r="J1487" s="21">
        <f t="shared" si="70"/>
        <v>23</v>
      </c>
      <c r="K1487" t="s">
        <v>14</v>
      </c>
      <c r="L1487">
        <v>52474</v>
      </c>
      <c r="M1487">
        <v>2540</v>
      </c>
      <c r="N1487" s="24">
        <v>1710.28</v>
      </c>
      <c r="O1487" s="24">
        <f t="shared" si="71"/>
        <v>1710.28</v>
      </c>
      <c r="P1487">
        <v>434</v>
      </c>
      <c r="Q1487" t="b">
        <v>1</v>
      </c>
      <c r="V1487" t="s">
        <v>16</v>
      </c>
    </row>
    <row r="1488" spans="1:22">
      <c r="A1488" t="s">
        <v>3076</v>
      </c>
      <c r="B1488" t="s">
        <v>3077</v>
      </c>
      <c r="C1488" s="1" t="s">
        <v>4128</v>
      </c>
      <c r="D1488" s="1">
        <v>45261</v>
      </c>
      <c r="E1488" s="21">
        <v>12</v>
      </c>
      <c r="F1488" s="21">
        <v>1</v>
      </c>
      <c r="G1488" s="21">
        <v>2023</v>
      </c>
      <c r="H1488" s="1">
        <f t="shared" si="69"/>
        <v>45261</v>
      </c>
      <c r="I1488" s="23">
        <v>45283</v>
      </c>
      <c r="J1488" s="21">
        <f t="shared" si="70"/>
        <v>22</v>
      </c>
      <c r="K1488" t="s">
        <v>41</v>
      </c>
      <c r="L1488">
        <v>92748</v>
      </c>
      <c r="M1488">
        <v>3760</v>
      </c>
      <c r="N1488" s="24">
        <v>6597.41</v>
      </c>
      <c r="O1488" s="24">
        <f t="shared" si="71"/>
        <v>3632.575</v>
      </c>
      <c r="P1488">
        <v>474</v>
      </c>
      <c r="Q1488" t="b">
        <v>0</v>
      </c>
      <c r="V1488" t="s">
        <v>42</v>
      </c>
    </row>
    <row r="1489" spans="1:22">
      <c r="A1489" t="s">
        <v>3078</v>
      </c>
      <c r="B1489" t="s">
        <v>3079</v>
      </c>
      <c r="C1489" s="1" t="s">
        <v>4129</v>
      </c>
      <c r="D1489" s="1">
        <v>45041</v>
      </c>
      <c r="E1489" s="21">
        <v>4</v>
      </c>
      <c r="F1489" s="21">
        <v>25</v>
      </c>
      <c r="G1489" s="21">
        <v>2023</v>
      </c>
      <c r="H1489" s="1">
        <f t="shared" si="69"/>
        <v>45041</v>
      </c>
      <c r="I1489" s="23">
        <v>45054</v>
      </c>
      <c r="J1489" s="21">
        <f t="shared" si="70"/>
        <v>13</v>
      </c>
      <c r="K1489" t="s">
        <v>23</v>
      </c>
      <c r="L1489">
        <v>70626</v>
      </c>
      <c r="M1489">
        <v>3122</v>
      </c>
      <c r="N1489" s="24">
        <v>3914.05</v>
      </c>
      <c r="O1489" s="24">
        <f t="shared" si="71"/>
        <v>3632.575</v>
      </c>
      <c r="P1489">
        <v>181</v>
      </c>
      <c r="Q1489" t="b">
        <v>0</v>
      </c>
      <c r="V1489" t="s">
        <v>25</v>
      </c>
    </row>
    <row r="1490" spans="1:22">
      <c r="A1490" t="s">
        <v>3080</v>
      </c>
      <c r="B1490" t="s">
        <v>3081</v>
      </c>
      <c r="C1490" s="1" t="s">
        <v>4127</v>
      </c>
      <c r="D1490" s="1">
        <v>45075</v>
      </c>
      <c r="E1490" s="21">
        <v>5</v>
      </c>
      <c r="F1490" s="21">
        <v>29</v>
      </c>
      <c r="G1490" s="21">
        <v>2023</v>
      </c>
      <c r="H1490" s="1">
        <f t="shared" si="69"/>
        <v>45075</v>
      </c>
      <c r="I1490" s="23">
        <v>45081</v>
      </c>
      <c r="J1490" s="21">
        <f t="shared" si="70"/>
        <v>6</v>
      </c>
      <c r="K1490" t="s">
        <v>138</v>
      </c>
      <c r="L1490">
        <v>7960</v>
      </c>
      <c r="M1490">
        <v>271</v>
      </c>
      <c r="N1490" s="24">
        <v>141.35</v>
      </c>
      <c r="O1490" s="24">
        <f t="shared" si="71"/>
        <v>141.35</v>
      </c>
      <c r="P1490">
        <v>35</v>
      </c>
      <c r="Q1490" t="b">
        <v>1</v>
      </c>
      <c r="V1490" t="s">
        <v>139</v>
      </c>
    </row>
    <row r="1491" spans="1:22">
      <c r="A1491" t="s">
        <v>3082</v>
      </c>
      <c r="B1491" t="s">
        <v>3083</v>
      </c>
      <c r="C1491" s="1" t="s">
        <v>4129</v>
      </c>
      <c r="D1491" s="1">
        <v>44973</v>
      </c>
      <c r="E1491" s="21">
        <v>2</v>
      </c>
      <c r="F1491" s="21">
        <v>16</v>
      </c>
      <c r="G1491" s="21">
        <v>2023</v>
      </c>
      <c r="H1491" s="1">
        <f t="shared" si="69"/>
        <v>44973</v>
      </c>
      <c r="I1491" s="23">
        <v>44999</v>
      </c>
      <c r="J1491" s="21">
        <f t="shared" si="70"/>
        <v>26</v>
      </c>
      <c r="K1491" t="s">
        <v>14</v>
      </c>
      <c r="L1491">
        <v>36772</v>
      </c>
      <c r="M1491">
        <v>1596</v>
      </c>
      <c r="N1491" s="24">
        <v>2720.34</v>
      </c>
      <c r="O1491" s="24">
        <f t="shared" si="71"/>
        <v>2720.34</v>
      </c>
      <c r="P1491">
        <v>0</v>
      </c>
      <c r="Q1491" t="b">
        <v>1</v>
      </c>
      <c r="V1491" t="s">
        <v>16</v>
      </c>
    </row>
    <row r="1492" spans="1:22">
      <c r="A1492" t="s">
        <v>3084</v>
      </c>
      <c r="B1492" t="s">
        <v>3085</v>
      </c>
      <c r="C1492" s="1" t="s">
        <v>4127</v>
      </c>
      <c r="D1492" s="1">
        <v>45266</v>
      </c>
      <c r="E1492" s="21">
        <v>12</v>
      </c>
      <c r="F1492" s="21">
        <v>6</v>
      </c>
      <c r="G1492" s="21">
        <v>2023</v>
      </c>
      <c r="H1492" s="1">
        <f t="shared" si="69"/>
        <v>45266</v>
      </c>
      <c r="I1492" s="23">
        <v>45279</v>
      </c>
      <c r="J1492" s="21">
        <f t="shared" si="70"/>
        <v>13</v>
      </c>
      <c r="K1492" t="s">
        <v>415</v>
      </c>
      <c r="L1492">
        <v>22520</v>
      </c>
      <c r="M1492">
        <v>931</v>
      </c>
      <c r="N1492" s="24">
        <v>1835.18</v>
      </c>
      <c r="O1492" s="24">
        <f t="shared" si="71"/>
        <v>1835.18</v>
      </c>
      <c r="P1492">
        <v>130</v>
      </c>
      <c r="Q1492" t="b">
        <v>0</v>
      </c>
      <c r="V1492" t="s">
        <v>34</v>
      </c>
    </row>
    <row r="1493" spans="1:22">
      <c r="A1493" t="s">
        <v>3086</v>
      </c>
      <c r="B1493" t="s">
        <v>3087</v>
      </c>
      <c r="C1493" s="1" t="s">
        <v>4131</v>
      </c>
      <c r="D1493" s="1">
        <v>45241</v>
      </c>
      <c r="E1493" s="21">
        <v>11</v>
      </c>
      <c r="F1493" s="21">
        <v>11</v>
      </c>
      <c r="G1493" s="21">
        <v>2023</v>
      </c>
      <c r="H1493" s="1">
        <f t="shared" si="69"/>
        <v>45241</v>
      </c>
      <c r="I1493" s="23">
        <v>45248</v>
      </c>
      <c r="J1493" s="21">
        <f t="shared" si="70"/>
        <v>7</v>
      </c>
      <c r="K1493" t="s">
        <v>23</v>
      </c>
      <c r="L1493">
        <v>50481</v>
      </c>
      <c r="M1493">
        <v>1266</v>
      </c>
      <c r="N1493" s="24">
        <v>1783.65</v>
      </c>
      <c r="O1493" s="24">
        <f t="shared" si="71"/>
        <v>1783.65</v>
      </c>
      <c r="P1493">
        <v>217</v>
      </c>
      <c r="Q1493" t="b">
        <v>1</v>
      </c>
      <c r="V1493" t="s">
        <v>25</v>
      </c>
    </row>
    <row r="1494" spans="1:22">
      <c r="A1494" t="s">
        <v>3088</v>
      </c>
      <c r="B1494" t="s">
        <v>3089</v>
      </c>
      <c r="C1494" s="1" t="s">
        <v>4127</v>
      </c>
      <c r="D1494" s="1">
        <v>44998</v>
      </c>
      <c r="E1494" s="21">
        <v>3</v>
      </c>
      <c r="F1494" s="21">
        <v>13</v>
      </c>
      <c r="G1494" s="21">
        <v>2023</v>
      </c>
      <c r="H1494" s="1">
        <f t="shared" si="69"/>
        <v>44998</v>
      </c>
      <c r="I1494" s="23">
        <v>45005</v>
      </c>
      <c r="J1494" s="21">
        <f t="shared" si="70"/>
        <v>7</v>
      </c>
      <c r="K1494" t="s">
        <v>41</v>
      </c>
      <c r="L1494">
        <v>37408</v>
      </c>
      <c r="M1494">
        <v>1200</v>
      </c>
      <c r="N1494" s="24">
        <v>1506.68</v>
      </c>
      <c r="O1494" s="24">
        <f t="shared" si="71"/>
        <v>1506.68</v>
      </c>
      <c r="P1494">
        <v>204</v>
      </c>
      <c r="Q1494" t="b">
        <v>1</v>
      </c>
      <c r="V1494" t="s">
        <v>42</v>
      </c>
    </row>
    <row r="1495" spans="1:22">
      <c r="A1495" t="s">
        <v>3090</v>
      </c>
      <c r="B1495" t="s">
        <v>3091</v>
      </c>
      <c r="C1495" s="1" t="s">
        <v>4127</v>
      </c>
      <c r="D1495" s="1">
        <v>45216</v>
      </c>
      <c r="E1495" s="21">
        <v>10</v>
      </c>
      <c r="F1495" s="21">
        <v>17</v>
      </c>
      <c r="G1495" s="21">
        <v>2023</v>
      </c>
      <c r="H1495" s="1">
        <f t="shared" si="69"/>
        <v>45216</v>
      </c>
      <c r="I1495" s="23">
        <v>45227</v>
      </c>
      <c r="J1495" s="21">
        <f t="shared" si="70"/>
        <v>11</v>
      </c>
      <c r="K1495" t="s">
        <v>14</v>
      </c>
      <c r="L1495">
        <v>95006</v>
      </c>
      <c r="M1495">
        <v>4008</v>
      </c>
      <c r="N1495" s="24">
        <v>7285.04</v>
      </c>
      <c r="O1495" s="24">
        <f t="shared" si="71"/>
        <v>3632.575</v>
      </c>
      <c r="P1495">
        <v>760</v>
      </c>
      <c r="Q1495" t="b">
        <v>1</v>
      </c>
      <c r="V1495" t="s">
        <v>16</v>
      </c>
    </row>
    <row r="1496" spans="1:22">
      <c r="A1496" t="s">
        <v>3092</v>
      </c>
      <c r="B1496" t="s">
        <v>3093</v>
      </c>
      <c r="C1496" s="1" t="s">
        <v>4128</v>
      </c>
      <c r="D1496" s="1">
        <v>45174</v>
      </c>
      <c r="E1496" s="21">
        <v>9</v>
      </c>
      <c r="F1496" s="21">
        <v>5</v>
      </c>
      <c r="G1496" s="21">
        <v>2023</v>
      </c>
      <c r="H1496" s="1">
        <f t="shared" si="69"/>
        <v>45174</v>
      </c>
      <c r="I1496" s="23">
        <v>45067</v>
      </c>
      <c r="J1496" s="21">
        <f t="shared" si="70"/>
        <v>-107</v>
      </c>
      <c r="K1496" t="s">
        <v>41</v>
      </c>
      <c r="L1496">
        <v>58134</v>
      </c>
      <c r="M1496">
        <v>688</v>
      </c>
      <c r="N1496" s="24">
        <v>1327</v>
      </c>
      <c r="O1496" s="24">
        <f t="shared" si="71"/>
        <v>1327</v>
      </c>
      <c r="P1496">
        <v>113</v>
      </c>
      <c r="Q1496" t="b">
        <v>1</v>
      </c>
      <c r="V1496" t="s">
        <v>42</v>
      </c>
    </row>
    <row r="1497" spans="1:22">
      <c r="A1497" t="s">
        <v>3094</v>
      </c>
      <c r="B1497" t="s">
        <v>3095</v>
      </c>
      <c r="C1497" s="1" t="s">
        <v>4128</v>
      </c>
      <c r="D1497" s="1">
        <v>45176</v>
      </c>
      <c r="E1497" s="21">
        <v>9</v>
      </c>
      <c r="F1497" s="21">
        <v>7</v>
      </c>
      <c r="G1497" s="21">
        <v>2023</v>
      </c>
      <c r="H1497" s="1">
        <f t="shared" si="69"/>
        <v>45176</v>
      </c>
      <c r="I1497" s="23">
        <v>45189</v>
      </c>
      <c r="J1497" s="21">
        <f t="shared" si="70"/>
        <v>13</v>
      </c>
      <c r="K1497" t="s">
        <v>41</v>
      </c>
      <c r="L1497">
        <v>21491</v>
      </c>
      <c r="M1497">
        <v>909</v>
      </c>
      <c r="N1497" s="24">
        <v>1483.31</v>
      </c>
      <c r="O1497" s="24">
        <f t="shared" si="71"/>
        <v>1483.31</v>
      </c>
      <c r="P1497">
        <v>0</v>
      </c>
      <c r="Q1497" t="b">
        <v>1</v>
      </c>
      <c r="V1497" t="s">
        <v>68</v>
      </c>
    </row>
    <row r="1498" spans="1:22">
      <c r="A1498" t="s">
        <v>3096</v>
      </c>
      <c r="B1498" t="s">
        <v>3097</v>
      </c>
      <c r="C1498" s="1" t="s">
        <v>4129</v>
      </c>
      <c r="D1498" s="1" t="s">
        <v>3098</v>
      </c>
      <c r="E1498" s="21">
        <v>30</v>
      </c>
      <c r="F1498" s="21">
        <v>4</v>
      </c>
      <c r="G1498" s="21">
        <v>2023</v>
      </c>
      <c r="H1498" s="1">
        <f t="shared" si="69"/>
        <v>45046</v>
      </c>
      <c r="I1498" s="23">
        <v>45055</v>
      </c>
      <c r="J1498" s="21">
        <f t="shared" si="70"/>
        <v>9</v>
      </c>
      <c r="K1498" t="s">
        <v>23</v>
      </c>
      <c r="L1498">
        <v>2341</v>
      </c>
      <c r="M1498">
        <v>40</v>
      </c>
      <c r="N1498" s="24">
        <v>46.73</v>
      </c>
      <c r="O1498" s="24">
        <f t="shared" si="71"/>
        <v>46.73</v>
      </c>
      <c r="P1498">
        <v>3</v>
      </c>
      <c r="Q1498" t="b">
        <v>1</v>
      </c>
      <c r="V1498" t="s">
        <v>25</v>
      </c>
    </row>
    <row r="1499" spans="1:22">
      <c r="A1499" t="s">
        <v>3099</v>
      </c>
      <c r="B1499" t="s">
        <v>3100</v>
      </c>
      <c r="C1499" s="1" t="s">
        <v>4131</v>
      </c>
      <c r="D1499" s="1">
        <v>45032</v>
      </c>
      <c r="E1499" s="21">
        <v>4</v>
      </c>
      <c r="F1499" s="21">
        <v>16</v>
      </c>
      <c r="G1499" s="21">
        <v>2023</v>
      </c>
      <c r="H1499" s="1">
        <f t="shared" si="69"/>
        <v>45032</v>
      </c>
      <c r="I1499" s="23">
        <v>45027</v>
      </c>
      <c r="J1499" s="21">
        <f t="shared" si="70"/>
        <v>-5</v>
      </c>
      <c r="K1499" t="s">
        <v>19</v>
      </c>
      <c r="L1499">
        <v>45623</v>
      </c>
      <c r="M1499">
        <v>1395</v>
      </c>
      <c r="N1499" s="24">
        <v>1936.72</v>
      </c>
      <c r="O1499" s="24">
        <f t="shared" si="71"/>
        <v>1936.72</v>
      </c>
      <c r="P1499">
        <v>82</v>
      </c>
      <c r="Q1499" t="b">
        <v>0</v>
      </c>
      <c r="V1499" t="s">
        <v>20</v>
      </c>
    </row>
    <row r="1500" spans="1:22">
      <c r="A1500" t="s">
        <v>3101</v>
      </c>
      <c r="B1500" t="s">
        <v>3102</v>
      </c>
      <c r="C1500" s="1" t="s">
        <v>4128</v>
      </c>
      <c r="D1500" s="1">
        <v>45125</v>
      </c>
      <c r="E1500" s="21">
        <v>7</v>
      </c>
      <c r="F1500" s="21">
        <v>18</v>
      </c>
      <c r="G1500" s="21">
        <v>2023</v>
      </c>
      <c r="H1500" s="1">
        <f t="shared" si="69"/>
        <v>45125</v>
      </c>
      <c r="I1500" s="23">
        <v>45148</v>
      </c>
      <c r="J1500" s="21">
        <f t="shared" si="70"/>
        <v>23</v>
      </c>
      <c r="K1500" t="s">
        <v>19</v>
      </c>
      <c r="L1500">
        <v>91327</v>
      </c>
      <c r="M1500">
        <v>3865</v>
      </c>
      <c r="N1500" s="24">
        <v>5996.17</v>
      </c>
      <c r="O1500" s="24">
        <f t="shared" si="71"/>
        <v>3632.575</v>
      </c>
      <c r="P1500">
        <v>493</v>
      </c>
      <c r="Q1500" t="b">
        <v>0</v>
      </c>
      <c r="V1500" t="s">
        <v>20</v>
      </c>
    </row>
    <row r="1501" spans="1:22">
      <c r="A1501" t="s">
        <v>3103</v>
      </c>
      <c r="B1501" t="s">
        <v>3104</v>
      </c>
      <c r="C1501" s="1" t="s">
        <v>4129</v>
      </c>
      <c r="D1501" s="1" t="s">
        <v>2733</v>
      </c>
      <c r="E1501" s="21">
        <v>24</v>
      </c>
      <c r="F1501" s="21">
        <v>1</v>
      </c>
      <c r="G1501" s="21">
        <v>2023</v>
      </c>
      <c r="H1501" s="1">
        <f t="shared" si="69"/>
        <v>44950</v>
      </c>
      <c r="I1501" s="23">
        <v>44960</v>
      </c>
      <c r="J1501" s="21">
        <f t="shared" si="70"/>
        <v>10</v>
      </c>
      <c r="K1501" t="s">
        <v>23</v>
      </c>
      <c r="L1501">
        <v>1338</v>
      </c>
      <c r="M1501">
        <v>26</v>
      </c>
      <c r="N1501" s="24">
        <v>20.58</v>
      </c>
      <c r="O1501" s="24">
        <f t="shared" si="71"/>
        <v>20.58</v>
      </c>
      <c r="P1501">
        <v>0</v>
      </c>
      <c r="Q1501" t="b">
        <v>1</v>
      </c>
      <c r="V1501" t="s">
        <v>25</v>
      </c>
    </row>
    <row r="1502" spans="1:22">
      <c r="A1502" t="s">
        <v>3105</v>
      </c>
      <c r="B1502" t="s">
        <v>3106</v>
      </c>
      <c r="C1502" s="1" t="s">
        <v>4131</v>
      </c>
      <c r="D1502" s="1">
        <v>45259</v>
      </c>
      <c r="E1502" s="21">
        <v>11</v>
      </c>
      <c r="F1502" s="21">
        <v>29</v>
      </c>
      <c r="G1502" s="21">
        <v>2023</v>
      </c>
      <c r="H1502" s="1">
        <f t="shared" si="69"/>
        <v>45259</v>
      </c>
      <c r="I1502" s="23">
        <v>45288</v>
      </c>
      <c r="J1502" s="21">
        <f t="shared" si="70"/>
        <v>29</v>
      </c>
      <c r="K1502" t="s">
        <v>14</v>
      </c>
      <c r="L1502">
        <v>72431</v>
      </c>
      <c r="M1502">
        <v>1436</v>
      </c>
      <c r="N1502" s="24">
        <v>1681.27</v>
      </c>
      <c r="O1502" s="24">
        <f t="shared" si="71"/>
        <v>1681.27</v>
      </c>
      <c r="P1502">
        <v>279</v>
      </c>
      <c r="Q1502" t="b">
        <v>1</v>
      </c>
      <c r="V1502" t="s">
        <v>16</v>
      </c>
    </row>
    <row r="1503" spans="1:22">
      <c r="A1503" t="s">
        <v>3107</v>
      </c>
      <c r="B1503" t="s">
        <v>3108</v>
      </c>
      <c r="C1503" s="1" t="s">
        <v>4128</v>
      </c>
      <c r="D1503" s="1">
        <v>45193</v>
      </c>
      <c r="E1503" s="21">
        <v>9</v>
      </c>
      <c r="F1503" s="21">
        <v>24</v>
      </c>
      <c r="G1503" s="21">
        <v>2023</v>
      </c>
      <c r="H1503" s="1">
        <f t="shared" si="69"/>
        <v>45193</v>
      </c>
      <c r="I1503" s="23">
        <v>45201</v>
      </c>
      <c r="J1503" s="21">
        <f t="shared" si="70"/>
        <v>8</v>
      </c>
      <c r="K1503" t="s">
        <v>138</v>
      </c>
      <c r="L1503">
        <v>13254</v>
      </c>
      <c r="M1503">
        <v>346</v>
      </c>
      <c r="N1503" s="24">
        <v>603.68</v>
      </c>
      <c r="O1503" s="24">
        <f t="shared" si="71"/>
        <v>603.68</v>
      </c>
      <c r="P1503">
        <v>32</v>
      </c>
      <c r="Q1503" t="b">
        <v>1</v>
      </c>
      <c r="V1503" t="s">
        <v>139</v>
      </c>
    </row>
    <row r="1504" spans="1:22">
      <c r="A1504" t="s">
        <v>3109</v>
      </c>
      <c r="B1504" t="s">
        <v>3110</v>
      </c>
      <c r="C1504" s="1" t="s">
        <v>4129</v>
      </c>
      <c r="D1504" s="1">
        <v>45061</v>
      </c>
      <c r="E1504" s="21">
        <v>5</v>
      </c>
      <c r="F1504" s="21">
        <v>15</v>
      </c>
      <c r="G1504" s="21">
        <v>2023</v>
      </c>
      <c r="H1504" s="1">
        <f t="shared" si="69"/>
        <v>45061</v>
      </c>
      <c r="I1504" s="23">
        <v>45074</v>
      </c>
      <c r="J1504" s="21">
        <f t="shared" si="70"/>
        <v>13</v>
      </c>
      <c r="K1504" t="s">
        <v>14</v>
      </c>
      <c r="L1504">
        <v>52860</v>
      </c>
      <c r="M1504">
        <v>2420</v>
      </c>
      <c r="N1504" s="24">
        <v>3586.65</v>
      </c>
      <c r="O1504" s="24">
        <f t="shared" si="71"/>
        <v>3586.65</v>
      </c>
      <c r="P1504">
        <v>430</v>
      </c>
      <c r="Q1504" t="b">
        <v>1</v>
      </c>
      <c r="V1504" t="s">
        <v>16</v>
      </c>
    </row>
    <row r="1505" spans="1:22">
      <c r="A1505" t="s">
        <v>3111</v>
      </c>
      <c r="B1505" t="s">
        <v>3112</v>
      </c>
      <c r="C1505" s="1" t="s">
        <v>4129</v>
      </c>
      <c r="D1505" s="1">
        <v>45119</v>
      </c>
      <c r="E1505" s="21">
        <v>7</v>
      </c>
      <c r="F1505" s="21">
        <v>12</v>
      </c>
      <c r="G1505" s="21">
        <v>2023</v>
      </c>
      <c r="H1505" s="1">
        <f t="shared" si="69"/>
        <v>45119</v>
      </c>
      <c r="I1505" s="23">
        <v>45139</v>
      </c>
      <c r="J1505" s="21">
        <f t="shared" si="70"/>
        <v>20</v>
      </c>
      <c r="K1505" t="s">
        <v>41</v>
      </c>
      <c r="L1505">
        <v>12344</v>
      </c>
      <c r="M1505">
        <v>123</v>
      </c>
      <c r="N1505" s="24">
        <v>137.37</v>
      </c>
      <c r="O1505" s="24">
        <f t="shared" si="71"/>
        <v>137.37</v>
      </c>
      <c r="P1505">
        <v>13</v>
      </c>
      <c r="Q1505" t="b">
        <v>1</v>
      </c>
      <c r="V1505" t="s">
        <v>42</v>
      </c>
    </row>
    <row r="1506" spans="1:22">
      <c r="A1506" t="s">
        <v>3113</v>
      </c>
      <c r="B1506" t="s">
        <v>3114</v>
      </c>
      <c r="C1506" s="1" t="s">
        <v>4129</v>
      </c>
      <c r="D1506" s="1">
        <v>45261</v>
      </c>
      <c r="E1506" s="21">
        <v>12</v>
      </c>
      <c r="F1506" s="21">
        <v>1</v>
      </c>
      <c r="G1506" s="21">
        <v>2023</v>
      </c>
      <c r="H1506" s="1">
        <f t="shared" si="69"/>
        <v>45261</v>
      </c>
      <c r="I1506" s="23">
        <v>44967</v>
      </c>
      <c r="J1506" s="21">
        <f t="shared" si="70"/>
        <v>-294</v>
      </c>
      <c r="K1506" t="s">
        <v>14</v>
      </c>
      <c r="L1506">
        <v>2750</v>
      </c>
      <c r="M1506">
        <v>126</v>
      </c>
      <c r="N1506" s="24">
        <v>188.38</v>
      </c>
      <c r="O1506" s="24">
        <f t="shared" si="71"/>
        <v>188.38</v>
      </c>
      <c r="P1506">
        <v>12</v>
      </c>
      <c r="Q1506" t="b">
        <v>0</v>
      </c>
      <c r="V1506" t="s">
        <v>16</v>
      </c>
    </row>
    <row r="1507" spans="1:22">
      <c r="A1507" t="s">
        <v>3115</v>
      </c>
      <c r="B1507" t="s">
        <v>3116</v>
      </c>
      <c r="C1507" s="1" t="s">
        <v>4127</v>
      </c>
      <c r="D1507" s="1">
        <v>45055</v>
      </c>
      <c r="E1507" s="21">
        <v>5</v>
      </c>
      <c r="F1507" s="21">
        <v>9</v>
      </c>
      <c r="G1507" s="21">
        <v>2023</v>
      </c>
      <c r="H1507" s="1">
        <f t="shared" si="69"/>
        <v>45055</v>
      </c>
      <c r="I1507" s="23">
        <v>45071</v>
      </c>
      <c r="J1507" s="21">
        <f t="shared" si="70"/>
        <v>16</v>
      </c>
      <c r="K1507" t="s">
        <v>33</v>
      </c>
      <c r="L1507">
        <v>55756</v>
      </c>
      <c r="M1507">
        <v>900</v>
      </c>
      <c r="N1507" s="24">
        <v>609.6</v>
      </c>
      <c r="O1507" s="24">
        <f t="shared" si="71"/>
        <v>609.6</v>
      </c>
      <c r="P1507">
        <v>171</v>
      </c>
      <c r="Q1507" t="b">
        <v>1</v>
      </c>
      <c r="V1507" t="s">
        <v>68</v>
      </c>
    </row>
    <row r="1508" spans="1:22">
      <c r="A1508" t="s">
        <v>3117</v>
      </c>
      <c r="B1508" t="s">
        <v>3118</v>
      </c>
      <c r="C1508" s="1" t="s">
        <v>4128</v>
      </c>
      <c r="D1508" s="1">
        <v>45191</v>
      </c>
      <c r="E1508" s="21">
        <v>9</v>
      </c>
      <c r="F1508" s="21">
        <v>22</v>
      </c>
      <c r="G1508" s="21">
        <v>2023</v>
      </c>
      <c r="H1508" s="1">
        <f t="shared" si="69"/>
        <v>45191</v>
      </c>
      <c r="I1508" s="23">
        <v>45192</v>
      </c>
      <c r="J1508" s="21">
        <f t="shared" si="70"/>
        <v>1</v>
      </c>
      <c r="K1508" t="s">
        <v>19</v>
      </c>
      <c r="L1508">
        <v>68957</v>
      </c>
      <c r="M1508">
        <v>3420</v>
      </c>
      <c r="N1508" s="24">
        <v>3769.68</v>
      </c>
      <c r="O1508" s="24">
        <f t="shared" si="71"/>
        <v>3632.575</v>
      </c>
      <c r="P1508">
        <v>357</v>
      </c>
      <c r="Q1508" t="b">
        <v>1</v>
      </c>
      <c r="V1508" t="s">
        <v>20</v>
      </c>
    </row>
    <row r="1509" spans="1:22">
      <c r="A1509" t="s">
        <v>3119</v>
      </c>
      <c r="B1509" t="s">
        <v>3120</v>
      </c>
      <c r="C1509" s="1" t="s">
        <v>4127</v>
      </c>
      <c r="D1509" s="1">
        <v>45103</v>
      </c>
      <c r="E1509" s="21">
        <v>6</v>
      </c>
      <c r="F1509" s="21">
        <v>26</v>
      </c>
      <c r="G1509" s="21">
        <v>2023</v>
      </c>
      <c r="H1509" s="1">
        <f t="shared" si="69"/>
        <v>45103</v>
      </c>
      <c r="I1509" s="23">
        <v>45125</v>
      </c>
      <c r="J1509" s="21">
        <f t="shared" si="70"/>
        <v>22</v>
      </c>
      <c r="K1509" t="s">
        <v>41</v>
      </c>
      <c r="L1509">
        <v>59053</v>
      </c>
      <c r="M1509">
        <v>2845</v>
      </c>
      <c r="N1509" s="24">
        <v>4807.18</v>
      </c>
      <c r="O1509" s="24">
        <f t="shared" si="71"/>
        <v>3632.575</v>
      </c>
      <c r="P1509">
        <v>308</v>
      </c>
      <c r="Q1509" t="b">
        <v>0</v>
      </c>
      <c r="V1509" t="s">
        <v>42</v>
      </c>
    </row>
    <row r="1510" spans="1:22">
      <c r="A1510" t="s">
        <v>3121</v>
      </c>
      <c r="B1510" t="s">
        <v>3122</v>
      </c>
      <c r="C1510" s="1" t="s">
        <v>4129</v>
      </c>
      <c r="D1510" s="1">
        <v>45088</v>
      </c>
      <c r="E1510" s="21">
        <v>6</v>
      </c>
      <c r="F1510" s="21">
        <v>11</v>
      </c>
      <c r="G1510" s="21">
        <v>2023</v>
      </c>
      <c r="H1510" s="1">
        <f t="shared" si="69"/>
        <v>45088</v>
      </c>
      <c r="I1510" s="23">
        <v>45266</v>
      </c>
      <c r="J1510" s="21">
        <f t="shared" si="70"/>
        <v>178</v>
      </c>
      <c r="K1510" t="s">
        <v>19</v>
      </c>
      <c r="L1510">
        <v>71855</v>
      </c>
      <c r="M1510">
        <v>2140</v>
      </c>
      <c r="N1510" s="24">
        <v>1777.83</v>
      </c>
      <c r="O1510" s="24">
        <f t="shared" si="71"/>
        <v>1777.83</v>
      </c>
      <c r="P1510">
        <v>141</v>
      </c>
      <c r="Q1510" t="b">
        <v>1</v>
      </c>
      <c r="V1510" t="s">
        <v>20</v>
      </c>
    </row>
    <row r="1511" spans="1:22">
      <c r="A1511" t="s">
        <v>3123</v>
      </c>
      <c r="B1511" t="s">
        <v>3124</v>
      </c>
      <c r="C1511" s="1" t="s">
        <v>4129</v>
      </c>
      <c r="D1511" s="1">
        <v>44998</v>
      </c>
      <c r="E1511" s="21">
        <v>3</v>
      </c>
      <c r="F1511" s="21">
        <v>13</v>
      </c>
      <c r="G1511" s="21">
        <v>2023</v>
      </c>
      <c r="H1511" s="1">
        <f t="shared" si="69"/>
        <v>44998</v>
      </c>
      <c r="I1511" s="23">
        <v>45017</v>
      </c>
      <c r="J1511" s="21">
        <f t="shared" si="70"/>
        <v>19</v>
      </c>
      <c r="K1511" t="s">
        <v>138</v>
      </c>
      <c r="L1511">
        <v>16896</v>
      </c>
      <c r="M1511">
        <v>515</v>
      </c>
      <c r="N1511" s="24">
        <v>401.16</v>
      </c>
      <c r="O1511" s="24">
        <f t="shared" si="71"/>
        <v>401.16</v>
      </c>
      <c r="P1511">
        <v>77</v>
      </c>
      <c r="Q1511" t="b">
        <v>1</v>
      </c>
      <c r="V1511" t="s">
        <v>139</v>
      </c>
    </row>
    <row r="1512" spans="1:22">
      <c r="A1512" t="s">
        <v>3125</v>
      </c>
      <c r="B1512" t="s">
        <v>3126</v>
      </c>
      <c r="C1512" s="1" t="s">
        <v>4131</v>
      </c>
      <c r="D1512" s="1">
        <v>45190</v>
      </c>
      <c r="E1512" s="21">
        <v>9</v>
      </c>
      <c r="F1512" s="21">
        <v>21</v>
      </c>
      <c r="G1512" s="21">
        <v>2023</v>
      </c>
      <c r="H1512" s="1">
        <f t="shared" si="69"/>
        <v>45190</v>
      </c>
      <c r="I1512" s="23">
        <v>45198</v>
      </c>
      <c r="J1512" s="21">
        <f t="shared" si="70"/>
        <v>8</v>
      </c>
      <c r="K1512" t="s">
        <v>138</v>
      </c>
      <c r="L1512">
        <v>56761</v>
      </c>
      <c r="M1512">
        <v>1660</v>
      </c>
      <c r="N1512" s="24">
        <v>3197.54</v>
      </c>
      <c r="O1512" s="24">
        <f t="shared" si="71"/>
        <v>3197.54</v>
      </c>
      <c r="P1512">
        <v>154</v>
      </c>
      <c r="Q1512" t="b">
        <v>1</v>
      </c>
      <c r="V1512" t="s">
        <v>139</v>
      </c>
    </row>
    <row r="1513" spans="1:22">
      <c r="A1513" t="s">
        <v>3127</v>
      </c>
      <c r="B1513" t="s">
        <v>3128</v>
      </c>
      <c r="C1513" s="1" t="s">
        <v>4131</v>
      </c>
      <c r="D1513" s="1">
        <v>45022</v>
      </c>
      <c r="E1513" s="21">
        <v>4</v>
      </c>
      <c r="F1513" s="21">
        <v>6</v>
      </c>
      <c r="G1513" s="21">
        <v>2023</v>
      </c>
      <c r="H1513" s="1">
        <f t="shared" si="69"/>
        <v>45022</v>
      </c>
      <c r="I1513" s="23">
        <v>45043</v>
      </c>
      <c r="J1513" s="21">
        <f t="shared" si="70"/>
        <v>21</v>
      </c>
      <c r="K1513" t="s">
        <v>33</v>
      </c>
      <c r="L1513">
        <v>63552</v>
      </c>
      <c r="M1513">
        <v>2250</v>
      </c>
      <c r="N1513" s="24">
        <v>1833.4</v>
      </c>
      <c r="O1513" s="24">
        <f t="shared" si="71"/>
        <v>1833.4</v>
      </c>
      <c r="P1513">
        <v>310</v>
      </c>
      <c r="Q1513" t="b">
        <v>0</v>
      </c>
      <c r="V1513" t="s">
        <v>34</v>
      </c>
    </row>
    <row r="1514" spans="1:22">
      <c r="A1514" t="s">
        <v>3129</v>
      </c>
      <c r="B1514" t="s">
        <v>3130</v>
      </c>
      <c r="C1514" s="1" t="s">
        <v>4131</v>
      </c>
      <c r="D1514" s="1">
        <v>44987</v>
      </c>
      <c r="E1514" s="21">
        <v>3</v>
      </c>
      <c r="F1514" s="21">
        <v>2</v>
      </c>
      <c r="G1514" s="21">
        <v>2023</v>
      </c>
      <c r="H1514" s="1">
        <f t="shared" si="69"/>
        <v>44987</v>
      </c>
      <c r="I1514" s="23">
        <v>45010</v>
      </c>
      <c r="J1514" s="21">
        <f t="shared" si="70"/>
        <v>23</v>
      </c>
      <c r="K1514" t="s">
        <v>23</v>
      </c>
      <c r="L1514">
        <v>78454</v>
      </c>
      <c r="M1514">
        <v>1069</v>
      </c>
      <c r="N1514" s="24">
        <v>952.88</v>
      </c>
      <c r="O1514" s="24">
        <f t="shared" si="71"/>
        <v>952.88</v>
      </c>
      <c r="P1514">
        <v>148</v>
      </c>
      <c r="Q1514" t="b">
        <v>1</v>
      </c>
      <c r="V1514" t="s">
        <v>25</v>
      </c>
    </row>
    <row r="1515" spans="1:22">
      <c r="A1515" t="s">
        <v>3131</v>
      </c>
      <c r="B1515" t="s">
        <v>3132</v>
      </c>
      <c r="C1515" s="1" t="s">
        <v>4131</v>
      </c>
      <c r="D1515" s="1">
        <v>45096</v>
      </c>
      <c r="E1515" s="21">
        <v>6</v>
      </c>
      <c r="F1515" s="21">
        <v>19</v>
      </c>
      <c r="G1515" s="21">
        <v>2023</v>
      </c>
      <c r="H1515" s="1">
        <f t="shared" si="69"/>
        <v>45096</v>
      </c>
      <c r="I1515" s="23">
        <v>45099</v>
      </c>
      <c r="J1515" s="21">
        <f t="shared" si="70"/>
        <v>3</v>
      </c>
      <c r="K1515" t="s">
        <v>415</v>
      </c>
      <c r="L1515">
        <v>91600</v>
      </c>
      <c r="M1515">
        <v>1035</v>
      </c>
      <c r="N1515" s="24">
        <v>2022.83</v>
      </c>
      <c r="O1515" s="24">
        <f t="shared" si="71"/>
        <v>2022.83</v>
      </c>
      <c r="P1515">
        <v>163</v>
      </c>
      <c r="Q1515" t="b">
        <v>0</v>
      </c>
      <c r="V1515" t="s">
        <v>34</v>
      </c>
    </row>
    <row r="1516" spans="1:22">
      <c r="A1516" t="s">
        <v>3133</v>
      </c>
      <c r="B1516" t="s">
        <v>3134</v>
      </c>
      <c r="C1516" s="1" t="s">
        <v>4127</v>
      </c>
      <c r="D1516" s="1">
        <v>45172</v>
      </c>
      <c r="E1516" s="21">
        <v>9</v>
      </c>
      <c r="F1516" s="21">
        <v>3</v>
      </c>
      <c r="G1516" s="21">
        <v>2023</v>
      </c>
      <c r="H1516" s="1">
        <f t="shared" si="69"/>
        <v>45172</v>
      </c>
      <c r="I1516" s="23">
        <v>45187</v>
      </c>
      <c r="J1516" s="21">
        <f t="shared" si="70"/>
        <v>15</v>
      </c>
      <c r="K1516" t="s">
        <v>19</v>
      </c>
      <c r="L1516">
        <v>28935</v>
      </c>
      <c r="M1516">
        <v>356</v>
      </c>
      <c r="N1516" s="24">
        <v>570.33</v>
      </c>
      <c r="O1516" s="24">
        <f t="shared" si="71"/>
        <v>570.33</v>
      </c>
      <c r="P1516">
        <v>57</v>
      </c>
      <c r="Q1516" t="b">
        <v>0</v>
      </c>
      <c r="V1516" t="s">
        <v>20</v>
      </c>
    </row>
    <row r="1517" spans="1:22">
      <c r="A1517" t="s">
        <v>3135</v>
      </c>
      <c r="B1517" t="s">
        <v>3136</v>
      </c>
      <c r="C1517" s="1" t="s">
        <v>4127</v>
      </c>
      <c r="D1517" s="1">
        <v>45258</v>
      </c>
      <c r="E1517" s="21">
        <v>11</v>
      </c>
      <c r="F1517" s="21">
        <v>28</v>
      </c>
      <c r="G1517" s="21">
        <v>2023</v>
      </c>
      <c r="H1517" s="1">
        <f t="shared" si="69"/>
        <v>45258</v>
      </c>
      <c r="I1517" s="23">
        <v>45281</v>
      </c>
      <c r="J1517" s="21">
        <f t="shared" si="70"/>
        <v>23</v>
      </c>
      <c r="K1517" t="s">
        <v>14</v>
      </c>
      <c r="L1517">
        <v>38641</v>
      </c>
      <c r="M1517">
        <v>1073</v>
      </c>
      <c r="N1517" s="24">
        <v>1662.5</v>
      </c>
      <c r="O1517" s="24">
        <f t="shared" si="71"/>
        <v>1662.5</v>
      </c>
      <c r="P1517">
        <v>136</v>
      </c>
      <c r="Q1517" t="b">
        <v>1</v>
      </c>
      <c r="V1517" t="s">
        <v>16</v>
      </c>
    </row>
    <row r="1518" spans="1:22">
      <c r="A1518" t="s">
        <v>3137</v>
      </c>
      <c r="B1518" t="s">
        <v>3138</v>
      </c>
      <c r="C1518" s="1" t="s">
        <v>4129</v>
      </c>
      <c r="D1518" s="1">
        <v>44949</v>
      </c>
      <c r="E1518" s="21">
        <v>1</v>
      </c>
      <c r="F1518" s="21">
        <v>23</v>
      </c>
      <c r="G1518" s="21">
        <v>2023</v>
      </c>
      <c r="H1518" s="1">
        <f t="shared" si="69"/>
        <v>44949</v>
      </c>
      <c r="I1518" s="23">
        <v>44975</v>
      </c>
      <c r="J1518" s="21">
        <f t="shared" si="70"/>
        <v>26</v>
      </c>
      <c r="K1518" t="s">
        <v>23</v>
      </c>
      <c r="L1518">
        <v>30711</v>
      </c>
      <c r="M1518">
        <v>645</v>
      </c>
      <c r="N1518" s="24">
        <v>1147.71</v>
      </c>
      <c r="O1518" s="24">
        <f t="shared" si="71"/>
        <v>1147.71</v>
      </c>
      <c r="P1518">
        <v>64</v>
      </c>
      <c r="Q1518" t="b">
        <v>0</v>
      </c>
      <c r="V1518" t="s">
        <v>25</v>
      </c>
    </row>
    <row r="1519" spans="1:22">
      <c r="A1519" t="s">
        <v>3139</v>
      </c>
      <c r="B1519" t="s">
        <v>3140</v>
      </c>
      <c r="C1519" s="1" t="s">
        <v>4129</v>
      </c>
      <c r="D1519" s="1">
        <v>44995</v>
      </c>
      <c r="E1519" s="21">
        <v>3</v>
      </c>
      <c r="F1519" s="21">
        <v>10</v>
      </c>
      <c r="G1519" s="21">
        <v>2023</v>
      </c>
      <c r="H1519" s="1">
        <f t="shared" si="69"/>
        <v>44995</v>
      </c>
      <c r="I1519" s="23">
        <v>45203</v>
      </c>
      <c r="J1519" s="21">
        <f t="shared" si="70"/>
        <v>208</v>
      </c>
      <c r="K1519" t="s">
        <v>19</v>
      </c>
      <c r="L1519">
        <v>71342</v>
      </c>
      <c r="M1519">
        <v>2488</v>
      </c>
      <c r="N1519" s="24">
        <v>1676.25</v>
      </c>
      <c r="O1519" s="24">
        <f t="shared" si="71"/>
        <v>1676.25</v>
      </c>
      <c r="P1519">
        <v>436</v>
      </c>
      <c r="Q1519" t="b">
        <v>1</v>
      </c>
      <c r="V1519" t="s">
        <v>20</v>
      </c>
    </row>
    <row r="1520" spans="1:22">
      <c r="A1520" t="s">
        <v>3141</v>
      </c>
      <c r="B1520" t="s">
        <v>3142</v>
      </c>
      <c r="C1520" s="1" t="s">
        <v>4129</v>
      </c>
      <c r="D1520" s="1">
        <v>45220</v>
      </c>
      <c r="E1520" s="21">
        <v>10</v>
      </c>
      <c r="F1520" s="21">
        <v>21</v>
      </c>
      <c r="G1520" s="21">
        <v>2023</v>
      </c>
      <c r="H1520" s="1">
        <f t="shared" si="69"/>
        <v>45220</v>
      </c>
      <c r="I1520" s="23">
        <v>45233</v>
      </c>
      <c r="J1520" s="21">
        <f t="shared" si="70"/>
        <v>13</v>
      </c>
      <c r="K1520" t="s">
        <v>138</v>
      </c>
      <c r="L1520">
        <v>13182</v>
      </c>
      <c r="M1520">
        <v>655</v>
      </c>
      <c r="N1520" s="24">
        <v>1021.1</v>
      </c>
      <c r="O1520" s="24">
        <f t="shared" si="71"/>
        <v>1021.1</v>
      </c>
      <c r="P1520">
        <v>63</v>
      </c>
      <c r="Q1520" t="b">
        <v>0</v>
      </c>
      <c r="V1520" t="s">
        <v>139</v>
      </c>
    </row>
    <row r="1521" spans="1:22">
      <c r="A1521" t="s">
        <v>3143</v>
      </c>
      <c r="B1521" t="s">
        <v>3144</v>
      </c>
      <c r="C1521" s="1" t="s">
        <v>4128</v>
      </c>
      <c r="D1521" s="1">
        <v>45019</v>
      </c>
      <c r="E1521" s="21">
        <v>4</v>
      </c>
      <c r="F1521" s="21">
        <v>3</v>
      </c>
      <c r="G1521" s="21">
        <v>2023</v>
      </c>
      <c r="H1521" s="1">
        <f t="shared" si="69"/>
        <v>45019</v>
      </c>
      <c r="I1521" s="23">
        <v>45038</v>
      </c>
      <c r="J1521" s="21">
        <f t="shared" si="70"/>
        <v>19</v>
      </c>
      <c r="K1521" t="s">
        <v>33</v>
      </c>
      <c r="L1521">
        <v>88833</v>
      </c>
      <c r="M1521">
        <v>2261</v>
      </c>
      <c r="N1521" s="24">
        <v>2838.76</v>
      </c>
      <c r="O1521" s="24">
        <f t="shared" si="71"/>
        <v>2838.76</v>
      </c>
      <c r="P1521">
        <v>285</v>
      </c>
      <c r="Q1521" t="b">
        <v>1</v>
      </c>
      <c r="V1521" t="s">
        <v>34</v>
      </c>
    </row>
    <row r="1522" spans="1:22">
      <c r="A1522" t="s">
        <v>3145</v>
      </c>
      <c r="B1522" t="s">
        <v>3146</v>
      </c>
      <c r="C1522" s="1" t="s">
        <v>4127</v>
      </c>
      <c r="D1522" s="1">
        <v>45215</v>
      </c>
      <c r="E1522" s="21">
        <v>10</v>
      </c>
      <c r="F1522" s="21">
        <v>16</v>
      </c>
      <c r="G1522" s="21">
        <v>2023</v>
      </c>
      <c r="H1522" s="1">
        <f t="shared" si="69"/>
        <v>45215</v>
      </c>
      <c r="I1522" s="23">
        <v>45227</v>
      </c>
      <c r="J1522" s="21">
        <f t="shared" si="70"/>
        <v>12</v>
      </c>
      <c r="K1522" t="s">
        <v>41</v>
      </c>
      <c r="L1522">
        <v>57276</v>
      </c>
      <c r="M1522">
        <v>1887</v>
      </c>
      <c r="N1522" s="24">
        <v>3290.41</v>
      </c>
      <c r="O1522" s="24">
        <f t="shared" si="71"/>
        <v>3290.41</v>
      </c>
      <c r="P1522">
        <v>207</v>
      </c>
      <c r="Q1522" t="b">
        <v>0</v>
      </c>
      <c r="V1522" t="s">
        <v>42</v>
      </c>
    </row>
    <row r="1523" spans="1:22">
      <c r="A1523" t="s">
        <v>3147</v>
      </c>
      <c r="B1523" t="s">
        <v>3148</v>
      </c>
      <c r="C1523" s="1" t="s">
        <v>4128</v>
      </c>
      <c r="D1523" s="1">
        <v>45265</v>
      </c>
      <c r="E1523" s="21">
        <v>12</v>
      </c>
      <c r="F1523" s="21">
        <v>5</v>
      </c>
      <c r="G1523" s="21">
        <v>2023</v>
      </c>
      <c r="H1523" s="1">
        <f t="shared" si="69"/>
        <v>45265</v>
      </c>
      <c r="I1523" s="23">
        <v>45277</v>
      </c>
      <c r="J1523" s="21">
        <f t="shared" si="70"/>
        <v>12</v>
      </c>
      <c r="K1523" t="s">
        <v>23</v>
      </c>
      <c r="L1523">
        <v>20541</v>
      </c>
      <c r="M1523">
        <v>546</v>
      </c>
      <c r="N1523" s="24">
        <v>689.17</v>
      </c>
      <c r="O1523" s="24">
        <f t="shared" si="71"/>
        <v>689.17</v>
      </c>
      <c r="P1523">
        <v>97</v>
      </c>
      <c r="Q1523" t="b">
        <v>0</v>
      </c>
      <c r="V1523" t="s">
        <v>25</v>
      </c>
    </row>
    <row r="1524" spans="1:22">
      <c r="A1524" t="s">
        <v>3149</v>
      </c>
      <c r="B1524" t="s">
        <v>3150</v>
      </c>
      <c r="C1524" s="1" t="s">
        <v>4129</v>
      </c>
      <c r="D1524" s="1">
        <v>45037</v>
      </c>
      <c r="E1524" s="21">
        <v>4</v>
      </c>
      <c r="F1524" s="21">
        <v>21</v>
      </c>
      <c r="G1524" s="21">
        <v>2023</v>
      </c>
      <c r="H1524" s="1">
        <f t="shared" si="69"/>
        <v>45037</v>
      </c>
      <c r="I1524" s="23">
        <v>45050</v>
      </c>
      <c r="J1524" s="21">
        <f t="shared" si="70"/>
        <v>13</v>
      </c>
      <c r="K1524" t="s">
        <v>14</v>
      </c>
      <c r="L1524">
        <v>95457</v>
      </c>
      <c r="M1524">
        <v>4189</v>
      </c>
      <c r="N1524" s="24">
        <v>5991.79</v>
      </c>
      <c r="O1524" s="24">
        <f t="shared" si="71"/>
        <v>3632.575</v>
      </c>
      <c r="P1524">
        <v>480</v>
      </c>
      <c r="Q1524" t="b">
        <v>0</v>
      </c>
      <c r="V1524" t="s">
        <v>16</v>
      </c>
    </row>
    <row r="1525" spans="1:22">
      <c r="A1525" t="s">
        <v>3151</v>
      </c>
      <c r="B1525" t="s">
        <v>3152</v>
      </c>
      <c r="C1525" s="1" t="s">
        <v>4128</v>
      </c>
      <c r="D1525" s="1">
        <v>45173</v>
      </c>
      <c r="E1525" s="21">
        <v>9</v>
      </c>
      <c r="F1525" s="21">
        <v>4</v>
      </c>
      <c r="G1525" s="21">
        <v>2023</v>
      </c>
      <c r="H1525" s="1">
        <f t="shared" si="69"/>
        <v>45173</v>
      </c>
      <c r="I1525" s="23">
        <v>45174</v>
      </c>
      <c r="J1525" s="21">
        <f t="shared" si="70"/>
        <v>1</v>
      </c>
      <c r="K1525" t="s">
        <v>14</v>
      </c>
      <c r="L1525">
        <v>83310</v>
      </c>
      <c r="M1525">
        <v>3839</v>
      </c>
      <c r="N1525" s="24">
        <v>4670.58</v>
      </c>
      <c r="O1525" s="24">
        <f t="shared" si="71"/>
        <v>3632.575</v>
      </c>
      <c r="P1525">
        <v>414</v>
      </c>
      <c r="Q1525" t="b">
        <v>1</v>
      </c>
      <c r="V1525" t="s">
        <v>16</v>
      </c>
    </row>
    <row r="1526" spans="1:22">
      <c r="A1526" t="s">
        <v>3153</v>
      </c>
      <c r="B1526" t="s">
        <v>3154</v>
      </c>
      <c r="C1526" s="1" t="s">
        <v>4128</v>
      </c>
      <c r="D1526" s="1">
        <v>45234</v>
      </c>
      <c r="E1526" s="21">
        <v>11</v>
      </c>
      <c r="F1526" s="21">
        <v>4</v>
      </c>
      <c r="G1526" s="21">
        <v>2023</v>
      </c>
      <c r="H1526" s="1">
        <f t="shared" si="69"/>
        <v>45234</v>
      </c>
      <c r="I1526" s="23">
        <v>45250</v>
      </c>
      <c r="J1526" s="21">
        <f t="shared" si="70"/>
        <v>16</v>
      </c>
      <c r="K1526" t="s">
        <v>19</v>
      </c>
      <c r="L1526">
        <v>45813</v>
      </c>
      <c r="M1526">
        <v>2065</v>
      </c>
      <c r="N1526" s="24">
        <v>2513.6</v>
      </c>
      <c r="O1526" s="24">
        <f t="shared" si="71"/>
        <v>2513.6</v>
      </c>
      <c r="P1526">
        <v>316</v>
      </c>
      <c r="Q1526" t="b">
        <v>0</v>
      </c>
      <c r="V1526" t="s">
        <v>20</v>
      </c>
    </row>
    <row r="1527" spans="1:22">
      <c r="A1527" t="s">
        <v>3155</v>
      </c>
      <c r="B1527" t="s">
        <v>3156</v>
      </c>
      <c r="C1527" s="1" t="s">
        <v>4128</v>
      </c>
      <c r="D1527" s="1">
        <v>45020</v>
      </c>
      <c r="E1527" s="21">
        <v>4</v>
      </c>
      <c r="F1527" s="21">
        <v>4</v>
      </c>
      <c r="G1527" s="21">
        <v>2023</v>
      </c>
      <c r="H1527" s="1">
        <f t="shared" si="69"/>
        <v>45020</v>
      </c>
      <c r="I1527" s="23">
        <v>45034</v>
      </c>
      <c r="J1527" s="21">
        <f t="shared" si="70"/>
        <v>14</v>
      </c>
      <c r="K1527" t="s">
        <v>23</v>
      </c>
      <c r="L1527">
        <v>38198</v>
      </c>
      <c r="M1527">
        <v>1870</v>
      </c>
      <c r="N1527" s="24">
        <v>3089.16</v>
      </c>
      <c r="O1527" s="24">
        <f t="shared" si="71"/>
        <v>3089.16</v>
      </c>
      <c r="P1527">
        <v>262</v>
      </c>
      <c r="Q1527" t="b">
        <v>1</v>
      </c>
      <c r="V1527" t="s">
        <v>25</v>
      </c>
    </row>
    <row r="1528" spans="1:22">
      <c r="A1528" t="s">
        <v>3157</v>
      </c>
      <c r="B1528" t="s">
        <v>3158</v>
      </c>
      <c r="C1528" s="1" t="s">
        <v>4131</v>
      </c>
      <c r="D1528" s="1">
        <v>45012</v>
      </c>
      <c r="E1528" s="21">
        <v>3</v>
      </c>
      <c r="F1528" s="21">
        <v>27</v>
      </c>
      <c r="G1528" s="21">
        <v>2023</v>
      </c>
      <c r="H1528" s="1">
        <f t="shared" si="69"/>
        <v>45012</v>
      </c>
      <c r="I1528" s="23">
        <v>45036</v>
      </c>
      <c r="J1528" s="21">
        <f t="shared" si="70"/>
        <v>24</v>
      </c>
      <c r="K1528" t="s">
        <v>41</v>
      </c>
      <c r="L1528">
        <v>9820</v>
      </c>
      <c r="M1528">
        <v>109</v>
      </c>
      <c r="N1528" s="24">
        <v>157.27</v>
      </c>
      <c r="O1528" s="24">
        <f t="shared" si="71"/>
        <v>157.27</v>
      </c>
      <c r="P1528">
        <v>7</v>
      </c>
      <c r="Q1528" t="b">
        <v>1</v>
      </c>
      <c r="V1528" t="s">
        <v>42</v>
      </c>
    </row>
    <row r="1529" spans="1:22">
      <c r="A1529" t="s">
        <v>3159</v>
      </c>
      <c r="B1529" t="s">
        <v>3160</v>
      </c>
      <c r="C1529" s="1" t="s">
        <v>4131</v>
      </c>
      <c r="D1529" s="1">
        <v>45159</v>
      </c>
      <c r="E1529" s="21">
        <v>8</v>
      </c>
      <c r="F1529" s="21">
        <v>21</v>
      </c>
      <c r="G1529" s="21">
        <v>2023</v>
      </c>
      <c r="H1529" s="1">
        <f t="shared" si="69"/>
        <v>45159</v>
      </c>
      <c r="I1529" s="23">
        <v>45174</v>
      </c>
      <c r="J1529" s="21">
        <f t="shared" si="70"/>
        <v>15</v>
      </c>
      <c r="K1529" t="s">
        <v>41</v>
      </c>
      <c r="L1529">
        <v>25070</v>
      </c>
      <c r="M1529">
        <v>1092</v>
      </c>
      <c r="N1529" s="24">
        <v>1583.29</v>
      </c>
      <c r="O1529" s="24">
        <f t="shared" si="71"/>
        <v>1583.29</v>
      </c>
      <c r="P1529">
        <v>137</v>
      </c>
      <c r="Q1529" t="b">
        <v>1</v>
      </c>
      <c r="V1529" t="s">
        <v>42</v>
      </c>
    </row>
    <row r="1530" spans="1:22">
      <c r="A1530" t="s">
        <v>3161</v>
      </c>
      <c r="B1530" t="s">
        <v>3162</v>
      </c>
      <c r="C1530" s="1" t="s">
        <v>4131</v>
      </c>
      <c r="D1530" s="1">
        <v>45120</v>
      </c>
      <c r="E1530" s="21">
        <v>7</v>
      </c>
      <c r="F1530" s="21">
        <v>13</v>
      </c>
      <c r="G1530" s="21">
        <v>2023</v>
      </c>
      <c r="H1530" s="1">
        <f t="shared" si="69"/>
        <v>45120</v>
      </c>
      <c r="I1530" s="23">
        <v>45150</v>
      </c>
      <c r="J1530" s="21">
        <f t="shared" si="70"/>
        <v>30</v>
      </c>
      <c r="K1530" t="s">
        <v>14</v>
      </c>
      <c r="L1530">
        <v>70768</v>
      </c>
      <c r="M1530">
        <v>2835</v>
      </c>
      <c r="N1530" s="24">
        <v>3332.33</v>
      </c>
      <c r="O1530" s="24">
        <f t="shared" si="71"/>
        <v>3332.33</v>
      </c>
      <c r="P1530">
        <v>454</v>
      </c>
      <c r="Q1530" t="b">
        <v>0</v>
      </c>
      <c r="V1530" t="s">
        <v>16</v>
      </c>
    </row>
    <row r="1531" spans="1:22">
      <c r="A1531" t="s">
        <v>3163</v>
      </c>
      <c r="B1531" t="s">
        <v>3164</v>
      </c>
      <c r="C1531" s="1" t="s">
        <v>4128</v>
      </c>
      <c r="D1531" s="1">
        <v>45030</v>
      </c>
      <c r="E1531" s="21">
        <v>4</v>
      </c>
      <c r="F1531" s="21">
        <v>14</v>
      </c>
      <c r="G1531" s="21">
        <v>2023</v>
      </c>
      <c r="H1531" s="1">
        <f t="shared" si="69"/>
        <v>45030</v>
      </c>
      <c r="I1531" s="23">
        <v>45044</v>
      </c>
      <c r="J1531" s="21">
        <f t="shared" si="70"/>
        <v>14</v>
      </c>
      <c r="K1531" t="s">
        <v>19</v>
      </c>
      <c r="L1531">
        <v>12122</v>
      </c>
      <c r="M1531">
        <v>232</v>
      </c>
      <c r="N1531" s="24">
        <v>300.83</v>
      </c>
      <c r="O1531" s="24">
        <f t="shared" si="71"/>
        <v>300.83</v>
      </c>
      <c r="P1531">
        <v>46</v>
      </c>
      <c r="Q1531" t="b">
        <v>1</v>
      </c>
      <c r="V1531" t="s">
        <v>20</v>
      </c>
    </row>
    <row r="1532" spans="1:22">
      <c r="A1532" t="s">
        <v>3165</v>
      </c>
      <c r="B1532" t="s">
        <v>3166</v>
      </c>
      <c r="C1532" s="1" t="s">
        <v>4127</v>
      </c>
      <c r="D1532" s="1">
        <v>45277</v>
      </c>
      <c r="E1532" s="21">
        <v>12</v>
      </c>
      <c r="F1532" s="21">
        <v>17</v>
      </c>
      <c r="G1532" s="21">
        <v>2023</v>
      </c>
      <c r="H1532" s="1">
        <f t="shared" si="69"/>
        <v>45277</v>
      </c>
      <c r="I1532" s="23">
        <v>45280</v>
      </c>
      <c r="J1532" s="21">
        <f t="shared" si="70"/>
        <v>3</v>
      </c>
      <c r="K1532" t="s">
        <v>234</v>
      </c>
      <c r="L1532">
        <v>81559</v>
      </c>
      <c r="M1532">
        <v>3935</v>
      </c>
      <c r="N1532" s="24">
        <v>6369.1</v>
      </c>
      <c r="O1532" s="24">
        <f t="shared" si="71"/>
        <v>3632.575</v>
      </c>
      <c r="P1532">
        <v>568</v>
      </c>
      <c r="Q1532" t="b">
        <v>1</v>
      </c>
      <c r="V1532" t="s">
        <v>16</v>
      </c>
    </row>
    <row r="1533" spans="1:22">
      <c r="A1533" t="s">
        <v>3167</v>
      </c>
      <c r="B1533" t="s">
        <v>3168</v>
      </c>
      <c r="C1533" s="1" t="s">
        <v>4131</v>
      </c>
      <c r="D1533" s="1">
        <v>44976</v>
      </c>
      <c r="E1533" s="21">
        <v>2</v>
      </c>
      <c r="F1533" s="21">
        <v>19</v>
      </c>
      <c r="G1533" s="21">
        <v>2023</v>
      </c>
      <c r="H1533" s="1">
        <f t="shared" si="69"/>
        <v>44976</v>
      </c>
      <c r="I1533" s="23">
        <v>44990</v>
      </c>
      <c r="J1533" s="21">
        <f t="shared" si="70"/>
        <v>14</v>
      </c>
      <c r="K1533" t="s">
        <v>19</v>
      </c>
      <c r="L1533">
        <v>74543</v>
      </c>
      <c r="M1533">
        <v>1187</v>
      </c>
      <c r="N1533" s="24">
        <v>2064.09</v>
      </c>
      <c r="O1533" s="24">
        <f t="shared" si="71"/>
        <v>2064.09</v>
      </c>
      <c r="P1533">
        <v>125</v>
      </c>
      <c r="Q1533" t="b">
        <v>1</v>
      </c>
      <c r="V1533" t="s">
        <v>20</v>
      </c>
    </row>
    <row r="1534" spans="1:22">
      <c r="A1534" t="s">
        <v>3169</v>
      </c>
      <c r="B1534" t="s">
        <v>3170</v>
      </c>
      <c r="C1534" s="1" t="s">
        <v>4131</v>
      </c>
      <c r="D1534" s="1">
        <v>45027</v>
      </c>
      <c r="E1534" s="21">
        <v>4</v>
      </c>
      <c r="F1534" s="21">
        <v>11</v>
      </c>
      <c r="G1534" s="21">
        <v>2023</v>
      </c>
      <c r="H1534" s="1">
        <f t="shared" si="69"/>
        <v>45027</v>
      </c>
      <c r="I1534" s="23">
        <v>45243</v>
      </c>
      <c r="J1534" s="21">
        <f t="shared" si="70"/>
        <v>216</v>
      </c>
      <c r="K1534" t="s">
        <v>14</v>
      </c>
      <c r="L1534">
        <v>84441</v>
      </c>
      <c r="M1534">
        <v>3139</v>
      </c>
      <c r="N1534" s="24">
        <v>4849.26</v>
      </c>
      <c r="O1534" s="24">
        <f t="shared" si="71"/>
        <v>3632.575</v>
      </c>
      <c r="P1534">
        <v>263</v>
      </c>
      <c r="Q1534" t="b">
        <v>0</v>
      </c>
      <c r="V1534" t="s">
        <v>16</v>
      </c>
    </row>
    <row r="1535" spans="1:22">
      <c r="A1535" t="s">
        <v>3171</v>
      </c>
      <c r="B1535" t="s">
        <v>3172</v>
      </c>
      <c r="C1535" s="1" t="s">
        <v>4127</v>
      </c>
      <c r="D1535" s="1">
        <v>45199</v>
      </c>
      <c r="E1535" s="21">
        <v>9</v>
      </c>
      <c r="F1535" s="21">
        <v>30</v>
      </c>
      <c r="G1535" s="21">
        <v>2023</v>
      </c>
      <c r="H1535" s="1">
        <f t="shared" si="69"/>
        <v>45199</v>
      </c>
      <c r="I1535" s="23">
        <v>45211</v>
      </c>
      <c r="J1535" s="21">
        <f t="shared" si="70"/>
        <v>12</v>
      </c>
      <c r="K1535" t="s">
        <v>41</v>
      </c>
      <c r="L1535">
        <v>42786</v>
      </c>
      <c r="M1535">
        <v>812</v>
      </c>
      <c r="N1535" s="24">
        <v>1531.52</v>
      </c>
      <c r="O1535" s="24">
        <f t="shared" si="71"/>
        <v>1531.52</v>
      </c>
      <c r="P1535">
        <v>146</v>
      </c>
      <c r="Q1535" t="b">
        <v>1</v>
      </c>
      <c r="R1535">
        <v>42843</v>
      </c>
      <c r="V1535" t="s">
        <v>42</v>
      </c>
    </row>
    <row r="1536" spans="1:22">
      <c r="A1536" t="s">
        <v>3173</v>
      </c>
      <c r="B1536" t="s">
        <v>3174</v>
      </c>
      <c r="C1536" s="1" t="s">
        <v>4127</v>
      </c>
      <c r="D1536" s="1">
        <v>45173</v>
      </c>
      <c r="E1536" s="21">
        <v>9</v>
      </c>
      <c r="F1536" s="21">
        <v>4</v>
      </c>
      <c r="G1536" s="21">
        <v>2023</v>
      </c>
      <c r="H1536" s="1">
        <f t="shared" si="69"/>
        <v>45173</v>
      </c>
      <c r="I1536" s="23">
        <v>45181</v>
      </c>
      <c r="J1536" s="21">
        <f t="shared" si="70"/>
        <v>8</v>
      </c>
      <c r="K1536" t="s">
        <v>33</v>
      </c>
      <c r="L1536">
        <v>95934</v>
      </c>
      <c r="M1536">
        <v>2614</v>
      </c>
      <c r="N1536" s="24">
        <v>4523.49</v>
      </c>
      <c r="O1536" s="24">
        <f t="shared" si="71"/>
        <v>3632.575</v>
      </c>
      <c r="P1536">
        <v>450</v>
      </c>
      <c r="Q1536" t="b">
        <v>1</v>
      </c>
      <c r="V1536" t="s">
        <v>34</v>
      </c>
    </row>
    <row r="1537" spans="1:22">
      <c r="A1537" t="s">
        <v>3175</v>
      </c>
      <c r="B1537" t="s">
        <v>3176</v>
      </c>
      <c r="C1537" s="1" t="s">
        <v>4128</v>
      </c>
      <c r="D1537" s="1">
        <v>45203</v>
      </c>
      <c r="E1537" s="21">
        <v>10</v>
      </c>
      <c r="F1537" s="21">
        <v>4</v>
      </c>
      <c r="G1537" s="21">
        <v>2023</v>
      </c>
      <c r="H1537" s="1">
        <f t="shared" si="69"/>
        <v>45203</v>
      </c>
      <c r="I1537" s="23">
        <v>45212</v>
      </c>
      <c r="J1537" s="21">
        <f t="shared" si="70"/>
        <v>9</v>
      </c>
      <c r="K1537" t="s">
        <v>33</v>
      </c>
      <c r="L1537">
        <v>7737</v>
      </c>
      <c r="M1537">
        <v>299</v>
      </c>
      <c r="N1537" s="24">
        <v>401.5</v>
      </c>
      <c r="O1537" s="24">
        <f t="shared" si="71"/>
        <v>401.5</v>
      </c>
      <c r="P1537">
        <v>25</v>
      </c>
      <c r="Q1537" t="b">
        <v>0</v>
      </c>
      <c r="V1537" t="s">
        <v>34</v>
      </c>
    </row>
    <row r="1538" spans="1:22">
      <c r="A1538" t="s">
        <v>3177</v>
      </c>
      <c r="B1538" t="s">
        <v>3178</v>
      </c>
      <c r="C1538" s="1" t="s">
        <v>4127</v>
      </c>
      <c r="D1538" s="1">
        <v>45274</v>
      </c>
      <c r="E1538" s="21">
        <v>12</v>
      </c>
      <c r="F1538" s="21">
        <v>14</v>
      </c>
      <c r="G1538" s="21">
        <v>2023</v>
      </c>
      <c r="H1538" s="1">
        <f t="shared" si="69"/>
        <v>45274</v>
      </c>
      <c r="I1538" s="23">
        <v>45286</v>
      </c>
      <c r="J1538" s="21">
        <f t="shared" si="70"/>
        <v>12</v>
      </c>
      <c r="K1538" t="s">
        <v>33</v>
      </c>
      <c r="L1538">
        <v>37062</v>
      </c>
      <c r="M1538">
        <v>1205</v>
      </c>
      <c r="N1538" s="24">
        <v>1816.07</v>
      </c>
      <c r="O1538" s="24">
        <f t="shared" si="71"/>
        <v>1816.07</v>
      </c>
      <c r="P1538">
        <v>96</v>
      </c>
      <c r="Q1538" t="b">
        <v>1</v>
      </c>
      <c r="V1538" t="s">
        <v>34</v>
      </c>
    </row>
    <row r="1539" spans="1:22">
      <c r="A1539" t="s">
        <v>3179</v>
      </c>
      <c r="B1539" t="s">
        <v>3180</v>
      </c>
      <c r="C1539" s="1" t="s">
        <v>4129</v>
      </c>
      <c r="D1539" s="1">
        <v>45116</v>
      </c>
      <c r="E1539" s="21">
        <v>7</v>
      </c>
      <c r="F1539" s="21">
        <v>9</v>
      </c>
      <c r="G1539" s="21">
        <v>2023</v>
      </c>
      <c r="H1539" s="1">
        <f t="shared" ref="H1539:H1602" si="72">IF(E1539&gt;12,DATE(G1539,F1539,E1539),D1539)</f>
        <v>45116</v>
      </c>
      <c r="I1539" s="23">
        <v>45146</v>
      </c>
      <c r="J1539" s="21">
        <f t="shared" ref="J1539:J1602" si="73">DATEDIF(H1539,I1539,"D")</f>
        <v>30</v>
      </c>
      <c r="K1539" t="s">
        <v>23</v>
      </c>
      <c r="L1539">
        <v>55237</v>
      </c>
      <c r="M1539">
        <v>1496</v>
      </c>
      <c r="N1539" s="24">
        <v>2826.64</v>
      </c>
      <c r="O1539" s="24">
        <f t="shared" ref="O1539:O1602" si="74">IF(N1539&lt;$Z$8,$Z$8,IF(N1539&gt;$Z$9,$Z$9,N1539))</f>
        <v>2826.64</v>
      </c>
      <c r="P1539">
        <v>235</v>
      </c>
      <c r="Q1539" t="b">
        <v>0</v>
      </c>
      <c r="V1539" t="s">
        <v>25</v>
      </c>
    </row>
    <row r="1540" spans="1:22">
      <c r="A1540" t="s">
        <v>3181</v>
      </c>
      <c r="B1540" t="s">
        <v>3182</v>
      </c>
      <c r="C1540" s="1" t="s">
        <v>4131</v>
      </c>
      <c r="D1540" s="1">
        <v>45146</v>
      </c>
      <c r="E1540" s="21">
        <v>8</v>
      </c>
      <c r="F1540" s="21">
        <v>8</v>
      </c>
      <c r="G1540" s="21">
        <v>2023</v>
      </c>
      <c r="H1540" s="1">
        <f t="shared" si="72"/>
        <v>45146</v>
      </c>
      <c r="I1540" s="23">
        <v>45155</v>
      </c>
      <c r="J1540" s="21">
        <f t="shared" si="73"/>
        <v>9</v>
      </c>
      <c r="K1540" t="s">
        <v>14</v>
      </c>
      <c r="L1540">
        <v>52571</v>
      </c>
      <c r="M1540">
        <v>1211</v>
      </c>
      <c r="N1540" s="24">
        <v>1730.22</v>
      </c>
      <c r="O1540" s="24">
        <f t="shared" si="74"/>
        <v>1730.22</v>
      </c>
      <c r="P1540">
        <v>117</v>
      </c>
      <c r="Q1540" t="b">
        <v>0</v>
      </c>
      <c r="V1540" t="s">
        <v>16</v>
      </c>
    </row>
    <row r="1541" spans="1:22">
      <c r="A1541" t="s">
        <v>3183</v>
      </c>
      <c r="B1541" t="s">
        <v>3184</v>
      </c>
      <c r="C1541" s="1" t="s">
        <v>4128</v>
      </c>
      <c r="D1541" s="1">
        <v>45122</v>
      </c>
      <c r="E1541" s="21">
        <v>7</v>
      </c>
      <c r="F1541" s="21">
        <v>15</v>
      </c>
      <c r="G1541" s="21">
        <v>2023</v>
      </c>
      <c r="H1541" s="1">
        <f t="shared" si="72"/>
        <v>45122</v>
      </c>
      <c r="I1541" s="23">
        <v>45138</v>
      </c>
      <c r="J1541" s="21">
        <f t="shared" si="73"/>
        <v>16</v>
      </c>
      <c r="K1541" t="s">
        <v>33</v>
      </c>
      <c r="L1541">
        <v>26510</v>
      </c>
      <c r="M1541">
        <v>1155</v>
      </c>
      <c r="N1541" s="24">
        <v>2006.48</v>
      </c>
      <c r="O1541" s="24">
        <f t="shared" si="74"/>
        <v>2006.48</v>
      </c>
      <c r="P1541">
        <v>110</v>
      </c>
      <c r="Q1541" t="b">
        <v>1</v>
      </c>
      <c r="V1541" t="s">
        <v>34</v>
      </c>
    </row>
    <row r="1542" spans="1:22">
      <c r="A1542" t="s">
        <v>3185</v>
      </c>
      <c r="B1542" t="s">
        <v>3186</v>
      </c>
      <c r="C1542" s="1" t="s">
        <v>4129</v>
      </c>
      <c r="D1542" s="1">
        <v>45283</v>
      </c>
      <c r="E1542" s="21">
        <v>12</v>
      </c>
      <c r="F1542" s="21">
        <v>23</v>
      </c>
      <c r="G1542" s="21">
        <v>2023</v>
      </c>
      <c r="H1542" s="1">
        <f t="shared" si="72"/>
        <v>45283</v>
      </c>
      <c r="I1542" s="23">
        <v>45289</v>
      </c>
      <c r="J1542" s="21">
        <f t="shared" si="73"/>
        <v>6</v>
      </c>
      <c r="K1542" t="s">
        <v>19</v>
      </c>
      <c r="L1542">
        <v>20426</v>
      </c>
      <c r="M1542">
        <v>321</v>
      </c>
      <c r="N1542" s="24">
        <v>492.16</v>
      </c>
      <c r="O1542" s="24">
        <f t="shared" si="74"/>
        <v>492.16</v>
      </c>
      <c r="P1542">
        <v>23</v>
      </c>
      <c r="Q1542" t="b">
        <v>1</v>
      </c>
      <c r="V1542" t="s">
        <v>20</v>
      </c>
    </row>
    <row r="1543" spans="1:22">
      <c r="A1543" t="s">
        <v>3187</v>
      </c>
      <c r="B1543" t="s">
        <v>3188</v>
      </c>
      <c r="C1543" s="1" t="s">
        <v>4129</v>
      </c>
      <c r="D1543" s="1">
        <v>45057</v>
      </c>
      <c r="E1543" s="21">
        <v>5</v>
      </c>
      <c r="F1543" s="21">
        <v>11</v>
      </c>
      <c r="G1543" s="21">
        <v>2023</v>
      </c>
      <c r="H1543" s="1">
        <f t="shared" si="72"/>
        <v>45057</v>
      </c>
      <c r="I1543" s="23">
        <v>45063</v>
      </c>
      <c r="J1543" s="21">
        <f t="shared" si="73"/>
        <v>6</v>
      </c>
      <c r="K1543" t="s">
        <v>33</v>
      </c>
      <c r="L1543">
        <v>38265</v>
      </c>
      <c r="M1543">
        <v>1040</v>
      </c>
      <c r="N1543" s="24">
        <v>1381.02</v>
      </c>
      <c r="O1543" s="24">
        <f t="shared" si="74"/>
        <v>1381.02</v>
      </c>
      <c r="P1543">
        <v>93</v>
      </c>
      <c r="Q1543" t="b">
        <v>0</v>
      </c>
      <c r="V1543" t="s">
        <v>34</v>
      </c>
    </row>
    <row r="1544" spans="1:22">
      <c r="A1544" t="s">
        <v>3189</v>
      </c>
      <c r="B1544" t="s">
        <v>3190</v>
      </c>
      <c r="C1544" s="1" t="s">
        <v>4129</v>
      </c>
      <c r="D1544" s="1">
        <v>44969</v>
      </c>
      <c r="E1544" s="21">
        <v>2</v>
      </c>
      <c r="F1544" s="21">
        <v>12</v>
      </c>
      <c r="G1544" s="21">
        <v>2023</v>
      </c>
      <c r="H1544" s="1">
        <f t="shared" si="72"/>
        <v>44969</v>
      </c>
      <c r="I1544" s="23">
        <v>44977</v>
      </c>
      <c r="J1544" s="21">
        <f t="shared" si="73"/>
        <v>8</v>
      </c>
      <c r="K1544" t="s">
        <v>14</v>
      </c>
      <c r="L1544">
        <v>18850</v>
      </c>
      <c r="M1544">
        <v>869</v>
      </c>
      <c r="N1544" s="24">
        <v>749.74</v>
      </c>
      <c r="O1544" s="24">
        <f t="shared" si="74"/>
        <v>749.74</v>
      </c>
      <c r="P1544">
        <v>99</v>
      </c>
      <c r="Q1544" t="b">
        <v>1</v>
      </c>
      <c r="V1544" t="s">
        <v>16</v>
      </c>
    </row>
    <row r="1545" spans="1:22">
      <c r="A1545" t="s">
        <v>3191</v>
      </c>
      <c r="B1545" t="s">
        <v>3192</v>
      </c>
      <c r="C1545" s="1" t="s">
        <v>4129</v>
      </c>
      <c r="D1545" s="1">
        <v>45136</v>
      </c>
      <c r="E1545" s="21">
        <v>7</v>
      </c>
      <c r="F1545" s="21">
        <v>29</v>
      </c>
      <c r="G1545" s="21">
        <v>2023</v>
      </c>
      <c r="H1545" s="1">
        <f t="shared" si="72"/>
        <v>45136</v>
      </c>
      <c r="I1545" s="23">
        <v>45164</v>
      </c>
      <c r="J1545" s="21">
        <f t="shared" si="73"/>
        <v>28</v>
      </c>
      <c r="K1545" t="s">
        <v>23</v>
      </c>
      <c r="L1545">
        <v>67150</v>
      </c>
      <c r="M1545">
        <v>2943</v>
      </c>
      <c r="N1545" s="24">
        <v>3352.07</v>
      </c>
      <c r="O1545" s="24">
        <f t="shared" si="74"/>
        <v>3352.07</v>
      </c>
      <c r="P1545">
        <v>470</v>
      </c>
      <c r="Q1545" t="b">
        <v>0</v>
      </c>
      <c r="V1545" t="s">
        <v>25</v>
      </c>
    </row>
    <row r="1546" spans="1:22">
      <c r="A1546" t="s">
        <v>3193</v>
      </c>
      <c r="B1546" t="s">
        <v>3194</v>
      </c>
      <c r="C1546" s="1" t="s">
        <v>4129</v>
      </c>
      <c r="D1546" s="1">
        <v>44930</v>
      </c>
      <c r="E1546" s="21">
        <v>1</v>
      </c>
      <c r="F1546" s="21">
        <v>4</v>
      </c>
      <c r="G1546" s="21">
        <v>2023</v>
      </c>
      <c r="H1546" s="1">
        <f t="shared" si="72"/>
        <v>44930</v>
      </c>
      <c r="I1546" s="23">
        <v>44949</v>
      </c>
      <c r="J1546" s="21">
        <f t="shared" si="73"/>
        <v>19</v>
      </c>
      <c r="K1546" t="s">
        <v>33</v>
      </c>
      <c r="L1546">
        <v>88312</v>
      </c>
      <c r="M1546">
        <v>2299</v>
      </c>
      <c r="N1546" s="24">
        <v>4486.76</v>
      </c>
      <c r="O1546" s="24">
        <f t="shared" si="74"/>
        <v>3632.575</v>
      </c>
      <c r="P1546">
        <v>0</v>
      </c>
      <c r="Q1546" t="b">
        <v>0</v>
      </c>
      <c r="V1546" t="s">
        <v>34</v>
      </c>
    </row>
    <row r="1547" spans="1:22">
      <c r="A1547" t="s">
        <v>3195</v>
      </c>
      <c r="B1547" t="s">
        <v>3196</v>
      </c>
      <c r="C1547" s="1" t="s">
        <v>4131</v>
      </c>
      <c r="D1547" s="1">
        <v>44930</v>
      </c>
      <c r="E1547" s="21">
        <v>1</v>
      </c>
      <c r="F1547" s="21">
        <v>4</v>
      </c>
      <c r="G1547" s="21">
        <v>2023</v>
      </c>
      <c r="H1547" s="1">
        <f t="shared" si="72"/>
        <v>44930</v>
      </c>
      <c r="I1547" s="23">
        <v>44951</v>
      </c>
      <c r="J1547" s="21">
        <f t="shared" si="73"/>
        <v>21</v>
      </c>
      <c r="K1547" t="s">
        <v>19</v>
      </c>
      <c r="L1547">
        <v>90613</v>
      </c>
      <c r="M1547">
        <v>3672</v>
      </c>
      <c r="N1547" s="24">
        <v>5458.97</v>
      </c>
      <c r="O1547" s="24">
        <f t="shared" si="74"/>
        <v>3632.575</v>
      </c>
      <c r="P1547">
        <v>364</v>
      </c>
      <c r="Q1547" t="b">
        <v>0</v>
      </c>
      <c r="V1547" t="s">
        <v>20</v>
      </c>
    </row>
    <row r="1548" spans="1:22">
      <c r="A1548" t="s">
        <v>3197</v>
      </c>
      <c r="B1548" t="s">
        <v>3198</v>
      </c>
      <c r="C1548" s="1" t="s">
        <v>4129</v>
      </c>
      <c r="D1548" s="1">
        <v>45088</v>
      </c>
      <c r="E1548" s="21">
        <v>6</v>
      </c>
      <c r="F1548" s="21">
        <v>11</v>
      </c>
      <c r="G1548" s="21">
        <v>2023</v>
      </c>
      <c r="H1548" s="1">
        <f t="shared" si="72"/>
        <v>45088</v>
      </c>
      <c r="I1548" s="23">
        <v>45105</v>
      </c>
      <c r="J1548" s="21">
        <f t="shared" si="73"/>
        <v>17</v>
      </c>
      <c r="K1548" t="s">
        <v>138</v>
      </c>
      <c r="L1548">
        <v>75910</v>
      </c>
      <c r="M1548">
        <v>3258</v>
      </c>
      <c r="N1548" s="24">
        <v>4387.2</v>
      </c>
      <c r="O1548" s="24">
        <f t="shared" si="74"/>
        <v>3632.575</v>
      </c>
      <c r="P1548">
        <v>302</v>
      </c>
      <c r="Q1548" t="b">
        <v>1</v>
      </c>
      <c r="V1548" t="s">
        <v>139</v>
      </c>
    </row>
    <row r="1549" spans="1:22">
      <c r="A1549" t="s">
        <v>3199</v>
      </c>
      <c r="B1549" t="s">
        <v>3200</v>
      </c>
      <c r="C1549" s="1" t="s">
        <v>4129</v>
      </c>
      <c r="D1549" s="1">
        <v>45145</v>
      </c>
      <c r="E1549" s="21">
        <v>8</v>
      </c>
      <c r="F1549" s="21">
        <v>7</v>
      </c>
      <c r="G1549" s="21">
        <v>2023</v>
      </c>
      <c r="H1549" s="1">
        <f t="shared" si="72"/>
        <v>45145</v>
      </c>
      <c r="I1549" s="23">
        <v>45165</v>
      </c>
      <c r="J1549" s="21">
        <f t="shared" si="73"/>
        <v>20</v>
      </c>
      <c r="K1549" t="s">
        <v>19</v>
      </c>
      <c r="L1549">
        <v>53375</v>
      </c>
      <c r="M1549">
        <v>2431</v>
      </c>
      <c r="N1549" s="24">
        <v>4617.53</v>
      </c>
      <c r="O1549" s="24">
        <f t="shared" si="74"/>
        <v>3632.575</v>
      </c>
      <c r="P1549">
        <v>295</v>
      </c>
      <c r="Q1549" t="b">
        <v>0</v>
      </c>
      <c r="V1549" t="s">
        <v>20</v>
      </c>
    </row>
    <row r="1550" spans="1:22">
      <c r="A1550" t="s">
        <v>3201</v>
      </c>
      <c r="B1550" t="s">
        <v>3202</v>
      </c>
      <c r="C1550" s="1" t="s">
        <v>4129</v>
      </c>
      <c r="D1550" s="1">
        <v>45201</v>
      </c>
      <c r="E1550" s="21">
        <v>10</v>
      </c>
      <c r="F1550" s="21">
        <v>2</v>
      </c>
      <c r="G1550" s="21">
        <v>2023</v>
      </c>
      <c r="H1550" s="1">
        <f t="shared" si="72"/>
        <v>45201</v>
      </c>
      <c r="I1550" s="23">
        <v>45218</v>
      </c>
      <c r="J1550" s="21">
        <f t="shared" si="73"/>
        <v>17</v>
      </c>
      <c r="K1550" t="s">
        <v>14</v>
      </c>
      <c r="L1550">
        <v>36435</v>
      </c>
      <c r="M1550">
        <v>1157</v>
      </c>
      <c r="N1550" s="24">
        <v>1596.39</v>
      </c>
      <c r="O1550" s="24">
        <f t="shared" si="74"/>
        <v>1596.39</v>
      </c>
      <c r="P1550">
        <v>89</v>
      </c>
      <c r="Q1550" t="b">
        <v>1</v>
      </c>
      <c r="V1550" t="s">
        <v>16</v>
      </c>
    </row>
    <row r="1551" spans="1:22">
      <c r="A1551" t="s">
        <v>3203</v>
      </c>
      <c r="B1551" t="s">
        <v>3204</v>
      </c>
      <c r="C1551" s="1" t="s">
        <v>4129</v>
      </c>
      <c r="D1551" s="1">
        <v>45068</v>
      </c>
      <c r="E1551" s="21">
        <v>5</v>
      </c>
      <c r="F1551" s="21">
        <v>22</v>
      </c>
      <c r="G1551" s="21">
        <v>2023</v>
      </c>
      <c r="H1551" s="1">
        <f t="shared" si="72"/>
        <v>45068</v>
      </c>
      <c r="I1551" s="23">
        <v>45094</v>
      </c>
      <c r="J1551" s="21">
        <f t="shared" si="73"/>
        <v>26</v>
      </c>
      <c r="K1551" t="s">
        <v>266</v>
      </c>
      <c r="L1551">
        <v>97443</v>
      </c>
      <c r="M1551">
        <v>1771</v>
      </c>
      <c r="N1551" s="24">
        <v>2283.04</v>
      </c>
      <c r="O1551" s="24">
        <f t="shared" si="74"/>
        <v>2283.04</v>
      </c>
      <c r="P1551">
        <v>217</v>
      </c>
      <c r="Q1551" t="b">
        <v>1</v>
      </c>
      <c r="V1551" t="s">
        <v>20</v>
      </c>
    </row>
    <row r="1552" spans="1:22">
      <c r="A1552" t="s">
        <v>3205</v>
      </c>
      <c r="B1552" t="s">
        <v>3206</v>
      </c>
      <c r="C1552" s="1" t="s">
        <v>4129</v>
      </c>
      <c r="D1552" s="1">
        <v>45031</v>
      </c>
      <c r="E1552" s="21">
        <v>4</v>
      </c>
      <c r="F1552" s="21">
        <v>15</v>
      </c>
      <c r="G1552" s="21">
        <v>2023</v>
      </c>
      <c r="H1552" s="1">
        <f t="shared" si="72"/>
        <v>45031</v>
      </c>
      <c r="I1552" s="23">
        <v>45038</v>
      </c>
      <c r="J1552" s="21">
        <f t="shared" si="73"/>
        <v>7</v>
      </c>
      <c r="K1552" t="s">
        <v>41</v>
      </c>
      <c r="L1552">
        <v>58132</v>
      </c>
      <c r="M1552">
        <v>1174</v>
      </c>
      <c r="N1552" s="24">
        <v>1924.15</v>
      </c>
      <c r="O1552" s="24">
        <f t="shared" si="74"/>
        <v>1924.15</v>
      </c>
      <c r="P1552">
        <v>182</v>
      </c>
      <c r="Q1552" t="b">
        <v>1</v>
      </c>
      <c r="V1552" t="s">
        <v>68</v>
      </c>
    </row>
    <row r="1553" spans="1:22">
      <c r="A1553" t="s">
        <v>3207</v>
      </c>
      <c r="B1553" t="s">
        <v>3208</v>
      </c>
      <c r="C1553" s="1" t="s">
        <v>4127</v>
      </c>
      <c r="D1553" s="1">
        <v>45174</v>
      </c>
      <c r="E1553" s="21">
        <v>9</v>
      </c>
      <c r="F1553" s="21">
        <v>5</v>
      </c>
      <c r="G1553" s="21">
        <v>2023</v>
      </c>
      <c r="H1553" s="1">
        <f t="shared" si="72"/>
        <v>45174</v>
      </c>
      <c r="I1553" s="23">
        <v>45202</v>
      </c>
      <c r="J1553" s="21">
        <f t="shared" si="73"/>
        <v>28</v>
      </c>
      <c r="K1553" t="s">
        <v>19</v>
      </c>
      <c r="L1553">
        <v>79945</v>
      </c>
      <c r="M1553">
        <v>1745</v>
      </c>
      <c r="N1553" s="24">
        <v>2737.9</v>
      </c>
      <c r="O1553" s="24">
        <f t="shared" si="74"/>
        <v>2737.9</v>
      </c>
      <c r="P1553">
        <v>95</v>
      </c>
      <c r="Q1553" t="b">
        <v>1</v>
      </c>
      <c r="V1553" t="s">
        <v>20</v>
      </c>
    </row>
    <row r="1554" spans="1:22">
      <c r="A1554" t="s">
        <v>3209</v>
      </c>
      <c r="B1554" t="s">
        <v>3210</v>
      </c>
      <c r="C1554" s="1" t="s">
        <v>4131</v>
      </c>
      <c r="D1554" s="1">
        <v>45174</v>
      </c>
      <c r="E1554" s="21">
        <v>9</v>
      </c>
      <c r="F1554" s="21">
        <v>5</v>
      </c>
      <c r="G1554" s="21">
        <v>2023</v>
      </c>
      <c r="H1554" s="1">
        <f t="shared" si="72"/>
        <v>45174</v>
      </c>
      <c r="I1554" s="23">
        <v>45176</v>
      </c>
      <c r="J1554" s="21">
        <f t="shared" si="73"/>
        <v>2</v>
      </c>
      <c r="K1554" t="s">
        <v>19</v>
      </c>
      <c r="L1554">
        <v>83050</v>
      </c>
      <c r="M1554">
        <v>2803</v>
      </c>
      <c r="N1554" s="24">
        <v>2213.64</v>
      </c>
      <c r="O1554" s="24">
        <f t="shared" si="74"/>
        <v>2213.64</v>
      </c>
      <c r="P1554">
        <v>144</v>
      </c>
      <c r="Q1554" t="b">
        <v>1</v>
      </c>
      <c r="V1554" t="s">
        <v>20</v>
      </c>
    </row>
    <row r="1555" spans="1:22">
      <c r="A1555" t="s">
        <v>3211</v>
      </c>
      <c r="B1555" t="s">
        <v>3212</v>
      </c>
      <c r="C1555" s="1" t="s">
        <v>4128</v>
      </c>
      <c r="D1555" s="1">
        <v>45103</v>
      </c>
      <c r="E1555" s="21">
        <v>6</v>
      </c>
      <c r="F1555" s="21">
        <v>26</v>
      </c>
      <c r="G1555" s="21">
        <v>2023</v>
      </c>
      <c r="H1555" s="1">
        <f t="shared" si="72"/>
        <v>45103</v>
      </c>
      <c r="I1555" s="23">
        <v>45116</v>
      </c>
      <c r="J1555" s="21">
        <f t="shared" si="73"/>
        <v>13</v>
      </c>
      <c r="K1555" t="s">
        <v>23</v>
      </c>
      <c r="L1555">
        <v>96402</v>
      </c>
      <c r="M1555">
        <v>1090</v>
      </c>
      <c r="N1555" s="24">
        <v>1315.59</v>
      </c>
      <c r="O1555" s="24">
        <f t="shared" si="74"/>
        <v>1315.59</v>
      </c>
      <c r="P1555">
        <v>66</v>
      </c>
      <c r="Q1555" t="b">
        <v>1</v>
      </c>
      <c r="V1555" t="s">
        <v>25</v>
      </c>
    </row>
    <row r="1556" spans="1:22">
      <c r="A1556" t="s">
        <v>3213</v>
      </c>
      <c r="B1556" t="s">
        <v>3214</v>
      </c>
      <c r="C1556" s="1" t="s">
        <v>4128</v>
      </c>
      <c r="D1556" s="1">
        <v>44997</v>
      </c>
      <c r="E1556" s="21">
        <v>3</v>
      </c>
      <c r="F1556" s="21">
        <v>12</v>
      </c>
      <c r="G1556" s="21">
        <v>2023</v>
      </c>
      <c r="H1556" s="1">
        <f t="shared" si="72"/>
        <v>44997</v>
      </c>
      <c r="I1556" s="23">
        <v>45009</v>
      </c>
      <c r="J1556" s="21">
        <f t="shared" si="73"/>
        <v>12</v>
      </c>
      <c r="K1556" t="s">
        <v>14</v>
      </c>
      <c r="L1556">
        <v>3983</v>
      </c>
      <c r="M1556">
        <v>141</v>
      </c>
      <c r="N1556" s="24">
        <v>170.44</v>
      </c>
      <c r="O1556" s="24">
        <f t="shared" si="74"/>
        <v>170.44</v>
      </c>
      <c r="P1556">
        <v>18</v>
      </c>
      <c r="Q1556" t="b">
        <v>0</v>
      </c>
      <c r="V1556" t="s">
        <v>16</v>
      </c>
    </row>
    <row r="1557" spans="1:22">
      <c r="A1557" t="s">
        <v>3215</v>
      </c>
      <c r="B1557" t="s">
        <v>3216</v>
      </c>
      <c r="C1557" s="1" t="s">
        <v>4129</v>
      </c>
      <c r="D1557" s="1">
        <v>45044</v>
      </c>
      <c r="E1557" s="21">
        <v>4</v>
      </c>
      <c r="F1557" s="21">
        <v>28</v>
      </c>
      <c r="G1557" s="21">
        <v>2023</v>
      </c>
      <c r="H1557" s="1">
        <f t="shared" si="72"/>
        <v>45044</v>
      </c>
      <c r="I1557" s="23">
        <v>45046</v>
      </c>
      <c r="J1557" s="21">
        <f t="shared" si="73"/>
        <v>2</v>
      </c>
      <c r="K1557" t="s">
        <v>41</v>
      </c>
      <c r="L1557">
        <v>98241</v>
      </c>
      <c r="M1557">
        <v>2414</v>
      </c>
      <c r="N1557" s="24">
        <v>2576.55</v>
      </c>
      <c r="O1557" s="24">
        <f t="shared" si="74"/>
        <v>2576.55</v>
      </c>
      <c r="P1557">
        <v>430</v>
      </c>
      <c r="Q1557" t="b">
        <v>1</v>
      </c>
      <c r="V1557" t="s">
        <v>42</v>
      </c>
    </row>
    <row r="1558" spans="1:22">
      <c r="A1558" t="s">
        <v>3217</v>
      </c>
      <c r="B1558" t="s">
        <v>3218</v>
      </c>
      <c r="C1558" s="1" t="s">
        <v>4127</v>
      </c>
      <c r="D1558" s="1">
        <v>45009</v>
      </c>
      <c r="E1558" s="21">
        <v>3</v>
      </c>
      <c r="F1558" s="21">
        <v>24</v>
      </c>
      <c r="G1558" s="21">
        <v>2023</v>
      </c>
      <c r="H1558" s="1">
        <f t="shared" si="72"/>
        <v>45009</v>
      </c>
      <c r="I1558" s="23">
        <v>45034</v>
      </c>
      <c r="J1558" s="21">
        <f t="shared" si="73"/>
        <v>25</v>
      </c>
      <c r="K1558" t="s">
        <v>14</v>
      </c>
      <c r="L1558">
        <v>21662</v>
      </c>
      <c r="M1558">
        <v>472</v>
      </c>
      <c r="N1558" s="24">
        <v>602.24</v>
      </c>
      <c r="O1558" s="24">
        <f t="shared" si="74"/>
        <v>602.24</v>
      </c>
      <c r="P1558">
        <v>23</v>
      </c>
      <c r="Q1558" t="b">
        <v>0</v>
      </c>
      <c r="V1558" t="s">
        <v>16</v>
      </c>
    </row>
    <row r="1559" spans="1:22">
      <c r="A1559" t="s">
        <v>3219</v>
      </c>
      <c r="B1559" t="s">
        <v>3220</v>
      </c>
      <c r="C1559" s="1" t="s">
        <v>4131</v>
      </c>
      <c r="D1559" s="1">
        <v>45100</v>
      </c>
      <c r="E1559" s="21">
        <v>6</v>
      </c>
      <c r="F1559" s="21">
        <v>23</v>
      </c>
      <c r="G1559" s="21">
        <v>2023</v>
      </c>
      <c r="H1559" s="1">
        <f t="shared" si="72"/>
        <v>45100</v>
      </c>
      <c r="I1559" s="23">
        <v>45108</v>
      </c>
      <c r="J1559" s="21">
        <f t="shared" si="73"/>
        <v>8</v>
      </c>
      <c r="K1559" t="s">
        <v>23</v>
      </c>
      <c r="L1559">
        <v>24510</v>
      </c>
      <c r="M1559">
        <v>1107</v>
      </c>
      <c r="N1559" s="24">
        <v>1239.46</v>
      </c>
      <c r="O1559" s="24">
        <f t="shared" si="74"/>
        <v>1239.46</v>
      </c>
      <c r="P1559">
        <v>0</v>
      </c>
      <c r="Q1559" t="b">
        <v>0</v>
      </c>
      <c r="V1559" t="s">
        <v>25</v>
      </c>
    </row>
    <row r="1560" spans="1:22">
      <c r="A1560" t="s">
        <v>3221</v>
      </c>
      <c r="B1560" t="s">
        <v>3222</v>
      </c>
      <c r="C1560" s="1" t="s">
        <v>4129</v>
      </c>
      <c r="D1560" s="1">
        <v>45277</v>
      </c>
      <c r="E1560" s="21">
        <v>12</v>
      </c>
      <c r="F1560" s="21">
        <v>17</v>
      </c>
      <c r="G1560" s="21">
        <v>2023</v>
      </c>
      <c r="H1560" s="1">
        <f t="shared" si="72"/>
        <v>45277</v>
      </c>
      <c r="I1560" s="23">
        <v>45280</v>
      </c>
      <c r="J1560" s="21">
        <f t="shared" si="73"/>
        <v>3</v>
      </c>
      <c r="K1560" t="s">
        <v>41</v>
      </c>
      <c r="L1560">
        <v>79187</v>
      </c>
      <c r="M1560">
        <v>2248</v>
      </c>
      <c r="N1560" s="24">
        <v>1796.19</v>
      </c>
      <c r="O1560" s="24">
        <f t="shared" si="74"/>
        <v>1796.19</v>
      </c>
      <c r="P1560">
        <v>148</v>
      </c>
      <c r="Q1560" t="b">
        <v>1</v>
      </c>
      <c r="V1560" t="s">
        <v>42</v>
      </c>
    </row>
    <row r="1561" spans="1:22">
      <c r="A1561" t="s">
        <v>3223</v>
      </c>
      <c r="B1561" t="s">
        <v>3224</v>
      </c>
      <c r="C1561" s="1" t="s">
        <v>4127</v>
      </c>
      <c r="D1561" s="1" t="s">
        <v>3225</v>
      </c>
      <c r="E1561" s="21">
        <v>22</v>
      </c>
      <c r="F1561" s="21">
        <v>11</v>
      </c>
      <c r="G1561" s="21">
        <v>2023</v>
      </c>
      <c r="H1561" s="1">
        <f t="shared" si="72"/>
        <v>45252</v>
      </c>
      <c r="I1561" s="23">
        <v>45275</v>
      </c>
      <c r="J1561" s="21">
        <f t="shared" si="73"/>
        <v>23</v>
      </c>
      <c r="K1561" t="s">
        <v>41</v>
      </c>
      <c r="L1561">
        <v>41998</v>
      </c>
      <c r="M1561">
        <v>579</v>
      </c>
      <c r="N1561" s="24">
        <v>-647.64</v>
      </c>
      <c r="O1561" s="24">
        <f t="shared" si="74"/>
        <v>-344.195</v>
      </c>
      <c r="P1561">
        <v>102</v>
      </c>
      <c r="Q1561" t="b">
        <v>1</v>
      </c>
      <c r="V1561" t="s">
        <v>42</v>
      </c>
    </row>
    <row r="1562" spans="1:22">
      <c r="A1562" t="s">
        <v>3226</v>
      </c>
      <c r="B1562" t="s">
        <v>3227</v>
      </c>
      <c r="C1562" s="1" t="s">
        <v>4129</v>
      </c>
      <c r="D1562" s="1">
        <v>44973</v>
      </c>
      <c r="E1562" s="21">
        <v>2</v>
      </c>
      <c r="F1562" s="21">
        <v>16</v>
      </c>
      <c r="G1562" s="21">
        <v>2023</v>
      </c>
      <c r="H1562" s="1">
        <f t="shared" si="72"/>
        <v>44973</v>
      </c>
      <c r="I1562" s="23">
        <v>45003</v>
      </c>
      <c r="J1562" s="21">
        <f t="shared" si="73"/>
        <v>30</v>
      </c>
      <c r="K1562" t="s">
        <v>33</v>
      </c>
      <c r="L1562">
        <v>57846</v>
      </c>
      <c r="M1562">
        <v>2491</v>
      </c>
      <c r="N1562" s="24">
        <v>1515.56</v>
      </c>
      <c r="O1562" s="24">
        <f t="shared" si="74"/>
        <v>1515.56</v>
      </c>
      <c r="P1562">
        <v>304</v>
      </c>
      <c r="Q1562" t="b">
        <v>0</v>
      </c>
      <c r="V1562" t="s">
        <v>34</v>
      </c>
    </row>
    <row r="1563" spans="1:22">
      <c r="A1563" t="s">
        <v>3228</v>
      </c>
      <c r="B1563" t="s">
        <v>3229</v>
      </c>
      <c r="C1563" s="1" t="s">
        <v>4128</v>
      </c>
      <c r="D1563" s="1">
        <v>45234</v>
      </c>
      <c r="E1563" s="21">
        <v>11</v>
      </c>
      <c r="F1563" s="21">
        <v>4</v>
      </c>
      <c r="G1563" s="21">
        <v>2023</v>
      </c>
      <c r="H1563" s="1">
        <f t="shared" si="72"/>
        <v>45234</v>
      </c>
      <c r="I1563" s="23">
        <v>45033</v>
      </c>
      <c r="J1563" s="21">
        <f t="shared" si="73"/>
        <v>-201</v>
      </c>
      <c r="K1563" t="s">
        <v>14</v>
      </c>
      <c r="L1563">
        <v>95071</v>
      </c>
      <c r="M1563">
        <v>1131</v>
      </c>
      <c r="N1563" s="24">
        <v>1542.32</v>
      </c>
      <c r="O1563" s="24">
        <f t="shared" si="74"/>
        <v>1542.32</v>
      </c>
      <c r="P1563">
        <v>168</v>
      </c>
      <c r="Q1563" t="b">
        <v>1</v>
      </c>
      <c r="V1563" t="s">
        <v>16</v>
      </c>
    </row>
    <row r="1564" spans="1:22">
      <c r="A1564" t="s">
        <v>3230</v>
      </c>
      <c r="B1564" t="s">
        <v>3231</v>
      </c>
      <c r="C1564" s="1" t="s">
        <v>4129</v>
      </c>
      <c r="D1564" s="1">
        <v>45040</v>
      </c>
      <c r="E1564" s="21">
        <v>4</v>
      </c>
      <c r="F1564" s="21">
        <v>24</v>
      </c>
      <c r="G1564" s="21">
        <v>2023</v>
      </c>
      <c r="H1564" s="1">
        <f t="shared" si="72"/>
        <v>45040</v>
      </c>
      <c r="I1564" s="23">
        <v>45043</v>
      </c>
      <c r="J1564" s="21">
        <f t="shared" si="73"/>
        <v>3</v>
      </c>
      <c r="K1564" t="s">
        <v>19</v>
      </c>
      <c r="L1564">
        <v>7640</v>
      </c>
      <c r="M1564">
        <v>298</v>
      </c>
      <c r="N1564" s="24">
        <v>530.58</v>
      </c>
      <c r="O1564" s="24">
        <f t="shared" si="74"/>
        <v>530.58</v>
      </c>
      <c r="P1564">
        <v>37</v>
      </c>
      <c r="Q1564" t="b">
        <v>0</v>
      </c>
      <c r="V1564" t="s">
        <v>20</v>
      </c>
    </row>
    <row r="1565" spans="1:22">
      <c r="A1565" t="s">
        <v>3232</v>
      </c>
      <c r="B1565" t="s">
        <v>3233</v>
      </c>
      <c r="C1565" s="1" t="s">
        <v>4129</v>
      </c>
      <c r="D1565" s="1">
        <v>45123</v>
      </c>
      <c r="E1565" s="21">
        <v>7</v>
      </c>
      <c r="F1565" s="21">
        <v>16</v>
      </c>
      <c r="G1565" s="21">
        <v>2023</v>
      </c>
      <c r="H1565" s="1">
        <f t="shared" si="72"/>
        <v>45123</v>
      </c>
      <c r="I1565" s="23">
        <v>45143</v>
      </c>
      <c r="J1565" s="21">
        <f t="shared" si="73"/>
        <v>20</v>
      </c>
      <c r="K1565" t="s">
        <v>41</v>
      </c>
      <c r="L1565">
        <v>45547</v>
      </c>
      <c r="M1565">
        <v>1865</v>
      </c>
      <c r="N1565" s="24">
        <v>2961.49</v>
      </c>
      <c r="O1565" s="24">
        <f t="shared" si="74"/>
        <v>2961.49</v>
      </c>
      <c r="P1565">
        <v>226</v>
      </c>
      <c r="Q1565" t="b">
        <v>1</v>
      </c>
      <c r="V1565" t="s">
        <v>42</v>
      </c>
    </row>
    <row r="1566" spans="1:22">
      <c r="A1566" t="s">
        <v>3234</v>
      </c>
      <c r="B1566" t="s">
        <v>3235</v>
      </c>
      <c r="C1566" s="1" t="s">
        <v>4128</v>
      </c>
      <c r="D1566" s="1">
        <v>45262</v>
      </c>
      <c r="E1566" s="21">
        <v>12</v>
      </c>
      <c r="F1566" s="21">
        <v>2</v>
      </c>
      <c r="G1566" s="21">
        <v>2023</v>
      </c>
      <c r="H1566" s="1">
        <f t="shared" si="72"/>
        <v>45262</v>
      </c>
      <c r="I1566" s="23">
        <v>45285</v>
      </c>
      <c r="J1566" s="21">
        <f t="shared" si="73"/>
        <v>23</v>
      </c>
      <c r="K1566" t="s">
        <v>19</v>
      </c>
      <c r="L1566">
        <v>55620</v>
      </c>
      <c r="M1566">
        <v>1340</v>
      </c>
      <c r="N1566" s="24">
        <v>1394.39</v>
      </c>
      <c r="O1566" s="24">
        <f t="shared" si="74"/>
        <v>1394.39</v>
      </c>
      <c r="P1566">
        <v>234</v>
      </c>
      <c r="Q1566" t="b">
        <v>0</v>
      </c>
      <c r="V1566" t="s">
        <v>20</v>
      </c>
    </row>
    <row r="1567" spans="1:22">
      <c r="A1567" t="s">
        <v>3236</v>
      </c>
      <c r="B1567" t="s">
        <v>3237</v>
      </c>
      <c r="C1567" s="1" t="s">
        <v>4129</v>
      </c>
      <c r="D1567" s="1">
        <v>44968</v>
      </c>
      <c r="E1567" s="21">
        <v>2</v>
      </c>
      <c r="F1567" s="21">
        <v>11</v>
      </c>
      <c r="G1567" s="21">
        <v>2023</v>
      </c>
      <c r="H1567" s="1">
        <f t="shared" si="72"/>
        <v>44968</v>
      </c>
      <c r="I1567" s="23">
        <v>45250</v>
      </c>
      <c r="J1567" s="21">
        <f t="shared" si="73"/>
        <v>282</v>
      </c>
      <c r="K1567" t="s">
        <v>14</v>
      </c>
      <c r="L1567">
        <v>16317</v>
      </c>
      <c r="M1567">
        <v>701</v>
      </c>
      <c r="N1567" s="24">
        <v>442.06</v>
      </c>
      <c r="O1567" s="24">
        <f t="shared" si="74"/>
        <v>442.06</v>
      </c>
      <c r="P1567">
        <v>114</v>
      </c>
      <c r="Q1567" t="b">
        <v>0</v>
      </c>
      <c r="V1567" t="s">
        <v>16</v>
      </c>
    </row>
    <row r="1568" spans="1:22">
      <c r="A1568" t="s">
        <v>3238</v>
      </c>
      <c r="B1568" t="s">
        <v>3239</v>
      </c>
      <c r="C1568" s="1" t="s">
        <v>4127</v>
      </c>
      <c r="D1568" s="1">
        <v>45016</v>
      </c>
      <c r="E1568" s="21">
        <v>3</v>
      </c>
      <c r="F1568" s="21">
        <v>31</v>
      </c>
      <c r="G1568" s="21">
        <v>2023</v>
      </c>
      <c r="H1568" s="1">
        <f t="shared" si="72"/>
        <v>45016</v>
      </c>
      <c r="I1568" s="23">
        <v>45018</v>
      </c>
      <c r="J1568" s="21">
        <f t="shared" si="73"/>
        <v>2</v>
      </c>
      <c r="K1568" t="s">
        <v>415</v>
      </c>
      <c r="L1568">
        <v>8564</v>
      </c>
      <c r="M1568">
        <v>262</v>
      </c>
      <c r="N1568" s="24">
        <v>210.44</v>
      </c>
      <c r="O1568" s="24">
        <f t="shared" si="74"/>
        <v>210.44</v>
      </c>
      <c r="P1568">
        <v>32</v>
      </c>
      <c r="Q1568" t="b">
        <v>0</v>
      </c>
      <c r="V1568" t="s">
        <v>34</v>
      </c>
    </row>
    <row r="1569" spans="1:22">
      <c r="A1569" t="s">
        <v>3240</v>
      </c>
      <c r="B1569" t="s">
        <v>3241</v>
      </c>
      <c r="C1569" s="1" t="s">
        <v>4131</v>
      </c>
      <c r="D1569" s="1">
        <v>45030</v>
      </c>
      <c r="E1569" s="21">
        <v>4</v>
      </c>
      <c r="F1569" s="21">
        <v>14</v>
      </c>
      <c r="G1569" s="21">
        <v>2023</v>
      </c>
      <c r="H1569" s="1">
        <f t="shared" si="72"/>
        <v>45030</v>
      </c>
      <c r="I1569" s="23">
        <v>45039</v>
      </c>
      <c r="J1569" s="21">
        <f t="shared" si="73"/>
        <v>9</v>
      </c>
      <c r="K1569" t="s">
        <v>19</v>
      </c>
      <c r="L1569">
        <v>28345</v>
      </c>
      <c r="M1569">
        <v>808</v>
      </c>
      <c r="N1569" s="24">
        <v>1065.13</v>
      </c>
      <c r="O1569" s="24">
        <f t="shared" si="74"/>
        <v>1065.13</v>
      </c>
      <c r="P1569">
        <v>53</v>
      </c>
      <c r="Q1569" t="b">
        <v>1</v>
      </c>
      <c r="V1569" t="s">
        <v>20</v>
      </c>
    </row>
    <row r="1570" spans="1:22">
      <c r="A1570" t="s">
        <v>3242</v>
      </c>
      <c r="B1570" t="s">
        <v>3243</v>
      </c>
      <c r="C1570" s="1" t="s">
        <v>4128</v>
      </c>
      <c r="D1570" s="1">
        <v>45192</v>
      </c>
      <c r="E1570" s="21">
        <v>9</v>
      </c>
      <c r="F1570" s="21">
        <v>23</v>
      </c>
      <c r="G1570" s="21">
        <v>2023</v>
      </c>
      <c r="H1570" s="1">
        <f t="shared" si="72"/>
        <v>45192</v>
      </c>
      <c r="I1570" s="23">
        <v>45195</v>
      </c>
      <c r="J1570" s="21">
        <f t="shared" si="73"/>
        <v>3</v>
      </c>
      <c r="K1570" t="s">
        <v>41</v>
      </c>
      <c r="L1570">
        <v>95223</v>
      </c>
      <c r="M1570">
        <v>1125</v>
      </c>
      <c r="N1570" s="24">
        <v>911.91</v>
      </c>
      <c r="O1570" s="24">
        <f t="shared" si="74"/>
        <v>911.91</v>
      </c>
      <c r="P1570">
        <v>75</v>
      </c>
      <c r="Q1570" t="b">
        <v>1</v>
      </c>
      <c r="V1570" t="s">
        <v>42</v>
      </c>
    </row>
    <row r="1571" spans="1:22">
      <c r="A1571" t="s">
        <v>3244</v>
      </c>
      <c r="B1571" t="s">
        <v>3245</v>
      </c>
      <c r="C1571" s="1" t="s">
        <v>4129</v>
      </c>
      <c r="D1571" s="1">
        <v>45233</v>
      </c>
      <c r="E1571" s="21">
        <v>11</v>
      </c>
      <c r="F1571" s="21">
        <v>3</v>
      </c>
      <c r="G1571" s="21">
        <v>2023</v>
      </c>
      <c r="H1571" s="1">
        <f t="shared" si="72"/>
        <v>45233</v>
      </c>
      <c r="I1571" s="23">
        <v>45250</v>
      </c>
      <c r="J1571" s="21">
        <f t="shared" si="73"/>
        <v>17</v>
      </c>
      <c r="K1571" t="s">
        <v>33</v>
      </c>
      <c r="L1571">
        <v>80273</v>
      </c>
      <c r="M1571">
        <v>1733</v>
      </c>
      <c r="N1571" s="24">
        <v>2280.56</v>
      </c>
      <c r="O1571" s="24">
        <f t="shared" si="74"/>
        <v>2280.56</v>
      </c>
      <c r="P1571">
        <v>295</v>
      </c>
      <c r="Q1571" t="b">
        <v>0</v>
      </c>
      <c r="V1571" t="s">
        <v>34</v>
      </c>
    </row>
    <row r="1572" spans="1:22">
      <c r="A1572" t="s">
        <v>3246</v>
      </c>
      <c r="B1572" t="s">
        <v>3247</v>
      </c>
      <c r="C1572" s="1" t="s">
        <v>4128</v>
      </c>
      <c r="D1572" s="1">
        <v>45241</v>
      </c>
      <c r="E1572" s="21">
        <v>11</v>
      </c>
      <c r="F1572" s="21">
        <v>11</v>
      </c>
      <c r="G1572" s="21">
        <v>2023</v>
      </c>
      <c r="H1572" s="1">
        <f t="shared" si="72"/>
        <v>45241</v>
      </c>
      <c r="I1572" s="23">
        <v>45271</v>
      </c>
      <c r="J1572" s="21">
        <f t="shared" si="73"/>
        <v>30</v>
      </c>
      <c r="K1572" t="s">
        <v>23</v>
      </c>
      <c r="L1572">
        <v>75859</v>
      </c>
      <c r="M1572">
        <v>3583</v>
      </c>
      <c r="N1572" s="24">
        <v>3036.23</v>
      </c>
      <c r="O1572" s="24">
        <f t="shared" si="74"/>
        <v>3036.23</v>
      </c>
      <c r="P1572">
        <v>0</v>
      </c>
      <c r="Q1572" t="b">
        <v>1</v>
      </c>
      <c r="V1572" t="s">
        <v>25</v>
      </c>
    </row>
    <row r="1573" spans="1:22">
      <c r="A1573" t="s">
        <v>3248</v>
      </c>
      <c r="B1573" t="s">
        <v>3249</v>
      </c>
      <c r="C1573" s="1" t="s">
        <v>4131</v>
      </c>
      <c r="D1573" s="1">
        <v>45049</v>
      </c>
      <c r="E1573" s="21">
        <v>5</v>
      </c>
      <c r="F1573" s="21">
        <v>3</v>
      </c>
      <c r="G1573" s="21">
        <v>2023</v>
      </c>
      <c r="H1573" s="1">
        <f t="shared" si="72"/>
        <v>45049</v>
      </c>
      <c r="I1573" s="23">
        <v>45058</v>
      </c>
      <c r="J1573" s="21">
        <f t="shared" si="73"/>
        <v>9</v>
      </c>
      <c r="K1573" t="s">
        <v>14</v>
      </c>
      <c r="L1573">
        <v>81765</v>
      </c>
      <c r="M1573">
        <v>2099</v>
      </c>
      <c r="N1573" s="24">
        <v>3722.34</v>
      </c>
      <c r="O1573" s="24">
        <f t="shared" si="74"/>
        <v>3632.575</v>
      </c>
      <c r="P1573">
        <v>0</v>
      </c>
      <c r="Q1573" t="b">
        <v>0</v>
      </c>
      <c r="V1573" t="s">
        <v>16</v>
      </c>
    </row>
    <row r="1574" spans="1:22">
      <c r="A1574" t="s">
        <v>3250</v>
      </c>
      <c r="B1574" t="s">
        <v>3251</v>
      </c>
      <c r="C1574" s="1" t="s">
        <v>4127</v>
      </c>
      <c r="D1574" s="1">
        <v>44971</v>
      </c>
      <c r="E1574" s="21">
        <v>2</v>
      </c>
      <c r="F1574" s="21">
        <v>14</v>
      </c>
      <c r="G1574" s="21">
        <v>2023</v>
      </c>
      <c r="H1574" s="1">
        <f t="shared" si="72"/>
        <v>44971</v>
      </c>
      <c r="I1574" s="23">
        <v>44986</v>
      </c>
      <c r="J1574" s="21">
        <f t="shared" si="73"/>
        <v>15</v>
      </c>
      <c r="K1574" t="s">
        <v>415</v>
      </c>
      <c r="L1574">
        <v>75038</v>
      </c>
      <c r="M1574">
        <v>2391</v>
      </c>
      <c r="N1574" s="24">
        <v>2620.31</v>
      </c>
      <c r="O1574" s="24">
        <f t="shared" si="74"/>
        <v>2620.31</v>
      </c>
      <c r="P1574">
        <v>363</v>
      </c>
      <c r="Q1574" t="b">
        <v>1</v>
      </c>
      <c r="R1574">
        <v>75079</v>
      </c>
      <c r="V1574" t="s">
        <v>34</v>
      </c>
    </row>
    <row r="1575" spans="1:22">
      <c r="A1575" t="s">
        <v>3252</v>
      </c>
      <c r="B1575" t="s">
        <v>3253</v>
      </c>
      <c r="C1575" s="1" t="s">
        <v>4131</v>
      </c>
      <c r="D1575" s="1">
        <v>45107</v>
      </c>
      <c r="E1575" s="21">
        <v>6</v>
      </c>
      <c r="F1575" s="21">
        <v>30</v>
      </c>
      <c r="G1575" s="21">
        <v>2023</v>
      </c>
      <c r="H1575" s="1">
        <f t="shared" si="72"/>
        <v>45107</v>
      </c>
      <c r="I1575" s="23">
        <v>45112</v>
      </c>
      <c r="J1575" s="21">
        <f t="shared" si="73"/>
        <v>5</v>
      </c>
      <c r="K1575" t="s">
        <v>191</v>
      </c>
      <c r="L1575">
        <v>53393</v>
      </c>
      <c r="M1575">
        <v>1670</v>
      </c>
      <c r="N1575" s="24">
        <v>1450.1</v>
      </c>
      <c r="O1575" s="24">
        <f t="shared" si="74"/>
        <v>1450.1</v>
      </c>
      <c r="P1575">
        <v>0</v>
      </c>
      <c r="Q1575" t="b">
        <v>1</v>
      </c>
      <c r="V1575" t="s">
        <v>42</v>
      </c>
    </row>
    <row r="1576" spans="1:22">
      <c r="A1576" t="s">
        <v>3254</v>
      </c>
      <c r="B1576" t="s">
        <v>3255</v>
      </c>
      <c r="C1576" s="1" t="s">
        <v>4128</v>
      </c>
      <c r="D1576" s="1">
        <v>45029</v>
      </c>
      <c r="E1576" s="21">
        <v>4</v>
      </c>
      <c r="F1576" s="21">
        <v>13</v>
      </c>
      <c r="G1576" s="21">
        <v>2023</v>
      </c>
      <c r="H1576" s="1">
        <f t="shared" si="72"/>
        <v>45029</v>
      </c>
      <c r="I1576" s="23">
        <v>45039</v>
      </c>
      <c r="J1576" s="21">
        <f t="shared" si="73"/>
        <v>10</v>
      </c>
      <c r="K1576" t="s">
        <v>41</v>
      </c>
      <c r="L1576">
        <v>67081</v>
      </c>
      <c r="M1576">
        <v>2255</v>
      </c>
      <c r="N1576" s="24">
        <v>3875.19</v>
      </c>
      <c r="O1576" s="24">
        <f t="shared" si="74"/>
        <v>3632.575</v>
      </c>
      <c r="P1576">
        <v>325</v>
      </c>
      <c r="Q1576" t="b">
        <v>0</v>
      </c>
      <c r="V1576" t="s">
        <v>42</v>
      </c>
    </row>
    <row r="1577" spans="1:22">
      <c r="A1577" t="s">
        <v>3256</v>
      </c>
      <c r="B1577" t="s">
        <v>3257</v>
      </c>
      <c r="C1577" s="1" t="s">
        <v>4128</v>
      </c>
      <c r="D1577" s="1">
        <v>44962</v>
      </c>
      <c r="E1577" s="21">
        <v>2</v>
      </c>
      <c r="F1577" s="21">
        <v>5</v>
      </c>
      <c r="G1577" s="21">
        <v>2023</v>
      </c>
      <c r="H1577" s="1">
        <f t="shared" si="72"/>
        <v>44962</v>
      </c>
      <c r="I1577" s="23">
        <v>44967</v>
      </c>
      <c r="J1577" s="21">
        <f t="shared" si="73"/>
        <v>5</v>
      </c>
      <c r="K1577" t="s">
        <v>41</v>
      </c>
      <c r="L1577">
        <v>30430</v>
      </c>
      <c r="M1577">
        <v>378</v>
      </c>
      <c r="N1577" s="24">
        <v>383.39</v>
      </c>
      <c r="O1577" s="24">
        <f t="shared" si="74"/>
        <v>383.39</v>
      </c>
      <c r="P1577">
        <v>62</v>
      </c>
      <c r="Q1577" t="b">
        <v>1</v>
      </c>
      <c r="V1577" t="s">
        <v>42</v>
      </c>
    </row>
    <row r="1578" spans="1:22">
      <c r="A1578" t="s">
        <v>3258</v>
      </c>
      <c r="B1578" t="s">
        <v>3259</v>
      </c>
      <c r="C1578" s="1" t="s">
        <v>4127</v>
      </c>
      <c r="D1578" s="1">
        <v>45213</v>
      </c>
      <c r="E1578" s="21">
        <v>10</v>
      </c>
      <c r="F1578" s="21">
        <v>14</v>
      </c>
      <c r="G1578" s="21">
        <v>2023</v>
      </c>
      <c r="H1578" s="1">
        <f t="shared" si="72"/>
        <v>45213</v>
      </c>
      <c r="I1578" s="23">
        <v>45241</v>
      </c>
      <c r="J1578" s="21">
        <f t="shared" si="73"/>
        <v>28</v>
      </c>
      <c r="K1578" t="s">
        <v>33</v>
      </c>
      <c r="L1578">
        <v>76532</v>
      </c>
      <c r="M1578">
        <v>1874</v>
      </c>
      <c r="N1578" s="24">
        <v>1250.39</v>
      </c>
      <c r="O1578" s="24">
        <f t="shared" si="74"/>
        <v>1250.39</v>
      </c>
      <c r="P1578">
        <v>308</v>
      </c>
      <c r="Q1578" t="b">
        <v>1</v>
      </c>
      <c r="V1578" t="s">
        <v>34</v>
      </c>
    </row>
    <row r="1579" spans="1:22">
      <c r="A1579" t="s">
        <v>3260</v>
      </c>
      <c r="B1579" t="s">
        <v>3261</v>
      </c>
      <c r="C1579" s="1" t="s">
        <v>4129</v>
      </c>
      <c r="D1579" s="1">
        <v>45068</v>
      </c>
      <c r="E1579" s="21">
        <v>5</v>
      </c>
      <c r="F1579" s="21">
        <v>22</v>
      </c>
      <c r="G1579" s="21">
        <v>2023</v>
      </c>
      <c r="H1579" s="1">
        <f t="shared" si="72"/>
        <v>45068</v>
      </c>
      <c r="I1579" s="23">
        <v>45082</v>
      </c>
      <c r="J1579" s="21">
        <f t="shared" si="73"/>
        <v>14</v>
      </c>
      <c r="K1579" t="s">
        <v>14</v>
      </c>
      <c r="L1579">
        <v>28788</v>
      </c>
      <c r="M1579">
        <v>1120</v>
      </c>
      <c r="N1579" s="24">
        <v>1518.29</v>
      </c>
      <c r="O1579" s="24">
        <f t="shared" si="74"/>
        <v>1518.29</v>
      </c>
      <c r="P1579">
        <v>115</v>
      </c>
      <c r="Q1579" t="b">
        <v>0</v>
      </c>
      <c r="V1579" t="s">
        <v>16</v>
      </c>
    </row>
    <row r="1580" spans="1:22">
      <c r="A1580" t="s">
        <v>3262</v>
      </c>
      <c r="B1580" t="s">
        <v>3263</v>
      </c>
      <c r="C1580" s="1" t="s">
        <v>4131</v>
      </c>
      <c r="D1580" s="1">
        <v>45159</v>
      </c>
      <c r="E1580" s="21">
        <v>8</v>
      </c>
      <c r="F1580" s="21">
        <v>21</v>
      </c>
      <c r="G1580" s="21">
        <v>2023</v>
      </c>
      <c r="H1580" s="1">
        <f t="shared" si="72"/>
        <v>45159</v>
      </c>
      <c r="I1580" s="23">
        <v>45168</v>
      </c>
      <c r="J1580" s="21">
        <f t="shared" si="73"/>
        <v>9</v>
      </c>
      <c r="K1580" t="s">
        <v>19</v>
      </c>
      <c r="L1580">
        <v>96505</v>
      </c>
      <c r="M1580">
        <v>1739</v>
      </c>
      <c r="N1580" s="24">
        <v>2386.51</v>
      </c>
      <c r="O1580" s="24">
        <f t="shared" si="74"/>
        <v>2386.51</v>
      </c>
      <c r="P1580">
        <v>158</v>
      </c>
      <c r="Q1580" t="b">
        <v>0</v>
      </c>
      <c r="V1580" t="s">
        <v>20</v>
      </c>
    </row>
    <row r="1581" spans="1:22">
      <c r="A1581" t="s">
        <v>3264</v>
      </c>
      <c r="B1581" t="s">
        <v>3265</v>
      </c>
      <c r="C1581" s="1" t="s">
        <v>4127</v>
      </c>
      <c r="D1581" s="1">
        <v>45060</v>
      </c>
      <c r="E1581" s="21">
        <v>5</v>
      </c>
      <c r="F1581" s="21">
        <v>14</v>
      </c>
      <c r="G1581" s="21">
        <v>2023</v>
      </c>
      <c r="H1581" s="1">
        <f t="shared" si="72"/>
        <v>45060</v>
      </c>
      <c r="I1581" s="23">
        <v>45088</v>
      </c>
      <c r="J1581" s="21">
        <f t="shared" si="73"/>
        <v>28</v>
      </c>
      <c r="K1581" t="s">
        <v>14</v>
      </c>
      <c r="L1581">
        <v>49543</v>
      </c>
      <c r="M1581">
        <v>898</v>
      </c>
      <c r="N1581" s="24">
        <v>1411.7</v>
      </c>
      <c r="O1581" s="24">
        <f t="shared" si="74"/>
        <v>1411.7</v>
      </c>
      <c r="P1581">
        <v>0</v>
      </c>
      <c r="Q1581" t="b">
        <v>1</v>
      </c>
      <c r="V1581" t="s">
        <v>16</v>
      </c>
    </row>
    <row r="1582" spans="1:22">
      <c r="A1582" t="s">
        <v>3266</v>
      </c>
      <c r="B1582" t="s">
        <v>3267</v>
      </c>
      <c r="C1582" s="1" t="s">
        <v>4131</v>
      </c>
      <c r="D1582" s="1" t="s">
        <v>3268</v>
      </c>
      <c r="E1582" s="21">
        <v>14</v>
      </c>
      <c r="F1582" s="21">
        <v>10</v>
      </c>
      <c r="G1582" s="21">
        <v>2023</v>
      </c>
      <c r="H1582" s="1">
        <f t="shared" si="72"/>
        <v>45213</v>
      </c>
      <c r="I1582" s="23">
        <v>45243</v>
      </c>
      <c r="J1582" s="21">
        <f t="shared" si="73"/>
        <v>30</v>
      </c>
      <c r="K1582" t="s">
        <v>19</v>
      </c>
      <c r="L1582">
        <v>14919</v>
      </c>
      <c r="M1582">
        <v>155</v>
      </c>
      <c r="N1582" s="24">
        <v>133.35</v>
      </c>
      <c r="O1582" s="24">
        <f t="shared" si="74"/>
        <v>133.35</v>
      </c>
      <c r="P1582">
        <v>16</v>
      </c>
      <c r="Q1582" t="b">
        <v>0</v>
      </c>
      <c r="V1582" t="s">
        <v>20</v>
      </c>
    </row>
    <row r="1583" spans="1:22">
      <c r="A1583" t="s">
        <v>3269</v>
      </c>
      <c r="B1583" t="s">
        <v>3270</v>
      </c>
      <c r="C1583" s="1" t="s">
        <v>4128</v>
      </c>
      <c r="D1583" s="1">
        <v>45077</v>
      </c>
      <c r="E1583" s="21">
        <v>5</v>
      </c>
      <c r="F1583" s="21">
        <v>31</v>
      </c>
      <c r="G1583" s="21">
        <v>2023</v>
      </c>
      <c r="H1583" s="1">
        <f t="shared" si="72"/>
        <v>45077</v>
      </c>
      <c r="I1583" s="23">
        <v>45083</v>
      </c>
      <c r="J1583" s="21">
        <f t="shared" si="73"/>
        <v>6</v>
      </c>
      <c r="K1583" t="s">
        <v>41</v>
      </c>
      <c r="L1583">
        <v>70346</v>
      </c>
      <c r="M1583">
        <v>1934</v>
      </c>
      <c r="N1583" s="24">
        <v>2254.38</v>
      </c>
      <c r="O1583" s="24">
        <f t="shared" si="74"/>
        <v>2254.38</v>
      </c>
      <c r="P1583">
        <v>358</v>
      </c>
      <c r="Q1583" t="b">
        <v>1</v>
      </c>
      <c r="V1583" t="s">
        <v>42</v>
      </c>
    </row>
    <row r="1584" spans="1:22">
      <c r="A1584" t="s">
        <v>3271</v>
      </c>
      <c r="B1584" t="s">
        <v>3272</v>
      </c>
      <c r="C1584" s="1" t="s">
        <v>4129</v>
      </c>
      <c r="D1584" s="1">
        <v>45189</v>
      </c>
      <c r="E1584" s="21">
        <v>9</v>
      </c>
      <c r="F1584" s="21">
        <v>20</v>
      </c>
      <c r="G1584" s="21">
        <v>2023</v>
      </c>
      <c r="H1584" s="1">
        <f t="shared" si="72"/>
        <v>45189</v>
      </c>
      <c r="I1584" s="23">
        <v>45197</v>
      </c>
      <c r="J1584" s="21">
        <f t="shared" si="73"/>
        <v>8</v>
      </c>
      <c r="K1584" t="s">
        <v>33</v>
      </c>
      <c r="L1584">
        <v>97122</v>
      </c>
      <c r="M1584">
        <v>4400</v>
      </c>
      <c r="N1584" s="24">
        <v>4063.63</v>
      </c>
      <c r="O1584" s="24">
        <f t="shared" si="74"/>
        <v>3632.575</v>
      </c>
      <c r="P1584">
        <v>265</v>
      </c>
      <c r="Q1584" t="b">
        <v>0</v>
      </c>
      <c r="V1584" t="s">
        <v>34</v>
      </c>
    </row>
    <row r="1585" spans="1:22">
      <c r="A1585" t="s">
        <v>3273</v>
      </c>
      <c r="B1585" t="s">
        <v>3274</v>
      </c>
      <c r="C1585" s="1" t="s">
        <v>4131</v>
      </c>
      <c r="D1585" s="1">
        <v>45221</v>
      </c>
      <c r="E1585" s="21">
        <v>10</v>
      </c>
      <c r="F1585" s="21">
        <v>22</v>
      </c>
      <c r="G1585" s="21">
        <v>2023</v>
      </c>
      <c r="H1585" s="1">
        <f t="shared" si="72"/>
        <v>45221</v>
      </c>
      <c r="I1585" s="23">
        <v>45235</v>
      </c>
      <c r="J1585" s="21">
        <f t="shared" si="73"/>
        <v>14</v>
      </c>
      <c r="K1585" t="s">
        <v>23</v>
      </c>
      <c r="L1585">
        <v>40974</v>
      </c>
      <c r="M1585">
        <v>494</v>
      </c>
      <c r="N1585" s="24">
        <v>306.99</v>
      </c>
      <c r="O1585" s="24">
        <f t="shared" si="74"/>
        <v>306.99</v>
      </c>
      <c r="P1585">
        <v>29</v>
      </c>
      <c r="Q1585" t="b">
        <v>1</v>
      </c>
      <c r="V1585" t="s">
        <v>25</v>
      </c>
    </row>
    <row r="1586" spans="1:22">
      <c r="A1586" t="s">
        <v>3275</v>
      </c>
      <c r="B1586" t="s">
        <v>3276</v>
      </c>
      <c r="C1586" s="1" t="s">
        <v>4127</v>
      </c>
      <c r="D1586" s="1">
        <v>45120</v>
      </c>
      <c r="E1586" s="21">
        <v>7</v>
      </c>
      <c r="F1586" s="21">
        <v>13</v>
      </c>
      <c r="G1586" s="21">
        <v>2023</v>
      </c>
      <c r="H1586" s="1">
        <f t="shared" si="72"/>
        <v>45120</v>
      </c>
      <c r="I1586" s="23">
        <v>45130</v>
      </c>
      <c r="J1586" s="21">
        <f t="shared" si="73"/>
        <v>10</v>
      </c>
      <c r="K1586" t="s">
        <v>58</v>
      </c>
      <c r="L1586">
        <v>17371</v>
      </c>
      <c r="M1586">
        <v>306</v>
      </c>
      <c r="N1586" s="24">
        <v>555.37</v>
      </c>
      <c r="O1586" s="24">
        <f t="shared" si="74"/>
        <v>555.37</v>
      </c>
      <c r="P1586">
        <v>57</v>
      </c>
      <c r="Q1586" t="b">
        <v>0</v>
      </c>
      <c r="V1586" t="s">
        <v>59</v>
      </c>
    </row>
    <row r="1587" spans="1:22">
      <c r="A1587" t="s">
        <v>3277</v>
      </c>
      <c r="B1587" t="s">
        <v>3278</v>
      </c>
      <c r="C1587" s="1" t="s">
        <v>4131</v>
      </c>
      <c r="D1587" s="1">
        <v>45100</v>
      </c>
      <c r="E1587" s="21">
        <v>6</v>
      </c>
      <c r="F1587" s="21">
        <v>23</v>
      </c>
      <c r="G1587" s="21">
        <v>2023</v>
      </c>
      <c r="H1587" s="1">
        <f t="shared" si="72"/>
        <v>45100</v>
      </c>
      <c r="I1587" s="23">
        <v>45106</v>
      </c>
      <c r="J1587" s="21">
        <f t="shared" si="73"/>
        <v>6</v>
      </c>
      <c r="K1587" t="s">
        <v>14</v>
      </c>
      <c r="L1587">
        <v>46084</v>
      </c>
      <c r="M1587">
        <v>1032</v>
      </c>
      <c r="N1587" s="24">
        <v>1644.29</v>
      </c>
      <c r="O1587" s="24">
        <f t="shared" si="74"/>
        <v>1644.29</v>
      </c>
      <c r="P1587">
        <v>151</v>
      </c>
      <c r="Q1587" t="b">
        <v>1</v>
      </c>
      <c r="V1587" t="s">
        <v>16</v>
      </c>
    </row>
    <row r="1588" spans="1:22">
      <c r="A1588" t="s">
        <v>3279</v>
      </c>
      <c r="B1588" t="s">
        <v>3280</v>
      </c>
      <c r="C1588" s="1" t="s">
        <v>4128</v>
      </c>
      <c r="D1588" s="1">
        <v>45162</v>
      </c>
      <c r="E1588" s="21">
        <v>8</v>
      </c>
      <c r="F1588" s="21">
        <v>24</v>
      </c>
      <c r="G1588" s="21">
        <v>2023</v>
      </c>
      <c r="H1588" s="1">
        <f t="shared" si="72"/>
        <v>45162</v>
      </c>
      <c r="I1588" s="23">
        <v>45179</v>
      </c>
      <c r="J1588" s="21">
        <f t="shared" si="73"/>
        <v>17</v>
      </c>
      <c r="K1588" t="s">
        <v>41</v>
      </c>
      <c r="L1588">
        <v>30629</v>
      </c>
      <c r="M1588">
        <v>1202</v>
      </c>
      <c r="N1588" s="24">
        <v>1144.54</v>
      </c>
      <c r="O1588" s="24">
        <f t="shared" si="74"/>
        <v>1144.54</v>
      </c>
      <c r="P1588">
        <v>0</v>
      </c>
      <c r="Q1588" t="b">
        <v>1</v>
      </c>
      <c r="V1588" t="s">
        <v>42</v>
      </c>
    </row>
    <row r="1589" spans="1:22">
      <c r="A1589" t="s">
        <v>3281</v>
      </c>
      <c r="B1589" t="s">
        <v>3282</v>
      </c>
      <c r="C1589" s="1" t="s">
        <v>4128</v>
      </c>
      <c r="D1589" s="1">
        <v>45173</v>
      </c>
      <c r="E1589" s="21">
        <v>9</v>
      </c>
      <c r="F1589" s="21">
        <v>4</v>
      </c>
      <c r="G1589" s="21">
        <v>2023</v>
      </c>
      <c r="H1589" s="1">
        <f t="shared" si="72"/>
        <v>45173</v>
      </c>
      <c r="I1589" s="23">
        <v>45028</v>
      </c>
      <c r="J1589" s="21">
        <f t="shared" si="73"/>
        <v>-145</v>
      </c>
      <c r="K1589" t="s">
        <v>23</v>
      </c>
      <c r="L1589">
        <v>52184</v>
      </c>
      <c r="M1589">
        <v>1859</v>
      </c>
      <c r="N1589" s="24">
        <v>2600.85</v>
      </c>
      <c r="O1589" s="24">
        <f t="shared" si="74"/>
        <v>2600.85</v>
      </c>
      <c r="P1589">
        <v>303</v>
      </c>
      <c r="Q1589" t="b">
        <v>1</v>
      </c>
      <c r="V1589" t="s">
        <v>25</v>
      </c>
    </row>
    <row r="1590" spans="1:22">
      <c r="A1590" t="s">
        <v>3283</v>
      </c>
      <c r="B1590" t="s">
        <v>3284</v>
      </c>
      <c r="C1590" s="1" t="s">
        <v>4127</v>
      </c>
      <c r="D1590" s="1">
        <v>45251</v>
      </c>
      <c r="E1590" s="21">
        <v>11</v>
      </c>
      <c r="F1590" s="21">
        <v>21</v>
      </c>
      <c r="G1590" s="21">
        <v>2023</v>
      </c>
      <c r="H1590" s="1">
        <f t="shared" si="72"/>
        <v>45251</v>
      </c>
      <c r="I1590" s="23">
        <v>45259</v>
      </c>
      <c r="J1590" s="21">
        <f t="shared" si="73"/>
        <v>8</v>
      </c>
      <c r="K1590" t="s">
        <v>14</v>
      </c>
      <c r="L1590">
        <v>62916</v>
      </c>
      <c r="M1590">
        <v>1675</v>
      </c>
      <c r="N1590" s="24">
        <v>1343.18</v>
      </c>
      <c r="O1590" s="24">
        <f t="shared" si="74"/>
        <v>1343.18</v>
      </c>
      <c r="P1590">
        <v>252</v>
      </c>
      <c r="Q1590" t="b">
        <v>0</v>
      </c>
      <c r="V1590" t="s">
        <v>16</v>
      </c>
    </row>
    <row r="1591" spans="1:22">
      <c r="A1591" t="s">
        <v>3285</v>
      </c>
      <c r="B1591" t="s">
        <v>3286</v>
      </c>
      <c r="C1591" s="1" t="s">
        <v>4131</v>
      </c>
      <c r="D1591" s="1">
        <v>45286</v>
      </c>
      <c r="E1591" s="21">
        <v>12</v>
      </c>
      <c r="F1591" s="21">
        <v>26</v>
      </c>
      <c r="G1591" s="21">
        <v>2023</v>
      </c>
      <c r="H1591" s="1">
        <f t="shared" si="72"/>
        <v>45286</v>
      </c>
      <c r="I1591" s="23">
        <v>45314</v>
      </c>
      <c r="J1591" s="21">
        <f t="shared" si="73"/>
        <v>28</v>
      </c>
      <c r="K1591" t="s">
        <v>14</v>
      </c>
      <c r="L1591">
        <v>74972</v>
      </c>
      <c r="M1591">
        <v>3026</v>
      </c>
      <c r="N1591" s="24">
        <v>5553.78</v>
      </c>
      <c r="O1591" s="24">
        <f t="shared" si="74"/>
        <v>3632.575</v>
      </c>
      <c r="P1591">
        <v>392</v>
      </c>
      <c r="Q1591" t="b">
        <v>1</v>
      </c>
      <c r="V1591" t="s">
        <v>16</v>
      </c>
    </row>
    <row r="1592" spans="1:22">
      <c r="A1592" t="s">
        <v>3287</v>
      </c>
      <c r="B1592" t="s">
        <v>3288</v>
      </c>
      <c r="C1592" s="1" t="s">
        <v>4131</v>
      </c>
      <c r="D1592" s="1">
        <v>45107</v>
      </c>
      <c r="E1592" s="21">
        <v>6</v>
      </c>
      <c r="F1592" s="21">
        <v>30</v>
      </c>
      <c r="G1592" s="21">
        <v>2023</v>
      </c>
      <c r="H1592" s="1">
        <f t="shared" si="72"/>
        <v>45107</v>
      </c>
      <c r="I1592" s="23">
        <v>45110</v>
      </c>
      <c r="J1592" s="21">
        <f t="shared" si="73"/>
        <v>3</v>
      </c>
      <c r="K1592" t="s">
        <v>14</v>
      </c>
      <c r="L1592">
        <v>63187</v>
      </c>
      <c r="M1592">
        <v>2172</v>
      </c>
      <c r="N1592" s="24">
        <v>1460.36</v>
      </c>
      <c r="O1592" s="24">
        <f t="shared" si="74"/>
        <v>1460.36</v>
      </c>
      <c r="P1592">
        <v>140</v>
      </c>
      <c r="Q1592" t="b">
        <v>1</v>
      </c>
      <c r="V1592" t="s">
        <v>16</v>
      </c>
    </row>
    <row r="1593" spans="1:22">
      <c r="A1593" t="s">
        <v>3289</v>
      </c>
      <c r="B1593" t="s">
        <v>3290</v>
      </c>
      <c r="C1593" s="1" t="s">
        <v>4131</v>
      </c>
      <c r="D1593" s="1">
        <v>45061</v>
      </c>
      <c r="E1593" s="21">
        <v>5</v>
      </c>
      <c r="F1593" s="21">
        <v>15</v>
      </c>
      <c r="G1593" s="21">
        <v>2023</v>
      </c>
      <c r="H1593" s="1">
        <f t="shared" si="72"/>
        <v>45061</v>
      </c>
      <c r="I1593" s="23">
        <v>45081</v>
      </c>
      <c r="J1593" s="21">
        <f t="shared" si="73"/>
        <v>20</v>
      </c>
      <c r="K1593" t="s">
        <v>138</v>
      </c>
      <c r="L1593">
        <v>13984</v>
      </c>
      <c r="M1593">
        <v>641</v>
      </c>
      <c r="N1593" s="24">
        <v>324.19</v>
      </c>
      <c r="O1593" s="24">
        <f t="shared" si="74"/>
        <v>324.19</v>
      </c>
      <c r="P1593">
        <v>110</v>
      </c>
      <c r="Q1593" t="b">
        <v>0</v>
      </c>
      <c r="V1593" t="s">
        <v>139</v>
      </c>
    </row>
    <row r="1594" spans="1:22">
      <c r="A1594" t="s">
        <v>3291</v>
      </c>
      <c r="B1594" t="s">
        <v>3292</v>
      </c>
      <c r="C1594" s="1" t="s">
        <v>4127</v>
      </c>
      <c r="D1594" s="1">
        <v>45271</v>
      </c>
      <c r="E1594" s="21">
        <v>12</v>
      </c>
      <c r="F1594" s="21">
        <v>11</v>
      </c>
      <c r="G1594" s="21">
        <v>2023</v>
      </c>
      <c r="H1594" s="1">
        <f t="shared" si="72"/>
        <v>45271</v>
      </c>
      <c r="I1594" s="23">
        <v>45273</v>
      </c>
      <c r="J1594" s="21">
        <f t="shared" si="73"/>
        <v>2</v>
      </c>
      <c r="K1594" t="s">
        <v>33</v>
      </c>
      <c r="L1594">
        <v>34039</v>
      </c>
      <c r="M1594">
        <v>1454</v>
      </c>
      <c r="N1594" s="24">
        <v>1821.88</v>
      </c>
      <c r="O1594" s="24">
        <f t="shared" si="74"/>
        <v>1821.88</v>
      </c>
      <c r="P1594">
        <v>261</v>
      </c>
      <c r="Q1594" t="b">
        <v>1</v>
      </c>
      <c r="V1594" t="s">
        <v>34</v>
      </c>
    </row>
    <row r="1595" spans="1:22">
      <c r="A1595" t="s">
        <v>3293</v>
      </c>
      <c r="B1595" t="s">
        <v>3294</v>
      </c>
      <c r="C1595" s="1" t="s">
        <v>4127</v>
      </c>
      <c r="D1595" s="1">
        <v>45210</v>
      </c>
      <c r="E1595" s="21">
        <v>10</v>
      </c>
      <c r="F1595" s="21">
        <v>11</v>
      </c>
      <c r="G1595" s="21">
        <v>2023</v>
      </c>
      <c r="H1595" s="1">
        <f t="shared" si="72"/>
        <v>45210</v>
      </c>
      <c r="I1595" s="23">
        <v>45229</v>
      </c>
      <c r="J1595" s="21">
        <f t="shared" si="73"/>
        <v>19</v>
      </c>
      <c r="K1595" t="s">
        <v>19</v>
      </c>
      <c r="L1595">
        <v>86431</v>
      </c>
      <c r="M1595">
        <v>1738</v>
      </c>
      <c r="N1595" s="24">
        <v>2389.21</v>
      </c>
      <c r="O1595" s="24">
        <f t="shared" si="74"/>
        <v>2389.21</v>
      </c>
      <c r="P1595">
        <v>0</v>
      </c>
      <c r="Q1595" t="b">
        <v>0</v>
      </c>
      <c r="V1595" t="s">
        <v>20</v>
      </c>
    </row>
    <row r="1596" spans="1:22">
      <c r="A1596" t="s">
        <v>3295</v>
      </c>
      <c r="B1596" t="s">
        <v>3296</v>
      </c>
      <c r="C1596" s="1" t="s">
        <v>4129</v>
      </c>
      <c r="D1596" s="1">
        <v>45108</v>
      </c>
      <c r="E1596" s="21">
        <v>7</v>
      </c>
      <c r="F1596" s="21">
        <v>1</v>
      </c>
      <c r="G1596" s="21">
        <v>2023</v>
      </c>
      <c r="H1596" s="1">
        <f t="shared" si="72"/>
        <v>45108</v>
      </c>
      <c r="I1596" s="23">
        <v>45129</v>
      </c>
      <c r="J1596" s="21">
        <f t="shared" si="73"/>
        <v>21</v>
      </c>
      <c r="K1596" t="s">
        <v>19</v>
      </c>
      <c r="L1596">
        <v>84691</v>
      </c>
      <c r="M1596">
        <v>1766</v>
      </c>
      <c r="N1596" s="24">
        <v>2416.68</v>
      </c>
      <c r="O1596" s="24">
        <f t="shared" si="74"/>
        <v>2416.68</v>
      </c>
      <c r="P1596">
        <v>313</v>
      </c>
      <c r="Q1596" t="b">
        <v>1</v>
      </c>
      <c r="V1596" t="s">
        <v>20</v>
      </c>
    </row>
    <row r="1597" spans="1:22">
      <c r="A1597" t="s">
        <v>3297</v>
      </c>
      <c r="B1597" t="s">
        <v>3298</v>
      </c>
      <c r="C1597" s="1" t="s">
        <v>4129</v>
      </c>
      <c r="D1597" s="1">
        <v>45020</v>
      </c>
      <c r="E1597" s="21">
        <v>4</v>
      </c>
      <c r="F1597" s="21">
        <v>4</v>
      </c>
      <c r="G1597" s="21">
        <v>2023</v>
      </c>
      <c r="H1597" s="1">
        <f t="shared" si="72"/>
        <v>45020</v>
      </c>
      <c r="I1597" s="23">
        <v>45046</v>
      </c>
      <c r="J1597" s="21">
        <f t="shared" si="73"/>
        <v>26</v>
      </c>
      <c r="K1597" t="s">
        <v>41</v>
      </c>
      <c r="L1597">
        <v>59606</v>
      </c>
      <c r="M1597">
        <v>894</v>
      </c>
      <c r="N1597" s="24">
        <v>520.1</v>
      </c>
      <c r="O1597" s="24">
        <f t="shared" si="74"/>
        <v>520.1</v>
      </c>
      <c r="P1597">
        <v>162</v>
      </c>
      <c r="Q1597" t="b">
        <v>0</v>
      </c>
      <c r="V1597" t="s">
        <v>42</v>
      </c>
    </row>
    <row r="1598" spans="1:22">
      <c r="A1598" t="s">
        <v>3299</v>
      </c>
      <c r="B1598" t="s">
        <v>3300</v>
      </c>
      <c r="C1598" s="1" t="s">
        <v>4131</v>
      </c>
      <c r="D1598" s="1">
        <v>45024</v>
      </c>
      <c r="E1598" s="21">
        <v>4</v>
      </c>
      <c r="F1598" s="21">
        <v>8</v>
      </c>
      <c r="G1598" s="21">
        <v>2023</v>
      </c>
      <c r="H1598" s="1">
        <f t="shared" si="72"/>
        <v>45024</v>
      </c>
      <c r="I1598" s="23">
        <v>45050</v>
      </c>
      <c r="J1598" s="21">
        <f t="shared" si="73"/>
        <v>26</v>
      </c>
      <c r="K1598" t="s">
        <v>41</v>
      </c>
      <c r="L1598">
        <v>11616</v>
      </c>
      <c r="M1598">
        <v>272</v>
      </c>
      <c r="N1598" s="24">
        <v>264.13</v>
      </c>
      <c r="O1598" s="24">
        <f t="shared" si="74"/>
        <v>264.13</v>
      </c>
      <c r="P1598">
        <v>36</v>
      </c>
      <c r="Q1598" t="b">
        <v>0</v>
      </c>
      <c r="V1598" t="s">
        <v>42</v>
      </c>
    </row>
    <row r="1599" spans="1:22">
      <c r="A1599" t="s">
        <v>3301</v>
      </c>
      <c r="B1599" t="s">
        <v>3302</v>
      </c>
      <c r="C1599" s="1" t="s">
        <v>4128</v>
      </c>
      <c r="D1599" s="1">
        <v>45050</v>
      </c>
      <c r="E1599" s="21">
        <v>5</v>
      </c>
      <c r="F1599" s="21">
        <v>4</v>
      </c>
      <c r="G1599" s="21">
        <v>2023</v>
      </c>
      <c r="H1599" s="1">
        <f t="shared" si="72"/>
        <v>45050</v>
      </c>
      <c r="I1599" s="23">
        <v>45078</v>
      </c>
      <c r="J1599" s="21">
        <f t="shared" si="73"/>
        <v>28</v>
      </c>
      <c r="K1599" t="s">
        <v>41</v>
      </c>
      <c r="L1599">
        <v>51072</v>
      </c>
      <c r="M1599">
        <v>2552</v>
      </c>
      <c r="N1599" s="24">
        <v>3186.93</v>
      </c>
      <c r="O1599" s="24">
        <f t="shared" si="74"/>
        <v>3186.93</v>
      </c>
      <c r="P1599">
        <v>378</v>
      </c>
      <c r="Q1599" t="b">
        <v>1</v>
      </c>
      <c r="V1599" t="s">
        <v>42</v>
      </c>
    </row>
    <row r="1600" spans="1:22">
      <c r="A1600" t="s">
        <v>3303</v>
      </c>
      <c r="B1600" t="s">
        <v>3304</v>
      </c>
      <c r="C1600" s="1" t="s">
        <v>4128</v>
      </c>
      <c r="D1600" s="1">
        <v>45030</v>
      </c>
      <c r="E1600" s="21">
        <v>4</v>
      </c>
      <c r="F1600" s="21">
        <v>14</v>
      </c>
      <c r="G1600" s="21">
        <v>2023</v>
      </c>
      <c r="H1600" s="1">
        <f t="shared" si="72"/>
        <v>45030</v>
      </c>
      <c r="I1600" s="23">
        <v>45058</v>
      </c>
      <c r="J1600" s="21">
        <f t="shared" si="73"/>
        <v>28</v>
      </c>
      <c r="K1600" t="s">
        <v>19</v>
      </c>
      <c r="L1600">
        <v>25574</v>
      </c>
      <c r="M1600">
        <v>670</v>
      </c>
      <c r="N1600" s="24">
        <v>552.66</v>
      </c>
      <c r="O1600" s="24">
        <f t="shared" si="74"/>
        <v>552.66</v>
      </c>
      <c r="P1600">
        <v>0</v>
      </c>
      <c r="Q1600" t="b">
        <v>1</v>
      </c>
      <c r="V1600" t="s">
        <v>20</v>
      </c>
    </row>
    <row r="1601" spans="1:22">
      <c r="A1601" t="s">
        <v>3305</v>
      </c>
      <c r="B1601" t="s">
        <v>3306</v>
      </c>
      <c r="C1601" s="1" t="s">
        <v>4127</v>
      </c>
      <c r="D1601" s="1">
        <v>45109</v>
      </c>
      <c r="E1601" s="21">
        <v>7</v>
      </c>
      <c r="F1601" s="21">
        <v>2</v>
      </c>
      <c r="G1601" s="21">
        <v>2023</v>
      </c>
      <c r="H1601" s="1">
        <f t="shared" si="72"/>
        <v>45109</v>
      </c>
      <c r="I1601" s="23">
        <v>45133</v>
      </c>
      <c r="J1601" s="21">
        <f t="shared" si="73"/>
        <v>24</v>
      </c>
      <c r="K1601" t="s">
        <v>23</v>
      </c>
      <c r="L1601">
        <v>4430</v>
      </c>
      <c r="M1601">
        <v>83</v>
      </c>
      <c r="N1601" s="24">
        <v>150.14</v>
      </c>
      <c r="O1601" s="24">
        <f t="shared" si="74"/>
        <v>150.14</v>
      </c>
      <c r="P1601">
        <v>7</v>
      </c>
      <c r="Q1601" t="b">
        <v>0</v>
      </c>
      <c r="V1601" t="s">
        <v>25</v>
      </c>
    </row>
    <row r="1602" spans="1:22">
      <c r="A1602" t="s">
        <v>3307</v>
      </c>
      <c r="B1602" t="s">
        <v>3308</v>
      </c>
      <c r="C1602" s="1" t="s">
        <v>4127</v>
      </c>
      <c r="D1602" s="1">
        <v>44967</v>
      </c>
      <c r="E1602" s="21">
        <v>2</v>
      </c>
      <c r="F1602" s="21">
        <v>10</v>
      </c>
      <c r="G1602" s="21">
        <v>2023</v>
      </c>
      <c r="H1602" s="1">
        <f t="shared" si="72"/>
        <v>44967</v>
      </c>
      <c r="I1602" s="23">
        <v>44973</v>
      </c>
      <c r="J1602" s="21">
        <f t="shared" si="73"/>
        <v>6</v>
      </c>
      <c r="K1602" t="s">
        <v>14</v>
      </c>
      <c r="L1602">
        <v>13676</v>
      </c>
      <c r="M1602">
        <v>553</v>
      </c>
      <c r="N1602" s="24">
        <v>348.76</v>
      </c>
      <c r="O1602" s="24">
        <f t="shared" si="74"/>
        <v>348.76</v>
      </c>
      <c r="P1602">
        <v>87</v>
      </c>
      <c r="Q1602" t="b">
        <v>0</v>
      </c>
      <c r="V1602" t="s">
        <v>16</v>
      </c>
    </row>
    <row r="1603" spans="1:22">
      <c r="A1603" t="s">
        <v>3309</v>
      </c>
      <c r="B1603" t="s">
        <v>3310</v>
      </c>
      <c r="C1603" s="1" t="s">
        <v>4129</v>
      </c>
      <c r="D1603" s="1">
        <v>45241</v>
      </c>
      <c r="E1603" s="21">
        <v>11</v>
      </c>
      <c r="F1603" s="21">
        <v>11</v>
      </c>
      <c r="G1603" s="21">
        <v>2023</v>
      </c>
      <c r="H1603" s="1">
        <f t="shared" ref="H1603:H1666" si="75">IF(E1603&gt;12,DATE(G1603,F1603,E1603),D1603)</f>
        <v>45241</v>
      </c>
      <c r="I1603" s="23">
        <v>45251</v>
      </c>
      <c r="J1603" s="21">
        <f t="shared" ref="J1603:J1666" si="76">DATEDIF(H1603,I1603,"D")</f>
        <v>10</v>
      </c>
      <c r="K1603" t="s">
        <v>41</v>
      </c>
      <c r="L1603">
        <v>11816</v>
      </c>
      <c r="M1603">
        <v>374</v>
      </c>
      <c r="N1603" s="24">
        <v>460.42</v>
      </c>
      <c r="O1603" s="24">
        <f t="shared" ref="O1603:O1666" si="77">IF(N1603&lt;$Z$8,$Z$8,IF(N1603&gt;$Z$9,$Z$9,N1603))</f>
        <v>460.42</v>
      </c>
      <c r="P1603">
        <v>67</v>
      </c>
      <c r="Q1603" t="b">
        <v>0</v>
      </c>
      <c r="V1603" t="s">
        <v>42</v>
      </c>
    </row>
    <row r="1604" spans="1:22">
      <c r="A1604" t="s">
        <v>3311</v>
      </c>
      <c r="B1604" t="s">
        <v>3312</v>
      </c>
      <c r="C1604" s="1" t="s">
        <v>4128</v>
      </c>
      <c r="D1604" s="1">
        <v>45204</v>
      </c>
      <c r="E1604" s="21">
        <v>10</v>
      </c>
      <c r="F1604" s="21">
        <v>5</v>
      </c>
      <c r="G1604" s="21">
        <v>2023</v>
      </c>
      <c r="H1604" s="1">
        <f t="shared" si="75"/>
        <v>45204</v>
      </c>
      <c r="I1604" s="23">
        <v>45222</v>
      </c>
      <c r="J1604" s="21">
        <f t="shared" si="76"/>
        <v>18</v>
      </c>
      <c r="K1604" t="s">
        <v>23</v>
      </c>
      <c r="L1604">
        <v>33733</v>
      </c>
      <c r="M1604">
        <v>539</v>
      </c>
      <c r="N1604" s="24">
        <v>828.51</v>
      </c>
      <c r="O1604" s="24">
        <f t="shared" si="77"/>
        <v>828.51</v>
      </c>
      <c r="P1604">
        <v>79</v>
      </c>
      <c r="Q1604" t="b">
        <v>1</v>
      </c>
      <c r="V1604" t="s">
        <v>25</v>
      </c>
    </row>
    <row r="1605" spans="1:22">
      <c r="A1605" t="s">
        <v>3313</v>
      </c>
      <c r="B1605" t="s">
        <v>3314</v>
      </c>
      <c r="C1605" s="1" t="s">
        <v>4127</v>
      </c>
      <c r="D1605" s="1">
        <v>45117</v>
      </c>
      <c r="E1605" s="21">
        <v>7</v>
      </c>
      <c r="F1605" s="21">
        <v>10</v>
      </c>
      <c r="G1605" s="21">
        <v>2023</v>
      </c>
      <c r="H1605" s="1">
        <f t="shared" si="75"/>
        <v>45117</v>
      </c>
      <c r="I1605" s="23">
        <v>45133</v>
      </c>
      <c r="J1605" s="21">
        <f t="shared" si="76"/>
        <v>16</v>
      </c>
      <c r="K1605" t="s">
        <v>23</v>
      </c>
      <c r="L1605">
        <v>86680</v>
      </c>
      <c r="M1605">
        <v>2186</v>
      </c>
      <c r="N1605" s="24">
        <v>1951.28</v>
      </c>
      <c r="O1605" s="24">
        <f t="shared" si="77"/>
        <v>1951.28</v>
      </c>
      <c r="P1605">
        <v>277</v>
      </c>
      <c r="Q1605" t="b">
        <v>0</v>
      </c>
      <c r="V1605" t="s">
        <v>25</v>
      </c>
    </row>
    <row r="1606" spans="1:22">
      <c r="A1606" t="s">
        <v>3315</v>
      </c>
      <c r="B1606" t="s">
        <v>3316</v>
      </c>
      <c r="C1606" s="1" t="s">
        <v>4128</v>
      </c>
      <c r="D1606" s="1">
        <v>45221</v>
      </c>
      <c r="E1606" s="21">
        <v>10</v>
      </c>
      <c r="F1606" s="21">
        <v>22</v>
      </c>
      <c r="G1606" s="21">
        <v>2023</v>
      </c>
      <c r="H1606" s="1">
        <f t="shared" si="75"/>
        <v>45221</v>
      </c>
      <c r="I1606" s="23">
        <v>45235</v>
      </c>
      <c r="J1606" s="21">
        <f t="shared" si="76"/>
        <v>14</v>
      </c>
      <c r="K1606" t="s">
        <v>41</v>
      </c>
      <c r="L1606">
        <v>3050</v>
      </c>
      <c r="M1606">
        <v>81</v>
      </c>
      <c r="N1606" s="24">
        <v>116.35</v>
      </c>
      <c r="O1606" s="24">
        <f t="shared" si="77"/>
        <v>116.35</v>
      </c>
      <c r="P1606">
        <v>0</v>
      </c>
      <c r="Q1606" t="b">
        <v>0</v>
      </c>
      <c r="V1606" t="s">
        <v>42</v>
      </c>
    </row>
    <row r="1607" spans="1:22">
      <c r="A1607" t="s">
        <v>3317</v>
      </c>
      <c r="B1607" t="s">
        <v>3318</v>
      </c>
      <c r="C1607" s="1" t="s">
        <v>4127</v>
      </c>
      <c r="D1607" s="1">
        <v>45188</v>
      </c>
      <c r="E1607" s="21">
        <v>9</v>
      </c>
      <c r="F1607" s="21">
        <v>19</v>
      </c>
      <c r="G1607" s="21">
        <v>2023</v>
      </c>
      <c r="H1607" s="1">
        <f t="shared" si="75"/>
        <v>45188</v>
      </c>
      <c r="I1607" s="23">
        <v>45217</v>
      </c>
      <c r="J1607" s="21">
        <f t="shared" si="76"/>
        <v>29</v>
      </c>
      <c r="K1607" t="s">
        <v>14</v>
      </c>
      <c r="L1607">
        <v>34933</v>
      </c>
      <c r="M1607">
        <v>1402</v>
      </c>
      <c r="N1607" s="24">
        <v>2445.2</v>
      </c>
      <c r="O1607" s="24">
        <f t="shared" si="77"/>
        <v>2445.2</v>
      </c>
      <c r="P1607">
        <v>81</v>
      </c>
      <c r="Q1607" t="b">
        <v>0</v>
      </c>
      <c r="V1607" t="s">
        <v>16</v>
      </c>
    </row>
    <row r="1608" spans="1:22">
      <c r="A1608" t="s">
        <v>3319</v>
      </c>
      <c r="B1608" t="s">
        <v>3320</v>
      </c>
      <c r="C1608" s="1" t="s">
        <v>4128</v>
      </c>
      <c r="D1608" s="1">
        <v>45222</v>
      </c>
      <c r="E1608" s="21">
        <v>10</v>
      </c>
      <c r="F1608" s="21">
        <v>23</v>
      </c>
      <c r="G1608" s="21">
        <v>2023</v>
      </c>
      <c r="H1608" s="1">
        <f t="shared" si="75"/>
        <v>45222</v>
      </c>
      <c r="I1608" s="23">
        <v>45228</v>
      </c>
      <c r="J1608" s="21">
        <f t="shared" si="76"/>
        <v>6</v>
      </c>
      <c r="K1608" t="s">
        <v>23</v>
      </c>
      <c r="L1608">
        <v>25951</v>
      </c>
      <c r="M1608">
        <v>280</v>
      </c>
      <c r="N1608" s="24">
        <v>219.94</v>
      </c>
      <c r="O1608" s="24">
        <f t="shared" si="77"/>
        <v>219.94</v>
      </c>
      <c r="P1608">
        <v>32</v>
      </c>
      <c r="Q1608" t="b">
        <v>1</v>
      </c>
      <c r="V1608" t="s">
        <v>25</v>
      </c>
    </row>
    <row r="1609" spans="1:22">
      <c r="A1609" t="s">
        <v>3321</v>
      </c>
      <c r="B1609" t="s">
        <v>3322</v>
      </c>
      <c r="C1609" s="1" t="s">
        <v>4129</v>
      </c>
      <c r="D1609" s="1">
        <v>45143</v>
      </c>
      <c r="E1609" s="21">
        <v>8</v>
      </c>
      <c r="F1609" s="21">
        <v>5</v>
      </c>
      <c r="G1609" s="21">
        <v>2023</v>
      </c>
      <c r="H1609" s="1">
        <f t="shared" si="75"/>
        <v>45143</v>
      </c>
      <c r="I1609" s="23">
        <v>45151</v>
      </c>
      <c r="J1609" s="21">
        <f t="shared" si="76"/>
        <v>8</v>
      </c>
      <c r="K1609" t="s">
        <v>14</v>
      </c>
      <c r="L1609">
        <v>33413</v>
      </c>
      <c r="M1609">
        <v>693</v>
      </c>
      <c r="N1609" s="24">
        <v>1299.95</v>
      </c>
      <c r="O1609" s="24">
        <f t="shared" si="77"/>
        <v>1299.95</v>
      </c>
      <c r="P1609">
        <v>39</v>
      </c>
      <c r="Q1609" t="b">
        <v>1</v>
      </c>
      <c r="V1609" t="s">
        <v>16</v>
      </c>
    </row>
    <row r="1610" spans="1:22">
      <c r="A1610" t="s">
        <v>3323</v>
      </c>
      <c r="B1610" t="s">
        <v>3324</v>
      </c>
      <c r="C1610" s="1" t="s">
        <v>4127</v>
      </c>
      <c r="D1610" s="1">
        <v>45184</v>
      </c>
      <c r="E1610" s="21">
        <v>9</v>
      </c>
      <c r="F1610" s="21">
        <v>15</v>
      </c>
      <c r="G1610" s="21">
        <v>2023</v>
      </c>
      <c r="H1610" s="1">
        <f t="shared" si="75"/>
        <v>45184</v>
      </c>
      <c r="I1610" s="23">
        <v>45185</v>
      </c>
      <c r="J1610" s="21">
        <f t="shared" si="76"/>
        <v>1</v>
      </c>
      <c r="K1610" t="s">
        <v>33</v>
      </c>
      <c r="L1610">
        <v>35801</v>
      </c>
      <c r="M1610">
        <v>1099</v>
      </c>
      <c r="N1610" s="24">
        <v>1462.04</v>
      </c>
      <c r="O1610" s="24">
        <f t="shared" si="77"/>
        <v>1462.04</v>
      </c>
      <c r="P1610">
        <v>148</v>
      </c>
      <c r="Q1610" t="b">
        <v>1</v>
      </c>
      <c r="V1610" t="s">
        <v>34</v>
      </c>
    </row>
    <row r="1611" spans="1:22">
      <c r="A1611" t="s">
        <v>3325</v>
      </c>
      <c r="B1611" t="s">
        <v>3326</v>
      </c>
      <c r="C1611" s="1" t="s">
        <v>4127</v>
      </c>
      <c r="D1611" s="1">
        <v>45016</v>
      </c>
      <c r="E1611" s="21">
        <v>3</v>
      </c>
      <c r="F1611" s="21">
        <v>31</v>
      </c>
      <c r="G1611" s="21">
        <v>2023</v>
      </c>
      <c r="H1611" s="1">
        <f t="shared" si="75"/>
        <v>45016</v>
      </c>
      <c r="I1611" s="23">
        <v>45042</v>
      </c>
      <c r="J1611" s="21">
        <f t="shared" si="76"/>
        <v>26</v>
      </c>
      <c r="K1611" t="s">
        <v>41</v>
      </c>
      <c r="L1611">
        <v>56619</v>
      </c>
      <c r="M1611">
        <v>1175</v>
      </c>
      <c r="N1611" s="24">
        <v>1114.9</v>
      </c>
      <c r="O1611" s="24">
        <f t="shared" si="77"/>
        <v>1114.9</v>
      </c>
      <c r="P1611">
        <v>126</v>
      </c>
      <c r="Q1611" t="b">
        <v>1</v>
      </c>
      <c r="V1611" t="s">
        <v>42</v>
      </c>
    </row>
    <row r="1612" spans="1:22">
      <c r="A1612" t="s">
        <v>3327</v>
      </c>
      <c r="B1612" t="s">
        <v>3328</v>
      </c>
      <c r="C1612" s="1" t="s">
        <v>4128</v>
      </c>
      <c r="D1612" s="1">
        <v>45192</v>
      </c>
      <c r="E1612" s="21">
        <v>9</v>
      </c>
      <c r="F1612" s="21">
        <v>23</v>
      </c>
      <c r="G1612" s="21">
        <v>2023</v>
      </c>
      <c r="H1612" s="1">
        <f t="shared" si="75"/>
        <v>45192</v>
      </c>
      <c r="I1612" s="23">
        <v>45199</v>
      </c>
      <c r="J1612" s="21">
        <f t="shared" si="76"/>
        <v>7</v>
      </c>
      <c r="K1612" t="s">
        <v>19</v>
      </c>
      <c r="L1612">
        <v>33913</v>
      </c>
      <c r="M1612">
        <v>1191</v>
      </c>
      <c r="N1612" s="24">
        <v>1365.23</v>
      </c>
      <c r="O1612" s="24">
        <f t="shared" si="77"/>
        <v>1365.23</v>
      </c>
      <c r="P1612">
        <v>194</v>
      </c>
      <c r="Q1612" t="b">
        <v>1</v>
      </c>
      <c r="V1612" t="s">
        <v>20</v>
      </c>
    </row>
    <row r="1613" spans="1:22">
      <c r="A1613" t="s">
        <v>3329</v>
      </c>
      <c r="B1613" t="s">
        <v>3330</v>
      </c>
      <c r="C1613" s="1" t="s">
        <v>4128</v>
      </c>
      <c r="D1613" s="1">
        <v>44933</v>
      </c>
      <c r="E1613" s="21">
        <v>1</v>
      </c>
      <c r="F1613" s="21">
        <v>7</v>
      </c>
      <c r="G1613" s="21">
        <v>2023</v>
      </c>
      <c r="H1613" s="1">
        <f t="shared" si="75"/>
        <v>44933</v>
      </c>
      <c r="I1613" s="23">
        <v>44953</v>
      </c>
      <c r="J1613" s="21">
        <f t="shared" si="76"/>
        <v>20</v>
      </c>
      <c r="K1613" t="s">
        <v>23</v>
      </c>
      <c r="L1613">
        <v>41600</v>
      </c>
      <c r="M1613">
        <v>1217</v>
      </c>
      <c r="N1613" s="24">
        <v>1178.41</v>
      </c>
      <c r="O1613" s="24">
        <f t="shared" si="77"/>
        <v>1178.41</v>
      </c>
      <c r="P1613">
        <v>116</v>
      </c>
      <c r="Q1613" t="b">
        <v>1</v>
      </c>
      <c r="V1613" t="s">
        <v>25</v>
      </c>
    </row>
    <row r="1614" spans="1:22">
      <c r="A1614" t="s">
        <v>3331</v>
      </c>
      <c r="B1614" t="s">
        <v>3332</v>
      </c>
      <c r="C1614" s="1" t="s">
        <v>4131</v>
      </c>
      <c r="D1614" s="1">
        <v>44978</v>
      </c>
      <c r="E1614" s="21">
        <v>2</v>
      </c>
      <c r="F1614" s="21">
        <v>21</v>
      </c>
      <c r="G1614" s="21">
        <v>2023</v>
      </c>
      <c r="H1614" s="1">
        <f t="shared" si="75"/>
        <v>44978</v>
      </c>
      <c r="I1614" s="23">
        <v>45001</v>
      </c>
      <c r="J1614" s="21">
        <f t="shared" si="76"/>
        <v>23</v>
      </c>
      <c r="K1614" t="s">
        <v>19</v>
      </c>
      <c r="L1614">
        <v>58775</v>
      </c>
      <c r="M1614">
        <v>1438</v>
      </c>
      <c r="N1614" s="24">
        <v>2283.06</v>
      </c>
      <c r="O1614" s="24">
        <f t="shared" si="77"/>
        <v>2283.06</v>
      </c>
      <c r="P1614">
        <v>199</v>
      </c>
      <c r="Q1614" t="b">
        <v>0</v>
      </c>
      <c r="V1614" t="s">
        <v>20</v>
      </c>
    </row>
    <row r="1615" spans="1:22">
      <c r="A1615" t="s">
        <v>3333</v>
      </c>
      <c r="B1615" t="s">
        <v>3334</v>
      </c>
      <c r="C1615" s="1" t="s">
        <v>4131</v>
      </c>
      <c r="D1615" s="1">
        <v>45059</v>
      </c>
      <c r="E1615" s="21">
        <v>5</v>
      </c>
      <c r="F1615" s="21">
        <v>13</v>
      </c>
      <c r="G1615" s="21">
        <v>2023</v>
      </c>
      <c r="H1615" s="1">
        <f t="shared" si="75"/>
        <v>45059</v>
      </c>
      <c r="I1615" s="23">
        <v>45062</v>
      </c>
      <c r="J1615" s="21">
        <f t="shared" si="76"/>
        <v>3</v>
      </c>
      <c r="K1615" t="s">
        <v>33</v>
      </c>
      <c r="L1615">
        <v>91816</v>
      </c>
      <c r="M1615">
        <v>4404</v>
      </c>
      <c r="N1615" s="24">
        <v>7462.36</v>
      </c>
      <c r="O1615" s="24">
        <f t="shared" si="77"/>
        <v>3632.575</v>
      </c>
      <c r="P1615">
        <v>575</v>
      </c>
      <c r="Q1615" t="b">
        <v>1</v>
      </c>
      <c r="V1615" t="s">
        <v>34</v>
      </c>
    </row>
    <row r="1616" spans="1:22">
      <c r="A1616" t="s">
        <v>3335</v>
      </c>
      <c r="B1616" t="s">
        <v>3336</v>
      </c>
      <c r="C1616" s="1" t="s">
        <v>4131</v>
      </c>
      <c r="D1616" s="1">
        <v>45064</v>
      </c>
      <c r="E1616" s="21">
        <v>5</v>
      </c>
      <c r="F1616" s="21">
        <v>18</v>
      </c>
      <c r="G1616" s="21">
        <v>2023</v>
      </c>
      <c r="H1616" s="1">
        <f t="shared" si="75"/>
        <v>45064</v>
      </c>
      <c r="I1616" s="23">
        <v>45067</v>
      </c>
      <c r="J1616" s="21">
        <f t="shared" si="76"/>
        <v>3</v>
      </c>
      <c r="K1616" t="s">
        <v>14</v>
      </c>
      <c r="L1616">
        <v>91093</v>
      </c>
      <c r="M1616">
        <v>3214</v>
      </c>
      <c r="N1616" s="24">
        <v>5622.59</v>
      </c>
      <c r="O1616" s="24">
        <f t="shared" si="77"/>
        <v>3632.575</v>
      </c>
      <c r="P1616">
        <v>162</v>
      </c>
      <c r="Q1616" t="b">
        <v>1</v>
      </c>
      <c r="V1616" t="s">
        <v>68</v>
      </c>
    </row>
    <row r="1617" spans="1:22">
      <c r="A1617" t="s">
        <v>3337</v>
      </c>
      <c r="B1617" t="s">
        <v>3338</v>
      </c>
      <c r="C1617" s="1" t="s">
        <v>4127</v>
      </c>
      <c r="D1617" s="1">
        <v>45114</v>
      </c>
      <c r="E1617" s="21">
        <v>7</v>
      </c>
      <c r="F1617" s="21">
        <v>7</v>
      </c>
      <c r="G1617" s="21">
        <v>2023</v>
      </c>
      <c r="H1617" s="1">
        <f t="shared" si="75"/>
        <v>45114</v>
      </c>
      <c r="I1617" s="23">
        <v>45139</v>
      </c>
      <c r="J1617" s="21">
        <f t="shared" si="76"/>
        <v>25</v>
      </c>
      <c r="K1617" t="s">
        <v>138</v>
      </c>
      <c r="L1617">
        <v>36400</v>
      </c>
      <c r="M1617">
        <v>553</v>
      </c>
      <c r="N1617" s="24">
        <v>1094.19</v>
      </c>
      <c r="O1617" s="24">
        <f t="shared" si="77"/>
        <v>1094.19</v>
      </c>
      <c r="P1617">
        <v>33</v>
      </c>
      <c r="Q1617" t="b">
        <v>0</v>
      </c>
      <c r="V1617" t="s">
        <v>139</v>
      </c>
    </row>
    <row r="1618" spans="1:22">
      <c r="A1618" t="s">
        <v>3339</v>
      </c>
      <c r="B1618" t="s">
        <v>3340</v>
      </c>
      <c r="C1618" s="1" t="s">
        <v>4128</v>
      </c>
      <c r="D1618" s="1">
        <v>45141</v>
      </c>
      <c r="E1618" s="21">
        <v>8</v>
      </c>
      <c r="F1618" s="21">
        <v>3</v>
      </c>
      <c r="G1618" s="21">
        <v>2023</v>
      </c>
      <c r="H1618" s="1">
        <f t="shared" si="75"/>
        <v>45141</v>
      </c>
      <c r="I1618" s="23">
        <v>45145</v>
      </c>
      <c r="J1618" s="21">
        <f t="shared" si="76"/>
        <v>4</v>
      </c>
      <c r="K1618" t="s">
        <v>23</v>
      </c>
      <c r="L1618">
        <v>5494</v>
      </c>
      <c r="M1618">
        <v>178</v>
      </c>
      <c r="N1618" s="24">
        <v>300.27</v>
      </c>
      <c r="O1618" s="24">
        <f t="shared" si="77"/>
        <v>300.27</v>
      </c>
      <c r="P1618">
        <v>16</v>
      </c>
      <c r="Q1618" t="b">
        <v>1</v>
      </c>
      <c r="V1618" t="s">
        <v>68</v>
      </c>
    </row>
    <row r="1619" spans="1:22">
      <c r="A1619" t="s">
        <v>3341</v>
      </c>
      <c r="B1619" t="s">
        <v>3342</v>
      </c>
      <c r="C1619" s="1" t="s">
        <v>4129</v>
      </c>
      <c r="D1619" s="1">
        <v>45132</v>
      </c>
      <c r="E1619" s="21">
        <v>7</v>
      </c>
      <c r="F1619" s="21">
        <v>25</v>
      </c>
      <c r="G1619" s="21">
        <v>2023</v>
      </c>
      <c r="H1619" s="1">
        <f t="shared" si="75"/>
        <v>45132</v>
      </c>
      <c r="I1619" s="23">
        <v>45141</v>
      </c>
      <c r="J1619" s="21">
        <f t="shared" si="76"/>
        <v>9</v>
      </c>
      <c r="K1619" t="s">
        <v>138</v>
      </c>
      <c r="L1619">
        <v>81688</v>
      </c>
      <c r="M1619">
        <v>3367</v>
      </c>
      <c r="N1619" s="24">
        <v>4720.79</v>
      </c>
      <c r="O1619" s="24">
        <f t="shared" si="77"/>
        <v>3632.575</v>
      </c>
      <c r="P1619">
        <v>613</v>
      </c>
      <c r="Q1619" t="b">
        <v>1</v>
      </c>
      <c r="V1619" t="s">
        <v>139</v>
      </c>
    </row>
    <row r="1620" spans="1:22">
      <c r="A1620" t="s">
        <v>3343</v>
      </c>
      <c r="B1620" t="s">
        <v>3344</v>
      </c>
      <c r="C1620" s="1" t="s">
        <v>4131</v>
      </c>
      <c r="D1620" s="1">
        <v>44994</v>
      </c>
      <c r="E1620" s="21">
        <v>3</v>
      </c>
      <c r="F1620" s="21">
        <v>9</v>
      </c>
      <c r="G1620" s="21">
        <v>2023</v>
      </c>
      <c r="H1620" s="1">
        <f t="shared" si="75"/>
        <v>44994</v>
      </c>
      <c r="I1620" s="23">
        <v>45021</v>
      </c>
      <c r="J1620" s="21">
        <f t="shared" si="76"/>
        <v>27</v>
      </c>
      <c r="K1620" t="s">
        <v>41</v>
      </c>
      <c r="L1620">
        <v>90431</v>
      </c>
      <c r="M1620">
        <v>3467</v>
      </c>
      <c r="N1620" s="24">
        <v>3497.62</v>
      </c>
      <c r="O1620" s="24">
        <f t="shared" si="77"/>
        <v>3497.62</v>
      </c>
      <c r="P1620">
        <v>249</v>
      </c>
      <c r="Q1620" t="b">
        <v>1</v>
      </c>
      <c r="V1620" t="s">
        <v>42</v>
      </c>
    </row>
    <row r="1621" spans="1:22">
      <c r="A1621" t="s">
        <v>3345</v>
      </c>
      <c r="B1621" t="s">
        <v>3346</v>
      </c>
      <c r="C1621" s="1" t="s">
        <v>4131</v>
      </c>
      <c r="D1621" s="1">
        <v>44978</v>
      </c>
      <c r="E1621" s="21">
        <v>2</v>
      </c>
      <c r="F1621" s="21">
        <v>21</v>
      </c>
      <c r="G1621" s="21">
        <v>2023</v>
      </c>
      <c r="H1621" s="1">
        <f t="shared" si="75"/>
        <v>44978</v>
      </c>
      <c r="I1621" s="23">
        <v>45004</v>
      </c>
      <c r="J1621" s="21">
        <f t="shared" si="76"/>
        <v>26</v>
      </c>
      <c r="K1621" t="s">
        <v>33</v>
      </c>
      <c r="L1621">
        <v>75691</v>
      </c>
      <c r="M1621">
        <v>1277</v>
      </c>
      <c r="N1621" s="24">
        <v>1681.67</v>
      </c>
      <c r="O1621" s="24">
        <f t="shared" si="77"/>
        <v>1681.67</v>
      </c>
      <c r="P1621">
        <v>200</v>
      </c>
      <c r="Q1621" t="b">
        <v>0</v>
      </c>
      <c r="V1621" t="s">
        <v>34</v>
      </c>
    </row>
    <row r="1622" spans="1:22">
      <c r="A1622" t="s">
        <v>3347</v>
      </c>
      <c r="B1622" t="s">
        <v>3348</v>
      </c>
      <c r="C1622" s="1" t="s">
        <v>4128</v>
      </c>
      <c r="D1622" s="1">
        <v>45211</v>
      </c>
      <c r="E1622" s="21">
        <v>10</v>
      </c>
      <c r="F1622" s="21">
        <v>12</v>
      </c>
      <c r="G1622" s="21">
        <v>2023</v>
      </c>
      <c r="H1622" s="1">
        <f t="shared" si="75"/>
        <v>45211</v>
      </c>
      <c r="I1622" s="23">
        <v>45217</v>
      </c>
      <c r="J1622" s="21">
        <f t="shared" si="76"/>
        <v>6</v>
      </c>
      <c r="K1622" t="s">
        <v>23</v>
      </c>
      <c r="L1622">
        <v>98419</v>
      </c>
      <c r="M1622">
        <v>4812</v>
      </c>
      <c r="N1622" s="24">
        <v>2702.43</v>
      </c>
      <c r="O1622" s="24">
        <f t="shared" si="77"/>
        <v>2702.43</v>
      </c>
      <c r="P1622">
        <v>943</v>
      </c>
      <c r="Q1622" t="b">
        <v>0</v>
      </c>
      <c r="V1622" t="s">
        <v>25</v>
      </c>
    </row>
    <row r="1623" spans="1:22">
      <c r="A1623" t="s">
        <v>3349</v>
      </c>
      <c r="B1623" t="s">
        <v>3350</v>
      </c>
      <c r="C1623" s="1" t="s">
        <v>4131</v>
      </c>
      <c r="D1623" s="1">
        <v>45001</v>
      </c>
      <c r="E1623" s="21">
        <v>3</v>
      </c>
      <c r="F1623" s="21">
        <v>16</v>
      </c>
      <c r="G1623" s="21">
        <v>2023</v>
      </c>
      <c r="H1623" s="1">
        <f t="shared" si="75"/>
        <v>45001</v>
      </c>
      <c r="I1623" s="23">
        <v>45019</v>
      </c>
      <c r="J1623" s="21">
        <f t="shared" si="76"/>
        <v>18</v>
      </c>
      <c r="K1623" t="s">
        <v>19</v>
      </c>
      <c r="L1623">
        <v>44001</v>
      </c>
      <c r="M1623">
        <v>1229</v>
      </c>
      <c r="N1623" s="24">
        <v>1987.59</v>
      </c>
      <c r="O1623" s="24">
        <f t="shared" si="77"/>
        <v>1987.59</v>
      </c>
      <c r="P1623">
        <v>207</v>
      </c>
      <c r="Q1623" t="b">
        <v>0</v>
      </c>
      <c r="V1623" t="s">
        <v>20</v>
      </c>
    </row>
    <row r="1624" spans="1:22">
      <c r="A1624" t="s">
        <v>3351</v>
      </c>
      <c r="B1624" t="s">
        <v>3352</v>
      </c>
      <c r="C1624" s="1" t="s">
        <v>4129</v>
      </c>
      <c r="D1624" s="1">
        <v>45169</v>
      </c>
      <c r="E1624" s="21">
        <v>8</v>
      </c>
      <c r="F1624" s="21">
        <v>31</v>
      </c>
      <c r="G1624" s="21">
        <v>2023</v>
      </c>
      <c r="H1624" s="1">
        <f t="shared" si="75"/>
        <v>45169</v>
      </c>
      <c r="I1624" s="23">
        <v>45173</v>
      </c>
      <c r="J1624" s="21">
        <f t="shared" si="76"/>
        <v>4</v>
      </c>
      <c r="K1624" t="s">
        <v>23</v>
      </c>
      <c r="L1624">
        <v>68364</v>
      </c>
      <c r="M1624">
        <v>1118</v>
      </c>
      <c r="N1624" s="24">
        <v>1306.87</v>
      </c>
      <c r="O1624" s="24">
        <f t="shared" si="77"/>
        <v>1306.87</v>
      </c>
      <c r="P1624">
        <v>96</v>
      </c>
      <c r="Q1624" t="b">
        <v>1</v>
      </c>
      <c r="V1624" t="s">
        <v>25</v>
      </c>
    </row>
    <row r="1625" spans="1:22">
      <c r="A1625" t="s">
        <v>3353</v>
      </c>
      <c r="B1625" t="s">
        <v>3354</v>
      </c>
      <c r="C1625" s="1" t="s">
        <v>4131</v>
      </c>
      <c r="D1625" s="1">
        <v>45182</v>
      </c>
      <c r="E1625" s="21">
        <v>9</v>
      </c>
      <c r="F1625" s="21">
        <v>13</v>
      </c>
      <c r="G1625" s="21">
        <v>2023</v>
      </c>
      <c r="H1625" s="1">
        <f t="shared" si="75"/>
        <v>45182</v>
      </c>
      <c r="I1625" s="23">
        <v>45207</v>
      </c>
      <c r="J1625" s="21">
        <f t="shared" si="76"/>
        <v>25</v>
      </c>
      <c r="K1625" t="s">
        <v>41</v>
      </c>
      <c r="L1625">
        <v>46028</v>
      </c>
      <c r="M1625">
        <v>792</v>
      </c>
      <c r="N1625" s="24">
        <v>419.79</v>
      </c>
      <c r="O1625" s="24">
        <f t="shared" si="77"/>
        <v>419.79</v>
      </c>
      <c r="P1625">
        <v>147</v>
      </c>
      <c r="Q1625" t="b">
        <v>1</v>
      </c>
      <c r="V1625" t="s">
        <v>42</v>
      </c>
    </row>
    <row r="1626" spans="1:22">
      <c r="A1626" t="s">
        <v>3355</v>
      </c>
      <c r="B1626" t="s">
        <v>3356</v>
      </c>
      <c r="C1626" s="1" t="s">
        <v>4127</v>
      </c>
      <c r="D1626" s="1">
        <v>45249</v>
      </c>
      <c r="E1626" s="21">
        <v>11</v>
      </c>
      <c r="F1626" s="21">
        <v>19</v>
      </c>
      <c r="G1626" s="21">
        <v>2023</v>
      </c>
      <c r="H1626" s="1">
        <f t="shared" si="75"/>
        <v>45249</v>
      </c>
      <c r="I1626" s="23">
        <v>45264</v>
      </c>
      <c r="J1626" s="21">
        <f t="shared" si="76"/>
        <v>15</v>
      </c>
      <c r="K1626" t="s">
        <v>41</v>
      </c>
      <c r="L1626">
        <v>98659</v>
      </c>
      <c r="M1626">
        <v>1374</v>
      </c>
      <c r="N1626" s="24">
        <v>815.83</v>
      </c>
      <c r="O1626" s="24">
        <f t="shared" si="77"/>
        <v>815.83</v>
      </c>
      <c r="P1626">
        <v>87</v>
      </c>
      <c r="Q1626" t="b">
        <v>1</v>
      </c>
      <c r="V1626" t="s">
        <v>42</v>
      </c>
    </row>
    <row r="1627" spans="1:22">
      <c r="A1627" t="s">
        <v>3357</v>
      </c>
      <c r="B1627" t="s">
        <v>3358</v>
      </c>
      <c r="C1627" s="1" t="s">
        <v>4131</v>
      </c>
      <c r="D1627" s="1">
        <v>45176</v>
      </c>
      <c r="E1627" s="21">
        <v>9</v>
      </c>
      <c r="F1627" s="21">
        <v>7</v>
      </c>
      <c r="G1627" s="21">
        <v>2023</v>
      </c>
      <c r="H1627" s="1">
        <f t="shared" si="75"/>
        <v>45176</v>
      </c>
      <c r="I1627" s="23">
        <v>45194</v>
      </c>
      <c r="J1627" s="21">
        <f t="shared" si="76"/>
        <v>18</v>
      </c>
      <c r="K1627" t="s">
        <v>14</v>
      </c>
      <c r="L1627">
        <v>38573</v>
      </c>
      <c r="M1627">
        <v>1625</v>
      </c>
      <c r="N1627" s="24">
        <v>1756.95</v>
      </c>
      <c r="O1627" s="24">
        <f t="shared" si="77"/>
        <v>1756.95</v>
      </c>
      <c r="P1627">
        <v>0</v>
      </c>
      <c r="Q1627" t="b">
        <v>0</v>
      </c>
      <c r="V1627" t="s">
        <v>16</v>
      </c>
    </row>
    <row r="1628" spans="1:22">
      <c r="A1628" t="s">
        <v>3359</v>
      </c>
      <c r="B1628" t="s">
        <v>3360</v>
      </c>
      <c r="C1628" s="1" t="s">
        <v>4129</v>
      </c>
      <c r="D1628" s="1" t="s">
        <v>2225</v>
      </c>
      <c r="E1628" s="21">
        <v>18</v>
      </c>
      <c r="F1628" s="21">
        <v>10</v>
      </c>
      <c r="G1628" s="21">
        <v>2023</v>
      </c>
      <c r="H1628" s="1">
        <f t="shared" si="75"/>
        <v>45217</v>
      </c>
      <c r="I1628" s="23">
        <v>45242</v>
      </c>
      <c r="J1628" s="21">
        <f t="shared" si="76"/>
        <v>25</v>
      </c>
      <c r="K1628" t="s">
        <v>33</v>
      </c>
      <c r="L1628">
        <v>1806</v>
      </c>
      <c r="M1628">
        <v>26</v>
      </c>
      <c r="N1628" s="24">
        <v>35.75</v>
      </c>
      <c r="O1628" s="24">
        <f t="shared" si="77"/>
        <v>35.75</v>
      </c>
      <c r="P1628">
        <v>4</v>
      </c>
      <c r="Q1628" t="b">
        <v>1</v>
      </c>
      <c r="V1628" t="s">
        <v>34</v>
      </c>
    </row>
    <row r="1629" spans="1:22">
      <c r="A1629" t="s">
        <v>3361</v>
      </c>
      <c r="B1629" t="s">
        <v>3362</v>
      </c>
      <c r="C1629" s="1" t="s">
        <v>4129</v>
      </c>
      <c r="D1629" s="1">
        <v>44977</v>
      </c>
      <c r="E1629" s="21">
        <v>2</v>
      </c>
      <c r="F1629" s="21">
        <v>20</v>
      </c>
      <c r="G1629" s="21">
        <v>2023</v>
      </c>
      <c r="H1629" s="1">
        <f t="shared" si="75"/>
        <v>44977</v>
      </c>
      <c r="I1629" s="23">
        <v>44989</v>
      </c>
      <c r="J1629" s="21">
        <f t="shared" si="76"/>
        <v>12</v>
      </c>
      <c r="K1629" t="s">
        <v>33</v>
      </c>
      <c r="L1629">
        <v>57638</v>
      </c>
      <c r="M1629">
        <v>864</v>
      </c>
      <c r="N1629" s="24">
        <v>1033.61</v>
      </c>
      <c r="O1629" s="24">
        <f t="shared" si="77"/>
        <v>1033.61</v>
      </c>
      <c r="P1629">
        <v>126</v>
      </c>
      <c r="Q1629" t="b">
        <v>0</v>
      </c>
      <c r="V1629" t="s">
        <v>34</v>
      </c>
    </row>
    <row r="1630" spans="1:22">
      <c r="A1630" t="s">
        <v>3363</v>
      </c>
      <c r="B1630" t="s">
        <v>3364</v>
      </c>
      <c r="C1630" s="1" t="s">
        <v>4128</v>
      </c>
      <c r="D1630" s="1">
        <v>45057</v>
      </c>
      <c r="E1630" s="21">
        <v>5</v>
      </c>
      <c r="F1630" s="21">
        <v>11</v>
      </c>
      <c r="G1630" s="21">
        <v>2023</v>
      </c>
      <c r="H1630" s="1">
        <f t="shared" si="75"/>
        <v>45057</v>
      </c>
      <c r="I1630" s="23">
        <v>45081</v>
      </c>
      <c r="J1630" s="21">
        <f t="shared" si="76"/>
        <v>24</v>
      </c>
      <c r="K1630" t="s">
        <v>19</v>
      </c>
      <c r="L1630">
        <v>30757</v>
      </c>
      <c r="M1630">
        <v>1353</v>
      </c>
      <c r="N1630" s="24">
        <v>1933.18</v>
      </c>
      <c r="O1630" s="24">
        <f t="shared" si="77"/>
        <v>1933.18</v>
      </c>
      <c r="P1630">
        <v>151</v>
      </c>
      <c r="Q1630" t="b">
        <v>1</v>
      </c>
      <c r="R1630">
        <v>30769</v>
      </c>
      <c r="V1630" t="s">
        <v>20</v>
      </c>
    </row>
    <row r="1631" spans="1:22">
      <c r="A1631" t="s">
        <v>3365</v>
      </c>
      <c r="B1631" t="s">
        <v>3366</v>
      </c>
      <c r="C1631" s="1" t="s">
        <v>4131</v>
      </c>
      <c r="D1631" s="1">
        <v>45157</v>
      </c>
      <c r="E1631" s="21">
        <v>8</v>
      </c>
      <c r="F1631" s="21">
        <v>19</v>
      </c>
      <c r="G1631" s="21">
        <v>2023</v>
      </c>
      <c r="H1631" s="1">
        <f t="shared" si="75"/>
        <v>45157</v>
      </c>
      <c r="I1631" s="23">
        <v>45163</v>
      </c>
      <c r="J1631" s="21">
        <f t="shared" si="76"/>
        <v>6</v>
      </c>
      <c r="K1631" t="s">
        <v>41</v>
      </c>
      <c r="L1631">
        <v>35636</v>
      </c>
      <c r="M1631">
        <v>847</v>
      </c>
      <c r="N1631" s="24">
        <v>1033.71</v>
      </c>
      <c r="O1631" s="24">
        <f t="shared" si="77"/>
        <v>1033.71</v>
      </c>
      <c r="P1631">
        <v>79</v>
      </c>
      <c r="Q1631" t="b">
        <v>1</v>
      </c>
      <c r="V1631" t="s">
        <v>42</v>
      </c>
    </row>
    <row r="1632" spans="1:22">
      <c r="A1632" t="s">
        <v>3367</v>
      </c>
      <c r="B1632" t="s">
        <v>3368</v>
      </c>
      <c r="C1632" s="1" t="s">
        <v>4131</v>
      </c>
      <c r="D1632" s="1">
        <v>45111</v>
      </c>
      <c r="E1632" s="21">
        <v>7</v>
      </c>
      <c r="F1632" s="21">
        <v>4</v>
      </c>
      <c r="G1632" s="21">
        <v>2023</v>
      </c>
      <c r="H1632" s="1">
        <f t="shared" si="75"/>
        <v>45111</v>
      </c>
      <c r="I1632" s="23">
        <v>45116</v>
      </c>
      <c r="J1632" s="21">
        <f t="shared" si="76"/>
        <v>5</v>
      </c>
      <c r="K1632" t="s">
        <v>19</v>
      </c>
      <c r="L1632">
        <v>81097</v>
      </c>
      <c r="M1632">
        <v>911</v>
      </c>
      <c r="N1632" s="24">
        <v>1359.72</v>
      </c>
      <c r="O1632" s="24">
        <f t="shared" si="77"/>
        <v>1359.72</v>
      </c>
      <c r="P1632">
        <v>96</v>
      </c>
      <c r="Q1632" t="b">
        <v>0</v>
      </c>
      <c r="V1632" t="s">
        <v>68</v>
      </c>
    </row>
    <row r="1633" spans="1:22">
      <c r="A1633" t="s">
        <v>3369</v>
      </c>
      <c r="B1633" t="s">
        <v>3370</v>
      </c>
      <c r="C1633" s="1" t="s">
        <v>4129</v>
      </c>
      <c r="D1633" s="1">
        <v>45058</v>
      </c>
      <c r="E1633" s="21">
        <v>5</v>
      </c>
      <c r="F1633" s="21">
        <v>12</v>
      </c>
      <c r="G1633" s="21">
        <v>2023</v>
      </c>
      <c r="H1633" s="1">
        <f t="shared" si="75"/>
        <v>45058</v>
      </c>
      <c r="I1633" s="23">
        <v>45076</v>
      </c>
      <c r="J1633" s="21">
        <f t="shared" si="76"/>
        <v>18</v>
      </c>
      <c r="K1633" t="s">
        <v>23</v>
      </c>
      <c r="L1633">
        <v>49280</v>
      </c>
      <c r="M1633">
        <v>595</v>
      </c>
      <c r="N1633" s="24">
        <v>493.07</v>
      </c>
      <c r="O1633" s="24">
        <f t="shared" si="77"/>
        <v>493.07</v>
      </c>
      <c r="P1633">
        <v>75</v>
      </c>
      <c r="Q1633" t="b">
        <v>0</v>
      </c>
      <c r="V1633" t="s">
        <v>25</v>
      </c>
    </row>
    <row r="1634" spans="1:22">
      <c r="A1634" t="s">
        <v>3371</v>
      </c>
      <c r="B1634" t="s">
        <v>3372</v>
      </c>
      <c r="C1634" s="1" t="s">
        <v>4127</v>
      </c>
      <c r="D1634" s="1">
        <v>45106</v>
      </c>
      <c r="E1634" s="21">
        <v>6</v>
      </c>
      <c r="F1634" s="21">
        <v>29</v>
      </c>
      <c r="G1634" s="21">
        <v>2023</v>
      </c>
      <c r="H1634" s="1">
        <f t="shared" si="75"/>
        <v>45106</v>
      </c>
      <c r="I1634" s="23">
        <v>45136</v>
      </c>
      <c r="J1634" s="21">
        <f t="shared" si="76"/>
        <v>30</v>
      </c>
      <c r="K1634" t="s">
        <v>33</v>
      </c>
      <c r="L1634">
        <v>25262</v>
      </c>
      <c r="M1634">
        <v>396</v>
      </c>
      <c r="N1634" s="24">
        <v>265.03</v>
      </c>
      <c r="O1634" s="24">
        <f t="shared" si="77"/>
        <v>265.03</v>
      </c>
      <c r="P1634">
        <v>38</v>
      </c>
      <c r="Q1634" t="b">
        <v>1</v>
      </c>
      <c r="V1634" t="s">
        <v>34</v>
      </c>
    </row>
    <row r="1635" spans="1:22">
      <c r="A1635" t="s">
        <v>3373</v>
      </c>
      <c r="B1635" t="s">
        <v>3374</v>
      </c>
      <c r="C1635" s="1" t="s">
        <v>4129</v>
      </c>
      <c r="D1635" s="1">
        <v>45028</v>
      </c>
      <c r="E1635" s="21">
        <v>4</v>
      </c>
      <c r="F1635" s="21">
        <v>12</v>
      </c>
      <c r="G1635" s="21">
        <v>2023</v>
      </c>
      <c r="H1635" s="1">
        <f t="shared" si="75"/>
        <v>45028</v>
      </c>
      <c r="I1635" s="23">
        <v>45023</v>
      </c>
      <c r="J1635" s="21">
        <f t="shared" si="76"/>
        <v>-5</v>
      </c>
      <c r="K1635" t="s">
        <v>138</v>
      </c>
      <c r="L1635">
        <v>81435</v>
      </c>
      <c r="M1635">
        <v>1509</v>
      </c>
      <c r="N1635" s="24">
        <v>2104.53</v>
      </c>
      <c r="O1635" s="24">
        <f t="shared" si="77"/>
        <v>2104.53</v>
      </c>
      <c r="P1635">
        <v>294</v>
      </c>
      <c r="Q1635" t="b">
        <v>0</v>
      </c>
      <c r="V1635" t="s">
        <v>139</v>
      </c>
    </row>
    <row r="1636" spans="1:22">
      <c r="A1636" t="s">
        <v>3375</v>
      </c>
      <c r="B1636" t="s">
        <v>3376</v>
      </c>
      <c r="C1636" s="1" t="s">
        <v>4131</v>
      </c>
      <c r="D1636" s="1">
        <v>45202</v>
      </c>
      <c r="E1636" s="21">
        <v>10</v>
      </c>
      <c r="F1636" s="21">
        <v>3</v>
      </c>
      <c r="G1636" s="21">
        <v>2023</v>
      </c>
      <c r="H1636" s="1">
        <f t="shared" si="75"/>
        <v>45202</v>
      </c>
      <c r="I1636" s="23">
        <v>45210</v>
      </c>
      <c r="J1636" s="21">
        <f t="shared" si="76"/>
        <v>8</v>
      </c>
      <c r="K1636" t="s">
        <v>41</v>
      </c>
      <c r="L1636">
        <v>63211</v>
      </c>
      <c r="M1636">
        <v>2313</v>
      </c>
      <c r="N1636" s="24">
        <v>2838.13</v>
      </c>
      <c r="O1636" s="24">
        <f t="shared" si="77"/>
        <v>2838.13</v>
      </c>
      <c r="P1636">
        <v>439</v>
      </c>
      <c r="Q1636" t="b">
        <v>1</v>
      </c>
      <c r="V1636" t="s">
        <v>42</v>
      </c>
    </row>
    <row r="1637" spans="1:22">
      <c r="A1637" t="s">
        <v>3377</v>
      </c>
      <c r="B1637" t="s">
        <v>3378</v>
      </c>
      <c r="C1637" s="1" t="s">
        <v>4128</v>
      </c>
      <c r="D1637" s="1">
        <v>45108</v>
      </c>
      <c r="E1637" s="21">
        <v>7</v>
      </c>
      <c r="F1637" s="21">
        <v>1</v>
      </c>
      <c r="G1637" s="21">
        <v>2023</v>
      </c>
      <c r="H1637" s="1">
        <f t="shared" si="75"/>
        <v>45108</v>
      </c>
      <c r="I1637" s="23">
        <v>45134</v>
      </c>
      <c r="J1637" s="21">
        <f t="shared" si="76"/>
        <v>26</v>
      </c>
      <c r="K1637" t="s">
        <v>33</v>
      </c>
      <c r="L1637">
        <v>55842</v>
      </c>
      <c r="M1637">
        <v>909</v>
      </c>
      <c r="N1637" s="24">
        <v>491.13</v>
      </c>
      <c r="O1637" s="24">
        <f t="shared" si="77"/>
        <v>491.13</v>
      </c>
      <c r="P1637">
        <v>164</v>
      </c>
      <c r="Q1637" t="b">
        <v>0</v>
      </c>
      <c r="V1637" t="s">
        <v>68</v>
      </c>
    </row>
    <row r="1638" spans="1:22">
      <c r="A1638" t="s">
        <v>3379</v>
      </c>
      <c r="B1638" t="s">
        <v>3380</v>
      </c>
      <c r="C1638" s="1" t="s">
        <v>4129</v>
      </c>
      <c r="D1638" s="1">
        <v>45155</v>
      </c>
      <c r="E1638" s="21">
        <v>8</v>
      </c>
      <c r="F1638" s="21">
        <v>17</v>
      </c>
      <c r="G1638" s="21">
        <v>2023</v>
      </c>
      <c r="H1638" s="1">
        <f t="shared" si="75"/>
        <v>45155</v>
      </c>
      <c r="I1638" s="23">
        <v>45156</v>
      </c>
      <c r="J1638" s="21">
        <f t="shared" si="76"/>
        <v>1</v>
      </c>
      <c r="K1638" t="s">
        <v>33</v>
      </c>
      <c r="L1638">
        <v>57979</v>
      </c>
      <c r="M1638">
        <v>855</v>
      </c>
      <c r="N1638" s="24">
        <v>915.47</v>
      </c>
      <c r="O1638" s="24">
        <f t="shared" si="77"/>
        <v>915.47</v>
      </c>
      <c r="P1638">
        <v>96</v>
      </c>
      <c r="Q1638" t="b">
        <v>1</v>
      </c>
      <c r="V1638" t="s">
        <v>34</v>
      </c>
    </row>
    <row r="1639" spans="1:22">
      <c r="A1639" t="s">
        <v>3381</v>
      </c>
      <c r="B1639" t="s">
        <v>3382</v>
      </c>
      <c r="C1639" s="1" t="s">
        <v>4127</v>
      </c>
      <c r="D1639" s="1">
        <v>45073</v>
      </c>
      <c r="E1639" s="21">
        <v>5</v>
      </c>
      <c r="F1639" s="21">
        <v>27</v>
      </c>
      <c r="G1639" s="21">
        <v>2023</v>
      </c>
      <c r="H1639" s="1">
        <f t="shared" si="75"/>
        <v>45073</v>
      </c>
      <c r="I1639" s="23">
        <v>45084</v>
      </c>
      <c r="J1639" s="21">
        <f t="shared" si="76"/>
        <v>11</v>
      </c>
      <c r="K1639" t="s">
        <v>138</v>
      </c>
      <c r="L1639">
        <v>82470</v>
      </c>
      <c r="M1639">
        <v>3347</v>
      </c>
      <c r="N1639" s="24">
        <v>2206.3</v>
      </c>
      <c r="O1639" s="24">
        <f t="shared" si="77"/>
        <v>2206.3</v>
      </c>
      <c r="P1639">
        <v>514</v>
      </c>
      <c r="Q1639" t="b">
        <v>1</v>
      </c>
      <c r="V1639" t="s">
        <v>139</v>
      </c>
    </row>
    <row r="1640" spans="1:22">
      <c r="A1640" t="s">
        <v>3383</v>
      </c>
      <c r="B1640" t="s">
        <v>3384</v>
      </c>
      <c r="C1640" s="1" t="s">
        <v>4131</v>
      </c>
      <c r="D1640" s="1">
        <v>45012</v>
      </c>
      <c r="E1640" s="21">
        <v>3</v>
      </c>
      <c r="F1640" s="21">
        <v>27</v>
      </c>
      <c r="G1640" s="21">
        <v>2023</v>
      </c>
      <c r="H1640" s="1">
        <f t="shared" si="75"/>
        <v>45012</v>
      </c>
      <c r="I1640" s="23">
        <v>45040</v>
      </c>
      <c r="J1640" s="21">
        <f t="shared" si="76"/>
        <v>28</v>
      </c>
      <c r="K1640" t="s">
        <v>33</v>
      </c>
      <c r="L1640">
        <v>39197</v>
      </c>
      <c r="M1640">
        <v>1444</v>
      </c>
      <c r="N1640" s="24">
        <v>1872.92</v>
      </c>
      <c r="O1640" s="24">
        <f t="shared" si="77"/>
        <v>1872.92</v>
      </c>
      <c r="P1640">
        <v>267</v>
      </c>
      <c r="Q1640" t="b">
        <v>0</v>
      </c>
      <c r="V1640" t="s">
        <v>68</v>
      </c>
    </row>
    <row r="1641" spans="1:22">
      <c r="A1641" t="s">
        <v>3385</v>
      </c>
      <c r="B1641" t="s">
        <v>3386</v>
      </c>
      <c r="C1641" s="1" t="s">
        <v>4131</v>
      </c>
      <c r="D1641" s="1">
        <v>45142</v>
      </c>
      <c r="E1641" s="21">
        <v>8</v>
      </c>
      <c r="F1641" s="21">
        <v>4</v>
      </c>
      <c r="G1641" s="21">
        <v>2023</v>
      </c>
      <c r="H1641" s="1">
        <f t="shared" si="75"/>
        <v>45142</v>
      </c>
      <c r="I1641" s="23">
        <v>45148</v>
      </c>
      <c r="J1641" s="21">
        <f t="shared" si="76"/>
        <v>6</v>
      </c>
      <c r="K1641" t="s">
        <v>14</v>
      </c>
      <c r="L1641">
        <v>42844</v>
      </c>
      <c r="M1641">
        <v>1174</v>
      </c>
      <c r="N1641" s="24">
        <v>1283.96</v>
      </c>
      <c r="O1641" s="24">
        <f t="shared" si="77"/>
        <v>1283.96</v>
      </c>
      <c r="P1641">
        <v>208</v>
      </c>
      <c r="Q1641" t="b">
        <v>0</v>
      </c>
      <c r="V1641" t="s">
        <v>16</v>
      </c>
    </row>
    <row r="1642" spans="1:22">
      <c r="A1642" t="s">
        <v>3387</v>
      </c>
      <c r="B1642" t="s">
        <v>3388</v>
      </c>
      <c r="C1642" s="1" t="s">
        <v>4128</v>
      </c>
      <c r="D1642" s="1">
        <v>45079</v>
      </c>
      <c r="E1642" s="21">
        <v>6</v>
      </c>
      <c r="F1642" s="21">
        <v>2</v>
      </c>
      <c r="G1642" s="21">
        <v>2023</v>
      </c>
      <c r="H1642" s="1">
        <f t="shared" si="75"/>
        <v>45079</v>
      </c>
      <c r="I1642" s="23">
        <v>44988</v>
      </c>
      <c r="J1642" s="21">
        <f t="shared" si="76"/>
        <v>-91</v>
      </c>
      <c r="K1642" t="s">
        <v>33</v>
      </c>
      <c r="L1642">
        <v>65754</v>
      </c>
      <c r="M1642">
        <v>2102</v>
      </c>
      <c r="N1642" s="24">
        <v>2984.27</v>
      </c>
      <c r="O1642" s="24">
        <f t="shared" si="77"/>
        <v>2984.27</v>
      </c>
      <c r="P1642">
        <v>235</v>
      </c>
      <c r="Q1642" t="b">
        <v>0</v>
      </c>
      <c r="V1642" t="s">
        <v>34</v>
      </c>
    </row>
    <row r="1643" spans="1:22">
      <c r="A1643" t="s">
        <v>3389</v>
      </c>
      <c r="B1643" t="s">
        <v>3390</v>
      </c>
      <c r="C1643" s="1" t="s">
        <v>4128</v>
      </c>
      <c r="D1643" s="1">
        <v>45102</v>
      </c>
      <c r="E1643" s="21">
        <v>6</v>
      </c>
      <c r="F1643" s="21">
        <v>25</v>
      </c>
      <c r="G1643" s="21">
        <v>2023</v>
      </c>
      <c r="H1643" s="1">
        <f t="shared" si="75"/>
        <v>45102</v>
      </c>
      <c r="I1643" s="23">
        <v>45111</v>
      </c>
      <c r="J1643" s="21">
        <f t="shared" si="76"/>
        <v>9</v>
      </c>
      <c r="K1643" t="s">
        <v>23</v>
      </c>
      <c r="L1643">
        <v>35157</v>
      </c>
      <c r="M1643">
        <v>790</v>
      </c>
      <c r="N1643" s="24">
        <v>1349.64</v>
      </c>
      <c r="O1643" s="24">
        <f t="shared" si="77"/>
        <v>1349.64</v>
      </c>
      <c r="P1643">
        <v>0</v>
      </c>
      <c r="Q1643" t="b">
        <v>1</v>
      </c>
      <c r="V1643" t="s">
        <v>68</v>
      </c>
    </row>
    <row r="1644" spans="1:22">
      <c r="A1644" t="s">
        <v>3391</v>
      </c>
      <c r="B1644" t="s">
        <v>3392</v>
      </c>
      <c r="C1644" s="1" t="s">
        <v>4131</v>
      </c>
      <c r="D1644" s="1">
        <v>45076</v>
      </c>
      <c r="E1644" s="21">
        <v>5</v>
      </c>
      <c r="F1644" s="21">
        <v>30</v>
      </c>
      <c r="G1644" s="21">
        <v>2023</v>
      </c>
      <c r="H1644" s="1">
        <f t="shared" si="75"/>
        <v>45076</v>
      </c>
      <c r="I1644" s="23">
        <v>45093</v>
      </c>
      <c r="J1644" s="21">
        <f t="shared" si="76"/>
        <v>17</v>
      </c>
      <c r="K1644" t="s">
        <v>14</v>
      </c>
      <c r="L1644">
        <v>78129</v>
      </c>
      <c r="M1644">
        <v>2289</v>
      </c>
      <c r="N1644" s="24">
        <v>2173.41</v>
      </c>
      <c r="O1644" s="24">
        <f t="shared" si="77"/>
        <v>2173.41</v>
      </c>
      <c r="P1644">
        <v>140</v>
      </c>
      <c r="Q1644" t="b">
        <v>1</v>
      </c>
      <c r="V1644" t="s">
        <v>16</v>
      </c>
    </row>
    <row r="1645" spans="1:22">
      <c r="A1645" t="s">
        <v>3393</v>
      </c>
      <c r="B1645" t="s">
        <v>3394</v>
      </c>
      <c r="C1645" s="1" t="s">
        <v>4131</v>
      </c>
      <c r="D1645" s="1">
        <v>45129</v>
      </c>
      <c r="E1645" s="21">
        <v>7</v>
      </c>
      <c r="F1645" s="21">
        <v>22</v>
      </c>
      <c r="G1645" s="21">
        <v>2023</v>
      </c>
      <c r="H1645" s="1">
        <f t="shared" si="75"/>
        <v>45129</v>
      </c>
      <c r="I1645" s="23">
        <v>45156</v>
      </c>
      <c r="J1645" s="21">
        <f t="shared" si="76"/>
        <v>27</v>
      </c>
      <c r="K1645" t="s">
        <v>41</v>
      </c>
      <c r="L1645">
        <v>41042</v>
      </c>
      <c r="M1645">
        <v>1242</v>
      </c>
      <c r="N1645" s="24">
        <v>2413.4</v>
      </c>
      <c r="O1645" s="24">
        <f t="shared" si="77"/>
        <v>2413.4</v>
      </c>
      <c r="P1645">
        <v>169</v>
      </c>
      <c r="Q1645" t="b">
        <v>1</v>
      </c>
      <c r="V1645" t="s">
        <v>42</v>
      </c>
    </row>
    <row r="1646" spans="1:22">
      <c r="A1646" t="s">
        <v>3395</v>
      </c>
      <c r="B1646" t="s">
        <v>3396</v>
      </c>
      <c r="C1646" s="1" t="s">
        <v>4128</v>
      </c>
      <c r="D1646" s="1">
        <v>45112</v>
      </c>
      <c r="E1646" s="21">
        <v>7</v>
      </c>
      <c r="F1646" s="21">
        <v>5</v>
      </c>
      <c r="G1646" s="21">
        <v>2023</v>
      </c>
      <c r="H1646" s="1">
        <f t="shared" si="75"/>
        <v>45112</v>
      </c>
      <c r="I1646" s="23">
        <v>45113</v>
      </c>
      <c r="J1646" s="21">
        <f t="shared" si="76"/>
        <v>1</v>
      </c>
      <c r="K1646" t="s">
        <v>14</v>
      </c>
      <c r="L1646">
        <v>62665</v>
      </c>
      <c r="M1646">
        <v>1597</v>
      </c>
      <c r="N1646" s="24">
        <v>2081.61</v>
      </c>
      <c r="O1646" s="24">
        <f t="shared" si="77"/>
        <v>2081.61</v>
      </c>
      <c r="P1646">
        <v>233</v>
      </c>
      <c r="Q1646" t="b">
        <v>1</v>
      </c>
      <c r="V1646" t="s">
        <v>16</v>
      </c>
    </row>
    <row r="1647" spans="1:22">
      <c r="A1647" t="s">
        <v>3397</v>
      </c>
      <c r="B1647" t="s">
        <v>3398</v>
      </c>
      <c r="C1647" s="1" t="s">
        <v>4129</v>
      </c>
      <c r="D1647" s="1">
        <v>45157</v>
      </c>
      <c r="E1647" s="21">
        <v>8</v>
      </c>
      <c r="F1647" s="21">
        <v>19</v>
      </c>
      <c r="G1647" s="21">
        <v>2023</v>
      </c>
      <c r="H1647" s="1">
        <f t="shared" si="75"/>
        <v>45157</v>
      </c>
      <c r="I1647" s="23">
        <v>45174</v>
      </c>
      <c r="J1647" s="21">
        <f t="shared" si="76"/>
        <v>17</v>
      </c>
      <c r="K1647" t="s">
        <v>41</v>
      </c>
      <c r="L1647">
        <v>83856</v>
      </c>
      <c r="M1647">
        <v>3879</v>
      </c>
      <c r="N1647" s="24">
        <v>5537.03</v>
      </c>
      <c r="O1647" s="24">
        <f t="shared" si="77"/>
        <v>3632.575</v>
      </c>
      <c r="P1647">
        <v>688</v>
      </c>
      <c r="Q1647" t="b">
        <v>0</v>
      </c>
      <c r="V1647" t="s">
        <v>68</v>
      </c>
    </row>
    <row r="1648" spans="1:22">
      <c r="A1648" t="s">
        <v>3399</v>
      </c>
      <c r="B1648" t="s">
        <v>3400</v>
      </c>
      <c r="C1648" s="1" t="s">
        <v>4131</v>
      </c>
      <c r="D1648" s="1">
        <v>44938</v>
      </c>
      <c r="E1648" s="21">
        <v>1</v>
      </c>
      <c r="F1648" s="21">
        <v>12</v>
      </c>
      <c r="G1648" s="21">
        <v>2023</v>
      </c>
      <c r="H1648" s="1">
        <f t="shared" si="75"/>
        <v>44938</v>
      </c>
      <c r="I1648" s="23">
        <v>44955</v>
      </c>
      <c r="J1648" s="21">
        <f t="shared" si="76"/>
        <v>17</v>
      </c>
      <c r="K1648" t="s">
        <v>33</v>
      </c>
      <c r="L1648">
        <v>28376</v>
      </c>
      <c r="M1648">
        <v>301</v>
      </c>
      <c r="N1648" s="24">
        <v>457.82</v>
      </c>
      <c r="O1648" s="24">
        <f t="shared" si="77"/>
        <v>457.82</v>
      </c>
      <c r="P1648">
        <v>28</v>
      </c>
      <c r="Q1648" t="b">
        <v>1</v>
      </c>
      <c r="V1648" t="s">
        <v>34</v>
      </c>
    </row>
    <row r="1649" spans="1:22">
      <c r="A1649" t="s">
        <v>3401</v>
      </c>
      <c r="B1649" t="s">
        <v>3402</v>
      </c>
      <c r="C1649" s="1" t="s">
        <v>4128</v>
      </c>
      <c r="D1649" s="1">
        <v>45055</v>
      </c>
      <c r="E1649" s="21">
        <v>5</v>
      </c>
      <c r="F1649" s="21">
        <v>9</v>
      </c>
      <c r="G1649" s="21">
        <v>2023</v>
      </c>
      <c r="H1649" s="1">
        <f t="shared" si="75"/>
        <v>45055</v>
      </c>
      <c r="I1649" s="23">
        <v>45084</v>
      </c>
      <c r="J1649" s="21">
        <f t="shared" si="76"/>
        <v>29</v>
      </c>
      <c r="K1649" t="s">
        <v>23</v>
      </c>
      <c r="L1649">
        <v>56554</v>
      </c>
      <c r="M1649">
        <v>2334</v>
      </c>
      <c r="N1649" s="24">
        <v>3501.23</v>
      </c>
      <c r="O1649" s="24">
        <f t="shared" si="77"/>
        <v>3501.23</v>
      </c>
      <c r="P1649">
        <v>175</v>
      </c>
      <c r="Q1649" t="b">
        <v>0</v>
      </c>
      <c r="V1649" t="s">
        <v>25</v>
      </c>
    </row>
    <row r="1650" spans="1:22">
      <c r="A1650" t="s">
        <v>3403</v>
      </c>
      <c r="B1650" t="s">
        <v>3404</v>
      </c>
      <c r="C1650" s="1" t="s">
        <v>4129</v>
      </c>
      <c r="D1650" s="1">
        <v>44967</v>
      </c>
      <c r="E1650" s="21">
        <v>2</v>
      </c>
      <c r="F1650" s="21">
        <v>10</v>
      </c>
      <c r="G1650" s="21">
        <v>2023</v>
      </c>
      <c r="H1650" s="1">
        <f t="shared" si="75"/>
        <v>44967</v>
      </c>
      <c r="I1650" s="23">
        <v>44969</v>
      </c>
      <c r="J1650" s="21">
        <f t="shared" si="76"/>
        <v>2</v>
      </c>
      <c r="K1650" t="s">
        <v>33</v>
      </c>
      <c r="L1650">
        <v>15199</v>
      </c>
      <c r="M1650">
        <v>227</v>
      </c>
      <c r="N1650" s="24">
        <v>287.49</v>
      </c>
      <c r="O1650" s="24">
        <f t="shared" si="77"/>
        <v>287.49</v>
      </c>
      <c r="P1650">
        <v>24</v>
      </c>
      <c r="Q1650" t="b">
        <v>0</v>
      </c>
      <c r="V1650" t="s">
        <v>34</v>
      </c>
    </row>
    <row r="1651" spans="1:22">
      <c r="A1651" t="s">
        <v>3405</v>
      </c>
      <c r="B1651" t="s">
        <v>3406</v>
      </c>
      <c r="C1651" s="1" t="s">
        <v>4129</v>
      </c>
      <c r="D1651" s="1" t="s">
        <v>3407</v>
      </c>
      <c r="E1651" s="21">
        <v>18</v>
      </c>
      <c r="F1651" s="21">
        <v>2</v>
      </c>
      <c r="G1651" s="21">
        <v>2023</v>
      </c>
      <c r="H1651" s="1">
        <f t="shared" si="75"/>
        <v>44975</v>
      </c>
      <c r="I1651" s="23">
        <v>44988</v>
      </c>
      <c r="J1651" s="21">
        <f t="shared" si="76"/>
        <v>13</v>
      </c>
      <c r="K1651" t="s">
        <v>23</v>
      </c>
      <c r="L1651">
        <v>82412</v>
      </c>
      <c r="M1651">
        <v>3453</v>
      </c>
      <c r="N1651" s="24">
        <v>3947.28</v>
      </c>
      <c r="O1651" s="24">
        <f t="shared" si="77"/>
        <v>3632.575</v>
      </c>
      <c r="P1651">
        <v>355</v>
      </c>
      <c r="Q1651" t="b">
        <v>0</v>
      </c>
      <c r="V1651" t="s">
        <v>25</v>
      </c>
    </row>
    <row r="1652" spans="1:22">
      <c r="A1652" t="s">
        <v>3408</v>
      </c>
      <c r="B1652" t="s">
        <v>3409</v>
      </c>
      <c r="C1652" s="1" t="s">
        <v>4129</v>
      </c>
      <c r="D1652" s="1">
        <v>45169</v>
      </c>
      <c r="E1652" s="21">
        <v>8</v>
      </c>
      <c r="F1652" s="21">
        <v>31</v>
      </c>
      <c r="G1652" s="21">
        <v>2023</v>
      </c>
      <c r="H1652" s="1">
        <f t="shared" si="75"/>
        <v>45169</v>
      </c>
      <c r="I1652" s="23">
        <v>45174</v>
      </c>
      <c r="J1652" s="21">
        <f t="shared" si="76"/>
        <v>5</v>
      </c>
      <c r="K1652" t="s">
        <v>19</v>
      </c>
      <c r="L1652">
        <v>51948</v>
      </c>
      <c r="M1652">
        <v>1799</v>
      </c>
      <c r="N1652" s="24">
        <v>1044.63</v>
      </c>
      <c r="O1652" s="24">
        <f t="shared" si="77"/>
        <v>1044.63</v>
      </c>
      <c r="P1652">
        <v>125</v>
      </c>
      <c r="Q1652" t="b">
        <v>1</v>
      </c>
      <c r="V1652" t="s">
        <v>20</v>
      </c>
    </row>
    <row r="1653" spans="1:22">
      <c r="A1653" t="s">
        <v>3410</v>
      </c>
      <c r="B1653" t="s">
        <v>3411</v>
      </c>
      <c r="C1653" s="1" t="s">
        <v>4127</v>
      </c>
      <c r="D1653" s="1">
        <v>45130</v>
      </c>
      <c r="E1653" s="21">
        <v>7</v>
      </c>
      <c r="F1653" s="21">
        <v>23</v>
      </c>
      <c r="G1653" s="21">
        <v>2023</v>
      </c>
      <c r="H1653" s="1">
        <f t="shared" si="75"/>
        <v>45130</v>
      </c>
      <c r="I1653" s="23">
        <v>45136</v>
      </c>
      <c r="J1653" s="21">
        <f t="shared" si="76"/>
        <v>6</v>
      </c>
      <c r="K1653" t="s">
        <v>41</v>
      </c>
      <c r="L1653">
        <v>74781</v>
      </c>
      <c r="M1653">
        <v>3270</v>
      </c>
      <c r="N1653" s="24">
        <v>1743.33</v>
      </c>
      <c r="O1653" s="24">
        <f t="shared" si="77"/>
        <v>1743.33</v>
      </c>
      <c r="P1653">
        <v>493</v>
      </c>
      <c r="Q1653" t="b">
        <v>0</v>
      </c>
      <c r="V1653" t="s">
        <v>42</v>
      </c>
    </row>
    <row r="1654" spans="1:22">
      <c r="A1654" t="s">
        <v>3412</v>
      </c>
      <c r="B1654" t="s">
        <v>3413</v>
      </c>
      <c r="C1654" s="1" t="s">
        <v>4129</v>
      </c>
      <c r="D1654" s="1">
        <v>44980</v>
      </c>
      <c r="E1654" s="21">
        <v>2</v>
      </c>
      <c r="F1654" s="21">
        <v>23</v>
      </c>
      <c r="G1654" s="21">
        <v>2023</v>
      </c>
      <c r="H1654" s="1">
        <f t="shared" si="75"/>
        <v>44980</v>
      </c>
      <c r="I1654" s="23">
        <v>44982</v>
      </c>
      <c r="J1654" s="21">
        <f t="shared" si="76"/>
        <v>2</v>
      </c>
      <c r="K1654" t="s">
        <v>33</v>
      </c>
      <c r="L1654">
        <v>73750</v>
      </c>
      <c r="M1654">
        <v>1025</v>
      </c>
      <c r="N1654" s="24">
        <v>1062.87</v>
      </c>
      <c r="O1654" s="24">
        <f t="shared" si="77"/>
        <v>1062.87</v>
      </c>
      <c r="P1654">
        <v>129</v>
      </c>
      <c r="Q1654" t="b">
        <v>1</v>
      </c>
      <c r="V1654" t="s">
        <v>34</v>
      </c>
    </row>
    <row r="1655" spans="1:22">
      <c r="A1655" t="s">
        <v>3414</v>
      </c>
      <c r="B1655" t="s">
        <v>3415</v>
      </c>
      <c r="C1655" s="1" t="s">
        <v>4128</v>
      </c>
      <c r="D1655" s="1">
        <v>45262</v>
      </c>
      <c r="E1655" s="21">
        <v>12</v>
      </c>
      <c r="F1655" s="21">
        <v>2</v>
      </c>
      <c r="G1655" s="21">
        <v>2023</v>
      </c>
      <c r="H1655" s="1">
        <f t="shared" si="75"/>
        <v>45262</v>
      </c>
      <c r="I1655" s="23">
        <v>45278</v>
      </c>
      <c r="J1655" s="21">
        <f t="shared" si="76"/>
        <v>16</v>
      </c>
      <c r="K1655" t="s">
        <v>14</v>
      </c>
      <c r="L1655">
        <v>67262</v>
      </c>
      <c r="M1655">
        <v>2176</v>
      </c>
      <c r="N1655" s="24">
        <v>2177.07</v>
      </c>
      <c r="O1655" s="24">
        <f t="shared" si="77"/>
        <v>2177.07</v>
      </c>
      <c r="P1655">
        <v>344</v>
      </c>
      <c r="Q1655" t="b">
        <v>0</v>
      </c>
      <c r="V1655" t="s">
        <v>16</v>
      </c>
    </row>
    <row r="1656" spans="1:22">
      <c r="A1656" t="s">
        <v>3416</v>
      </c>
      <c r="B1656" t="s">
        <v>3417</v>
      </c>
      <c r="C1656" s="1" t="s">
        <v>4128</v>
      </c>
      <c r="D1656" s="1">
        <v>45044</v>
      </c>
      <c r="E1656" s="21">
        <v>4</v>
      </c>
      <c r="F1656" s="21">
        <v>28</v>
      </c>
      <c r="G1656" s="21">
        <v>2023</v>
      </c>
      <c r="H1656" s="1">
        <f t="shared" si="75"/>
        <v>45044</v>
      </c>
      <c r="I1656" s="23">
        <v>45049</v>
      </c>
      <c r="J1656" s="21">
        <f t="shared" si="76"/>
        <v>5</v>
      </c>
      <c r="K1656" t="s">
        <v>41</v>
      </c>
      <c r="L1656">
        <v>47600</v>
      </c>
      <c r="M1656">
        <v>1430</v>
      </c>
      <c r="N1656" s="24">
        <v>1546.61</v>
      </c>
      <c r="O1656" s="24">
        <f t="shared" si="77"/>
        <v>1546.61</v>
      </c>
      <c r="P1656">
        <v>147</v>
      </c>
      <c r="Q1656" t="b">
        <v>1</v>
      </c>
      <c r="V1656" t="s">
        <v>68</v>
      </c>
    </row>
    <row r="1657" spans="1:22">
      <c r="A1657" t="s">
        <v>3418</v>
      </c>
      <c r="B1657" t="s">
        <v>3419</v>
      </c>
      <c r="C1657" s="1" t="s">
        <v>4128</v>
      </c>
      <c r="D1657" s="1">
        <v>45247</v>
      </c>
      <c r="E1657" s="21">
        <v>11</v>
      </c>
      <c r="F1657" s="21">
        <v>17</v>
      </c>
      <c r="G1657" s="21">
        <v>2023</v>
      </c>
      <c r="H1657" s="1">
        <f t="shared" si="75"/>
        <v>45247</v>
      </c>
      <c r="I1657" s="23">
        <v>45275</v>
      </c>
      <c r="J1657" s="21">
        <f t="shared" si="76"/>
        <v>28</v>
      </c>
      <c r="K1657" t="s">
        <v>33</v>
      </c>
      <c r="L1657">
        <v>77898</v>
      </c>
      <c r="M1657">
        <v>2979</v>
      </c>
      <c r="N1657" s="24">
        <v>2107.8</v>
      </c>
      <c r="O1657" s="24">
        <f t="shared" si="77"/>
        <v>2107.8</v>
      </c>
      <c r="P1657">
        <v>294</v>
      </c>
      <c r="Q1657" t="b">
        <v>1</v>
      </c>
      <c r="V1657" t="s">
        <v>34</v>
      </c>
    </row>
    <row r="1658" spans="1:22">
      <c r="A1658" t="s">
        <v>3420</v>
      </c>
      <c r="B1658" t="s">
        <v>3421</v>
      </c>
      <c r="C1658" s="1" t="s">
        <v>4128</v>
      </c>
      <c r="D1658" s="1" t="s">
        <v>1741</v>
      </c>
      <c r="E1658" s="21">
        <v>29</v>
      </c>
      <c r="F1658" s="21">
        <v>3</v>
      </c>
      <c r="G1658" s="21">
        <v>2023</v>
      </c>
      <c r="H1658" s="1">
        <f t="shared" si="75"/>
        <v>45014</v>
      </c>
      <c r="I1658" s="23">
        <v>45019</v>
      </c>
      <c r="J1658" s="21">
        <f t="shared" si="76"/>
        <v>5</v>
      </c>
      <c r="K1658" t="s">
        <v>33</v>
      </c>
      <c r="L1658">
        <v>63483</v>
      </c>
      <c r="M1658">
        <v>1991</v>
      </c>
      <c r="N1658" s="24">
        <v>3200.04</v>
      </c>
      <c r="O1658" s="24">
        <f t="shared" si="77"/>
        <v>3200.04</v>
      </c>
      <c r="P1658">
        <v>0</v>
      </c>
      <c r="Q1658" t="b">
        <v>1</v>
      </c>
      <c r="V1658" t="s">
        <v>34</v>
      </c>
    </row>
    <row r="1659" spans="1:22">
      <c r="A1659" t="s">
        <v>3422</v>
      </c>
      <c r="B1659" t="s">
        <v>3423</v>
      </c>
      <c r="C1659" s="1" t="s">
        <v>4131</v>
      </c>
      <c r="D1659" s="1">
        <v>45266</v>
      </c>
      <c r="E1659" s="21">
        <v>12</v>
      </c>
      <c r="F1659" s="21">
        <v>6</v>
      </c>
      <c r="G1659" s="21">
        <v>2023</v>
      </c>
      <c r="H1659" s="1">
        <f t="shared" si="75"/>
        <v>45266</v>
      </c>
      <c r="I1659" s="23">
        <v>45274</v>
      </c>
      <c r="J1659" s="21">
        <f t="shared" si="76"/>
        <v>8</v>
      </c>
      <c r="K1659" t="s">
        <v>19</v>
      </c>
      <c r="L1659">
        <v>19297</v>
      </c>
      <c r="M1659">
        <v>610</v>
      </c>
      <c r="N1659" s="24">
        <v>1089.12</v>
      </c>
      <c r="O1659" s="24">
        <f t="shared" si="77"/>
        <v>1089.12</v>
      </c>
      <c r="P1659">
        <v>0</v>
      </c>
      <c r="Q1659" t="b">
        <v>0</v>
      </c>
      <c r="V1659" t="s">
        <v>20</v>
      </c>
    </row>
    <row r="1660" spans="1:22">
      <c r="A1660" t="s">
        <v>3424</v>
      </c>
      <c r="B1660" t="s">
        <v>3425</v>
      </c>
      <c r="C1660" s="1" t="s">
        <v>4131</v>
      </c>
      <c r="D1660" s="1">
        <v>45170</v>
      </c>
      <c r="E1660" s="21">
        <v>9</v>
      </c>
      <c r="F1660" s="21">
        <v>1</v>
      </c>
      <c r="G1660" s="21">
        <v>2023</v>
      </c>
      <c r="H1660" s="1">
        <f t="shared" si="75"/>
        <v>45170</v>
      </c>
      <c r="I1660" s="23">
        <v>45198</v>
      </c>
      <c r="J1660" s="21">
        <f t="shared" si="76"/>
        <v>28</v>
      </c>
      <c r="K1660" t="s">
        <v>23</v>
      </c>
      <c r="L1660">
        <v>31448</v>
      </c>
      <c r="M1660">
        <v>854</v>
      </c>
      <c r="N1660" s="24">
        <v>1629.49</v>
      </c>
      <c r="O1660" s="24">
        <f t="shared" si="77"/>
        <v>1629.49</v>
      </c>
      <c r="P1660">
        <v>47</v>
      </c>
      <c r="Q1660" t="b">
        <v>1</v>
      </c>
      <c r="V1660" t="s">
        <v>25</v>
      </c>
    </row>
    <row r="1661" spans="1:22">
      <c r="A1661" t="s">
        <v>3426</v>
      </c>
      <c r="B1661" t="s">
        <v>3427</v>
      </c>
      <c r="C1661" s="1" t="s">
        <v>4131</v>
      </c>
      <c r="D1661" s="1">
        <v>45066</v>
      </c>
      <c r="E1661" s="21">
        <v>5</v>
      </c>
      <c r="F1661" s="21">
        <v>20</v>
      </c>
      <c r="G1661" s="21">
        <v>2023</v>
      </c>
      <c r="H1661" s="1">
        <f t="shared" si="75"/>
        <v>45066</v>
      </c>
      <c r="I1661" s="23">
        <v>45086</v>
      </c>
      <c r="J1661" s="21">
        <f t="shared" si="76"/>
        <v>20</v>
      </c>
      <c r="K1661" t="s">
        <v>138</v>
      </c>
      <c r="L1661">
        <v>27172</v>
      </c>
      <c r="M1661">
        <v>607</v>
      </c>
      <c r="N1661" s="24">
        <v>751.8</v>
      </c>
      <c r="O1661" s="24">
        <f t="shared" si="77"/>
        <v>751.8</v>
      </c>
      <c r="P1661">
        <v>103</v>
      </c>
      <c r="Q1661" t="b">
        <v>0</v>
      </c>
      <c r="V1661" t="s">
        <v>139</v>
      </c>
    </row>
    <row r="1662" spans="1:22">
      <c r="A1662" t="s">
        <v>3428</v>
      </c>
      <c r="B1662" t="s">
        <v>3429</v>
      </c>
      <c r="C1662" s="1" t="s">
        <v>4129</v>
      </c>
      <c r="D1662" s="1">
        <v>45284</v>
      </c>
      <c r="E1662" s="21">
        <v>12</v>
      </c>
      <c r="F1662" s="21">
        <v>24</v>
      </c>
      <c r="G1662" s="21">
        <v>2023</v>
      </c>
      <c r="H1662" s="1">
        <f t="shared" si="75"/>
        <v>45284</v>
      </c>
      <c r="I1662" s="23">
        <v>45311</v>
      </c>
      <c r="J1662" s="21">
        <f t="shared" si="76"/>
        <v>27</v>
      </c>
      <c r="K1662" t="s">
        <v>14</v>
      </c>
      <c r="L1662">
        <v>43874</v>
      </c>
      <c r="M1662">
        <v>1285</v>
      </c>
      <c r="N1662" s="24">
        <v>1993.42</v>
      </c>
      <c r="O1662" s="24">
        <f t="shared" si="77"/>
        <v>1993.42</v>
      </c>
      <c r="P1662">
        <v>135</v>
      </c>
      <c r="Q1662" t="b">
        <v>1</v>
      </c>
      <c r="V1662" t="s">
        <v>16</v>
      </c>
    </row>
    <row r="1663" spans="1:22">
      <c r="A1663" t="s">
        <v>3430</v>
      </c>
      <c r="B1663" t="s">
        <v>3431</v>
      </c>
      <c r="C1663" s="1" t="s">
        <v>4131</v>
      </c>
      <c r="D1663" s="1">
        <v>45160</v>
      </c>
      <c r="E1663" s="21">
        <v>8</v>
      </c>
      <c r="F1663" s="21">
        <v>22</v>
      </c>
      <c r="G1663" s="21">
        <v>2023</v>
      </c>
      <c r="H1663" s="1">
        <f t="shared" si="75"/>
        <v>45160</v>
      </c>
      <c r="I1663" s="23">
        <v>45172</v>
      </c>
      <c r="J1663" s="21">
        <f t="shared" si="76"/>
        <v>12</v>
      </c>
      <c r="K1663" t="s">
        <v>33</v>
      </c>
      <c r="L1663">
        <v>8657</v>
      </c>
      <c r="M1663">
        <v>127</v>
      </c>
      <c r="N1663" s="24">
        <v>226.48</v>
      </c>
      <c r="O1663" s="24">
        <f t="shared" si="77"/>
        <v>226.48</v>
      </c>
      <c r="P1663">
        <v>22</v>
      </c>
      <c r="Q1663" t="b">
        <v>1</v>
      </c>
      <c r="V1663" t="s">
        <v>34</v>
      </c>
    </row>
    <row r="1664" spans="1:22">
      <c r="A1664" t="s">
        <v>3432</v>
      </c>
      <c r="B1664" t="s">
        <v>3433</v>
      </c>
      <c r="C1664" s="1" t="s">
        <v>4129</v>
      </c>
      <c r="D1664" s="1">
        <v>45215</v>
      </c>
      <c r="E1664" s="21">
        <v>10</v>
      </c>
      <c r="F1664" s="21">
        <v>16</v>
      </c>
      <c r="G1664" s="21">
        <v>2023</v>
      </c>
      <c r="H1664" s="1">
        <f t="shared" si="75"/>
        <v>45215</v>
      </c>
      <c r="I1664" s="23">
        <v>45234</v>
      </c>
      <c r="J1664" s="21">
        <f t="shared" si="76"/>
        <v>19</v>
      </c>
      <c r="K1664" t="s">
        <v>19</v>
      </c>
      <c r="L1664">
        <v>85386</v>
      </c>
      <c r="M1664">
        <v>4137</v>
      </c>
      <c r="N1664" s="24">
        <v>4664.21</v>
      </c>
      <c r="O1664" s="24">
        <f t="shared" si="77"/>
        <v>3632.575</v>
      </c>
      <c r="P1664">
        <v>704</v>
      </c>
      <c r="Q1664" t="b">
        <v>1</v>
      </c>
      <c r="V1664" t="s">
        <v>20</v>
      </c>
    </row>
    <row r="1665" spans="1:22">
      <c r="A1665" t="s">
        <v>3434</v>
      </c>
      <c r="B1665" t="s">
        <v>3435</v>
      </c>
      <c r="C1665" s="1" t="s">
        <v>4129</v>
      </c>
      <c r="D1665" s="1">
        <v>45200</v>
      </c>
      <c r="E1665" s="21">
        <v>10</v>
      </c>
      <c r="F1665" s="21">
        <v>1</v>
      </c>
      <c r="G1665" s="21">
        <v>2023</v>
      </c>
      <c r="H1665" s="1">
        <f t="shared" si="75"/>
        <v>45200</v>
      </c>
      <c r="I1665" s="23">
        <v>45226</v>
      </c>
      <c r="J1665" s="21">
        <f t="shared" si="76"/>
        <v>26</v>
      </c>
      <c r="K1665" t="s">
        <v>14</v>
      </c>
      <c r="L1665">
        <v>26425</v>
      </c>
      <c r="M1665">
        <v>1019</v>
      </c>
      <c r="N1665" s="24">
        <v>982.44</v>
      </c>
      <c r="O1665" s="24">
        <f t="shared" si="77"/>
        <v>982.44</v>
      </c>
      <c r="P1665">
        <v>104</v>
      </c>
      <c r="Q1665" t="b">
        <v>1</v>
      </c>
      <c r="V1665" t="s">
        <v>16</v>
      </c>
    </row>
    <row r="1666" spans="1:22">
      <c r="A1666" t="s">
        <v>3436</v>
      </c>
      <c r="B1666" t="s">
        <v>3437</v>
      </c>
      <c r="C1666" s="1" t="s">
        <v>4127</v>
      </c>
      <c r="D1666" s="1">
        <v>45203</v>
      </c>
      <c r="E1666" s="21">
        <v>10</v>
      </c>
      <c r="F1666" s="21">
        <v>4</v>
      </c>
      <c r="G1666" s="21">
        <v>2023</v>
      </c>
      <c r="H1666" s="1">
        <f t="shared" si="75"/>
        <v>45203</v>
      </c>
      <c r="I1666" s="23">
        <v>45035</v>
      </c>
      <c r="J1666" s="21">
        <f t="shared" si="76"/>
        <v>-168</v>
      </c>
      <c r="K1666" t="s">
        <v>19</v>
      </c>
      <c r="L1666">
        <v>27685</v>
      </c>
      <c r="M1666">
        <v>1331</v>
      </c>
      <c r="N1666" s="24">
        <v>2535.67</v>
      </c>
      <c r="O1666" s="24">
        <f t="shared" si="77"/>
        <v>2535.67</v>
      </c>
      <c r="P1666">
        <v>205</v>
      </c>
      <c r="Q1666" t="b">
        <v>0</v>
      </c>
      <c r="V1666" t="s">
        <v>20</v>
      </c>
    </row>
    <row r="1667" spans="1:22">
      <c r="A1667" t="s">
        <v>3438</v>
      </c>
      <c r="B1667" t="s">
        <v>3439</v>
      </c>
      <c r="C1667" s="1" t="s">
        <v>4131</v>
      </c>
      <c r="D1667" s="1">
        <v>45084</v>
      </c>
      <c r="E1667" s="21">
        <v>6</v>
      </c>
      <c r="F1667" s="21">
        <v>7</v>
      </c>
      <c r="G1667" s="21">
        <v>2023</v>
      </c>
      <c r="H1667" s="1">
        <f t="shared" ref="H1667:H1730" si="78">IF(E1667&gt;12,DATE(G1667,F1667,E1667),D1667)</f>
        <v>45084</v>
      </c>
      <c r="I1667" s="23">
        <v>45099</v>
      </c>
      <c r="J1667" s="21">
        <f t="shared" ref="J1667:J1730" si="79">DATEDIF(H1667,I1667,"D")</f>
        <v>15</v>
      </c>
      <c r="K1667" t="s">
        <v>23</v>
      </c>
      <c r="L1667">
        <v>25578</v>
      </c>
      <c r="M1667">
        <v>487</v>
      </c>
      <c r="N1667" s="24">
        <v>620.2</v>
      </c>
      <c r="O1667" s="24">
        <f t="shared" ref="O1667:O1730" si="80">IF(N1667&lt;$Z$8,$Z$8,IF(N1667&gt;$Z$9,$Z$9,N1667))</f>
        <v>620.2</v>
      </c>
      <c r="P1667">
        <v>36</v>
      </c>
      <c r="Q1667" t="b">
        <v>1</v>
      </c>
      <c r="V1667" t="s">
        <v>25</v>
      </c>
    </row>
    <row r="1668" spans="1:22">
      <c r="A1668" t="s">
        <v>3440</v>
      </c>
      <c r="B1668" t="s">
        <v>3441</v>
      </c>
      <c r="C1668" s="1" t="s">
        <v>4129</v>
      </c>
      <c r="D1668" s="1">
        <v>45052</v>
      </c>
      <c r="E1668" s="21">
        <v>5</v>
      </c>
      <c r="F1668" s="21">
        <v>6</v>
      </c>
      <c r="G1668" s="21">
        <v>2023</v>
      </c>
      <c r="H1668" s="1">
        <f t="shared" si="78"/>
        <v>45052</v>
      </c>
      <c r="I1668" s="23">
        <v>45047</v>
      </c>
      <c r="J1668" s="21">
        <f t="shared" si="79"/>
        <v>-5</v>
      </c>
      <c r="K1668" t="s">
        <v>23</v>
      </c>
      <c r="L1668">
        <v>29831</v>
      </c>
      <c r="M1668">
        <v>1347</v>
      </c>
      <c r="N1668" s="24">
        <v>1678.2</v>
      </c>
      <c r="O1668" s="24">
        <f t="shared" si="80"/>
        <v>1678.2</v>
      </c>
      <c r="P1668">
        <v>248</v>
      </c>
      <c r="Q1668" t="b">
        <v>1</v>
      </c>
      <c r="V1668" t="s">
        <v>25</v>
      </c>
    </row>
    <row r="1669" spans="1:22">
      <c r="A1669" t="s">
        <v>3442</v>
      </c>
      <c r="B1669" t="s">
        <v>3443</v>
      </c>
      <c r="C1669" s="1" t="s">
        <v>4129</v>
      </c>
      <c r="D1669" s="1">
        <v>45194</v>
      </c>
      <c r="E1669" s="21">
        <v>9</v>
      </c>
      <c r="F1669" s="21">
        <v>25</v>
      </c>
      <c r="G1669" s="21">
        <v>2023</v>
      </c>
      <c r="H1669" s="1">
        <f t="shared" si="78"/>
        <v>45194</v>
      </c>
      <c r="I1669" s="23">
        <v>45209</v>
      </c>
      <c r="J1669" s="21">
        <f t="shared" si="79"/>
        <v>15</v>
      </c>
      <c r="K1669" t="s">
        <v>33</v>
      </c>
      <c r="L1669">
        <v>8906</v>
      </c>
      <c r="M1669">
        <v>377</v>
      </c>
      <c r="N1669" s="24">
        <v>289.39</v>
      </c>
      <c r="O1669" s="24">
        <f t="shared" si="80"/>
        <v>289.39</v>
      </c>
      <c r="P1669">
        <v>41</v>
      </c>
      <c r="Q1669" t="b">
        <v>0</v>
      </c>
      <c r="V1669" t="s">
        <v>34</v>
      </c>
    </row>
    <row r="1670" spans="1:22">
      <c r="A1670" t="s">
        <v>3444</v>
      </c>
      <c r="B1670" t="s">
        <v>3445</v>
      </c>
      <c r="C1670" s="1" t="s">
        <v>4131</v>
      </c>
      <c r="D1670" s="1">
        <v>45103</v>
      </c>
      <c r="E1670" s="21">
        <v>6</v>
      </c>
      <c r="F1670" s="21">
        <v>26</v>
      </c>
      <c r="G1670" s="21">
        <v>2023</v>
      </c>
      <c r="H1670" s="1">
        <f t="shared" si="78"/>
        <v>45103</v>
      </c>
      <c r="I1670" s="23">
        <v>45109</v>
      </c>
      <c r="J1670" s="21">
        <f t="shared" si="79"/>
        <v>6</v>
      </c>
      <c r="K1670" t="s">
        <v>14</v>
      </c>
      <c r="L1670">
        <v>62413</v>
      </c>
      <c r="M1670">
        <v>2314</v>
      </c>
      <c r="N1670" s="24">
        <v>1532.41</v>
      </c>
      <c r="O1670" s="24">
        <f t="shared" si="80"/>
        <v>1532.41</v>
      </c>
      <c r="P1670">
        <v>273</v>
      </c>
      <c r="Q1670" t="b">
        <v>1</v>
      </c>
      <c r="V1670" t="s">
        <v>16</v>
      </c>
    </row>
    <row r="1671" spans="1:22">
      <c r="A1671" t="s">
        <v>3446</v>
      </c>
      <c r="B1671" t="s">
        <v>3447</v>
      </c>
      <c r="C1671" s="1" t="s">
        <v>4128</v>
      </c>
      <c r="D1671" s="1">
        <v>45279</v>
      </c>
      <c r="E1671" s="21">
        <v>12</v>
      </c>
      <c r="F1671" s="21">
        <v>19</v>
      </c>
      <c r="G1671" s="21">
        <v>2023</v>
      </c>
      <c r="H1671" s="1">
        <f t="shared" si="78"/>
        <v>45279</v>
      </c>
      <c r="I1671" s="23">
        <v>45302</v>
      </c>
      <c r="J1671" s="21">
        <f t="shared" si="79"/>
        <v>23</v>
      </c>
      <c r="K1671" t="s">
        <v>19</v>
      </c>
      <c r="L1671">
        <v>55028</v>
      </c>
      <c r="M1671">
        <v>1926</v>
      </c>
      <c r="N1671" s="24">
        <v>3395.85</v>
      </c>
      <c r="O1671" s="24">
        <f t="shared" si="80"/>
        <v>3395.85</v>
      </c>
      <c r="P1671">
        <v>300</v>
      </c>
      <c r="Q1671" t="b">
        <v>0</v>
      </c>
      <c r="V1671" t="s">
        <v>20</v>
      </c>
    </row>
    <row r="1672" spans="1:22">
      <c r="A1672" t="s">
        <v>3448</v>
      </c>
      <c r="B1672" t="s">
        <v>3449</v>
      </c>
      <c r="C1672" s="1" t="s">
        <v>4128</v>
      </c>
      <c r="D1672" s="1">
        <v>45171</v>
      </c>
      <c r="E1672" s="21">
        <v>9</v>
      </c>
      <c r="F1672" s="21">
        <v>2</v>
      </c>
      <c r="G1672" s="21">
        <v>2023</v>
      </c>
      <c r="H1672" s="1">
        <f t="shared" si="78"/>
        <v>45171</v>
      </c>
      <c r="I1672" s="23">
        <v>45175</v>
      </c>
      <c r="J1672" s="21">
        <f t="shared" si="79"/>
        <v>4</v>
      </c>
      <c r="K1672" t="s">
        <v>14</v>
      </c>
      <c r="L1672">
        <v>8287</v>
      </c>
      <c r="M1672">
        <v>187</v>
      </c>
      <c r="N1672" s="24">
        <v>265.76</v>
      </c>
      <c r="O1672" s="24">
        <f t="shared" si="80"/>
        <v>265.76</v>
      </c>
      <c r="P1672">
        <v>32</v>
      </c>
      <c r="Q1672" t="b">
        <v>0</v>
      </c>
      <c r="V1672" t="s">
        <v>16</v>
      </c>
    </row>
    <row r="1673" spans="1:22">
      <c r="A1673" t="s">
        <v>3450</v>
      </c>
      <c r="B1673" t="s">
        <v>3451</v>
      </c>
      <c r="C1673" s="1" t="s">
        <v>4127</v>
      </c>
      <c r="D1673" s="1">
        <v>45076</v>
      </c>
      <c r="E1673" s="21">
        <v>5</v>
      </c>
      <c r="F1673" s="21">
        <v>30</v>
      </c>
      <c r="G1673" s="21">
        <v>2023</v>
      </c>
      <c r="H1673" s="1">
        <f t="shared" si="78"/>
        <v>45076</v>
      </c>
      <c r="I1673" s="23">
        <v>45099</v>
      </c>
      <c r="J1673" s="21">
        <f t="shared" si="79"/>
        <v>23</v>
      </c>
      <c r="K1673" t="s">
        <v>23</v>
      </c>
      <c r="L1673">
        <v>34660</v>
      </c>
      <c r="M1673">
        <v>1478</v>
      </c>
      <c r="N1673" s="24">
        <v>1461.35</v>
      </c>
      <c r="O1673" s="24">
        <f t="shared" si="80"/>
        <v>1461.35</v>
      </c>
      <c r="P1673">
        <v>126</v>
      </c>
      <c r="Q1673" t="b">
        <v>0</v>
      </c>
      <c r="V1673" t="s">
        <v>25</v>
      </c>
    </row>
    <row r="1674" spans="1:22">
      <c r="A1674" t="s">
        <v>3452</v>
      </c>
      <c r="B1674" t="s">
        <v>3453</v>
      </c>
      <c r="C1674" s="1" t="s">
        <v>4127</v>
      </c>
      <c r="D1674" s="1">
        <v>45207</v>
      </c>
      <c r="E1674" s="21">
        <v>10</v>
      </c>
      <c r="F1674" s="21">
        <v>8</v>
      </c>
      <c r="G1674" s="21">
        <v>2023</v>
      </c>
      <c r="H1674" s="1">
        <f t="shared" si="78"/>
        <v>45207</v>
      </c>
      <c r="I1674" s="23">
        <v>45215</v>
      </c>
      <c r="J1674" s="21">
        <f t="shared" si="79"/>
        <v>8</v>
      </c>
      <c r="K1674" t="s">
        <v>14</v>
      </c>
      <c r="L1674">
        <v>76758</v>
      </c>
      <c r="M1674">
        <v>2307</v>
      </c>
      <c r="N1674" s="24">
        <v>1817</v>
      </c>
      <c r="O1674" s="24">
        <f t="shared" si="80"/>
        <v>1817</v>
      </c>
      <c r="P1674">
        <v>344</v>
      </c>
      <c r="Q1674" t="b">
        <v>1</v>
      </c>
      <c r="V1674" t="s">
        <v>16</v>
      </c>
    </row>
    <row r="1675" spans="1:22">
      <c r="A1675" t="s">
        <v>3454</v>
      </c>
      <c r="B1675" t="s">
        <v>3455</v>
      </c>
      <c r="C1675" s="1" t="s">
        <v>4127</v>
      </c>
      <c r="D1675" s="1">
        <v>45214</v>
      </c>
      <c r="E1675" s="21">
        <v>10</v>
      </c>
      <c r="F1675" s="21">
        <v>15</v>
      </c>
      <c r="G1675" s="21">
        <v>2023</v>
      </c>
      <c r="H1675" s="1">
        <f t="shared" si="78"/>
        <v>45214</v>
      </c>
      <c r="I1675" s="23">
        <v>45220</v>
      </c>
      <c r="J1675" s="21">
        <f t="shared" si="79"/>
        <v>6</v>
      </c>
      <c r="K1675" t="s">
        <v>19</v>
      </c>
      <c r="L1675">
        <v>61504</v>
      </c>
      <c r="M1675">
        <v>789</v>
      </c>
      <c r="N1675" s="24">
        <v>1051.93</v>
      </c>
      <c r="O1675" s="24">
        <f t="shared" si="80"/>
        <v>1051.93</v>
      </c>
      <c r="P1675">
        <v>85</v>
      </c>
      <c r="Q1675" t="b">
        <v>1</v>
      </c>
      <c r="V1675" t="s">
        <v>68</v>
      </c>
    </row>
    <row r="1676" spans="1:22">
      <c r="A1676" t="s">
        <v>3456</v>
      </c>
      <c r="B1676" t="s">
        <v>3457</v>
      </c>
      <c r="C1676" s="1" t="s">
        <v>4128</v>
      </c>
      <c r="D1676" s="1">
        <v>45257</v>
      </c>
      <c r="E1676" s="21">
        <v>11</v>
      </c>
      <c r="F1676" s="21">
        <v>27</v>
      </c>
      <c r="G1676" s="21">
        <v>2023</v>
      </c>
      <c r="H1676" s="1">
        <f t="shared" si="78"/>
        <v>45257</v>
      </c>
      <c r="I1676" s="23">
        <v>45278</v>
      </c>
      <c r="J1676" s="21">
        <f t="shared" si="79"/>
        <v>21</v>
      </c>
      <c r="K1676" t="s">
        <v>14</v>
      </c>
      <c r="L1676">
        <v>60720</v>
      </c>
      <c r="M1676">
        <v>1367</v>
      </c>
      <c r="N1676" s="24">
        <v>1880.83</v>
      </c>
      <c r="O1676" s="24">
        <f t="shared" si="80"/>
        <v>1880.83</v>
      </c>
      <c r="P1676">
        <v>143</v>
      </c>
      <c r="Q1676" t="b">
        <v>1</v>
      </c>
      <c r="V1676" t="s">
        <v>16</v>
      </c>
    </row>
    <row r="1677" spans="1:22">
      <c r="A1677" t="s">
        <v>3458</v>
      </c>
      <c r="B1677" t="s">
        <v>3459</v>
      </c>
      <c r="C1677" s="1" t="s">
        <v>4127</v>
      </c>
      <c r="D1677" s="1" t="s">
        <v>3460</v>
      </c>
      <c r="E1677" s="21">
        <v>15</v>
      </c>
      <c r="F1677" s="21">
        <v>5</v>
      </c>
      <c r="G1677" s="21">
        <v>2023</v>
      </c>
      <c r="H1677" s="1">
        <f t="shared" si="78"/>
        <v>45061</v>
      </c>
      <c r="I1677" s="23">
        <v>45081</v>
      </c>
      <c r="J1677" s="21">
        <f t="shared" si="79"/>
        <v>20</v>
      </c>
      <c r="K1677" t="s">
        <v>14</v>
      </c>
      <c r="L1677">
        <v>35701</v>
      </c>
      <c r="M1677">
        <v>1692</v>
      </c>
      <c r="N1677" s="24">
        <v>1371.35</v>
      </c>
      <c r="O1677" s="24">
        <f t="shared" si="80"/>
        <v>1371.35</v>
      </c>
      <c r="P1677">
        <v>259</v>
      </c>
      <c r="Q1677" t="b">
        <v>1</v>
      </c>
      <c r="V1677" t="s">
        <v>16</v>
      </c>
    </row>
    <row r="1678" spans="1:22">
      <c r="A1678" t="s">
        <v>3461</v>
      </c>
      <c r="B1678" t="s">
        <v>3462</v>
      </c>
      <c r="C1678" s="1" t="s">
        <v>4127</v>
      </c>
      <c r="D1678" s="1">
        <v>45247</v>
      </c>
      <c r="E1678" s="21">
        <v>11</v>
      </c>
      <c r="F1678" s="21">
        <v>17</v>
      </c>
      <c r="G1678" s="21">
        <v>2023</v>
      </c>
      <c r="H1678" s="1">
        <f t="shared" si="78"/>
        <v>45247</v>
      </c>
      <c r="I1678" s="23">
        <v>45272</v>
      </c>
      <c r="J1678" s="21">
        <f t="shared" si="79"/>
        <v>25</v>
      </c>
      <c r="K1678" t="s">
        <v>19</v>
      </c>
      <c r="L1678">
        <v>84300</v>
      </c>
      <c r="M1678">
        <v>3711</v>
      </c>
      <c r="N1678" s="24">
        <v>6594.85</v>
      </c>
      <c r="O1678" s="24">
        <f t="shared" si="80"/>
        <v>3632.575</v>
      </c>
      <c r="P1678">
        <v>401</v>
      </c>
      <c r="Q1678" t="b">
        <v>1</v>
      </c>
      <c r="V1678" t="s">
        <v>20</v>
      </c>
    </row>
    <row r="1679" spans="1:22">
      <c r="A1679" t="s">
        <v>3463</v>
      </c>
      <c r="B1679" t="s">
        <v>3464</v>
      </c>
      <c r="C1679" s="1" t="s">
        <v>4131</v>
      </c>
      <c r="D1679" s="1">
        <v>45240</v>
      </c>
      <c r="E1679" s="21">
        <v>11</v>
      </c>
      <c r="F1679" s="21">
        <v>10</v>
      </c>
      <c r="G1679" s="21">
        <v>2023</v>
      </c>
      <c r="H1679" s="1">
        <f t="shared" si="78"/>
        <v>45240</v>
      </c>
      <c r="I1679" s="23">
        <v>45242</v>
      </c>
      <c r="J1679" s="21">
        <f t="shared" si="79"/>
        <v>2</v>
      </c>
      <c r="K1679" t="s">
        <v>19</v>
      </c>
      <c r="L1679">
        <v>18674</v>
      </c>
      <c r="M1679">
        <v>920</v>
      </c>
      <c r="N1679" s="24">
        <v>576.28</v>
      </c>
      <c r="O1679" s="24">
        <f t="shared" si="80"/>
        <v>576.28</v>
      </c>
      <c r="P1679">
        <v>93</v>
      </c>
      <c r="Q1679" t="b">
        <v>0</v>
      </c>
      <c r="V1679" t="s">
        <v>20</v>
      </c>
    </row>
    <row r="1680" spans="1:22">
      <c r="A1680" t="s">
        <v>3465</v>
      </c>
      <c r="B1680" t="s">
        <v>3466</v>
      </c>
      <c r="C1680" s="1" t="s">
        <v>4128</v>
      </c>
      <c r="D1680" s="1">
        <v>45072</v>
      </c>
      <c r="E1680" s="21">
        <v>5</v>
      </c>
      <c r="F1680" s="21">
        <v>26</v>
      </c>
      <c r="G1680" s="21">
        <v>2023</v>
      </c>
      <c r="H1680" s="1">
        <f t="shared" si="78"/>
        <v>45072</v>
      </c>
      <c r="I1680" s="23">
        <v>45075</v>
      </c>
      <c r="J1680" s="21">
        <f t="shared" si="79"/>
        <v>3</v>
      </c>
      <c r="K1680" t="s">
        <v>23</v>
      </c>
      <c r="L1680">
        <v>84560</v>
      </c>
      <c r="M1680">
        <v>2969</v>
      </c>
      <c r="N1680" s="24">
        <v>3070.36</v>
      </c>
      <c r="O1680" s="24">
        <f t="shared" si="80"/>
        <v>3070.36</v>
      </c>
      <c r="P1680">
        <v>520</v>
      </c>
      <c r="Q1680" t="b">
        <v>0</v>
      </c>
      <c r="V1680" t="s">
        <v>25</v>
      </c>
    </row>
    <row r="1681" spans="1:22">
      <c r="A1681" t="s">
        <v>3467</v>
      </c>
      <c r="B1681" t="s">
        <v>3468</v>
      </c>
      <c r="C1681" s="1" t="s">
        <v>4129</v>
      </c>
      <c r="D1681" s="1">
        <v>45064</v>
      </c>
      <c r="E1681" s="21">
        <v>5</v>
      </c>
      <c r="F1681" s="21">
        <v>18</v>
      </c>
      <c r="G1681" s="21">
        <v>2023</v>
      </c>
      <c r="H1681" s="1">
        <f t="shared" si="78"/>
        <v>45064</v>
      </c>
      <c r="I1681" s="23">
        <v>45077</v>
      </c>
      <c r="J1681" s="21">
        <f t="shared" si="79"/>
        <v>13</v>
      </c>
      <c r="K1681" t="s">
        <v>23</v>
      </c>
      <c r="L1681">
        <v>24874</v>
      </c>
      <c r="M1681">
        <v>495</v>
      </c>
      <c r="N1681" s="24">
        <v>752.69</v>
      </c>
      <c r="O1681" s="24">
        <f t="shared" si="80"/>
        <v>752.69</v>
      </c>
      <c r="P1681">
        <v>32</v>
      </c>
      <c r="Q1681" t="b">
        <v>1</v>
      </c>
      <c r="V1681" t="s">
        <v>25</v>
      </c>
    </row>
    <row r="1682" spans="1:22">
      <c r="A1682" t="s">
        <v>3469</v>
      </c>
      <c r="B1682" t="s">
        <v>3470</v>
      </c>
      <c r="C1682" s="1" t="s">
        <v>4129</v>
      </c>
      <c r="D1682" s="1">
        <v>45020</v>
      </c>
      <c r="E1682" s="21">
        <v>4</v>
      </c>
      <c r="F1682" s="21">
        <v>4</v>
      </c>
      <c r="G1682" s="21">
        <v>2023</v>
      </c>
      <c r="H1682" s="1">
        <f t="shared" si="78"/>
        <v>45020</v>
      </c>
      <c r="I1682" s="23">
        <v>45025</v>
      </c>
      <c r="J1682" s="21">
        <f t="shared" si="79"/>
        <v>5</v>
      </c>
      <c r="K1682" t="s">
        <v>23</v>
      </c>
      <c r="L1682">
        <v>44642</v>
      </c>
      <c r="M1682">
        <v>737</v>
      </c>
      <c r="N1682" s="24">
        <v>671.54</v>
      </c>
      <c r="O1682" s="24">
        <f t="shared" si="80"/>
        <v>671.54</v>
      </c>
      <c r="P1682">
        <v>111</v>
      </c>
      <c r="Q1682" t="b">
        <v>1</v>
      </c>
      <c r="V1682" t="s">
        <v>25</v>
      </c>
    </row>
    <row r="1683" spans="1:22">
      <c r="A1683" t="s">
        <v>3471</v>
      </c>
      <c r="B1683" t="s">
        <v>3472</v>
      </c>
      <c r="C1683" s="1" t="s">
        <v>4131</v>
      </c>
      <c r="D1683" s="1">
        <v>45160</v>
      </c>
      <c r="E1683" s="21">
        <v>8</v>
      </c>
      <c r="F1683" s="21">
        <v>22</v>
      </c>
      <c r="G1683" s="21">
        <v>2023</v>
      </c>
      <c r="H1683" s="1">
        <f t="shared" si="78"/>
        <v>45160</v>
      </c>
      <c r="I1683" s="23">
        <v>45161</v>
      </c>
      <c r="J1683" s="21">
        <f t="shared" si="79"/>
        <v>1</v>
      </c>
      <c r="K1683" t="s">
        <v>19</v>
      </c>
      <c r="L1683">
        <v>98820</v>
      </c>
      <c r="M1683">
        <v>1727</v>
      </c>
      <c r="N1683" s="24">
        <v>3007.59</v>
      </c>
      <c r="O1683" s="24">
        <f t="shared" si="80"/>
        <v>3007.59</v>
      </c>
      <c r="P1683">
        <v>150</v>
      </c>
      <c r="Q1683" t="b">
        <v>0</v>
      </c>
      <c r="V1683" t="s">
        <v>20</v>
      </c>
    </row>
    <row r="1684" spans="1:22">
      <c r="A1684" t="s">
        <v>3473</v>
      </c>
      <c r="B1684" t="s">
        <v>3474</v>
      </c>
      <c r="C1684" s="1" t="s">
        <v>4131</v>
      </c>
      <c r="D1684" s="1">
        <v>45245</v>
      </c>
      <c r="E1684" s="21">
        <v>11</v>
      </c>
      <c r="F1684" s="21">
        <v>15</v>
      </c>
      <c r="G1684" s="21">
        <v>2023</v>
      </c>
      <c r="H1684" s="1">
        <f t="shared" si="78"/>
        <v>45245</v>
      </c>
      <c r="I1684" s="23">
        <v>45255</v>
      </c>
      <c r="J1684" s="21">
        <f t="shared" si="79"/>
        <v>10</v>
      </c>
      <c r="K1684" t="s">
        <v>33</v>
      </c>
      <c r="L1684">
        <v>66160</v>
      </c>
      <c r="M1684">
        <v>713</v>
      </c>
      <c r="N1684" s="24">
        <v>1147.79</v>
      </c>
      <c r="O1684" s="24">
        <f t="shared" si="80"/>
        <v>1147.79</v>
      </c>
      <c r="P1684">
        <v>37</v>
      </c>
      <c r="Q1684" t="b">
        <v>1</v>
      </c>
      <c r="V1684" t="s">
        <v>34</v>
      </c>
    </row>
    <row r="1685" spans="1:22">
      <c r="A1685" t="s">
        <v>3475</v>
      </c>
      <c r="B1685" t="s">
        <v>3476</v>
      </c>
      <c r="C1685" s="1" t="s">
        <v>4128</v>
      </c>
      <c r="D1685" s="1" t="s">
        <v>1700</v>
      </c>
      <c r="E1685" s="21">
        <v>19</v>
      </c>
      <c r="F1685" s="21">
        <v>3</v>
      </c>
      <c r="G1685" s="21">
        <v>2023</v>
      </c>
      <c r="H1685" s="1">
        <f t="shared" si="78"/>
        <v>45004</v>
      </c>
      <c r="I1685" s="23">
        <v>45019</v>
      </c>
      <c r="J1685" s="21">
        <f t="shared" si="79"/>
        <v>15</v>
      </c>
      <c r="K1685" t="s">
        <v>14</v>
      </c>
      <c r="L1685">
        <v>18602</v>
      </c>
      <c r="M1685">
        <v>476</v>
      </c>
      <c r="N1685" s="24">
        <v>801.36</v>
      </c>
      <c r="O1685" s="24">
        <f t="shared" si="80"/>
        <v>801.36</v>
      </c>
      <c r="P1685">
        <v>35</v>
      </c>
      <c r="Q1685" t="b">
        <v>0</v>
      </c>
      <c r="V1685" t="s">
        <v>16</v>
      </c>
    </row>
    <row r="1686" spans="1:22">
      <c r="A1686" t="s">
        <v>3477</v>
      </c>
      <c r="B1686" t="s">
        <v>3478</v>
      </c>
      <c r="C1686" s="1" t="s">
        <v>4131</v>
      </c>
      <c r="D1686" s="1">
        <v>44936</v>
      </c>
      <c r="E1686" s="21">
        <v>1</v>
      </c>
      <c r="F1686" s="21">
        <v>10</v>
      </c>
      <c r="G1686" s="21">
        <v>2023</v>
      </c>
      <c r="H1686" s="1">
        <f t="shared" si="78"/>
        <v>44936</v>
      </c>
      <c r="I1686" s="23">
        <v>45217</v>
      </c>
      <c r="J1686" s="21">
        <f t="shared" si="79"/>
        <v>281</v>
      </c>
      <c r="K1686" t="s">
        <v>33</v>
      </c>
      <c r="L1686">
        <v>89801</v>
      </c>
      <c r="M1686">
        <v>1585</v>
      </c>
      <c r="N1686" s="24">
        <v>1075.68</v>
      </c>
      <c r="O1686" s="24">
        <f t="shared" si="80"/>
        <v>1075.68</v>
      </c>
      <c r="P1686">
        <v>223</v>
      </c>
      <c r="Q1686" t="b">
        <v>1</v>
      </c>
      <c r="V1686" t="s">
        <v>34</v>
      </c>
    </row>
    <row r="1687" spans="1:22">
      <c r="A1687" t="s">
        <v>3479</v>
      </c>
      <c r="B1687" t="s">
        <v>3480</v>
      </c>
      <c r="C1687" s="1" t="s">
        <v>4127</v>
      </c>
      <c r="D1687" s="1">
        <v>44979</v>
      </c>
      <c r="E1687" s="21">
        <v>2</v>
      </c>
      <c r="F1687" s="21">
        <v>22</v>
      </c>
      <c r="G1687" s="21">
        <v>2023</v>
      </c>
      <c r="H1687" s="1">
        <f t="shared" si="78"/>
        <v>44979</v>
      </c>
      <c r="I1687" s="23">
        <v>45005</v>
      </c>
      <c r="J1687" s="21">
        <f t="shared" si="79"/>
        <v>26</v>
      </c>
      <c r="K1687" t="s">
        <v>19</v>
      </c>
      <c r="L1687">
        <v>26931</v>
      </c>
      <c r="M1687">
        <v>712</v>
      </c>
      <c r="N1687" s="24">
        <v>506.1</v>
      </c>
      <c r="O1687" s="24">
        <f t="shared" si="80"/>
        <v>506.1</v>
      </c>
      <c r="P1687">
        <v>0</v>
      </c>
      <c r="Q1687" t="b">
        <v>0</v>
      </c>
      <c r="V1687" t="s">
        <v>20</v>
      </c>
    </row>
    <row r="1688" spans="1:22">
      <c r="A1688" t="s">
        <v>3481</v>
      </c>
      <c r="B1688" t="s">
        <v>3482</v>
      </c>
      <c r="C1688" s="1" t="s">
        <v>4127</v>
      </c>
      <c r="D1688" s="1">
        <v>45151</v>
      </c>
      <c r="E1688" s="21">
        <v>8</v>
      </c>
      <c r="F1688" s="21">
        <v>13</v>
      </c>
      <c r="G1688" s="21">
        <v>2023</v>
      </c>
      <c r="H1688" s="1">
        <f t="shared" si="78"/>
        <v>45151</v>
      </c>
      <c r="I1688" s="23">
        <v>45167</v>
      </c>
      <c r="J1688" s="21">
        <f t="shared" si="79"/>
        <v>16</v>
      </c>
      <c r="K1688" t="s">
        <v>23</v>
      </c>
      <c r="L1688">
        <v>95377</v>
      </c>
      <c r="M1688">
        <v>4520</v>
      </c>
      <c r="N1688" s="24">
        <v>4202.29</v>
      </c>
      <c r="O1688" s="24">
        <f t="shared" si="80"/>
        <v>3632.575</v>
      </c>
      <c r="P1688">
        <v>240</v>
      </c>
      <c r="Q1688" t="b">
        <v>1</v>
      </c>
      <c r="V1688" t="s">
        <v>68</v>
      </c>
    </row>
    <row r="1689" spans="1:22">
      <c r="A1689" t="s">
        <v>3483</v>
      </c>
      <c r="B1689" t="s">
        <v>3484</v>
      </c>
      <c r="C1689" s="1" t="s">
        <v>4127</v>
      </c>
      <c r="D1689" s="1" t="s">
        <v>1700</v>
      </c>
      <c r="E1689" s="21">
        <v>19</v>
      </c>
      <c r="F1689" s="21">
        <v>3</v>
      </c>
      <c r="G1689" s="21">
        <v>2023</v>
      </c>
      <c r="H1689" s="1">
        <f t="shared" si="78"/>
        <v>45004</v>
      </c>
      <c r="I1689" s="23">
        <v>45026</v>
      </c>
      <c r="J1689" s="21">
        <f t="shared" si="79"/>
        <v>22</v>
      </c>
      <c r="K1689" t="s">
        <v>19</v>
      </c>
      <c r="L1689">
        <v>30192</v>
      </c>
      <c r="M1689">
        <v>821</v>
      </c>
      <c r="N1689" s="24">
        <v>1048.51</v>
      </c>
      <c r="O1689" s="24">
        <f t="shared" si="80"/>
        <v>1048.51</v>
      </c>
      <c r="P1689">
        <v>45</v>
      </c>
      <c r="Q1689" t="b">
        <v>1</v>
      </c>
      <c r="V1689" t="s">
        <v>20</v>
      </c>
    </row>
    <row r="1690" spans="1:22">
      <c r="A1690" t="s">
        <v>3485</v>
      </c>
      <c r="B1690" t="s">
        <v>3486</v>
      </c>
      <c r="C1690" s="1" t="s">
        <v>4129</v>
      </c>
      <c r="D1690" s="1">
        <v>45038</v>
      </c>
      <c r="E1690" s="21">
        <v>4</v>
      </c>
      <c r="F1690" s="21">
        <v>22</v>
      </c>
      <c r="G1690" s="21">
        <v>2023</v>
      </c>
      <c r="H1690" s="1">
        <f t="shared" si="78"/>
        <v>45038</v>
      </c>
      <c r="I1690" s="23">
        <v>45063</v>
      </c>
      <c r="J1690" s="21">
        <f t="shared" si="79"/>
        <v>25</v>
      </c>
      <c r="K1690" t="s">
        <v>23</v>
      </c>
      <c r="L1690">
        <v>47542</v>
      </c>
      <c r="M1690">
        <v>2145</v>
      </c>
      <c r="N1690" s="24">
        <v>3479.24</v>
      </c>
      <c r="O1690" s="24">
        <f t="shared" si="80"/>
        <v>3479.24</v>
      </c>
      <c r="P1690">
        <v>397</v>
      </c>
      <c r="Q1690" t="b">
        <v>1</v>
      </c>
      <c r="V1690" t="s">
        <v>25</v>
      </c>
    </row>
    <row r="1691" spans="1:22">
      <c r="A1691" t="s">
        <v>3487</v>
      </c>
      <c r="B1691" t="s">
        <v>3488</v>
      </c>
      <c r="C1691" s="1" t="s">
        <v>4129</v>
      </c>
      <c r="D1691" s="1">
        <v>45182</v>
      </c>
      <c r="E1691" s="21">
        <v>9</v>
      </c>
      <c r="F1691" s="21">
        <v>13</v>
      </c>
      <c r="G1691" s="21">
        <v>2023</v>
      </c>
      <c r="H1691" s="1">
        <f t="shared" si="78"/>
        <v>45182</v>
      </c>
      <c r="I1691" s="23">
        <v>45195</v>
      </c>
      <c r="J1691" s="21">
        <f t="shared" si="79"/>
        <v>13</v>
      </c>
      <c r="K1691" t="s">
        <v>23</v>
      </c>
      <c r="L1691">
        <v>43520</v>
      </c>
      <c r="M1691">
        <v>1489</v>
      </c>
      <c r="N1691" s="24">
        <v>2612.89</v>
      </c>
      <c r="O1691" s="24">
        <f t="shared" si="80"/>
        <v>2612.89</v>
      </c>
      <c r="P1691">
        <v>90</v>
      </c>
      <c r="Q1691" t="b">
        <v>1</v>
      </c>
      <c r="V1691" t="s">
        <v>25</v>
      </c>
    </row>
    <row r="1692" spans="1:22">
      <c r="A1692" t="s">
        <v>3489</v>
      </c>
      <c r="B1692" t="s">
        <v>3490</v>
      </c>
      <c r="C1692" s="1" t="s">
        <v>4129</v>
      </c>
      <c r="D1692" s="1">
        <v>44943</v>
      </c>
      <c r="E1692" s="21">
        <v>1</v>
      </c>
      <c r="F1692" s="21">
        <v>17</v>
      </c>
      <c r="G1692" s="21">
        <v>2023</v>
      </c>
      <c r="H1692" s="1">
        <f t="shared" si="78"/>
        <v>44943</v>
      </c>
      <c r="I1692" s="23">
        <v>44961</v>
      </c>
      <c r="J1692" s="21">
        <f t="shared" si="79"/>
        <v>18</v>
      </c>
      <c r="K1692" t="s">
        <v>23</v>
      </c>
      <c r="L1692">
        <v>65772</v>
      </c>
      <c r="M1692">
        <v>1307</v>
      </c>
      <c r="N1692" s="24">
        <v>2034.35</v>
      </c>
      <c r="O1692" s="24">
        <f t="shared" si="80"/>
        <v>2034.35</v>
      </c>
      <c r="P1692">
        <v>240</v>
      </c>
      <c r="Q1692" t="b">
        <v>1</v>
      </c>
      <c r="V1692" t="s">
        <v>25</v>
      </c>
    </row>
    <row r="1693" spans="1:22">
      <c r="A1693" t="s">
        <v>3491</v>
      </c>
      <c r="B1693" t="s">
        <v>3492</v>
      </c>
      <c r="C1693" s="1" t="s">
        <v>4128</v>
      </c>
      <c r="D1693" s="1" t="s">
        <v>2879</v>
      </c>
      <c r="E1693" s="21">
        <v>16</v>
      </c>
      <c r="F1693" s="21">
        <v>3</v>
      </c>
      <c r="G1693" s="21">
        <v>2023</v>
      </c>
      <c r="H1693" s="1">
        <f t="shared" si="78"/>
        <v>45001</v>
      </c>
      <c r="I1693" s="23">
        <v>45019</v>
      </c>
      <c r="J1693" s="21">
        <f t="shared" si="79"/>
        <v>18</v>
      </c>
      <c r="K1693" t="s">
        <v>23</v>
      </c>
      <c r="L1693">
        <v>59762</v>
      </c>
      <c r="M1693">
        <v>1448</v>
      </c>
      <c r="N1693" s="24">
        <v>2740.91</v>
      </c>
      <c r="O1693" s="24">
        <f t="shared" si="80"/>
        <v>2740.91</v>
      </c>
      <c r="P1693">
        <v>0</v>
      </c>
      <c r="Q1693" t="b">
        <v>1</v>
      </c>
      <c r="V1693" t="s">
        <v>25</v>
      </c>
    </row>
    <row r="1694" spans="1:22">
      <c r="A1694" t="s">
        <v>3493</v>
      </c>
      <c r="B1694" t="s">
        <v>3494</v>
      </c>
      <c r="C1694" s="1" t="s">
        <v>4131</v>
      </c>
      <c r="D1694" s="1" t="s">
        <v>3495</v>
      </c>
      <c r="E1694" s="21">
        <v>20</v>
      </c>
      <c r="F1694" s="21">
        <v>7</v>
      </c>
      <c r="G1694" s="21">
        <v>2023</v>
      </c>
      <c r="H1694" s="1">
        <f t="shared" si="78"/>
        <v>45127</v>
      </c>
      <c r="I1694" s="23">
        <v>45151</v>
      </c>
      <c r="J1694" s="21">
        <f t="shared" si="79"/>
        <v>24</v>
      </c>
      <c r="K1694" t="s">
        <v>19</v>
      </c>
      <c r="L1694">
        <v>51106</v>
      </c>
      <c r="M1694">
        <v>682</v>
      </c>
      <c r="N1694" s="24">
        <v>1096.73</v>
      </c>
      <c r="O1694" s="24">
        <f t="shared" si="80"/>
        <v>1096.73</v>
      </c>
      <c r="P1694">
        <v>109</v>
      </c>
      <c r="Q1694" t="b">
        <v>1</v>
      </c>
      <c r="V1694" t="s">
        <v>20</v>
      </c>
    </row>
    <row r="1695" spans="1:22">
      <c r="A1695" t="s">
        <v>3496</v>
      </c>
      <c r="B1695" t="s">
        <v>3497</v>
      </c>
      <c r="C1695" s="1" t="s">
        <v>4127</v>
      </c>
      <c r="D1695" s="1">
        <v>45167</v>
      </c>
      <c r="E1695" s="21">
        <v>8</v>
      </c>
      <c r="F1695" s="21">
        <v>29</v>
      </c>
      <c r="G1695" s="21">
        <v>2023</v>
      </c>
      <c r="H1695" s="1">
        <f t="shared" si="78"/>
        <v>45167</v>
      </c>
      <c r="I1695" s="23">
        <v>45180</v>
      </c>
      <c r="J1695" s="21">
        <f t="shared" si="79"/>
        <v>13</v>
      </c>
      <c r="K1695" t="s">
        <v>33</v>
      </c>
      <c r="L1695">
        <v>82121</v>
      </c>
      <c r="M1695">
        <v>1916</v>
      </c>
      <c r="N1695" s="24">
        <v>1838.21</v>
      </c>
      <c r="O1695" s="24">
        <f t="shared" si="80"/>
        <v>1838.21</v>
      </c>
      <c r="P1695">
        <v>184</v>
      </c>
      <c r="Q1695" t="b">
        <v>0</v>
      </c>
      <c r="V1695" t="s">
        <v>34</v>
      </c>
    </row>
    <row r="1696" spans="1:22">
      <c r="A1696" t="s">
        <v>3498</v>
      </c>
      <c r="B1696" t="s">
        <v>3499</v>
      </c>
      <c r="C1696" s="1" t="s">
        <v>4128</v>
      </c>
      <c r="D1696" s="1">
        <v>45055</v>
      </c>
      <c r="E1696" s="21">
        <v>5</v>
      </c>
      <c r="F1696" s="21">
        <v>9</v>
      </c>
      <c r="G1696" s="21">
        <v>2023</v>
      </c>
      <c r="H1696" s="1">
        <f t="shared" si="78"/>
        <v>45055</v>
      </c>
      <c r="I1696" s="23">
        <v>45084</v>
      </c>
      <c r="J1696" s="21">
        <f t="shared" si="79"/>
        <v>29</v>
      </c>
      <c r="K1696" t="s">
        <v>19</v>
      </c>
      <c r="L1696">
        <v>26559</v>
      </c>
      <c r="M1696">
        <v>985</v>
      </c>
      <c r="N1696" s="24">
        <v>884.16</v>
      </c>
      <c r="O1696" s="24">
        <f t="shared" si="80"/>
        <v>884.16</v>
      </c>
      <c r="P1696">
        <v>176</v>
      </c>
      <c r="Q1696" t="b">
        <v>1</v>
      </c>
      <c r="V1696" t="s">
        <v>20</v>
      </c>
    </row>
    <row r="1697" spans="1:22">
      <c r="A1697" t="s">
        <v>3500</v>
      </c>
      <c r="B1697" t="s">
        <v>3501</v>
      </c>
      <c r="C1697" s="1" t="s">
        <v>4128</v>
      </c>
      <c r="D1697" s="1">
        <v>44989</v>
      </c>
      <c r="E1697" s="21">
        <v>3</v>
      </c>
      <c r="F1697" s="21">
        <v>4</v>
      </c>
      <c r="G1697" s="21">
        <v>2023</v>
      </c>
      <c r="H1697" s="1">
        <f t="shared" si="78"/>
        <v>44989</v>
      </c>
      <c r="I1697" s="23">
        <v>45006</v>
      </c>
      <c r="J1697" s="21">
        <f t="shared" si="79"/>
        <v>17</v>
      </c>
      <c r="K1697" t="s">
        <v>23</v>
      </c>
      <c r="L1697">
        <v>34742</v>
      </c>
      <c r="M1697">
        <v>447</v>
      </c>
      <c r="N1697" s="24">
        <v>690.3</v>
      </c>
      <c r="O1697" s="24">
        <f t="shared" si="80"/>
        <v>690.3</v>
      </c>
      <c r="P1697">
        <v>69</v>
      </c>
      <c r="Q1697" t="b">
        <v>1</v>
      </c>
      <c r="V1697" t="s">
        <v>68</v>
      </c>
    </row>
    <row r="1698" spans="1:22">
      <c r="A1698" t="s">
        <v>3502</v>
      </c>
      <c r="B1698" t="s">
        <v>3503</v>
      </c>
      <c r="C1698" s="1" t="s">
        <v>4129</v>
      </c>
      <c r="D1698" s="1">
        <v>45124</v>
      </c>
      <c r="E1698" s="21">
        <v>7</v>
      </c>
      <c r="F1698" s="21">
        <v>17</v>
      </c>
      <c r="G1698" s="21">
        <v>2023</v>
      </c>
      <c r="H1698" s="1">
        <f t="shared" si="78"/>
        <v>45124</v>
      </c>
      <c r="I1698" s="23">
        <v>45139</v>
      </c>
      <c r="J1698" s="21">
        <f t="shared" si="79"/>
        <v>15</v>
      </c>
      <c r="K1698" t="s">
        <v>19</v>
      </c>
      <c r="L1698">
        <v>70669</v>
      </c>
      <c r="M1698">
        <v>1287</v>
      </c>
      <c r="N1698" s="24">
        <v>1015.84</v>
      </c>
      <c r="O1698" s="24">
        <f t="shared" si="80"/>
        <v>1015.84</v>
      </c>
      <c r="P1698">
        <v>141</v>
      </c>
      <c r="Q1698" t="b">
        <v>0</v>
      </c>
      <c r="V1698" t="s">
        <v>20</v>
      </c>
    </row>
    <row r="1699" spans="1:22">
      <c r="A1699" t="s">
        <v>3504</v>
      </c>
      <c r="B1699" t="s">
        <v>3505</v>
      </c>
      <c r="C1699" s="1" t="s">
        <v>4129</v>
      </c>
      <c r="D1699" s="1">
        <v>44944</v>
      </c>
      <c r="E1699" s="21">
        <v>1</v>
      </c>
      <c r="F1699" s="21">
        <v>18</v>
      </c>
      <c r="G1699" s="21">
        <v>2023</v>
      </c>
      <c r="H1699" s="1">
        <f t="shared" si="78"/>
        <v>44944</v>
      </c>
      <c r="I1699" s="23">
        <v>44965</v>
      </c>
      <c r="J1699" s="21">
        <f t="shared" si="79"/>
        <v>21</v>
      </c>
      <c r="K1699" t="s">
        <v>41</v>
      </c>
      <c r="L1699">
        <v>81199</v>
      </c>
      <c r="M1699">
        <v>2050</v>
      </c>
      <c r="N1699" s="24">
        <v>1310.1</v>
      </c>
      <c r="O1699" s="24">
        <f t="shared" si="80"/>
        <v>1310.1</v>
      </c>
      <c r="P1699">
        <v>125</v>
      </c>
      <c r="Q1699" t="b">
        <v>0</v>
      </c>
      <c r="V1699" t="s">
        <v>42</v>
      </c>
    </row>
    <row r="1700" spans="1:22">
      <c r="A1700" t="s">
        <v>3506</v>
      </c>
      <c r="B1700" t="s">
        <v>3507</v>
      </c>
      <c r="C1700" s="1" t="s">
        <v>4131</v>
      </c>
      <c r="D1700" s="1">
        <v>44975</v>
      </c>
      <c r="E1700" s="21">
        <v>2</v>
      </c>
      <c r="F1700" s="21">
        <v>18</v>
      </c>
      <c r="G1700" s="21">
        <v>2023</v>
      </c>
      <c r="H1700" s="1">
        <f t="shared" si="78"/>
        <v>44975</v>
      </c>
      <c r="I1700" s="23">
        <v>44992</v>
      </c>
      <c r="J1700" s="21">
        <f t="shared" si="79"/>
        <v>17</v>
      </c>
      <c r="K1700" t="s">
        <v>33</v>
      </c>
      <c r="L1700">
        <v>22754</v>
      </c>
      <c r="M1700">
        <v>1121</v>
      </c>
      <c r="N1700" s="24">
        <v>1455.43</v>
      </c>
      <c r="O1700" s="24">
        <f t="shared" si="80"/>
        <v>1455.43</v>
      </c>
      <c r="P1700">
        <v>179</v>
      </c>
      <c r="Q1700" t="b">
        <v>0</v>
      </c>
      <c r="V1700" t="s">
        <v>34</v>
      </c>
    </row>
    <row r="1701" spans="1:22">
      <c r="A1701" t="s">
        <v>3508</v>
      </c>
      <c r="B1701" t="s">
        <v>3509</v>
      </c>
      <c r="C1701" s="1" t="s">
        <v>4129</v>
      </c>
      <c r="D1701" s="1">
        <v>45169</v>
      </c>
      <c r="E1701" s="21">
        <v>8</v>
      </c>
      <c r="F1701" s="21">
        <v>31</v>
      </c>
      <c r="G1701" s="21">
        <v>2023</v>
      </c>
      <c r="H1701" s="1">
        <f t="shared" si="78"/>
        <v>45169</v>
      </c>
      <c r="I1701" s="23">
        <v>45181</v>
      </c>
      <c r="J1701" s="21">
        <f t="shared" si="79"/>
        <v>12</v>
      </c>
      <c r="K1701" t="s">
        <v>33</v>
      </c>
      <c r="L1701">
        <v>4972</v>
      </c>
      <c r="M1701">
        <v>205</v>
      </c>
      <c r="N1701" s="24">
        <v>355.15</v>
      </c>
      <c r="O1701" s="24">
        <f t="shared" si="80"/>
        <v>355.15</v>
      </c>
      <c r="P1701">
        <v>29</v>
      </c>
      <c r="Q1701" t="b">
        <v>1</v>
      </c>
      <c r="V1701" t="s">
        <v>34</v>
      </c>
    </row>
    <row r="1702" spans="1:22">
      <c r="A1702" t="s">
        <v>3510</v>
      </c>
      <c r="B1702" t="s">
        <v>3511</v>
      </c>
      <c r="C1702" s="1" t="s">
        <v>4131</v>
      </c>
      <c r="D1702" s="1">
        <v>45092</v>
      </c>
      <c r="E1702" s="21">
        <v>6</v>
      </c>
      <c r="F1702" s="21">
        <v>15</v>
      </c>
      <c r="G1702" s="21">
        <v>2023</v>
      </c>
      <c r="H1702" s="1">
        <f t="shared" si="78"/>
        <v>45092</v>
      </c>
      <c r="I1702" s="23">
        <v>45118</v>
      </c>
      <c r="J1702" s="21">
        <f t="shared" si="79"/>
        <v>26</v>
      </c>
      <c r="K1702" t="s">
        <v>41</v>
      </c>
      <c r="L1702">
        <v>71831</v>
      </c>
      <c r="M1702">
        <v>2825</v>
      </c>
      <c r="N1702" s="24">
        <v>1842.1</v>
      </c>
      <c r="O1702" s="24">
        <f t="shared" si="80"/>
        <v>1842.1</v>
      </c>
      <c r="P1702">
        <v>142</v>
      </c>
      <c r="Q1702" t="b">
        <v>1</v>
      </c>
      <c r="V1702" t="s">
        <v>42</v>
      </c>
    </row>
    <row r="1703" spans="1:22">
      <c r="A1703" t="s">
        <v>3512</v>
      </c>
      <c r="B1703" t="s">
        <v>3513</v>
      </c>
      <c r="C1703" s="1" t="s">
        <v>4127</v>
      </c>
      <c r="D1703" s="1">
        <v>45208</v>
      </c>
      <c r="E1703" s="21">
        <v>10</v>
      </c>
      <c r="F1703" s="21">
        <v>9</v>
      </c>
      <c r="G1703" s="21">
        <v>2023</v>
      </c>
      <c r="H1703" s="1">
        <f t="shared" si="78"/>
        <v>45208</v>
      </c>
      <c r="I1703" s="23">
        <v>45228</v>
      </c>
      <c r="J1703" s="21">
        <f t="shared" si="79"/>
        <v>20</v>
      </c>
      <c r="K1703" t="s">
        <v>19</v>
      </c>
      <c r="L1703">
        <v>42873</v>
      </c>
      <c r="M1703">
        <v>627</v>
      </c>
      <c r="N1703" s="24">
        <v>-1058.27</v>
      </c>
      <c r="O1703" s="24">
        <f t="shared" si="80"/>
        <v>-344.195</v>
      </c>
      <c r="P1703">
        <v>32</v>
      </c>
      <c r="Q1703" t="b">
        <v>0</v>
      </c>
      <c r="V1703" t="s">
        <v>20</v>
      </c>
    </row>
    <row r="1704" spans="1:22">
      <c r="A1704" t="s">
        <v>3514</v>
      </c>
      <c r="B1704" t="s">
        <v>3515</v>
      </c>
      <c r="C1704" s="1" t="s">
        <v>4131</v>
      </c>
      <c r="D1704" s="1">
        <v>45253</v>
      </c>
      <c r="E1704" s="21">
        <v>11</v>
      </c>
      <c r="F1704" s="21">
        <v>23</v>
      </c>
      <c r="G1704" s="21">
        <v>2023</v>
      </c>
      <c r="H1704" s="1">
        <f t="shared" si="78"/>
        <v>45253</v>
      </c>
      <c r="I1704" s="23">
        <v>45272</v>
      </c>
      <c r="J1704" s="21">
        <f t="shared" si="79"/>
        <v>19</v>
      </c>
      <c r="K1704" t="s">
        <v>19</v>
      </c>
      <c r="L1704">
        <v>95661</v>
      </c>
      <c r="M1704">
        <v>3945</v>
      </c>
      <c r="N1704" s="24">
        <v>6774.98</v>
      </c>
      <c r="O1704" s="24">
        <f t="shared" si="80"/>
        <v>3632.575</v>
      </c>
      <c r="P1704">
        <v>675</v>
      </c>
      <c r="Q1704" t="b">
        <v>0</v>
      </c>
      <c r="V1704" t="s">
        <v>20</v>
      </c>
    </row>
    <row r="1705" spans="1:22">
      <c r="A1705" t="s">
        <v>3516</v>
      </c>
      <c r="B1705" t="s">
        <v>3517</v>
      </c>
      <c r="C1705" s="1" t="s">
        <v>4129</v>
      </c>
      <c r="D1705" s="1">
        <v>44953</v>
      </c>
      <c r="E1705" s="21">
        <v>1</v>
      </c>
      <c r="F1705" s="21">
        <v>27</v>
      </c>
      <c r="G1705" s="21">
        <v>2023</v>
      </c>
      <c r="H1705" s="1">
        <f t="shared" si="78"/>
        <v>44953</v>
      </c>
      <c r="I1705" s="23">
        <v>44976</v>
      </c>
      <c r="J1705" s="21">
        <f t="shared" si="79"/>
        <v>23</v>
      </c>
      <c r="K1705" t="s">
        <v>41</v>
      </c>
      <c r="L1705">
        <v>10903</v>
      </c>
      <c r="M1705">
        <v>451</v>
      </c>
      <c r="N1705" s="24">
        <v>551.76</v>
      </c>
      <c r="O1705" s="24">
        <f t="shared" si="80"/>
        <v>551.76</v>
      </c>
      <c r="P1705">
        <v>40</v>
      </c>
      <c r="Q1705" t="b">
        <v>1</v>
      </c>
      <c r="V1705" t="s">
        <v>42</v>
      </c>
    </row>
    <row r="1706" spans="1:22">
      <c r="A1706" t="s">
        <v>3518</v>
      </c>
      <c r="B1706" t="s">
        <v>3519</v>
      </c>
      <c r="C1706" s="1" t="s">
        <v>4131</v>
      </c>
      <c r="D1706" s="1">
        <v>44984</v>
      </c>
      <c r="E1706" s="21">
        <v>2</v>
      </c>
      <c r="F1706" s="21">
        <v>27</v>
      </c>
      <c r="G1706" s="21">
        <v>2023</v>
      </c>
      <c r="H1706" s="1">
        <f t="shared" si="78"/>
        <v>44984</v>
      </c>
      <c r="I1706" s="23">
        <v>45011</v>
      </c>
      <c r="J1706" s="21">
        <f t="shared" si="79"/>
        <v>27</v>
      </c>
      <c r="K1706" t="s">
        <v>33</v>
      </c>
      <c r="L1706">
        <v>4020</v>
      </c>
      <c r="M1706">
        <v>136</v>
      </c>
      <c r="N1706" s="24">
        <v>79.69</v>
      </c>
      <c r="O1706" s="24">
        <f t="shared" si="80"/>
        <v>79.69</v>
      </c>
      <c r="P1706">
        <v>19</v>
      </c>
      <c r="Q1706" t="b">
        <v>0</v>
      </c>
      <c r="V1706" t="s">
        <v>34</v>
      </c>
    </row>
    <row r="1707" spans="1:22">
      <c r="A1707" t="s">
        <v>3520</v>
      </c>
      <c r="B1707" t="s">
        <v>3521</v>
      </c>
      <c r="C1707" s="1" t="s">
        <v>4131</v>
      </c>
      <c r="D1707" s="1">
        <v>44934</v>
      </c>
      <c r="E1707" s="21">
        <v>1</v>
      </c>
      <c r="F1707" s="21">
        <v>8</v>
      </c>
      <c r="G1707" s="21">
        <v>2023</v>
      </c>
      <c r="H1707" s="1">
        <f t="shared" si="78"/>
        <v>44934</v>
      </c>
      <c r="I1707" s="23">
        <v>44958</v>
      </c>
      <c r="J1707" s="21">
        <f t="shared" si="79"/>
        <v>24</v>
      </c>
      <c r="K1707" t="s">
        <v>19</v>
      </c>
      <c r="L1707">
        <v>42755</v>
      </c>
      <c r="M1707">
        <v>2121</v>
      </c>
      <c r="N1707" s="24">
        <v>1615.96</v>
      </c>
      <c r="O1707" s="24">
        <f t="shared" si="80"/>
        <v>1615.96</v>
      </c>
      <c r="P1707">
        <v>250</v>
      </c>
      <c r="Q1707" t="b">
        <v>0</v>
      </c>
      <c r="V1707" t="s">
        <v>20</v>
      </c>
    </row>
    <row r="1708" spans="1:22">
      <c r="A1708" t="s">
        <v>3522</v>
      </c>
      <c r="B1708" t="s">
        <v>3523</v>
      </c>
      <c r="C1708" s="1" t="s">
        <v>4127</v>
      </c>
      <c r="D1708" s="1">
        <v>44988</v>
      </c>
      <c r="E1708" s="21">
        <v>3</v>
      </c>
      <c r="F1708" s="21">
        <v>3</v>
      </c>
      <c r="G1708" s="21">
        <v>2023</v>
      </c>
      <c r="H1708" s="1">
        <f t="shared" si="78"/>
        <v>44988</v>
      </c>
      <c r="I1708" s="23">
        <v>45001</v>
      </c>
      <c r="J1708" s="21">
        <f t="shared" si="79"/>
        <v>13</v>
      </c>
      <c r="K1708" t="s">
        <v>19</v>
      </c>
      <c r="L1708">
        <v>86956</v>
      </c>
      <c r="M1708">
        <v>2000</v>
      </c>
      <c r="N1708" s="24">
        <v>3122.28</v>
      </c>
      <c r="O1708" s="24">
        <f t="shared" si="80"/>
        <v>3122.28</v>
      </c>
      <c r="P1708">
        <v>359</v>
      </c>
      <c r="Q1708" t="b">
        <v>0</v>
      </c>
      <c r="V1708" t="s">
        <v>20</v>
      </c>
    </row>
    <row r="1709" spans="1:22">
      <c r="A1709" t="s">
        <v>3524</v>
      </c>
      <c r="B1709" t="s">
        <v>3525</v>
      </c>
      <c r="C1709" s="1" t="s">
        <v>4127</v>
      </c>
      <c r="D1709" s="1">
        <v>44948</v>
      </c>
      <c r="E1709" s="21">
        <v>1</v>
      </c>
      <c r="F1709" s="21">
        <v>22</v>
      </c>
      <c r="G1709" s="21">
        <v>2023</v>
      </c>
      <c r="H1709" s="1">
        <f t="shared" si="78"/>
        <v>44948</v>
      </c>
      <c r="I1709" s="23">
        <v>44973</v>
      </c>
      <c r="J1709" s="21">
        <f t="shared" si="79"/>
        <v>25</v>
      </c>
      <c r="K1709" t="s">
        <v>23</v>
      </c>
      <c r="L1709">
        <v>87988</v>
      </c>
      <c r="M1709">
        <v>4192</v>
      </c>
      <c r="N1709" s="24">
        <v>6571.66</v>
      </c>
      <c r="O1709" s="24">
        <f t="shared" si="80"/>
        <v>3632.575</v>
      </c>
      <c r="P1709">
        <v>786</v>
      </c>
      <c r="Q1709" t="b">
        <v>1</v>
      </c>
      <c r="V1709" t="s">
        <v>25</v>
      </c>
    </row>
    <row r="1710" spans="1:22">
      <c r="A1710" t="s">
        <v>3526</v>
      </c>
      <c r="B1710" t="s">
        <v>3527</v>
      </c>
      <c r="C1710" s="1" t="s">
        <v>4127</v>
      </c>
      <c r="D1710" s="1">
        <v>45279</v>
      </c>
      <c r="E1710" s="21">
        <v>12</v>
      </c>
      <c r="F1710" s="21">
        <v>19</v>
      </c>
      <c r="G1710" s="21">
        <v>2023</v>
      </c>
      <c r="H1710" s="1">
        <f t="shared" si="78"/>
        <v>45279</v>
      </c>
      <c r="I1710" s="23">
        <v>45288</v>
      </c>
      <c r="J1710" s="21">
        <f t="shared" si="79"/>
        <v>9</v>
      </c>
      <c r="K1710" t="s">
        <v>41</v>
      </c>
      <c r="L1710">
        <v>46648</v>
      </c>
      <c r="M1710">
        <v>2173</v>
      </c>
      <c r="N1710" s="24">
        <v>4014.69</v>
      </c>
      <c r="O1710" s="24">
        <f t="shared" si="80"/>
        <v>3632.575</v>
      </c>
      <c r="P1710">
        <v>433</v>
      </c>
      <c r="Q1710" t="b">
        <v>1</v>
      </c>
      <c r="V1710" t="s">
        <v>42</v>
      </c>
    </row>
    <row r="1711" spans="1:22">
      <c r="A1711" t="s">
        <v>3528</v>
      </c>
      <c r="B1711" t="s">
        <v>3529</v>
      </c>
      <c r="C1711" s="1" t="s">
        <v>4127</v>
      </c>
      <c r="D1711" s="1">
        <v>44972</v>
      </c>
      <c r="E1711" s="21">
        <v>2</v>
      </c>
      <c r="F1711" s="21">
        <v>15</v>
      </c>
      <c r="G1711" s="21">
        <v>2023</v>
      </c>
      <c r="H1711" s="1">
        <f t="shared" si="78"/>
        <v>44972</v>
      </c>
      <c r="I1711" s="23">
        <v>44989</v>
      </c>
      <c r="J1711" s="21">
        <f t="shared" si="79"/>
        <v>17</v>
      </c>
      <c r="K1711" t="s">
        <v>14</v>
      </c>
      <c r="L1711">
        <v>10516</v>
      </c>
      <c r="M1711">
        <v>109</v>
      </c>
      <c r="N1711" s="24">
        <v>149.77</v>
      </c>
      <c r="O1711" s="24">
        <f t="shared" si="80"/>
        <v>149.77</v>
      </c>
      <c r="P1711">
        <v>7</v>
      </c>
      <c r="Q1711" t="b">
        <v>1</v>
      </c>
      <c r="V1711" t="s">
        <v>16</v>
      </c>
    </row>
    <row r="1712" spans="1:22">
      <c r="A1712" t="s">
        <v>3530</v>
      </c>
      <c r="B1712" t="s">
        <v>3531</v>
      </c>
      <c r="C1712" s="1" t="s">
        <v>4127</v>
      </c>
      <c r="D1712" s="1">
        <v>45278</v>
      </c>
      <c r="E1712" s="21">
        <v>12</v>
      </c>
      <c r="F1712" s="21">
        <v>18</v>
      </c>
      <c r="G1712" s="21">
        <v>2023</v>
      </c>
      <c r="H1712" s="1">
        <f t="shared" si="78"/>
        <v>45278</v>
      </c>
      <c r="I1712" s="23">
        <v>45308</v>
      </c>
      <c r="J1712" s="21">
        <f t="shared" si="79"/>
        <v>30</v>
      </c>
      <c r="K1712" t="s">
        <v>14</v>
      </c>
      <c r="L1712">
        <v>3396</v>
      </c>
      <c r="M1712">
        <v>95</v>
      </c>
      <c r="N1712" s="24">
        <v>-65.19</v>
      </c>
      <c r="O1712" s="24">
        <f t="shared" si="80"/>
        <v>-65.19</v>
      </c>
      <c r="P1712">
        <v>17</v>
      </c>
      <c r="Q1712" t="b">
        <v>1</v>
      </c>
      <c r="V1712" t="s">
        <v>68</v>
      </c>
    </row>
    <row r="1713" spans="1:22">
      <c r="A1713" t="s">
        <v>3532</v>
      </c>
      <c r="B1713" t="s">
        <v>3533</v>
      </c>
      <c r="C1713" s="1" t="s">
        <v>4127</v>
      </c>
      <c r="D1713" s="1" t="s">
        <v>3064</v>
      </c>
      <c r="E1713" s="21">
        <v>17</v>
      </c>
      <c r="F1713" s="21">
        <v>11</v>
      </c>
      <c r="G1713" s="21">
        <v>2023</v>
      </c>
      <c r="H1713" s="1">
        <f t="shared" si="78"/>
        <v>45247</v>
      </c>
      <c r="I1713" s="23">
        <v>45261</v>
      </c>
      <c r="J1713" s="21">
        <f t="shared" si="79"/>
        <v>14</v>
      </c>
      <c r="K1713" t="s">
        <v>23</v>
      </c>
      <c r="L1713">
        <v>85082</v>
      </c>
      <c r="M1713">
        <v>4176</v>
      </c>
      <c r="N1713" s="24">
        <v>2848.54</v>
      </c>
      <c r="O1713" s="24">
        <f t="shared" si="80"/>
        <v>2848.54</v>
      </c>
      <c r="P1713">
        <v>0</v>
      </c>
      <c r="Q1713" t="b">
        <v>0</v>
      </c>
      <c r="V1713" t="s">
        <v>25</v>
      </c>
    </row>
    <row r="1714" spans="1:22">
      <c r="A1714" t="s">
        <v>3534</v>
      </c>
      <c r="B1714" t="s">
        <v>3535</v>
      </c>
      <c r="C1714" s="1" t="s">
        <v>4128</v>
      </c>
      <c r="D1714" s="1">
        <v>45109</v>
      </c>
      <c r="E1714" s="21">
        <v>7</v>
      </c>
      <c r="F1714" s="21">
        <v>2</v>
      </c>
      <c r="G1714" s="21">
        <v>2023</v>
      </c>
      <c r="H1714" s="1">
        <f t="shared" si="78"/>
        <v>45109</v>
      </c>
      <c r="I1714" s="23">
        <v>45115</v>
      </c>
      <c r="J1714" s="21">
        <f t="shared" si="79"/>
        <v>6</v>
      </c>
      <c r="K1714" t="s">
        <v>41</v>
      </c>
      <c r="L1714">
        <v>20129</v>
      </c>
      <c r="M1714">
        <v>284</v>
      </c>
      <c r="N1714" s="24">
        <v>449.2</v>
      </c>
      <c r="O1714" s="24">
        <f t="shared" si="80"/>
        <v>449.2</v>
      </c>
      <c r="P1714">
        <v>39</v>
      </c>
      <c r="Q1714" t="b">
        <v>0</v>
      </c>
      <c r="V1714" t="s">
        <v>42</v>
      </c>
    </row>
    <row r="1715" spans="1:22">
      <c r="A1715" t="s">
        <v>3536</v>
      </c>
      <c r="B1715" t="s">
        <v>3537</v>
      </c>
      <c r="C1715" s="1" t="s">
        <v>4127</v>
      </c>
      <c r="D1715" s="1">
        <v>44981</v>
      </c>
      <c r="E1715" s="21">
        <v>2</v>
      </c>
      <c r="F1715" s="21">
        <v>24</v>
      </c>
      <c r="G1715" s="21">
        <v>2023</v>
      </c>
      <c r="H1715" s="1">
        <f t="shared" si="78"/>
        <v>44981</v>
      </c>
      <c r="I1715" s="23">
        <v>44998</v>
      </c>
      <c r="J1715" s="21">
        <f t="shared" si="79"/>
        <v>17</v>
      </c>
      <c r="K1715" t="s">
        <v>23</v>
      </c>
      <c r="L1715">
        <v>2591</v>
      </c>
      <c r="M1715">
        <v>82</v>
      </c>
      <c r="N1715" s="24">
        <v>63.61</v>
      </c>
      <c r="O1715" s="24">
        <f t="shared" si="80"/>
        <v>63.61</v>
      </c>
      <c r="P1715">
        <v>10</v>
      </c>
      <c r="Q1715" t="b">
        <v>1</v>
      </c>
      <c r="V1715" t="s">
        <v>25</v>
      </c>
    </row>
    <row r="1716" spans="1:22">
      <c r="A1716" t="s">
        <v>3538</v>
      </c>
      <c r="B1716" t="s">
        <v>3539</v>
      </c>
      <c r="C1716" s="1" t="s">
        <v>4127</v>
      </c>
      <c r="D1716" s="1">
        <v>45212</v>
      </c>
      <c r="E1716" s="21">
        <v>10</v>
      </c>
      <c r="F1716" s="21">
        <v>13</v>
      </c>
      <c r="G1716" s="21">
        <v>2023</v>
      </c>
      <c r="H1716" s="1">
        <f t="shared" si="78"/>
        <v>45212</v>
      </c>
      <c r="I1716" s="23">
        <v>45240</v>
      </c>
      <c r="J1716" s="21">
        <f t="shared" si="79"/>
        <v>28</v>
      </c>
      <c r="K1716" t="s">
        <v>19</v>
      </c>
      <c r="L1716">
        <v>12303</v>
      </c>
      <c r="M1716">
        <v>604</v>
      </c>
      <c r="N1716" s="24">
        <v>599.52</v>
      </c>
      <c r="O1716" s="24">
        <f t="shared" si="80"/>
        <v>599.52</v>
      </c>
      <c r="P1716">
        <v>31</v>
      </c>
      <c r="Q1716" t="b">
        <v>1</v>
      </c>
      <c r="V1716" t="s">
        <v>20</v>
      </c>
    </row>
    <row r="1717" spans="1:22">
      <c r="A1717" t="s">
        <v>3540</v>
      </c>
      <c r="B1717" t="s">
        <v>3541</v>
      </c>
      <c r="C1717" s="1" t="s">
        <v>4129</v>
      </c>
      <c r="D1717" s="1">
        <v>45151</v>
      </c>
      <c r="E1717" s="21">
        <v>8</v>
      </c>
      <c r="F1717" s="21">
        <v>13</v>
      </c>
      <c r="G1717" s="21">
        <v>2023</v>
      </c>
      <c r="H1717" s="1">
        <f t="shared" si="78"/>
        <v>45151</v>
      </c>
      <c r="I1717" s="23">
        <v>45167</v>
      </c>
      <c r="J1717" s="21">
        <f t="shared" si="79"/>
        <v>16</v>
      </c>
      <c r="K1717" t="s">
        <v>19</v>
      </c>
      <c r="L1717">
        <v>31561</v>
      </c>
      <c r="M1717">
        <v>1016</v>
      </c>
      <c r="N1717" s="24">
        <v>1250.51</v>
      </c>
      <c r="O1717" s="24">
        <f t="shared" si="80"/>
        <v>1250.51</v>
      </c>
      <c r="P1717">
        <v>0</v>
      </c>
      <c r="Q1717" t="b">
        <v>0</v>
      </c>
      <c r="V1717" t="s">
        <v>20</v>
      </c>
    </row>
    <row r="1718" spans="1:22">
      <c r="A1718" t="s">
        <v>3542</v>
      </c>
      <c r="B1718" t="s">
        <v>3543</v>
      </c>
      <c r="C1718" s="1" t="s">
        <v>4129</v>
      </c>
      <c r="D1718" s="1">
        <v>45120</v>
      </c>
      <c r="E1718" s="21">
        <v>7</v>
      </c>
      <c r="F1718" s="21">
        <v>13</v>
      </c>
      <c r="G1718" s="21">
        <v>2023</v>
      </c>
      <c r="H1718" s="1">
        <f t="shared" si="78"/>
        <v>45120</v>
      </c>
      <c r="I1718" s="23">
        <v>45125</v>
      </c>
      <c r="J1718" s="21">
        <f t="shared" si="79"/>
        <v>5</v>
      </c>
      <c r="K1718" t="s">
        <v>33</v>
      </c>
      <c r="L1718">
        <v>72719</v>
      </c>
      <c r="M1718">
        <v>1279</v>
      </c>
      <c r="N1718" s="24">
        <v>687.01</v>
      </c>
      <c r="O1718" s="24">
        <f t="shared" si="80"/>
        <v>687.01</v>
      </c>
      <c r="P1718">
        <v>78</v>
      </c>
      <c r="Q1718" t="b">
        <v>1</v>
      </c>
      <c r="V1718" t="s">
        <v>34</v>
      </c>
    </row>
    <row r="1719" spans="1:22">
      <c r="A1719" t="s">
        <v>3544</v>
      </c>
      <c r="B1719" t="s">
        <v>3545</v>
      </c>
      <c r="C1719" s="1" t="s">
        <v>4131</v>
      </c>
      <c r="D1719" s="1">
        <v>44947</v>
      </c>
      <c r="E1719" s="21">
        <v>1</v>
      </c>
      <c r="F1719" s="21">
        <v>21</v>
      </c>
      <c r="G1719" s="21">
        <v>2023</v>
      </c>
      <c r="H1719" s="1">
        <f t="shared" si="78"/>
        <v>44947</v>
      </c>
      <c r="I1719" s="23">
        <v>44973</v>
      </c>
      <c r="J1719" s="21">
        <f t="shared" si="79"/>
        <v>26</v>
      </c>
      <c r="K1719" t="s">
        <v>33</v>
      </c>
      <c r="L1719">
        <v>93108</v>
      </c>
      <c r="M1719">
        <v>3099</v>
      </c>
      <c r="N1719" s="24">
        <v>2706.14</v>
      </c>
      <c r="O1719" s="24">
        <f t="shared" si="80"/>
        <v>2706.14</v>
      </c>
      <c r="P1719">
        <v>474</v>
      </c>
      <c r="Q1719" t="b">
        <v>1</v>
      </c>
      <c r="V1719" t="s">
        <v>34</v>
      </c>
    </row>
    <row r="1720" spans="1:22">
      <c r="A1720" t="s">
        <v>3546</v>
      </c>
      <c r="B1720" t="s">
        <v>3547</v>
      </c>
      <c r="C1720" s="1" t="s">
        <v>4129</v>
      </c>
      <c r="D1720" s="1">
        <v>45077</v>
      </c>
      <c r="E1720" s="21">
        <v>5</v>
      </c>
      <c r="F1720" s="21">
        <v>31</v>
      </c>
      <c r="G1720" s="21">
        <v>2023</v>
      </c>
      <c r="H1720" s="1">
        <f t="shared" si="78"/>
        <v>45077</v>
      </c>
      <c r="I1720" s="23">
        <v>45079</v>
      </c>
      <c r="J1720" s="21">
        <f t="shared" si="79"/>
        <v>2</v>
      </c>
      <c r="K1720" t="s">
        <v>23</v>
      </c>
      <c r="L1720">
        <v>87231</v>
      </c>
      <c r="M1720">
        <v>1585</v>
      </c>
      <c r="N1720" s="24">
        <v>500000</v>
      </c>
      <c r="O1720" s="24">
        <f t="shared" si="80"/>
        <v>3632.575</v>
      </c>
      <c r="P1720">
        <v>265</v>
      </c>
      <c r="Q1720" t="b">
        <v>0</v>
      </c>
      <c r="V1720" t="s">
        <v>25</v>
      </c>
    </row>
    <row r="1721" spans="1:22">
      <c r="A1721" t="s">
        <v>3548</v>
      </c>
      <c r="B1721" t="s">
        <v>3549</v>
      </c>
      <c r="C1721" s="1" t="s">
        <v>4129</v>
      </c>
      <c r="D1721" s="1">
        <v>45217</v>
      </c>
      <c r="E1721" s="21">
        <v>10</v>
      </c>
      <c r="F1721" s="21">
        <v>18</v>
      </c>
      <c r="G1721" s="21">
        <v>2023</v>
      </c>
      <c r="H1721" s="1">
        <f t="shared" si="78"/>
        <v>45217</v>
      </c>
      <c r="I1721" s="23">
        <v>45224</v>
      </c>
      <c r="J1721" s="21">
        <f t="shared" si="79"/>
        <v>7</v>
      </c>
      <c r="K1721" t="s">
        <v>23</v>
      </c>
      <c r="L1721">
        <v>8314</v>
      </c>
      <c r="M1721">
        <v>255</v>
      </c>
      <c r="N1721" s="24">
        <v>234.46</v>
      </c>
      <c r="O1721" s="24">
        <f t="shared" si="80"/>
        <v>234.46</v>
      </c>
      <c r="P1721">
        <v>43</v>
      </c>
      <c r="Q1721" t="b">
        <v>0</v>
      </c>
      <c r="V1721" t="s">
        <v>25</v>
      </c>
    </row>
    <row r="1722" spans="1:22">
      <c r="A1722" t="s">
        <v>3550</v>
      </c>
      <c r="B1722" t="s">
        <v>3551</v>
      </c>
      <c r="C1722" s="1" t="s">
        <v>4129</v>
      </c>
      <c r="D1722" s="1">
        <v>45166</v>
      </c>
      <c r="E1722" s="21">
        <v>8</v>
      </c>
      <c r="F1722" s="21">
        <v>28</v>
      </c>
      <c r="G1722" s="21">
        <v>2023</v>
      </c>
      <c r="H1722" s="1">
        <f t="shared" si="78"/>
        <v>45166</v>
      </c>
      <c r="I1722" s="23">
        <v>45169</v>
      </c>
      <c r="J1722" s="21">
        <f t="shared" si="79"/>
        <v>3</v>
      </c>
      <c r="K1722" t="s">
        <v>33</v>
      </c>
      <c r="L1722">
        <v>20623</v>
      </c>
      <c r="M1722">
        <v>267</v>
      </c>
      <c r="N1722" s="24">
        <v>188.12</v>
      </c>
      <c r="O1722" s="24">
        <f t="shared" si="80"/>
        <v>188.12</v>
      </c>
      <c r="P1722">
        <v>18</v>
      </c>
      <c r="Q1722" t="b">
        <v>1</v>
      </c>
      <c r="V1722" t="s">
        <v>34</v>
      </c>
    </row>
    <row r="1723" spans="1:22">
      <c r="A1723" t="s">
        <v>3552</v>
      </c>
      <c r="B1723" t="s">
        <v>3553</v>
      </c>
      <c r="C1723" s="1" t="s">
        <v>4128</v>
      </c>
      <c r="D1723" s="1">
        <v>45210</v>
      </c>
      <c r="E1723" s="21">
        <v>10</v>
      </c>
      <c r="F1723" s="21">
        <v>11</v>
      </c>
      <c r="G1723" s="21">
        <v>2023</v>
      </c>
      <c r="H1723" s="1">
        <f t="shared" si="78"/>
        <v>45210</v>
      </c>
      <c r="I1723" s="23">
        <v>45230</v>
      </c>
      <c r="J1723" s="21">
        <f t="shared" si="79"/>
        <v>20</v>
      </c>
      <c r="K1723" t="s">
        <v>14</v>
      </c>
      <c r="L1723">
        <v>68675</v>
      </c>
      <c r="M1723">
        <v>2350</v>
      </c>
      <c r="N1723" s="24">
        <v>3741.24</v>
      </c>
      <c r="O1723" s="24">
        <f t="shared" si="80"/>
        <v>3632.575</v>
      </c>
      <c r="P1723">
        <v>275</v>
      </c>
      <c r="Q1723" t="b">
        <v>0</v>
      </c>
      <c r="V1723" t="s">
        <v>16</v>
      </c>
    </row>
    <row r="1724" spans="1:22">
      <c r="A1724" t="s">
        <v>3554</v>
      </c>
      <c r="B1724" t="s">
        <v>3555</v>
      </c>
      <c r="C1724" s="1" t="s">
        <v>4127</v>
      </c>
      <c r="D1724" s="1">
        <v>45157</v>
      </c>
      <c r="E1724" s="21">
        <v>8</v>
      </c>
      <c r="F1724" s="21">
        <v>19</v>
      </c>
      <c r="G1724" s="21">
        <v>2023</v>
      </c>
      <c r="H1724" s="1">
        <f t="shared" si="78"/>
        <v>45157</v>
      </c>
      <c r="I1724" s="23">
        <v>45169</v>
      </c>
      <c r="J1724" s="21">
        <f t="shared" si="79"/>
        <v>12</v>
      </c>
      <c r="K1724" t="s">
        <v>41</v>
      </c>
      <c r="L1724">
        <v>97826</v>
      </c>
      <c r="M1724">
        <v>3000</v>
      </c>
      <c r="N1724" s="24">
        <v>5159.16</v>
      </c>
      <c r="O1724" s="24">
        <f t="shared" si="80"/>
        <v>3632.575</v>
      </c>
      <c r="P1724">
        <v>523</v>
      </c>
      <c r="Q1724" t="b">
        <v>0</v>
      </c>
      <c r="V1724" t="s">
        <v>42</v>
      </c>
    </row>
    <row r="1725" spans="1:22">
      <c r="A1725" t="s">
        <v>3556</v>
      </c>
      <c r="B1725" t="s">
        <v>3557</v>
      </c>
      <c r="C1725" s="1" t="s">
        <v>4131</v>
      </c>
      <c r="D1725" s="1">
        <v>45114</v>
      </c>
      <c r="E1725" s="21">
        <v>7</v>
      </c>
      <c r="F1725" s="21">
        <v>7</v>
      </c>
      <c r="G1725" s="21">
        <v>2023</v>
      </c>
      <c r="H1725" s="1">
        <f t="shared" si="78"/>
        <v>45114</v>
      </c>
      <c r="I1725" s="23">
        <v>45141</v>
      </c>
      <c r="J1725" s="21">
        <f t="shared" si="79"/>
        <v>27</v>
      </c>
      <c r="K1725" t="s">
        <v>33</v>
      </c>
      <c r="L1725">
        <v>66082</v>
      </c>
      <c r="M1725">
        <v>2617</v>
      </c>
      <c r="N1725" s="24">
        <v>2319.23</v>
      </c>
      <c r="O1725" s="24">
        <f t="shared" si="80"/>
        <v>2319.23</v>
      </c>
      <c r="P1725">
        <v>249</v>
      </c>
      <c r="Q1725" t="b">
        <v>1</v>
      </c>
      <c r="V1725" t="s">
        <v>34</v>
      </c>
    </row>
    <row r="1726" spans="1:22">
      <c r="A1726" t="s">
        <v>3558</v>
      </c>
      <c r="B1726" t="s">
        <v>3559</v>
      </c>
      <c r="C1726" s="1" t="s">
        <v>4127</v>
      </c>
      <c r="D1726" s="1">
        <v>45186</v>
      </c>
      <c r="E1726" s="21">
        <v>9</v>
      </c>
      <c r="F1726" s="21">
        <v>17</v>
      </c>
      <c r="G1726" s="21">
        <v>2023</v>
      </c>
      <c r="H1726" s="1">
        <f t="shared" si="78"/>
        <v>45186</v>
      </c>
      <c r="I1726" s="23">
        <v>45196</v>
      </c>
      <c r="J1726" s="21">
        <f t="shared" si="79"/>
        <v>10</v>
      </c>
      <c r="K1726" t="s">
        <v>19</v>
      </c>
      <c r="L1726">
        <v>84624</v>
      </c>
      <c r="M1726">
        <v>2981</v>
      </c>
      <c r="N1726" s="24">
        <v>4953.32</v>
      </c>
      <c r="O1726" s="24">
        <f t="shared" si="80"/>
        <v>3632.575</v>
      </c>
      <c r="P1726">
        <v>358</v>
      </c>
      <c r="Q1726" t="b">
        <v>0</v>
      </c>
      <c r="V1726" t="s">
        <v>20</v>
      </c>
    </row>
    <row r="1727" spans="1:22">
      <c r="A1727" t="s">
        <v>3560</v>
      </c>
      <c r="B1727" t="s">
        <v>3561</v>
      </c>
      <c r="C1727" s="1" t="s">
        <v>4129</v>
      </c>
      <c r="D1727" s="1">
        <v>44936</v>
      </c>
      <c r="E1727" s="21">
        <v>1</v>
      </c>
      <c r="F1727" s="21">
        <v>10</v>
      </c>
      <c r="G1727" s="21">
        <v>2023</v>
      </c>
      <c r="H1727" s="1">
        <f t="shared" si="78"/>
        <v>44936</v>
      </c>
      <c r="I1727" s="23">
        <v>44940</v>
      </c>
      <c r="J1727" s="21">
        <f t="shared" si="79"/>
        <v>4</v>
      </c>
      <c r="K1727" t="s">
        <v>14</v>
      </c>
      <c r="L1727">
        <v>34130</v>
      </c>
      <c r="M1727">
        <v>1091</v>
      </c>
      <c r="N1727" s="24">
        <v>1176.46</v>
      </c>
      <c r="O1727" s="24">
        <f t="shared" si="80"/>
        <v>1176.46</v>
      </c>
      <c r="P1727">
        <v>99</v>
      </c>
      <c r="Q1727" t="b">
        <v>0</v>
      </c>
      <c r="V1727" t="s">
        <v>16</v>
      </c>
    </row>
    <row r="1728" spans="1:22">
      <c r="A1728" t="s">
        <v>3562</v>
      </c>
      <c r="B1728" t="s">
        <v>3563</v>
      </c>
      <c r="C1728" s="1" t="s">
        <v>4127</v>
      </c>
      <c r="D1728" s="1">
        <v>45244</v>
      </c>
      <c r="E1728" s="21">
        <v>11</v>
      </c>
      <c r="F1728" s="21">
        <v>14</v>
      </c>
      <c r="G1728" s="21">
        <v>2023</v>
      </c>
      <c r="H1728" s="1">
        <f t="shared" si="78"/>
        <v>45244</v>
      </c>
      <c r="I1728" s="23">
        <v>45264</v>
      </c>
      <c r="J1728" s="21">
        <f t="shared" si="79"/>
        <v>20</v>
      </c>
      <c r="K1728" t="s">
        <v>33</v>
      </c>
      <c r="L1728">
        <v>52756</v>
      </c>
      <c r="M1728">
        <v>1983</v>
      </c>
      <c r="N1728" s="24">
        <v>2498.64</v>
      </c>
      <c r="O1728" s="24">
        <f t="shared" si="80"/>
        <v>2498.64</v>
      </c>
      <c r="P1728">
        <v>237</v>
      </c>
      <c r="Q1728" t="b">
        <v>1</v>
      </c>
      <c r="V1728" t="s">
        <v>34</v>
      </c>
    </row>
    <row r="1729" spans="1:22">
      <c r="A1729" t="s">
        <v>3564</v>
      </c>
      <c r="B1729" t="s">
        <v>3565</v>
      </c>
      <c r="C1729" s="1" t="s">
        <v>4129</v>
      </c>
      <c r="D1729" s="1">
        <v>45264</v>
      </c>
      <c r="E1729" s="21">
        <v>12</v>
      </c>
      <c r="F1729" s="21">
        <v>4</v>
      </c>
      <c r="G1729" s="21">
        <v>2023</v>
      </c>
      <c r="H1729" s="1">
        <f t="shared" si="78"/>
        <v>45264</v>
      </c>
      <c r="I1729" s="23">
        <v>45293</v>
      </c>
      <c r="J1729" s="21">
        <f t="shared" si="79"/>
        <v>29</v>
      </c>
      <c r="K1729" t="s">
        <v>19</v>
      </c>
      <c r="L1729">
        <v>98624</v>
      </c>
      <c r="M1729">
        <v>1554</v>
      </c>
      <c r="N1729" s="24">
        <v>2772.34</v>
      </c>
      <c r="O1729" s="24">
        <f t="shared" si="80"/>
        <v>2772.34</v>
      </c>
      <c r="P1729">
        <v>284</v>
      </c>
      <c r="Q1729" t="b">
        <v>0</v>
      </c>
      <c r="V1729" t="s">
        <v>20</v>
      </c>
    </row>
    <row r="1730" spans="1:22">
      <c r="A1730" t="s">
        <v>3566</v>
      </c>
      <c r="B1730" t="s">
        <v>3567</v>
      </c>
      <c r="C1730" s="1" t="s">
        <v>4131</v>
      </c>
      <c r="D1730" s="1">
        <v>45024</v>
      </c>
      <c r="E1730" s="21">
        <v>4</v>
      </c>
      <c r="F1730" s="21">
        <v>8</v>
      </c>
      <c r="G1730" s="21">
        <v>2023</v>
      </c>
      <c r="H1730" s="1">
        <f t="shared" si="78"/>
        <v>45024</v>
      </c>
      <c r="I1730" s="23">
        <v>45038</v>
      </c>
      <c r="J1730" s="21">
        <f t="shared" si="79"/>
        <v>14</v>
      </c>
      <c r="K1730" t="s">
        <v>41</v>
      </c>
      <c r="L1730">
        <v>27292</v>
      </c>
      <c r="M1730">
        <v>922</v>
      </c>
      <c r="N1730" s="24">
        <v>1498.19</v>
      </c>
      <c r="O1730" s="24">
        <f t="shared" si="80"/>
        <v>1498.19</v>
      </c>
      <c r="P1730">
        <v>109</v>
      </c>
      <c r="Q1730" t="b">
        <v>1</v>
      </c>
      <c r="V1730" t="s">
        <v>42</v>
      </c>
    </row>
    <row r="1731" spans="1:22">
      <c r="A1731" t="s">
        <v>3568</v>
      </c>
      <c r="B1731" t="s">
        <v>3569</v>
      </c>
      <c r="C1731" s="1" t="s">
        <v>4128</v>
      </c>
      <c r="D1731" s="1">
        <v>45209</v>
      </c>
      <c r="E1731" s="21">
        <v>10</v>
      </c>
      <c r="F1731" s="21">
        <v>10</v>
      </c>
      <c r="G1731" s="21">
        <v>2023</v>
      </c>
      <c r="H1731" s="1">
        <f t="shared" ref="H1731:H1794" si="81">IF(E1731&gt;12,DATE(G1731,F1731,E1731),D1731)</f>
        <v>45209</v>
      </c>
      <c r="I1731" s="23">
        <v>45222</v>
      </c>
      <c r="J1731" s="21">
        <f t="shared" ref="J1731:J1794" si="82">DATEDIF(H1731,I1731,"D")</f>
        <v>13</v>
      </c>
      <c r="K1731" t="s">
        <v>33</v>
      </c>
      <c r="L1731">
        <v>87206</v>
      </c>
      <c r="M1731">
        <v>1472</v>
      </c>
      <c r="N1731" s="24">
        <v>2513.7</v>
      </c>
      <c r="O1731" s="24">
        <f t="shared" ref="O1731:O1794" si="83">IF(N1731&lt;$Z$8,$Z$8,IF(N1731&gt;$Z$9,$Z$9,N1731))</f>
        <v>2513.7</v>
      </c>
      <c r="P1731">
        <v>196</v>
      </c>
      <c r="Q1731" t="b">
        <v>0</v>
      </c>
      <c r="V1731" t="s">
        <v>34</v>
      </c>
    </row>
    <row r="1732" spans="1:22">
      <c r="A1732" t="s">
        <v>3570</v>
      </c>
      <c r="B1732" t="s">
        <v>3571</v>
      </c>
      <c r="C1732" s="1" t="s">
        <v>4127</v>
      </c>
      <c r="D1732" s="1">
        <v>45136</v>
      </c>
      <c r="E1732" s="21">
        <v>7</v>
      </c>
      <c r="F1732" s="21">
        <v>29</v>
      </c>
      <c r="G1732" s="21">
        <v>2023</v>
      </c>
      <c r="H1732" s="1">
        <f t="shared" si="81"/>
        <v>45136</v>
      </c>
      <c r="I1732" s="23">
        <v>45149</v>
      </c>
      <c r="J1732" s="21">
        <f t="shared" si="82"/>
        <v>13</v>
      </c>
      <c r="K1732" t="s">
        <v>23</v>
      </c>
      <c r="L1732">
        <v>70274</v>
      </c>
      <c r="M1732">
        <v>3304</v>
      </c>
      <c r="N1732" s="24">
        <v>2330.2</v>
      </c>
      <c r="O1732" s="24">
        <f t="shared" si="83"/>
        <v>2330.2</v>
      </c>
      <c r="P1732">
        <v>365</v>
      </c>
      <c r="Q1732" t="b">
        <v>1</v>
      </c>
      <c r="V1732" t="s">
        <v>25</v>
      </c>
    </row>
    <row r="1733" spans="1:22">
      <c r="A1733" t="s">
        <v>3572</v>
      </c>
      <c r="B1733" t="s">
        <v>3573</v>
      </c>
      <c r="C1733" s="1" t="s">
        <v>4131</v>
      </c>
      <c r="D1733" s="1">
        <v>45194</v>
      </c>
      <c r="E1733" s="21">
        <v>9</v>
      </c>
      <c r="F1733" s="21">
        <v>25</v>
      </c>
      <c r="G1733" s="21">
        <v>2023</v>
      </c>
      <c r="H1733" s="1">
        <f t="shared" si="81"/>
        <v>45194</v>
      </c>
      <c r="I1733" s="23">
        <v>45204</v>
      </c>
      <c r="J1733" s="21">
        <f t="shared" si="82"/>
        <v>10</v>
      </c>
      <c r="K1733" t="s">
        <v>23</v>
      </c>
      <c r="L1733">
        <v>3469</v>
      </c>
      <c r="M1733">
        <v>44</v>
      </c>
      <c r="N1733" s="24">
        <v>26.6</v>
      </c>
      <c r="O1733" s="24">
        <f t="shared" si="83"/>
        <v>26.6</v>
      </c>
      <c r="P1733">
        <v>5</v>
      </c>
      <c r="Q1733" t="b">
        <v>0</v>
      </c>
      <c r="V1733" t="s">
        <v>25</v>
      </c>
    </row>
    <row r="1734" spans="1:22">
      <c r="A1734" t="s">
        <v>3574</v>
      </c>
      <c r="B1734" t="s">
        <v>3575</v>
      </c>
      <c r="C1734" s="1" t="s">
        <v>4131</v>
      </c>
      <c r="D1734" s="1">
        <v>44993</v>
      </c>
      <c r="E1734" s="21">
        <v>3</v>
      </c>
      <c r="F1734" s="21">
        <v>8</v>
      </c>
      <c r="G1734" s="21">
        <v>2023</v>
      </c>
      <c r="H1734" s="1">
        <f t="shared" si="81"/>
        <v>44993</v>
      </c>
      <c r="I1734" s="23">
        <v>45153</v>
      </c>
      <c r="J1734" s="21">
        <f t="shared" si="82"/>
        <v>160</v>
      </c>
      <c r="K1734" t="s">
        <v>14</v>
      </c>
      <c r="L1734">
        <v>54947</v>
      </c>
      <c r="M1734">
        <v>1495</v>
      </c>
      <c r="N1734" s="24">
        <v>2750.96</v>
      </c>
      <c r="O1734" s="24">
        <f t="shared" si="83"/>
        <v>2750.96</v>
      </c>
      <c r="P1734">
        <v>78</v>
      </c>
      <c r="Q1734" t="b">
        <v>1</v>
      </c>
      <c r="V1734" t="s">
        <v>16</v>
      </c>
    </row>
    <row r="1735" spans="1:22">
      <c r="A1735" t="s">
        <v>3576</v>
      </c>
      <c r="B1735" t="s">
        <v>3577</v>
      </c>
      <c r="C1735" s="1" t="s">
        <v>4129</v>
      </c>
      <c r="D1735" s="1">
        <v>44981</v>
      </c>
      <c r="E1735" s="21">
        <v>2</v>
      </c>
      <c r="F1735" s="21">
        <v>24</v>
      </c>
      <c r="G1735" s="21">
        <v>2023</v>
      </c>
      <c r="H1735" s="1">
        <f t="shared" si="81"/>
        <v>44981</v>
      </c>
      <c r="I1735" s="23">
        <v>44982</v>
      </c>
      <c r="J1735" s="21">
        <f t="shared" si="82"/>
        <v>1</v>
      </c>
      <c r="K1735" t="s">
        <v>41</v>
      </c>
      <c r="L1735">
        <v>23534</v>
      </c>
      <c r="M1735">
        <v>890</v>
      </c>
      <c r="N1735" s="24">
        <v>962.76</v>
      </c>
      <c r="O1735" s="24">
        <f t="shared" si="83"/>
        <v>962.76</v>
      </c>
      <c r="P1735">
        <v>82</v>
      </c>
      <c r="Q1735" t="b">
        <v>1</v>
      </c>
      <c r="V1735" t="s">
        <v>42</v>
      </c>
    </row>
    <row r="1736" spans="1:22">
      <c r="A1736" t="s">
        <v>3578</v>
      </c>
      <c r="B1736" t="s">
        <v>3579</v>
      </c>
      <c r="C1736" s="1" t="s">
        <v>4129</v>
      </c>
      <c r="D1736" s="1">
        <v>45219</v>
      </c>
      <c r="E1736" s="21">
        <v>10</v>
      </c>
      <c r="F1736" s="21">
        <v>20</v>
      </c>
      <c r="G1736" s="21">
        <v>2023</v>
      </c>
      <c r="H1736" s="1">
        <f t="shared" si="81"/>
        <v>45219</v>
      </c>
      <c r="I1736" s="23">
        <v>45230</v>
      </c>
      <c r="J1736" s="21">
        <f t="shared" si="82"/>
        <v>11</v>
      </c>
      <c r="K1736" t="s">
        <v>14</v>
      </c>
      <c r="L1736">
        <v>64620</v>
      </c>
      <c r="M1736">
        <v>1830</v>
      </c>
      <c r="N1736" s="24">
        <v>1705.23</v>
      </c>
      <c r="O1736" s="24">
        <f t="shared" si="83"/>
        <v>1705.23</v>
      </c>
      <c r="P1736">
        <v>211</v>
      </c>
      <c r="Q1736" t="b">
        <v>0</v>
      </c>
      <c r="V1736" t="s">
        <v>16</v>
      </c>
    </row>
    <row r="1737" spans="1:22">
      <c r="A1737" t="s">
        <v>3580</v>
      </c>
      <c r="B1737" t="s">
        <v>3581</v>
      </c>
      <c r="C1737" s="1" t="s">
        <v>4127</v>
      </c>
      <c r="D1737" s="1">
        <v>45177</v>
      </c>
      <c r="E1737" s="21">
        <v>9</v>
      </c>
      <c r="F1737" s="21">
        <v>8</v>
      </c>
      <c r="G1737" s="21">
        <v>2023</v>
      </c>
      <c r="H1737" s="1">
        <f t="shared" si="81"/>
        <v>45177</v>
      </c>
      <c r="I1737" s="23">
        <v>45193</v>
      </c>
      <c r="J1737" s="21">
        <f t="shared" si="82"/>
        <v>16</v>
      </c>
      <c r="K1737" t="s">
        <v>23</v>
      </c>
      <c r="L1737">
        <v>49874</v>
      </c>
      <c r="M1737">
        <v>682</v>
      </c>
      <c r="N1737" s="24">
        <v>1082.36</v>
      </c>
      <c r="O1737" s="24">
        <f t="shared" si="83"/>
        <v>1082.36</v>
      </c>
      <c r="P1737">
        <v>98</v>
      </c>
      <c r="Q1737" t="b">
        <v>1</v>
      </c>
      <c r="V1737" t="s">
        <v>25</v>
      </c>
    </row>
    <row r="1738" spans="1:22">
      <c r="A1738" t="s">
        <v>3582</v>
      </c>
      <c r="B1738" t="s">
        <v>3583</v>
      </c>
      <c r="C1738" s="1" t="s">
        <v>4127</v>
      </c>
      <c r="D1738" s="1">
        <v>45265</v>
      </c>
      <c r="E1738" s="21">
        <v>12</v>
      </c>
      <c r="F1738" s="21">
        <v>5</v>
      </c>
      <c r="G1738" s="21">
        <v>2023</v>
      </c>
      <c r="H1738" s="1">
        <f t="shared" si="81"/>
        <v>45265</v>
      </c>
      <c r="I1738" s="23">
        <v>45065</v>
      </c>
      <c r="J1738" s="21">
        <f t="shared" si="82"/>
        <v>-200</v>
      </c>
      <c r="K1738" t="s">
        <v>41</v>
      </c>
      <c r="L1738">
        <v>50708</v>
      </c>
      <c r="M1738">
        <v>1629</v>
      </c>
      <c r="N1738" s="24">
        <v>2858.28</v>
      </c>
      <c r="O1738" s="24">
        <f t="shared" si="83"/>
        <v>2858.28</v>
      </c>
      <c r="P1738">
        <v>191</v>
      </c>
      <c r="Q1738" t="b">
        <v>0</v>
      </c>
      <c r="V1738" t="s">
        <v>42</v>
      </c>
    </row>
    <row r="1739" spans="1:22">
      <c r="A1739" t="s">
        <v>3584</v>
      </c>
      <c r="B1739" t="s">
        <v>3585</v>
      </c>
      <c r="C1739" s="1" t="s">
        <v>4127</v>
      </c>
      <c r="D1739" s="1">
        <v>45040</v>
      </c>
      <c r="E1739" s="21">
        <v>4</v>
      </c>
      <c r="F1739" s="21">
        <v>24</v>
      </c>
      <c r="G1739" s="21">
        <v>2023</v>
      </c>
      <c r="H1739" s="1">
        <f t="shared" si="81"/>
        <v>45040</v>
      </c>
      <c r="I1739" s="23">
        <v>45065</v>
      </c>
      <c r="J1739" s="21">
        <f t="shared" si="82"/>
        <v>25</v>
      </c>
      <c r="K1739" t="s">
        <v>19</v>
      </c>
      <c r="L1739">
        <v>75553</v>
      </c>
      <c r="M1739">
        <v>2694</v>
      </c>
      <c r="N1739" s="24">
        <v>4832.32</v>
      </c>
      <c r="O1739" s="24">
        <f t="shared" si="83"/>
        <v>3632.575</v>
      </c>
      <c r="P1739">
        <v>271</v>
      </c>
      <c r="Q1739" t="b">
        <v>1</v>
      </c>
      <c r="V1739" t="s">
        <v>68</v>
      </c>
    </row>
    <row r="1740" spans="1:22">
      <c r="A1740" t="s">
        <v>3586</v>
      </c>
      <c r="B1740" t="s">
        <v>3587</v>
      </c>
      <c r="C1740" s="1" t="s">
        <v>4131</v>
      </c>
      <c r="D1740" s="1">
        <v>45033</v>
      </c>
      <c r="E1740" s="21">
        <v>4</v>
      </c>
      <c r="F1740" s="21">
        <v>17</v>
      </c>
      <c r="G1740" s="21">
        <v>2023</v>
      </c>
      <c r="H1740" s="1">
        <f t="shared" si="81"/>
        <v>45033</v>
      </c>
      <c r="I1740" s="23">
        <v>45034</v>
      </c>
      <c r="J1740" s="21">
        <f t="shared" si="82"/>
        <v>1</v>
      </c>
      <c r="K1740" t="s">
        <v>14</v>
      </c>
      <c r="L1740">
        <v>69344</v>
      </c>
      <c r="M1740">
        <v>2645</v>
      </c>
      <c r="N1740" s="24">
        <v>2576.22</v>
      </c>
      <c r="O1740" s="24">
        <f t="shared" si="83"/>
        <v>2576.22</v>
      </c>
      <c r="P1740">
        <v>286</v>
      </c>
      <c r="Q1740" t="b">
        <v>1</v>
      </c>
      <c r="V1740" t="s">
        <v>16</v>
      </c>
    </row>
    <row r="1741" spans="1:22">
      <c r="A1741" t="s">
        <v>3588</v>
      </c>
      <c r="B1741" t="s">
        <v>3589</v>
      </c>
      <c r="C1741" s="1" t="s">
        <v>4129</v>
      </c>
      <c r="D1741" s="1">
        <v>44967</v>
      </c>
      <c r="E1741" s="21">
        <v>2</v>
      </c>
      <c r="F1741" s="21">
        <v>10</v>
      </c>
      <c r="G1741" s="21">
        <v>2023</v>
      </c>
      <c r="H1741" s="1">
        <f t="shared" si="81"/>
        <v>44967</v>
      </c>
      <c r="I1741" s="23">
        <v>44974</v>
      </c>
      <c r="J1741" s="21">
        <f t="shared" si="82"/>
        <v>7</v>
      </c>
      <c r="K1741" t="s">
        <v>19</v>
      </c>
      <c r="L1741">
        <v>50138</v>
      </c>
      <c r="M1741">
        <v>1249</v>
      </c>
      <c r="N1741" s="24">
        <v>2221.12</v>
      </c>
      <c r="O1741" s="24">
        <f t="shared" si="83"/>
        <v>2221.12</v>
      </c>
      <c r="P1741">
        <v>107</v>
      </c>
      <c r="Q1741" t="b">
        <v>0</v>
      </c>
      <c r="V1741" t="s">
        <v>20</v>
      </c>
    </row>
    <row r="1742" spans="1:22">
      <c r="A1742" t="s">
        <v>3590</v>
      </c>
      <c r="B1742" t="s">
        <v>3591</v>
      </c>
      <c r="C1742" s="1" t="s">
        <v>4131</v>
      </c>
      <c r="D1742" s="1">
        <v>45111</v>
      </c>
      <c r="E1742" s="21">
        <v>7</v>
      </c>
      <c r="F1742" s="21">
        <v>4</v>
      </c>
      <c r="G1742" s="21">
        <v>2023</v>
      </c>
      <c r="H1742" s="1">
        <f t="shared" si="81"/>
        <v>45111</v>
      </c>
      <c r="I1742" s="23">
        <v>45125</v>
      </c>
      <c r="J1742" s="21">
        <f t="shared" si="82"/>
        <v>14</v>
      </c>
      <c r="K1742" t="s">
        <v>138</v>
      </c>
      <c r="L1742">
        <v>55302</v>
      </c>
      <c r="M1742">
        <v>1799</v>
      </c>
      <c r="N1742" s="24">
        <v>1009.96</v>
      </c>
      <c r="O1742" s="24">
        <f t="shared" si="83"/>
        <v>1009.96</v>
      </c>
      <c r="P1742">
        <v>339</v>
      </c>
      <c r="Q1742" t="b">
        <v>1</v>
      </c>
      <c r="V1742" t="s">
        <v>139</v>
      </c>
    </row>
    <row r="1743" spans="1:22">
      <c r="A1743" t="s">
        <v>3592</v>
      </c>
      <c r="B1743" t="s">
        <v>3593</v>
      </c>
      <c r="C1743" s="1" t="s">
        <v>4128</v>
      </c>
      <c r="D1743" s="1">
        <v>45139</v>
      </c>
      <c r="E1743" s="21">
        <v>8</v>
      </c>
      <c r="F1743" s="21">
        <v>1</v>
      </c>
      <c r="G1743" s="21">
        <v>2023</v>
      </c>
      <c r="H1743" s="1">
        <f t="shared" si="81"/>
        <v>45139</v>
      </c>
      <c r="I1743" s="23">
        <v>45164</v>
      </c>
      <c r="J1743" s="21">
        <f t="shared" si="82"/>
        <v>25</v>
      </c>
      <c r="K1743" t="s">
        <v>33</v>
      </c>
      <c r="L1743">
        <v>48638</v>
      </c>
      <c r="M1743">
        <v>1363</v>
      </c>
      <c r="N1743" s="24">
        <v>783.03</v>
      </c>
      <c r="O1743" s="24">
        <f t="shared" si="83"/>
        <v>783.03</v>
      </c>
      <c r="P1743">
        <v>0</v>
      </c>
      <c r="Q1743" t="b">
        <v>0</v>
      </c>
      <c r="V1743" t="s">
        <v>34</v>
      </c>
    </row>
    <row r="1744" spans="1:22">
      <c r="A1744" t="s">
        <v>3594</v>
      </c>
      <c r="B1744" t="s">
        <v>3595</v>
      </c>
      <c r="C1744" s="1" t="s">
        <v>4131</v>
      </c>
      <c r="D1744" s="1">
        <v>44956</v>
      </c>
      <c r="E1744" s="21">
        <v>1</v>
      </c>
      <c r="F1744" s="21">
        <v>30</v>
      </c>
      <c r="G1744" s="21">
        <v>2023</v>
      </c>
      <c r="H1744" s="1">
        <f t="shared" si="81"/>
        <v>44956</v>
      </c>
      <c r="I1744" s="23">
        <v>44977</v>
      </c>
      <c r="J1744" s="21">
        <f t="shared" si="82"/>
        <v>21</v>
      </c>
      <c r="K1744" t="s">
        <v>33</v>
      </c>
      <c r="L1744">
        <v>79249</v>
      </c>
      <c r="M1744">
        <v>2922</v>
      </c>
      <c r="N1744" s="24">
        <v>4193.88</v>
      </c>
      <c r="O1744" s="24">
        <f t="shared" si="83"/>
        <v>3632.575</v>
      </c>
      <c r="P1744">
        <v>151</v>
      </c>
      <c r="Q1744" t="b">
        <v>1</v>
      </c>
      <c r="V1744" t="s">
        <v>34</v>
      </c>
    </row>
    <row r="1745" spans="1:22">
      <c r="A1745" t="s">
        <v>3596</v>
      </c>
      <c r="B1745" t="s">
        <v>3597</v>
      </c>
      <c r="C1745" s="1" t="s">
        <v>4128</v>
      </c>
      <c r="D1745" s="1">
        <v>44947</v>
      </c>
      <c r="E1745" s="21">
        <v>1</v>
      </c>
      <c r="F1745" s="21">
        <v>21</v>
      </c>
      <c r="G1745" s="21">
        <v>2023</v>
      </c>
      <c r="H1745" s="1">
        <f t="shared" si="81"/>
        <v>44947</v>
      </c>
      <c r="I1745" s="23">
        <v>44972</v>
      </c>
      <c r="J1745" s="21">
        <f t="shared" si="82"/>
        <v>25</v>
      </c>
      <c r="K1745" t="s">
        <v>19</v>
      </c>
      <c r="L1745">
        <v>3719</v>
      </c>
      <c r="M1745">
        <v>123</v>
      </c>
      <c r="N1745" s="24">
        <v>73.14</v>
      </c>
      <c r="O1745" s="24">
        <f t="shared" si="83"/>
        <v>73.14</v>
      </c>
      <c r="P1745">
        <v>6</v>
      </c>
      <c r="Q1745" t="b">
        <v>0</v>
      </c>
      <c r="V1745" t="s">
        <v>20</v>
      </c>
    </row>
    <row r="1746" spans="1:22">
      <c r="A1746" t="s">
        <v>3598</v>
      </c>
      <c r="B1746" t="s">
        <v>3599</v>
      </c>
      <c r="C1746" s="1" t="s">
        <v>4128</v>
      </c>
      <c r="D1746" s="1">
        <v>44966</v>
      </c>
      <c r="E1746" s="21">
        <v>2</v>
      </c>
      <c r="F1746" s="21">
        <v>9</v>
      </c>
      <c r="G1746" s="21">
        <v>2023</v>
      </c>
      <c r="H1746" s="1">
        <f t="shared" si="81"/>
        <v>44966</v>
      </c>
      <c r="I1746" s="23">
        <v>44971</v>
      </c>
      <c r="J1746" s="21">
        <f t="shared" si="82"/>
        <v>5</v>
      </c>
      <c r="K1746" t="s">
        <v>138</v>
      </c>
      <c r="L1746">
        <v>23890</v>
      </c>
      <c r="M1746">
        <v>741</v>
      </c>
      <c r="N1746" s="24">
        <v>731.3</v>
      </c>
      <c r="O1746" s="24">
        <f t="shared" si="83"/>
        <v>731.3</v>
      </c>
      <c r="P1746">
        <v>145</v>
      </c>
      <c r="Q1746" t="b">
        <v>1</v>
      </c>
      <c r="V1746" t="s">
        <v>68</v>
      </c>
    </row>
    <row r="1747" spans="1:22">
      <c r="A1747" t="s">
        <v>3600</v>
      </c>
      <c r="B1747" t="s">
        <v>3601</v>
      </c>
      <c r="C1747" s="1" t="s">
        <v>4128</v>
      </c>
      <c r="D1747" s="1">
        <v>44976</v>
      </c>
      <c r="E1747" s="21">
        <v>2</v>
      </c>
      <c r="F1747" s="21">
        <v>19</v>
      </c>
      <c r="G1747" s="21">
        <v>2023</v>
      </c>
      <c r="H1747" s="1">
        <f t="shared" si="81"/>
        <v>44976</v>
      </c>
      <c r="I1747" s="23">
        <v>44991</v>
      </c>
      <c r="J1747" s="21">
        <f t="shared" si="82"/>
        <v>15</v>
      </c>
      <c r="K1747" t="s">
        <v>19</v>
      </c>
      <c r="L1747">
        <v>78236</v>
      </c>
      <c r="M1747">
        <v>1563</v>
      </c>
      <c r="N1747" s="24">
        <v>2358.78</v>
      </c>
      <c r="O1747" s="24">
        <f t="shared" si="83"/>
        <v>2358.78</v>
      </c>
      <c r="P1747">
        <v>130</v>
      </c>
      <c r="Q1747" t="b">
        <v>0</v>
      </c>
      <c r="V1747" t="s">
        <v>20</v>
      </c>
    </row>
    <row r="1748" spans="1:22">
      <c r="A1748" t="s">
        <v>3602</v>
      </c>
      <c r="B1748" t="s">
        <v>3603</v>
      </c>
      <c r="C1748" s="1" t="s">
        <v>4128</v>
      </c>
      <c r="D1748" s="1">
        <v>45124</v>
      </c>
      <c r="E1748" s="21">
        <v>7</v>
      </c>
      <c r="F1748" s="21">
        <v>17</v>
      </c>
      <c r="G1748" s="21">
        <v>2023</v>
      </c>
      <c r="H1748" s="1">
        <f t="shared" si="81"/>
        <v>45124</v>
      </c>
      <c r="I1748" s="23">
        <v>45152</v>
      </c>
      <c r="J1748" s="21">
        <f t="shared" si="82"/>
        <v>28</v>
      </c>
      <c r="K1748" t="s">
        <v>19</v>
      </c>
      <c r="L1748">
        <v>37509</v>
      </c>
      <c r="M1748">
        <v>378</v>
      </c>
      <c r="N1748" s="24">
        <v>380.23</v>
      </c>
      <c r="O1748" s="24">
        <f t="shared" si="83"/>
        <v>380.23</v>
      </c>
      <c r="P1748">
        <v>64</v>
      </c>
      <c r="Q1748" t="b">
        <v>1</v>
      </c>
      <c r="V1748" t="s">
        <v>20</v>
      </c>
    </row>
    <row r="1749" spans="1:22">
      <c r="A1749" t="s">
        <v>3604</v>
      </c>
      <c r="B1749" t="s">
        <v>3605</v>
      </c>
      <c r="C1749" s="1" t="s">
        <v>4131</v>
      </c>
      <c r="D1749" s="1">
        <v>45054</v>
      </c>
      <c r="E1749" s="21">
        <v>5</v>
      </c>
      <c r="F1749" s="21">
        <v>8</v>
      </c>
      <c r="G1749" s="21">
        <v>2023</v>
      </c>
      <c r="H1749" s="1">
        <f t="shared" si="81"/>
        <v>45054</v>
      </c>
      <c r="I1749" s="23">
        <v>45073</v>
      </c>
      <c r="J1749" s="21">
        <f t="shared" si="82"/>
        <v>19</v>
      </c>
      <c r="K1749" t="s">
        <v>41</v>
      </c>
      <c r="L1749">
        <v>43534</v>
      </c>
      <c r="M1749">
        <v>738</v>
      </c>
      <c r="N1749" s="24">
        <v>567.82</v>
      </c>
      <c r="O1749" s="24">
        <f t="shared" si="83"/>
        <v>567.82</v>
      </c>
      <c r="P1749">
        <v>43</v>
      </c>
      <c r="Q1749" t="b">
        <v>1</v>
      </c>
      <c r="V1749" t="s">
        <v>42</v>
      </c>
    </row>
    <row r="1750" spans="1:22">
      <c r="A1750" t="s">
        <v>3606</v>
      </c>
      <c r="B1750" t="s">
        <v>3607</v>
      </c>
      <c r="C1750" s="1" t="s">
        <v>4128</v>
      </c>
      <c r="D1750" s="1">
        <v>45212</v>
      </c>
      <c r="E1750" s="21">
        <v>10</v>
      </c>
      <c r="F1750" s="21">
        <v>13</v>
      </c>
      <c r="G1750" s="21">
        <v>2023</v>
      </c>
      <c r="H1750" s="1">
        <f t="shared" si="81"/>
        <v>45212</v>
      </c>
      <c r="I1750" s="23">
        <v>45238</v>
      </c>
      <c r="J1750" s="21">
        <f t="shared" si="82"/>
        <v>26</v>
      </c>
      <c r="K1750" t="s">
        <v>14</v>
      </c>
      <c r="L1750">
        <v>93241</v>
      </c>
      <c r="M1750">
        <v>1369</v>
      </c>
      <c r="N1750" s="24">
        <v>1262.25</v>
      </c>
      <c r="O1750" s="24">
        <f t="shared" si="83"/>
        <v>1262.25</v>
      </c>
      <c r="P1750">
        <v>257</v>
      </c>
      <c r="Q1750" t="b">
        <v>1</v>
      </c>
      <c r="V1750" t="s">
        <v>16</v>
      </c>
    </row>
    <row r="1751" spans="1:22">
      <c r="A1751" t="s">
        <v>3608</v>
      </c>
      <c r="B1751" t="s">
        <v>3609</v>
      </c>
      <c r="C1751" s="1" t="s">
        <v>4128</v>
      </c>
      <c r="D1751" s="1">
        <v>44981</v>
      </c>
      <c r="E1751" s="21">
        <v>2</v>
      </c>
      <c r="F1751" s="21">
        <v>24</v>
      </c>
      <c r="G1751" s="21">
        <v>2023</v>
      </c>
      <c r="H1751" s="1">
        <f t="shared" si="81"/>
        <v>44981</v>
      </c>
      <c r="I1751" s="23">
        <v>45006</v>
      </c>
      <c r="J1751" s="21">
        <f t="shared" si="82"/>
        <v>25</v>
      </c>
      <c r="K1751" t="s">
        <v>41</v>
      </c>
      <c r="L1751">
        <v>19787</v>
      </c>
      <c r="M1751">
        <v>553</v>
      </c>
      <c r="N1751" s="24">
        <v>656.06</v>
      </c>
      <c r="O1751" s="24">
        <f t="shared" si="83"/>
        <v>656.06</v>
      </c>
      <c r="P1751">
        <v>100</v>
      </c>
      <c r="Q1751" t="b">
        <v>1</v>
      </c>
      <c r="V1751" t="s">
        <v>42</v>
      </c>
    </row>
    <row r="1752" spans="1:22">
      <c r="A1752" t="s">
        <v>3610</v>
      </c>
      <c r="B1752" t="s">
        <v>3611</v>
      </c>
      <c r="C1752" s="1" t="s">
        <v>4127</v>
      </c>
      <c r="D1752" s="1">
        <v>45272</v>
      </c>
      <c r="E1752" s="21">
        <v>12</v>
      </c>
      <c r="F1752" s="21">
        <v>12</v>
      </c>
      <c r="G1752" s="21">
        <v>2023</v>
      </c>
      <c r="H1752" s="1">
        <f t="shared" si="81"/>
        <v>45272</v>
      </c>
      <c r="I1752" s="23">
        <v>45296</v>
      </c>
      <c r="J1752" s="21">
        <f t="shared" si="82"/>
        <v>24</v>
      </c>
      <c r="K1752" t="s">
        <v>41</v>
      </c>
      <c r="L1752">
        <v>49845</v>
      </c>
      <c r="M1752">
        <v>1719</v>
      </c>
      <c r="N1752" s="24">
        <v>2085.28</v>
      </c>
      <c r="O1752" s="24">
        <f t="shared" si="83"/>
        <v>2085.28</v>
      </c>
      <c r="P1752">
        <v>0</v>
      </c>
      <c r="Q1752" t="b">
        <v>1</v>
      </c>
      <c r="V1752" t="s">
        <v>42</v>
      </c>
    </row>
    <row r="1753" spans="1:22">
      <c r="A1753" t="s">
        <v>3612</v>
      </c>
      <c r="B1753" t="s">
        <v>3613</v>
      </c>
      <c r="C1753" s="1" t="s">
        <v>4129</v>
      </c>
      <c r="D1753" s="1">
        <v>44980</v>
      </c>
      <c r="E1753" s="21">
        <v>2</v>
      </c>
      <c r="F1753" s="21">
        <v>23</v>
      </c>
      <c r="G1753" s="21">
        <v>2023</v>
      </c>
      <c r="H1753" s="1">
        <f t="shared" si="81"/>
        <v>44980</v>
      </c>
      <c r="I1753" s="23">
        <v>44985</v>
      </c>
      <c r="J1753" s="21">
        <f t="shared" si="82"/>
        <v>5</v>
      </c>
      <c r="K1753" t="s">
        <v>23</v>
      </c>
      <c r="L1753">
        <v>58932</v>
      </c>
      <c r="M1753">
        <v>1091</v>
      </c>
      <c r="N1753" s="24">
        <v>1826.88</v>
      </c>
      <c r="O1753" s="24">
        <f t="shared" si="83"/>
        <v>1826.88</v>
      </c>
      <c r="P1753">
        <v>56</v>
      </c>
      <c r="Q1753" t="b">
        <v>1</v>
      </c>
      <c r="R1753">
        <v>58956</v>
      </c>
      <c r="V1753" t="s">
        <v>25</v>
      </c>
    </row>
    <row r="1754" spans="1:22">
      <c r="A1754" t="s">
        <v>3614</v>
      </c>
      <c r="B1754" t="s">
        <v>3615</v>
      </c>
      <c r="C1754" s="1" t="s">
        <v>4131</v>
      </c>
      <c r="D1754" s="1">
        <v>45132</v>
      </c>
      <c r="E1754" s="21">
        <v>7</v>
      </c>
      <c r="F1754" s="21">
        <v>25</v>
      </c>
      <c r="G1754" s="21">
        <v>2023</v>
      </c>
      <c r="H1754" s="1">
        <f t="shared" si="81"/>
        <v>45132</v>
      </c>
      <c r="I1754" s="23">
        <v>45153</v>
      </c>
      <c r="J1754" s="21">
        <f t="shared" si="82"/>
        <v>21</v>
      </c>
      <c r="K1754" t="s">
        <v>19</v>
      </c>
      <c r="L1754">
        <v>93124</v>
      </c>
      <c r="M1754">
        <v>4429</v>
      </c>
      <c r="N1754" s="24">
        <v>7198.14</v>
      </c>
      <c r="O1754" s="24">
        <f t="shared" si="83"/>
        <v>3632.575</v>
      </c>
      <c r="P1754">
        <v>0</v>
      </c>
      <c r="Q1754" t="b">
        <v>0</v>
      </c>
      <c r="V1754" t="s">
        <v>20</v>
      </c>
    </row>
    <row r="1755" spans="1:22">
      <c r="A1755" t="s">
        <v>3616</v>
      </c>
      <c r="B1755" t="s">
        <v>3617</v>
      </c>
      <c r="C1755" s="1" t="s">
        <v>4131</v>
      </c>
      <c r="D1755" s="1">
        <v>45200</v>
      </c>
      <c r="E1755" s="21">
        <v>10</v>
      </c>
      <c r="F1755" s="21">
        <v>1</v>
      </c>
      <c r="G1755" s="21">
        <v>2023</v>
      </c>
      <c r="H1755" s="1">
        <f t="shared" si="81"/>
        <v>45200</v>
      </c>
      <c r="I1755" s="23">
        <v>45226</v>
      </c>
      <c r="J1755" s="21">
        <f t="shared" si="82"/>
        <v>26</v>
      </c>
      <c r="K1755" t="s">
        <v>14</v>
      </c>
      <c r="L1755">
        <v>92659</v>
      </c>
      <c r="M1755">
        <v>951</v>
      </c>
      <c r="N1755" s="24">
        <v>1127.15</v>
      </c>
      <c r="O1755" s="24">
        <f t="shared" si="83"/>
        <v>1127.15</v>
      </c>
      <c r="P1755">
        <v>105</v>
      </c>
      <c r="Q1755" t="b">
        <v>0</v>
      </c>
      <c r="V1755" t="s">
        <v>16</v>
      </c>
    </row>
    <row r="1756" spans="1:22">
      <c r="A1756" t="s">
        <v>3618</v>
      </c>
      <c r="B1756" t="s">
        <v>3619</v>
      </c>
      <c r="C1756" s="1" t="s">
        <v>4127</v>
      </c>
      <c r="D1756" s="1">
        <v>45107</v>
      </c>
      <c r="E1756" s="21">
        <v>6</v>
      </c>
      <c r="F1756" s="21">
        <v>30</v>
      </c>
      <c r="G1756" s="21">
        <v>2023</v>
      </c>
      <c r="H1756" s="1">
        <f t="shared" si="81"/>
        <v>45107</v>
      </c>
      <c r="I1756" s="23">
        <v>45117</v>
      </c>
      <c r="J1756" s="21">
        <f t="shared" si="82"/>
        <v>10</v>
      </c>
      <c r="K1756" t="s">
        <v>23</v>
      </c>
      <c r="L1756">
        <v>34062</v>
      </c>
      <c r="M1756">
        <v>1392</v>
      </c>
      <c r="N1756" s="24">
        <v>500000</v>
      </c>
      <c r="O1756" s="24">
        <f t="shared" si="83"/>
        <v>3632.575</v>
      </c>
      <c r="P1756">
        <v>165</v>
      </c>
      <c r="Q1756" t="b">
        <v>0</v>
      </c>
      <c r="V1756" t="s">
        <v>68</v>
      </c>
    </row>
    <row r="1757" spans="1:22">
      <c r="A1757" t="s">
        <v>3620</v>
      </c>
      <c r="B1757" t="s">
        <v>3621</v>
      </c>
      <c r="C1757" s="1" t="s">
        <v>4131</v>
      </c>
      <c r="D1757" s="1">
        <v>45093</v>
      </c>
      <c r="E1757" s="21">
        <v>6</v>
      </c>
      <c r="F1757" s="21">
        <v>16</v>
      </c>
      <c r="G1757" s="21">
        <v>2023</v>
      </c>
      <c r="H1757" s="1">
        <f t="shared" si="81"/>
        <v>45093</v>
      </c>
      <c r="I1757" s="23">
        <v>45106</v>
      </c>
      <c r="J1757" s="21">
        <f t="shared" si="82"/>
        <v>13</v>
      </c>
      <c r="K1757" t="s">
        <v>14</v>
      </c>
      <c r="L1757">
        <v>76713</v>
      </c>
      <c r="M1757">
        <v>2685</v>
      </c>
      <c r="N1757" s="24">
        <v>1802.59</v>
      </c>
      <c r="O1757" s="24">
        <f t="shared" si="83"/>
        <v>1802.59</v>
      </c>
      <c r="P1757">
        <v>254</v>
      </c>
      <c r="Q1757" t="b">
        <v>0</v>
      </c>
      <c r="V1757" t="s">
        <v>16</v>
      </c>
    </row>
    <row r="1758" spans="1:22">
      <c r="A1758" t="s">
        <v>3622</v>
      </c>
      <c r="B1758" t="s">
        <v>3623</v>
      </c>
      <c r="C1758" s="1" t="s">
        <v>4129</v>
      </c>
      <c r="D1758" s="1">
        <v>45251</v>
      </c>
      <c r="E1758" s="21">
        <v>11</v>
      </c>
      <c r="F1758" s="21">
        <v>21</v>
      </c>
      <c r="G1758" s="21">
        <v>2023</v>
      </c>
      <c r="H1758" s="1">
        <f t="shared" si="81"/>
        <v>45251</v>
      </c>
      <c r="I1758" s="23">
        <v>45259</v>
      </c>
      <c r="J1758" s="21">
        <f t="shared" si="82"/>
        <v>8</v>
      </c>
      <c r="K1758" t="s">
        <v>33</v>
      </c>
      <c r="L1758">
        <v>88263</v>
      </c>
      <c r="M1758">
        <v>2201</v>
      </c>
      <c r="N1758" s="24">
        <v>1943.55</v>
      </c>
      <c r="O1758" s="24">
        <f t="shared" si="83"/>
        <v>1943.55</v>
      </c>
      <c r="P1758">
        <v>0</v>
      </c>
      <c r="Q1758" t="b">
        <v>0</v>
      </c>
      <c r="V1758" t="s">
        <v>34</v>
      </c>
    </row>
    <row r="1759" spans="1:22">
      <c r="A1759" t="s">
        <v>3624</v>
      </c>
      <c r="B1759" t="s">
        <v>3625</v>
      </c>
      <c r="C1759" s="1" t="s">
        <v>4127</v>
      </c>
      <c r="D1759" s="1">
        <v>45238</v>
      </c>
      <c r="E1759" s="21">
        <v>11</v>
      </c>
      <c r="F1759" s="21">
        <v>8</v>
      </c>
      <c r="G1759" s="21">
        <v>2023</v>
      </c>
      <c r="H1759" s="1">
        <f t="shared" si="81"/>
        <v>45238</v>
      </c>
      <c r="I1759" s="23">
        <v>45243</v>
      </c>
      <c r="J1759" s="21">
        <f t="shared" si="82"/>
        <v>5</v>
      </c>
      <c r="K1759" t="s">
        <v>23</v>
      </c>
      <c r="L1759">
        <v>96756</v>
      </c>
      <c r="M1759">
        <v>1162</v>
      </c>
      <c r="N1759" s="24">
        <v>2024.16</v>
      </c>
      <c r="O1759" s="24">
        <f t="shared" si="83"/>
        <v>2024.16</v>
      </c>
      <c r="P1759">
        <v>160</v>
      </c>
      <c r="Q1759" t="b">
        <v>1</v>
      </c>
      <c r="V1759" t="s">
        <v>25</v>
      </c>
    </row>
    <row r="1760" spans="1:22">
      <c r="A1760" t="s">
        <v>3626</v>
      </c>
      <c r="B1760" t="s">
        <v>3627</v>
      </c>
      <c r="C1760" s="1" t="s">
        <v>4129</v>
      </c>
      <c r="D1760" s="1">
        <v>45119</v>
      </c>
      <c r="E1760" s="21">
        <v>7</v>
      </c>
      <c r="F1760" s="21">
        <v>12</v>
      </c>
      <c r="G1760" s="21">
        <v>2023</v>
      </c>
      <c r="H1760" s="1">
        <f t="shared" si="81"/>
        <v>45119</v>
      </c>
      <c r="I1760" s="23">
        <v>45120</v>
      </c>
      <c r="J1760" s="21">
        <f t="shared" si="82"/>
        <v>1</v>
      </c>
      <c r="K1760" t="s">
        <v>33</v>
      </c>
      <c r="L1760">
        <v>61461</v>
      </c>
      <c r="M1760">
        <v>2157</v>
      </c>
      <c r="N1760" s="24">
        <v>2301.5</v>
      </c>
      <c r="O1760" s="24">
        <f t="shared" si="83"/>
        <v>2301.5</v>
      </c>
      <c r="P1760">
        <v>0</v>
      </c>
      <c r="Q1760" t="b">
        <v>0</v>
      </c>
      <c r="V1760" t="s">
        <v>34</v>
      </c>
    </row>
    <row r="1761" spans="1:22">
      <c r="A1761" t="s">
        <v>3628</v>
      </c>
      <c r="B1761" t="s">
        <v>3629</v>
      </c>
      <c r="C1761" s="1" t="s">
        <v>4127</v>
      </c>
      <c r="D1761" s="1">
        <v>45057</v>
      </c>
      <c r="E1761" s="21">
        <v>5</v>
      </c>
      <c r="F1761" s="21">
        <v>11</v>
      </c>
      <c r="G1761" s="21">
        <v>2023</v>
      </c>
      <c r="H1761" s="1">
        <f t="shared" si="81"/>
        <v>45057</v>
      </c>
      <c r="I1761" s="23">
        <v>45052</v>
      </c>
      <c r="J1761" s="21">
        <f t="shared" si="82"/>
        <v>-5</v>
      </c>
      <c r="K1761" t="s">
        <v>23</v>
      </c>
      <c r="L1761">
        <v>76418</v>
      </c>
      <c r="M1761">
        <v>1942</v>
      </c>
      <c r="N1761" s="24">
        <v>3829.18</v>
      </c>
      <c r="O1761" s="24">
        <f t="shared" si="83"/>
        <v>3632.575</v>
      </c>
      <c r="P1761">
        <v>179</v>
      </c>
      <c r="Q1761" t="b">
        <v>1</v>
      </c>
      <c r="V1761" t="s">
        <v>25</v>
      </c>
    </row>
    <row r="1762" spans="1:22">
      <c r="A1762" t="s">
        <v>3630</v>
      </c>
      <c r="B1762" t="s">
        <v>3631</v>
      </c>
      <c r="C1762" s="1" t="s">
        <v>4127</v>
      </c>
      <c r="D1762" s="1" t="s">
        <v>1724</v>
      </c>
      <c r="E1762" s="21">
        <v>23</v>
      </c>
      <c r="F1762" s="21">
        <v>7</v>
      </c>
      <c r="G1762" s="21">
        <v>2023</v>
      </c>
      <c r="H1762" s="1">
        <f t="shared" si="81"/>
        <v>45130</v>
      </c>
      <c r="I1762" s="23">
        <v>45138</v>
      </c>
      <c r="J1762" s="21">
        <f t="shared" si="82"/>
        <v>8</v>
      </c>
      <c r="K1762" t="s">
        <v>19</v>
      </c>
      <c r="L1762">
        <v>67672</v>
      </c>
      <c r="M1762">
        <v>3211</v>
      </c>
      <c r="N1762" s="24">
        <v>3851.21</v>
      </c>
      <c r="O1762" s="24">
        <f t="shared" si="83"/>
        <v>3632.575</v>
      </c>
      <c r="P1762">
        <v>178</v>
      </c>
      <c r="Q1762" t="b">
        <v>1</v>
      </c>
      <c r="V1762" t="s">
        <v>20</v>
      </c>
    </row>
    <row r="1763" spans="1:22">
      <c r="A1763" t="s">
        <v>3632</v>
      </c>
      <c r="B1763" t="s">
        <v>3633</v>
      </c>
      <c r="C1763" s="1" t="s">
        <v>4129</v>
      </c>
      <c r="D1763" s="1">
        <v>44944</v>
      </c>
      <c r="E1763" s="21">
        <v>1</v>
      </c>
      <c r="F1763" s="21">
        <v>18</v>
      </c>
      <c r="G1763" s="21">
        <v>2023</v>
      </c>
      <c r="H1763" s="1">
        <f t="shared" si="81"/>
        <v>44944</v>
      </c>
      <c r="I1763" s="23">
        <v>44973</v>
      </c>
      <c r="J1763" s="21">
        <f t="shared" si="82"/>
        <v>29</v>
      </c>
      <c r="K1763" t="s">
        <v>41</v>
      </c>
      <c r="L1763">
        <v>35832</v>
      </c>
      <c r="M1763">
        <v>1135</v>
      </c>
      <c r="N1763" s="24">
        <v>1915.77</v>
      </c>
      <c r="O1763" s="24">
        <f t="shared" si="83"/>
        <v>1915.77</v>
      </c>
      <c r="P1763">
        <v>226</v>
      </c>
      <c r="Q1763" t="b">
        <v>0</v>
      </c>
      <c r="V1763" t="s">
        <v>42</v>
      </c>
    </row>
    <row r="1764" spans="1:22">
      <c r="A1764" t="s">
        <v>3634</v>
      </c>
      <c r="B1764" t="s">
        <v>3635</v>
      </c>
      <c r="C1764" s="1" t="s">
        <v>4131</v>
      </c>
      <c r="D1764" s="1">
        <v>45192</v>
      </c>
      <c r="E1764" s="21">
        <v>9</v>
      </c>
      <c r="F1764" s="21">
        <v>23</v>
      </c>
      <c r="G1764" s="21">
        <v>2023</v>
      </c>
      <c r="H1764" s="1">
        <f t="shared" si="81"/>
        <v>45192</v>
      </c>
      <c r="I1764" s="23">
        <v>45207</v>
      </c>
      <c r="J1764" s="21">
        <f t="shared" si="82"/>
        <v>15</v>
      </c>
      <c r="K1764" t="s">
        <v>33</v>
      </c>
      <c r="L1764">
        <v>32966</v>
      </c>
      <c r="M1764">
        <v>1568</v>
      </c>
      <c r="N1764" s="24">
        <v>1730.23</v>
      </c>
      <c r="O1764" s="24">
        <f t="shared" si="83"/>
        <v>1730.23</v>
      </c>
      <c r="P1764">
        <v>191</v>
      </c>
      <c r="Q1764" t="b">
        <v>0</v>
      </c>
      <c r="V1764" t="s">
        <v>34</v>
      </c>
    </row>
    <row r="1765" spans="1:22">
      <c r="A1765" t="s">
        <v>3636</v>
      </c>
      <c r="B1765" t="s">
        <v>3637</v>
      </c>
      <c r="C1765" s="1" t="s">
        <v>4129</v>
      </c>
      <c r="D1765" s="1">
        <v>44930</v>
      </c>
      <c r="E1765" s="21">
        <v>1</v>
      </c>
      <c r="F1765" s="21">
        <v>4</v>
      </c>
      <c r="G1765" s="21">
        <v>2023</v>
      </c>
      <c r="H1765" s="1">
        <f t="shared" si="81"/>
        <v>44930</v>
      </c>
      <c r="I1765" s="23">
        <v>44939</v>
      </c>
      <c r="J1765" s="21">
        <f t="shared" si="82"/>
        <v>9</v>
      </c>
      <c r="K1765" t="s">
        <v>14</v>
      </c>
      <c r="L1765">
        <v>73545</v>
      </c>
      <c r="M1765">
        <v>1384</v>
      </c>
      <c r="N1765" s="24">
        <v>1574.2</v>
      </c>
      <c r="O1765" s="24">
        <f t="shared" si="83"/>
        <v>1574.2</v>
      </c>
      <c r="P1765">
        <v>226</v>
      </c>
      <c r="Q1765" t="b">
        <v>1</v>
      </c>
      <c r="V1765" t="s">
        <v>16</v>
      </c>
    </row>
    <row r="1766" spans="1:22">
      <c r="A1766" t="s">
        <v>3638</v>
      </c>
      <c r="B1766" t="s">
        <v>3639</v>
      </c>
      <c r="C1766" s="1" t="s">
        <v>4129</v>
      </c>
      <c r="D1766" s="1">
        <v>45236</v>
      </c>
      <c r="E1766" s="21">
        <v>11</v>
      </c>
      <c r="F1766" s="21">
        <v>6</v>
      </c>
      <c r="G1766" s="21">
        <v>2023</v>
      </c>
      <c r="H1766" s="1">
        <f t="shared" si="81"/>
        <v>45236</v>
      </c>
      <c r="I1766" s="23">
        <v>45104</v>
      </c>
      <c r="J1766" s="21">
        <f t="shared" si="82"/>
        <v>-132</v>
      </c>
      <c r="K1766" t="s">
        <v>33</v>
      </c>
      <c r="L1766">
        <v>13987</v>
      </c>
      <c r="M1766">
        <v>545</v>
      </c>
      <c r="N1766" s="24">
        <v>585.51</v>
      </c>
      <c r="O1766" s="24">
        <f t="shared" si="83"/>
        <v>585.51</v>
      </c>
      <c r="P1766">
        <v>64</v>
      </c>
      <c r="Q1766" t="b">
        <v>0</v>
      </c>
      <c r="V1766" t="s">
        <v>34</v>
      </c>
    </row>
    <row r="1767" spans="1:22">
      <c r="A1767" t="s">
        <v>3640</v>
      </c>
      <c r="B1767" t="s">
        <v>3641</v>
      </c>
      <c r="C1767" s="1" t="s">
        <v>4127</v>
      </c>
      <c r="D1767" s="1">
        <v>45280</v>
      </c>
      <c r="E1767" s="21">
        <v>12</v>
      </c>
      <c r="F1767" s="21">
        <v>20</v>
      </c>
      <c r="G1767" s="21">
        <v>2023</v>
      </c>
      <c r="H1767" s="1">
        <f t="shared" si="81"/>
        <v>45280</v>
      </c>
      <c r="I1767" s="23">
        <v>45293</v>
      </c>
      <c r="J1767" s="21">
        <f t="shared" si="82"/>
        <v>13</v>
      </c>
      <c r="K1767" t="s">
        <v>41</v>
      </c>
      <c r="L1767">
        <v>38311</v>
      </c>
      <c r="M1767">
        <v>1329</v>
      </c>
      <c r="N1767" s="24">
        <v>2097.98</v>
      </c>
      <c r="O1767" s="24">
        <f t="shared" si="83"/>
        <v>2097.98</v>
      </c>
      <c r="P1767">
        <v>75</v>
      </c>
      <c r="Q1767" t="b">
        <v>1</v>
      </c>
      <c r="V1767" t="s">
        <v>42</v>
      </c>
    </row>
    <row r="1768" spans="1:22">
      <c r="A1768" t="s">
        <v>3642</v>
      </c>
      <c r="B1768" t="s">
        <v>3643</v>
      </c>
      <c r="C1768" s="1" t="s">
        <v>4129</v>
      </c>
      <c r="D1768" s="1">
        <v>45188</v>
      </c>
      <c r="E1768" s="21">
        <v>9</v>
      </c>
      <c r="F1768" s="21">
        <v>19</v>
      </c>
      <c r="G1768" s="21">
        <v>2023</v>
      </c>
      <c r="H1768" s="1">
        <f t="shared" si="81"/>
        <v>45188</v>
      </c>
      <c r="I1768" s="23">
        <v>45203</v>
      </c>
      <c r="J1768" s="21">
        <f t="shared" si="82"/>
        <v>15</v>
      </c>
      <c r="K1768" t="s">
        <v>23</v>
      </c>
      <c r="L1768">
        <v>32575</v>
      </c>
      <c r="M1768">
        <v>1289</v>
      </c>
      <c r="N1768" s="24">
        <v>1703.13</v>
      </c>
      <c r="O1768" s="24">
        <f t="shared" si="83"/>
        <v>1703.13</v>
      </c>
      <c r="P1768">
        <v>124</v>
      </c>
      <c r="Q1768" t="b">
        <v>1</v>
      </c>
      <c r="V1768" t="s">
        <v>25</v>
      </c>
    </row>
    <row r="1769" spans="1:22">
      <c r="A1769" t="s">
        <v>3644</v>
      </c>
      <c r="B1769" t="s">
        <v>3645</v>
      </c>
      <c r="C1769" s="1" t="s">
        <v>4131</v>
      </c>
      <c r="D1769" s="1" t="s">
        <v>682</v>
      </c>
      <c r="E1769" s="21">
        <v>21</v>
      </c>
      <c r="F1769" s="21">
        <v>3</v>
      </c>
      <c r="G1769" s="21">
        <v>2023</v>
      </c>
      <c r="H1769" s="1">
        <f t="shared" si="81"/>
        <v>45006</v>
      </c>
      <c r="I1769" s="23">
        <v>45001</v>
      </c>
      <c r="J1769" s="21">
        <f t="shared" si="82"/>
        <v>-5</v>
      </c>
      <c r="K1769" t="s">
        <v>14</v>
      </c>
      <c r="L1769">
        <v>64852</v>
      </c>
      <c r="M1769">
        <v>1205</v>
      </c>
      <c r="N1769" s="24">
        <v>2308.38</v>
      </c>
      <c r="O1769" s="24">
        <f t="shared" si="83"/>
        <v>2308.38</v>
      </c>
      <c r="P1769">
        <v>118</v>
      </c>
      <c r="Q1769" t="b">
        <v>1</v>
      </c>
      <c r="V1769" t="s">
        <v>16</v>
      </c>
    </row>
    <row r="1770" spans="1:22">
      <c r="A1770" t="s">
        <v>3646</v>
      </c>
      <c r="B1770" t="s">
        <v>3647</v>
      </c>
      <c r="C1770" s="1" t="s">
        <v>4129</v>
      </c>
      <c r="D1770" s="1">
        <v>45162</v>
      </c>
      <c r="E1770" s="21">
        <v>8</v>
      </c>
      <c r="F1770" s="21">
        <v>24</v>
      </c>
      <c r="G1770" s="21">
        <v>2023</v>
      </c>
      <c r="H1770" s="1">
        <f t="shared" si="81"/>
        <v>45162</v>
      </c>
      <c r="I1770" s="23">
        <v>45177</v>
      </c>
      <c r="J1770" s="21">
        <f t="shared" si="82"/>
        <v>15</v>
      </c>
      <c r="K1770" t="s">
        <v>33</v>
      </c>
      <c r="L1770">
        <v>2007</v>
      </c>
      <c r="M1770">
        <v>73</v>
      </c>
      <c r="N1770" s="24">
        <v>63.97</v>
      </c>
      <c r="O1770" s="24">
        <f t="shared" si="83"/>
        <v>63.97</v>
      </c>
      <c r="P1770">
        <v>12</v>
      </c>
      <c r="Q1770" t="b">
        <v>0</v>
      </c>
      <c r="V1770" t="s">
        <v>34</v>
      </c>
    </row>
    <row r="1771" spans="1:22">
      <c r="A1771" t="s">
        <v>3648</v>
      </c>
      <c r="B1771" t="s">
        <v>3649</v>
      </c>
      <c r="C1771" s="1" t="s">
        <v>4129</v>
      </c>
      <c r="D1771" s="1">
        <v>45114</v>
      </c>
      <c r="E1771" s="21">
        <v>7</v>
      </c>
      <c r="F1771" s="21">
        <v>7</v>
      </c>
      <c r="G1771" s="21">
        <v>2023</v>
      </c>
      <c r="H1771" s="1">
        <f t="shared" si="81"/>
        <v>45114</v>
      </c>
      <c r="I1771" s="23">
        <v>45126</v>
      </c>
      <c r="J1771" s="21">
        <f t="shared" si="82"/>
        <v>12</v>
      </c>
      <c r="K1771" t="s">
        <v>19</v>
      </c>
      <c r="L1771">
        <v>71981</v>
      </c>
      <c r="M1771">
        <v>2153</v>
      </c>
      <c r="N1771" s="24">
        <v>1401.27</v>
      </c>
      <c r="O1771" s="24">
        <f t="shared" si="83"/>
        <v>1401.27</v>
      </c>
      <c r="P1771">
        <v>318</v>
      </c>
      <c r="Q1771" t="b">
        <v>1</v>
      </c>
      <c r="V1771" t="s">
        <v>68</v>
      </c>
    </row>
    <row r="1772" spans="1:22">
      <c r="A1772" t="s">
        <v>3650</v>
      </c>
      <c r="B1772" t="s">
        <v>3651</v>
      </c>
      <c r="C1772" s="1" t="s">
        <v>4129</v>
      </c>
      <c r="D1772" s="1">
        <v>45058</v>
      </c>
      <c r="E1772" s="21">
        <v>5</v>
      </c>
      <c r="F1772" s="21">
        <v>12</v>
      </c>
      <c r="G1772" s="21">
        <v>2023</v>
      </c>
      <c r="H1772" s="1">
        <f t="shared" si="81"/>
        <v>45058</v>
      </c>
      <c r="I1772" s="23">
        <v>45294</v>
      </c>
      <c r="J1772" s="21">
        <f t="shared" si="82"/>
        <v>236</v>
      </c>
      <c r="K1772" t="s">
        <v>14</v>
      </c>
      <c r="L1772">
        <v>77242</v>
      </c>
      <c r="M1772">
        <v>3067</v>
      </c>
      <c r="N1772" s="24">
        <v>3342.7</v>
      </c>
      <c r="O1772" s="24">
        <f t="shared" si="83"/>
        <v>3342.7</v>
      </c>
      <c r="P1772">
        <v>280</v>
      </c>
      <c r="Q1772" t="b">
        <v>1</v>
      </c>
      <c r="V1772" t="s">
        <v>16</v>
      </c>
    </row>
    <row r="1773" spans="1:22">
      <c r="A1773" t="s">
        <v>3652</v>
      </c>
      <c r="B1773" t="s">
        <v>3653</v>
      </c>
      <c r="C1773" s="1" t="s">
        <v>4128</v>
      </c>
      <c r="D1773" s="1">
        <v>45131</v>
      </c>
      <c r="E1773" s="21">
        <v>7</v>
      </c>
      <c r="F1773" s="21">
        <v>24</v>
      </c>
      <c r="G1773" s="21">
        <v>2023</v>
      </c>
      <c r="H1773" s="1">
        <f t="shared" si="81"/>
        <v>45131</v>
      </c>
      <c r="I1773" s="23">
        <v>45138</v>
      </c>
      <c r="J1773" s="21">
        <f t="shared" si="82"/>
        <v>7</v>
      </c>
      <c r="K1773" t="s">
        <v>19</v>
      </c>
      <c r="L1773">
        <v>48517</v>
      </c>
      <c r="M1773">
        <v>1119</v>
      </c>
      <c r="N1773" s="24">
        <v>1594.65</v>
      </c>
      <c r="O1773" s="24">
        <f t="shared" si="83"/>
        <v>1594.65</v>
      </c>
      <c r="P1773">
        <v>0</v>
      </c>
      <c r="Q1773" t="b">
        <v>0</v>
      </c>
      <c r="V1773" t="s">
        <v>20</v>
      </c>
    </row>
    <row r="1774" spans="1:22">
      <c r="A1774" t="s">
        <v>3654</v>
      </c>
      <c r="B1774" t="s">
        <v>3655</v>
      </c>
      <c r="C1774" s="1" t="s">
        <v>4129</v>
      </c>
      <c r="D1774" s="1">
        <v>44966</v>
      </c>
      <c r="E1774" s="21">
        <v>2</v>
      </c>
      <c r="F1774" s="21">
        <v>9</v>
      </c>
      <c r="G1774" s="21">
        <v>2023</v>
      </c>
      <c r="H1774" s="1">
        <f t="shared" si="81"/>
        <v>44966</v>
      </c>
      <c r="I1774" s="23">
        <v>44981</v>
      </c>
      <c r="J1774" s="21">
        <f t="shared" si="82"/>
        <v>15</v>
      </c>
      <c r="K1774" t="s">
        <v>19</v>
      </c>
      <c r="L1774">
        <v>30257</v>
      </c>
      <c r="M1774">
        <v>1379</v>
      </c>
      <c r="N1774" s="24">
        <v>2470.06</v>
      </c>
      <c r="O1774" s="24">
        <f t="shared" si="83"/>
        <v>2470.06</v>
      </c>
      <c r="P1774">
        <v>0</v>
      </c>
      <c r="Q1774" t="b">
        <v>1</v>
      </c>
      <c r="V1774" t="s">
        <v>20</v>
      </c>
    </row>
    <row r="1775" spans="1:22">
      <c r="A1775" t="s">
        <v>3656</v>
      </c>
      <c r="B1775" t="s">
        <v>3657</v>
      </c>
      <c r="C1775" s="1" t="s">
        <v>4129</v>
      </c>
      <c r="D1775" s="1">
        <v>45015</v>
      </c>
      <c r="E1775" s="21">
        <v>3</v>
      </c>
      <c r="F1775" s="21">
        <v>30</v>
      </c>
      <c r="G1775" s="21">
        <v>2023</v>
      </c>
      <c r="H1775" s="1">
        <f t="shared" si="81"/>
        <v>45015</v>
      </c>
      <c r="I1775" s="23">
        <v>45020</v>
      </c>
      <c r="J1775" s="21">
        <f t="shared" si="82"/>
        <v>5</v>
      </c>
      <c r="K1775" t="s">
        <v>19</v>
      </c>
      <c r="L1775">
        <v>88272</v>
      </c>
      <c r="M1775">
        <v>1180</v>
      </c>
      <c r="N1775" s="24">
        <v>1202.77</v>
      </c>
      <c r="O1775" s="24">
        <f t="shared" si="83"/>
        <v>1202.77</v>
      </c>
      <c r="P1775">
        <v>235</v>
      </c>
      <c r="Q1775" t="b">
        <v>1</v>
      </c>
      <c r="R1775">
        <v>88308</v>
      </c>
      <c r="V1775" t="s">
        <v>20</v>
      </c>
    </row>
    <row r="1776" spans="1:22">
      <c r="A1776" t="s">
        <v>3658</v>
      </c>
      <c r="B1776" t="s">
        <v>3659</v>
      </c>
      <c r="C1776" s="1" t="s">
        <v>4128</v>
      </c>
      <c r="D1776" s="1">
        <v>45286</v>
      </c>
      <c r="E1776" s="21">
        <v>12</v>
      </c>
      <c r="F1776" s="21">
        <v>26</v>
      </c>
      <c r="G1776" s="21">
        <v>2023</v>
      </c>
      <c r="H1776" s="1">
        <f t="shared" si="81"/>
        <v>45286</v>
      </c>
      <c r="I1776" s="23">
        <v>45300</v>
      </c>
      <c r="J1776" s="21">
        <f t="shared" si="82"/>
        <v>14</v>
      </c>
      <c r="K1776" t="s">
        <v>19</v>
      </c>
      <c r="L1776">
        <v>43207</v>
      </c>
      <c r="M1776">
        <v>1827</v>
      </c>
      <c r="N1776" s="24">
        <v>2705.2</v>
      </c>
      <c r="O1776" s="24">
        <f t="shared" si="83"/>
        <v>2705.2</v>
      </c>
      <c r="P1776">
        <v>364</v>
      </c>
      <c r="Q1776" t="b">
        <v>1</v>
      </c>
      <c r="V1776" t="s">
        <v>20</v>
      </c>
    </row>
    <row r="1777" spans="1:22">
      <c r="A1777" t="s">
        <v>3660</v>
      </c>
      <c r="B1777" t="s">
        <v>3661</v>
      </c>
      <c r="C1777" s="1" t="s">
        <v>4129</v>
      </c>
      <c r="D1777" s="1">
        <v>45231</v>
      </c>
      <c r="E1777" s="21">
        <v>11</v>
      </c>
      <c r="F1777" s="21">
        <v>1</v>
      </c>
      <c r="G1777" s="21">
        <v>2023</v>
      </c>
      <c r="H1777" s="1">
        <f t="shared" si="81"/>
        <v>45231</v>
      </c>
      <c r="I1777" s="23">
        <v>44939</v>
      </c>
      <c r="J1777" s="21">
        <f t="shared" si="82"/>
        <v>-292</v>
      </c>
      <c r="K1777" t="s">
        <v>41</v>
      </c>
      <c r="L1777">
        <v>14281</v>
      </c>
      <c r="M1777">
        <v>634</v>
      </c>
      <c r="N1777" s="24">
        <v>650.04</v>
      </c>
      <c r="O1777" s="24">
        <f t="shared" si="83"/>
        <v>650.04</v>
      </c>
      <c r="P1777">
        <v>49</v>
      </c>
      <c r="Q1777" t="b">
        <v>1</v>
      </c>
      <c r="V1777" t="s">
        <v>42</v>
      </c>
    </row>
    <row r="1778" spans="1:22">
      <c r="A1778" t="s">
        <v>3662</v>
      </c>
      <c r="B1778" t="s">
        <v>3663</v>
      </c>
      <c r="C1778" s="1" t="s">
        <v>4128</v>
      </c>
      <c r="D1778" s="1">
        <v>45222</v>
      </c>
      <c r="E1778" s="21">
        <v>10</v>
      </c>
      <c r="F1778" s="21">
        <v>23</v>
      </c>
      <c r="G1778" s="21">
        <v>2023</v>
      </c>
      <c r="H1778" s="1">
        <f t="shared" si="81"/>
        <v>45222</v>
      </c>
      <c r="I1778" s="23">
        <v>45230</v>
      </c>
      <c r="J1778" s="21">
        <f t="shared" si="82"/>
        <v>8</v>
      </c>
      <c r="K1778" t="s">
        <v>14</v>
      </c>
      <c r="L1778">
        <v>62246</v>
      </c>
      <c r="M1778">
        <v>2657</v>
      </c>
      <c r="N1778" s="24">
        <v>3788.43</v>
      </c>
      <c r="O1778" s="24">
        <f t="shared" si="83"/>
        <v>3632.575</v>
      </c>
      <c r="P1778">
        <v>257</v>
      </c>
      <c r="Q1778" t="b">
        <v>0</v>
      </c>
      <c r="V1778" t="s">
        <v>16</v>
      </c>
    </row>
    <row r="1779" spans="1:22">
      <c r="A1779" t="s">
        <v>3664</v>
      </c>
      <c r="B1779" t="s">
        <v>3665</v>
      </c>
      <c r="C1779" s="1" t="s">
        <v>4128</v>
      </c>
      <c r="D1779" s="1">
        <v>45098</v>
      </c>
      <c r="E1779" s="21">
        <v>6</v>
      </c>
      <c r="F1779" s="21">
        <v>21</v>
      </c>
      <c r="G1779" s="21">
        <v>2023</v>
      </c>
      <c r="H1779" s="1">
        <f t="shared" si="81"/>
        <v>45098</v>
      </c>
      <c r="I1779" s="23">
        <v>45103</v>
      </c>
      <c r="J1779" s="21">
        <f t="shared" si="82"/>
        <v>5</v>
      </c>
      <c r="K1779" t="s">
        <v>19</v>
      </c>
      <c r="L1779">
        <v>2435</v>
      </c>
      <c r="M1779">
        <v>74</v>
      </c>
      <c r="N1779" s="24">
        <v>135.21</v>
      </c>
      <c r="O1779" s="24">
        <f t="shared" si="83"/>
        <v>135.21</v>
      </c>
      <c r="P1779">
        <v>9</v>
      </c>
      <c r="Q1779" t="b">
        <v>0</v>
      </c>
      <c r="R1779">
        <v>2508</v>
      </c>
      <c r="V1779" t="s">
        <v>20</v>
      </c>
    </row>
    <row r="1780" spans="1:22">
      <c r="A1780" t="s">
        <v>3666</v>
      </c>
      <c r="B1780" t="s">
        <v>3667</v>
      </c>
      <c r="C1780" s="1" t="s">
        <v>4128</v>
      </c>
      <c r="D1780" s="1">
        <v>45140</v>
      </c>
      <c r="E1780" s="21">
        <v>8</v>
      </c>
      <c r="F1780" s="21">
        <v>2</v>
      </c>
      <c r="G1780" s="21">
        <v>2023</v>
      </c>
      <c r="H1780" s="1">
        <f t="shared" si="81"/>
        <v>45140</v>
      </c>
      <c r="I1780" s="23">
        <v>45169</v>
      </c>
      <c r="J1780" s="21">
        <f t="shared" si="82"/>
        <v>29</v>
      </c>
      <c r="K1780" t="s">
        <v>14</v>
      </c>
      <c r="L1780">
        <v>99875</v>
      </c>
      <c r="M1780">
        <v>2750</v>
      </c>
      <c r="N1780" s="24">
        <v>2329.35</v>
      </c>
      <c r="O1780" s="24">
        <f t="shared" si="83"/>
        <v>2329.35</v>
      </c>
      <c r="P1780">
        <v>0</v>
      </c>
      <c r="Q1780" t="b">
        <v>1</v>
      </c>
      <c r="V1780" t="s">
        <v>16</v>
      </c>
    </row>
    <row r="1781" spans="1:22">
      <c r="A1781" t="s">
        <v>3668</v>
      </c>
      <c r="B1781" t="s">
        <v>3669</v>
      </c>
      <c r="C1781" s="1" t="s">
        <v>4129</v>
      </c>
      <c r="D1781" s="1">
        <v>45043</v>
      </c>
      <c r="E1781" s="21">
        <v>4</v>
      </c>
      <c r="F1781" s="21">
        <v>27</v>
      </c>
      <c r="G1781" s="21">
        <v>2023</v>
      </c>
      <c r="H1781" s="1">
        <f t="shared" si="81"/>
        <v>45043</v>
      </c>
      <c r="I1781" s="23">
        <v>45064</v>
      </c>
      <c r="J1781" s="21">
        <f t="shared" si="82"/>
        <v>21</v>
      </c>
      <c r="K1781" t="s">
        <v>138</v>
      </c>
      <c r="L1781">
        <v>92357</v>
      </c>
      <c r="M1781">
        <v>4604</v>
      </c>
      <c r="N1781" s="24">
        <v>5093.69</v>
      </c>
      <c r="O1781" s="24">
        <f t="shared" si="83"/>
        <v>3632.575</v>
      </c>
      <c r="P1781">
        <v>594</v>
      </c>
      <c r="Q1781" t="b">
        <v>1</v>
      </c>
      <c r="V1781" t="s">
        <v>139</v>
      </c>
    </row>
    <row r="1782" spans="1:22">
      <c r="A1782" t="s">
        <v>3670</v>
      </c>
      <c r="B1782" t="s">
        <v>3671</v>
      </c>
      <c r="C1782" s="1" t="s">
        <v>4131</v>
      </c>
      <c r="D1782" s="1">
        <v>44932</v>
      </c>
      <c r="E1782" s="21">
        <v>1</v>
      </c>
      <c r="F1782" s="21">
        <v>6</v>
      </c>
      <c r="G1782" s="21">
        <v>2023</v>
      </c>
      <c r="H1782" s="1">
        <f t="shared" si="81"/>
        <v>44932</v>
      </c>
      <c r="I1782" s="23">
        <v>44962</v>
      </c>
      <c r="J1782" s="21">
        <f t="shared" si="82"/>
        <v>30</v>
      </c>
      <c r="K1782" t="s">
        <v>23</v>
      </c>
      <c r="L1782">
        <v>27660</v>
      </c>
      <c r="M1782">
        <v>530</v>
      </c>
      <c r="N1782" s="24">
        <v>1054.65</v>
      </c>
      <c r="O1782" s="24">
        <f t="shared" si="83"/>
        <v>1054.65</v>
      </c>
      <c r="P1782">
        <v>103</v>
      </c>
      <c r="Q1782" t="b">
        <v>0</v>
      </c>
      <c r="V1782" t="s">
        <v>25</v>
      </c>
    </row>
    <row r="1783" spans="1:22">
      <c r="A1783" t="s">
        <v>3672</v>
      </c>
      <c r="B1783" t="s">
        <v>3673</v>
      </c>
      <c r="C1783" s="1" t="s">
        <v>4128</v>
      </c>
      <c r="D1783" s="1">
        <v>44954</v>
      </c>
      <c r="E1783" s="21">
        <v>1</v>
      </c>
      <c r="F1783" s="21">
        <v>28</v>
      </c>
      <c r="G1783" s="21">
        <v>2023</v>
      </c>
      <c r="H1783" s="1">
        <f t="shared" si="81"/>
        <v>44954</v>
      </c>
      <c r="I1783" s="23">
        <v>44958</v>
      </c>
      <c r="J1783" s="21">
        <f t="shared" si="82"/>
        <v>4</v>
      </c>
      <c r="K1783" t="s">
        <v>23</v>
      </c>
      <c r="L1783">
        <v>6084</v>
      </c>
      <c r="M1783">
        <v>193</v>
      </c>
      <c r="N1783" s="24">
        <v>500000</v>
      </c>
      <c r="O1783" s="24">
        <f t="shared" si="83"/>
        <v>3632.575</v>
      </c>
      <c r="P1783">
        <v>0</v>
      </c>
      <c r="Q1783" t="b">
        <v>0</v>
      </c>
      <c r="V1783" t="s">
        <v>25</v>
      </c>
    </row>
    <row r="1784" spans="1:22">
      <c r="A1784" t="s">
        <v>3674</v>
      </c>
      <c r="B1784" t="s">
        <v>3675</v>
      </c>
      <c r="C1784" s="1" t="s">
        <v>4128</v>
      </c>
      <c r="D1784" s="1">
        <v>45203</v>
      </c>
      <c r="E1784" s="21">
        <v>10</v>
      </c>
      <c r="F1784" s="21">
        <v>4</v>
      </c>
      <c r="G1784" s="21">
        <v>2023</v>
      </c>
      <c r="H1784" s="1">
        <f t="shared" si="81"/>
        <v>45203</v>
      </c>
      <c r="I1784" s="23">
        <v>45213</v>
      </c>
      <c r="J1784" s="21">
        <f t="shared" si="82"/>
        <v>10</v>
      </c>
      <c r="K1784" t="s">
        <v>234</v>
      </c>
      <c r="L1784">
        <v>83197</v>
      </c>
      <c r="M1784">
        <v>3063</v>
      </c>
      <c r="N1784" s="24">
        <v>4125.74</v>
      </c>
      <c r="O1784" s="24">
        <f t="shared" si="83"/>
        <v>3632.575</v>
      </c>
      <c r="P1784">
        <v>250</v>
      </c>
      <c r="Q1784" t="b">
        <v>0</v>
      </c>
      <c r="V1784" t="s">
        <v>16</v>
      </c>
    </row>
    <row r="1785" spans="1:22">
      <c r="A1785" t="s">
        <v>3676</v>
      </c>
      <c r="B1785" t="s">
        <v>3677</v>
      </c>
      <c r="C1785" s="1" t="s">
        <v>4129</v>
      </c>
      <c r="D1785" s="1">
        <v>45284</v>
      </c>
      <c r="E1785" s="21">
        <v>12</v>
      </c>
      <c r="F1785" s="21">
        <v>24</v>
      </c>
      <c r="G1785" s="21">
        <v>2023</v>
      </c>
      <c r="H1785" s="1">
        <f t="shared" si="81"/>
        <v>45284</v>
      </c>
      <c r="I1785" s="23">
        <v>45296</v>
      </c>
      <c r="J1785" s="21">
        <f t="shared" si="82"/>
        <v>12</v>
      </c>
      <c r="K1785" t="s">
        <v>33</v>
      </c>
      <c r="L1785">
        <v>14507</v>
      </c>
      <c r="M1785">
        <v>551</v>
      </c>
      <c r="N1785" s="24">
        <v>702.49</v>
      </c>
      <c r="O1785" s="24">
        <f t="shared" si="83"/>
        <v>702.49</v>
      </c>
      <c r="P1785">
        <v>36</v>
      </c>
      <c r="Q1785" t="b">
        <v>1</v>
      </c>
      <c r="V1785" t="s">
        <v>34</v>
      </c>
    </row>
    <row r="1786" spans="1:22">
      <c r="A1786" t="s">
        <v>3678</v>
      </c>
      <c r="B1786" t="s">
        <v>3679</v>
      </c>
      <c r="C1786" s="1" t="s">
        <v>4127</v>
      </c>
      <c r="D1786" s="1">
        <v>45128</v>
      </c>
      <c r="E1786" s="21">
        <v>7</v>
      </c>
      <c r="F1786" s="21">
        <v>21</v>
      </c>
      <c r="G1786" s="21">
        <v>2023</v>
      </c>
      <c r="H1786" s="1">
        <f t="shared" si="81"/>
        <v>45128</v>
      </c>
      <c r="I1786" s="23">
        <v>45130</v>
      </c>
      <c r="J1786" s="21">
        <f t="shared" si="82"/>
        <v>2</v>
      </c>
      <c r="K1786" t="s">
        <v>19</v>
      </c>
      <c r="L1786">
        <v>73595</v>
      </c>
      <c r="M1786">
        <v>1336</v>
      </c>
      <c r="N1786" s="24">
        <v>1238.34</v>
      </c>
      <c r="O1786" s="24">
        <f t="shared" si="83"/>
        <v>1238.34</v>
      </c>
      <c r="P1786">
        <v>204</v>
      </c>
      <c r="Q1786" t="b">
        <v>0</v>
      </c>
      <c r="V1786" t="s">
        <v>20</v>
      </c>
    </row>
    <row r="1787" spans="1:22">
      <c r="A1787" t="s">
        <v>3680</v>
      </c>
      <c r="B1787" t="s">
        <v>3681</v>
      </c>
      <c r="C1787" s="1" t="s">
        <v>4129</v>
      </c>
      <c r="D1787" s="1">
        <v>45221</v>
      </c>
      <c r="E1787" s="21">
        <v>10</v>
      </c>
      <c r="F1787" s="21">
        <v>22</v>
      </c>
      <c r="G1787" s="21">
        <v>2023</v>
      </c>
      <c r="H1787" s="1">
        <f t="shared" si="81"/>
        <v>45221</v>
      </c>
      <c r="I1787" s="23">
        <v>45233</v>
      </c>
      <c r="J1787" s="21">
        <f t="shared" si="82"/>
        <v>12</v>
      </c>
      <c r="K1787" t="s">
        <v>23</v>
      </c>
      <c r="L1787">
        <v>84807</v>
      </c>
      <c r="M1787">
        <v>3066</v>
      </c>
      <c r="N1787" s="24">
        <v>3911.65</v>
      </c>
      <c r="O1787" s="24">
        <f t="shared" si="83"/>
        <v>3632.575</v>
      </c>
      <c r="P1787">
        <v>226</v>
      </c>
      <c r="Q1787" t="b">
        <v>0</v>
      </c>
      <c r="V1787" t="s">
        <v>25</v>
      </c>
    </row>
    <row r="1788" spans="1:22">
      <c r="A1788" t="s">
        <v>3682</v>
      </c>
      <c r="B1788" t="s">
        <v>3683</v>
      </c>
      <c r="C1788" s="1" t="s">
        <v>4127</v>
      </c>
      <c r="D1788" s="1">
        <v>45075</v>
      </c>
      <c r="E1788" s="21">
        <v>5</v>
      </c>
      <c r="F1788" s="21">
        <v>29</v>
      </c>
      <c r="G1788" s="21">
        <v>2023</v>
      </c>
      <c r="H1788" s="1">
        <f t="shared" si="81"/>
        <v>45075</v>
      </c>
      <c r="I1788" s="23">
        <v>45090</v>
      </c>
      <c r="J1788" s="21">
        <f t="shared" si="82"/>
        <v>15</v>
      </c>
      <c r="K1788" t="s">
        <v>33</v>
      </c>
      <c r="L1788">
        <v>46539</v>
      </c>
      <c r="M1788">
        <v>1988</v>
      </c>
      <c r="N1788" s="24">
        <v>3523.28</v>
      </c>
      <c r="O1788" s="24">
        <f t="shared" si="83"/>
        <v>3523.28</v>
      </c>
      <c r="P1788">
        <v>334</v>
      </c>
      <c r="Q1788" t="b">
        <v>1</v>
      </c>
      <c r="V1788" t="s">
        <v>34</v>
      </c>
    </row>
    <row r="1789" spans="1:22">
      <c r="A1789" t="s">
        <v>3684</v>
      </c>
      <c r="B1789" t="s">
        <v>3685</v>
      </c>
      <c r="C1789" s="1" t="s">
        <v>4131</v>
      </c>
      <c r="D1789" s="1" t="s">
        <v>485</v>
      </c>
      <c r="E1789" s="21">
        <v>22</v>
      </c>
      <c r="F1789" s="21">
        <v>6</v>
      </c>
      <c r="G1789" s="21">
        <v>2023</v>
      </c>
      <c r="H1789" s="1">
        <f t="shared" si="81"/>
        <v>45099</v>
      </c>
      <c r="I1789" s="23">
        <v>45129</v>
      </c>
      <c r="J1789" s="21">
        <f t="shared" si="82"/>
        <v>30</v>
      </c>
      <c r="K1789" t="s">
        <v>23</v>
      </c>
      <c r="L1789">
        <v>8491</v>
      </c>
      <c r="M1789">
        <v>101</v>
      </c>
      <c r="N1789" s="24">
        <v>154.3</v>
      </c>
      <c r="O1789" s="24">
        <f t="shared" si="83"/>
        <v>154.3</v>
      </c>
      <c r="P1789">
        <v>9</v>
      </c>
      <c r="Q1789" t="b">
        <v>1</v>
      </c>
      <c r="V1789" t="s">
        <v>25</v>
      </c>
    </row>
    <row r="1790" spans="1:22">
      <c r="A1790" t="s">
        <v>3686</v>
      </c>
      <c r="B1790" t="s">
        <v>3687</v>
      </c>
      <c r="C1790" s="1" t="s">
        <v>4131</v>
      </c>
      <c r="D1790" s="1">
        <v>45219</v>
      </c>
      <c r="E1790" s="21">
        <v>10</v>
      </c>
      <c r="F1790" s="21">
        <v>20</v>
      </c>
      <c r="G1790" s="21">
        <v>2023</v>
      </c>
      <c r="H1790" s="1">
        <f t="shared" si="81"/>
        <v>45219</v>
      </c>
      <c r="I1790" s="23">
        <v>45232</v>
      </c>
      <c r="J1790" s="21">
        <f t="shared" si="82"/>
        <v>13</v>
      </c>
      <c r="K1790" t="s">
        <v>19</v>
      </c>
      <c r="L1790">
        <v>51192</v>
      </c>
      <c r="M1790">
        <v>2378</v>
      </c>
      <c r="N1790" s="24">
        <v>2223.59</v>
      </c>
      <c r="O1790" s="24">
        <f t="shared" si="83"/>
        <v>2223.59</v>
      </c>
      <c r="P1790">
        <v>235</v>
      </c>
      <c r="Q1790" t="b">
        <v>0</v>
      </c>
      <c r="V1790" t="s">
        <v>20</v>
      </c>
    </row>
    <row r="1791" spans="1:22">
      <c r="A1791" t="s">
        <v>3688</v>
      </c>
      <c r="B1791" t="s">
        <v>3689</v>
      </c>
      <c r="C1791" s="1" t="s">
        <v>4131</v>
      </c>
      <c r="D1791" s="1" t="s">
        <v>3460</v>
      </c>
      <c r="E1791" s="21">
        <v>15</v>
      </c>
      <c r="F1791" s="21">
        <v>5</v>
      </c>
      <c r="G1791" s="21">
        <v>2023</v>
      </c>
      <c r="H1791" s="1">
        <f t="shared" si="81"/>
        <v>45061</v>
      </c>
      <c r="I1791" s="23">
        <v>45090</v>
      </c>
      <c r="J1791" s="21">
        <f t="shared" si="82"/>
        <v>29</v>
      </c>
      <c r="K1791" t="s">
        <v>33</v>
      </c>
      <c r="L1791">
        <v>81395</v>
      </c>
      <c r="M1791">
        <v>910</v>
      </c>
      <c r="N1791" s="24">
        <v>730</v>
      </c>
      <c r="O1791" s="24">
        <f t="shared" si="83"/>
        <v>730</v>
      </c>
      <c r="P1791">
        <v>46</v>
      </c>
      <c r="Q1791" t="b">
        <v>1</v>
      </c>
      <c r="V1791" t="s">
        <v>34</v>
      </c>
    </row>
    <row r="1792" spans="1:22">
      <c r="A1792" t="s">
        <v>3690</v>
      </c>
      <c r="B1792" t="s">
        <v>3691</v>
      </c>
      <c r="C1792" s="1" t="s">
        <v>4131</v>
      </c>
      <c r="D1792" s="1">
        <v>45183</v>
      </c>
      <c r="E1792" s="21">
        <v>9</v>
      </c>
      <c r="F1792" s="21">
        <v>14</v>
      </c>
      <c r="G1792" s="21">
        <v>2023</v>
      </c>
      <c r="H1792" s="1">
        <f t="shared" si="81"/>
        <v>45183</v>
      </c>
      <c r="I1792" s="23">
        <v>45204</v>
      </c>
      <c r="J1792" s="21">
        <f t="shared" si="82"/>
        <v>21</v>
      </c>
      <c r="K1792" t="s">
        <v>23</v>
      </c>
      <c r="L1792">
        <v>64888</v>
      </c>
      <c r="M1792">
        <v>1572</v>
      </c>
      <c r="N1792" s="24">
        <v>1411.36</v>
      </c>
      <c r="O1792" s="24">
        <f t="shared" si="83"/>
        <v>1411.36</v>
      </c>
      <c r="P1792">
        <v>243</v>
      </c>
      <c r="Q1792" t="b">
        <v>1</v>
      </c>
      <c r="V1792" t="s">
        <v>25</v>
      </c>
    </row>
    <row r="1793" spans="1:22">
      <c r="A1793" t="s">
        <v>3692</v>
      </c>
      <c r="B1793" t="s">
        <v>3693</v>
      </c>
      <c r="C1793" s="1" t="s">
        <v>4127</v>
      </c>
      <c r="D1793" s="1">
        <v>44996</v>
      </c>
      <c r="E1793" s="21">
        <v>3</v>
      </c>
      <c r="F1793" s="21">
        <v>11</v>
      </c>
      <c r="G1793" s="21">
        <v>2023</v>
      </c>
      <c r="H1793" s="1">
        <f t="shared" si="81"/>
        <v>44996</v>
      </c>
      <c r="I1793" s="23">
        <v>45024</v>
      </c>
      <c r="J1793" s="21">
        <f t="shared" si="82"/>
        <v>28</v>
      </c>
      <c r="K1793" t="s">
        <v>33</v>
      </c>
      <c r="L1793">
        <v>74609</v>
      </c>
      <c r="M1793">
        <v>793</v>
      </c>
      <c r="N1793" s="24">
        <v>598.43</v>
      </c>
      <c r="O1793" s="24">
        <f t="shared" si="83"/>
        <v>598.43</v>
      </c>
      <c r="P1793">
        <v>53</v>
      </c>
      <c r="Q1793" t="b">
        <v>1</v>
      </c>
      <c r="V1793" t="s">
        <v>34</v>
      </c>
    </row>
    <row r="1794" spans="1:22">
      <c r="A1794" t="s">
        <v>3694</v>
      </c>
      <c r="B1794" t="s">
        <v>3695</v>
      </c>
      <c r="C1794" s="1" t="s">
        <v>4128</v>
      </c>
      <c r="D1794" s="1">
        <v>45129</v>
      </c>
      <c r="E1794" s="21">
        <v>7</v>
      </c>
      <c r="F1794" s="21">
        <v>22</v>
      </c>
      <c r="G1794" s="21">
        <v>2023</v>
      </c>
      <c r="H1794" s="1">
        <f t="shared" si="81"/>
        <v>45129</v>
      </c>
      <c r="I1794" s="23">
        <v>45143</v>
      </c>
      <c r="J1794" s="21">
        <f t="shared" si="82"/>
        <v>14</v>
      </c>
      <c r="K1794" t="s">
        <v>138</v>
      </c>
      <c r="L1794">
        <v>10077</v>
      </c>
      <c r="M1794">
        <v>131</v>
      </c>
      <c r="N1794" s="24">
        <v>84.29</v>
      </c>
      <c r="O1794" s="24">
        <f t="shared" si="83"/>
        <v>84.29</v>
      </c>
      <c r="P1794">
        <v>21</v>
      </c>
      <c r="Q1794" t="b">
        <v>0</v>
      </c>
      <c r="V1794" t="s">
        <v>139</v>
      </c>
    </row>
    <row r="1795" spans="1:22">
      <c r="A1795" t="s">
        <v>3696</v>
      </c>
      <c r="B1795" t="s">
        <v>3697</v>
      </c>
      <c r="C1795" s="1" t="s">
        <v>4127</v>
      </c>
      <c r="D1795" s="1">
        <v>45242</v>
      </c>
      <c r="E1795" s="21">
        <v>11</v>
      </c>
      <c r="F1795" s="21">
        <v>12</v>
      </c>
      <c r="G1795" s="21">
        <v>2023</v>
      </c>
      <c r="H1795" s="1">
        <f t="shared" ref="H1795:H1858" si="84">IF(E1795&gt;12,DATE(G1795,F1795,E1795),D1795)</f>
        <v>45242</v>
      </c>
      <c r="I1795" s="23">
        <v>45245</v>
      </c>
      <c r="J1795" s="21">
        <f t="shared" ref="J1795:J1858" si="85">DATEDIF(H1795,I1795,"D")</f>
        <v>3</v>
      </c>
      <c r="K1795" t="s">
        <v>19</v>
      </c>
      <c r="L1795">
        <v>21953</v>
      </c>
      <c r="M1795">
        <v>1019</v>
      </c>
      <c r="N1795" s="24">
        <v>1150.15</v>
      </c>
      <c r="O1795" s="24">
        <f t="shared" ref="O1795:O1858" si="86">IF(N1795&lt;$Z$8,$Z$8,IF(N1795&gt;$Z$9,$Z$9,N1795))</f>
        <v>1150.15</v>
      </c>
      <c r="P1795">
        <v>126</v>
      </c>
      <c r="Q1795" t="b">
        <v>1</v>
      </c>
      <c r="V1795" t="s">
        <v>20</v>
      </c>
    </row>
    <row r="1796" spans="1:22">
      <c r="A1796" t="s">
        <v>3698</v>
      </c>
      <c r="B1796" t="s">
        <v>3699</v>
      </c>
      <c r="C1796" s="1" t="s">
        <v>4129</v>
      </c>
      <c r="D1796" s="1">
        <v>45051</v>
      </c>
      <c r="E1796" s="21">
        <v>5</v>
      </c>
      <c r="F1796" s="21">
        <v>5</v>
      </c>
      <c r="G1796" s="21">
        <v>2023</v>
      </c>
      <c r="H1796" s="1">
        <f t="shared" si="84"/>
        <v>45051</v>
      </c>
      <c r="I1796" s="23">
        <v>45071</v>
      </c>
      <c r="J1796" s="21">
        <f t="shared" si="85"/>
        <v>20</v>
      </c>
      <c r="K1796" t="s">
        <v>14</v>
      </c>
      <c r="L1796">
        <v>77919</v>
      </c>
      <c r="M1796">
        <v>1885</v>
      </c>
      <c r="N1796" s="24">
        <v>1262.85</v>
      </c>
      <c r="O1796" s="24">
        <f t="shared" si="86"/>
        <v>1262.85</v>
      </c>
      <c r="P1796">
        <v>316</v>
      </c>
      <c r="Q1796" t="b">
        <v>1</v>
      </c>
      <c r="V1796" t="s">
        <v>16</v>
      </c>
    </row>
    <row r="1797" spans="1:22">
      <c r="A1797" t="s">
        <v>3700</v>
      </c>
      <c r="B1797" t="s">
        <v>3701</v>
      </c>
      <c r="C1797" s="1" t="s">
        <v>4127</v>
      </c>
      <c r="D1797" s="1">
        <v>45147</v>
      </c>
      <c r="E1797" s="21">
        <v>8</v>
      </c>
      <c r="F1797" s="21">
        <v>9</v>
      </c>
      <c r="G1797" s="21">
        <v>2023</v>
      </c>
      <c r="H1797" s="1">
        <f t="shared" si="84"/>
        <v>45147</v>
      </c>
      <c r="I1797" s="23">
        <v>45157</v>
      </c>
      <c r="J1797" s="21">
        <f t="shared" si="85"/>
        <v>10</v>
      </c>
      <c r="K1797" t="s">
        <v>19</v>
      </c>
      <c r="L1797">
        <v>68889</v>
      </c>
      <c r="M1797">
        <v>1859</v>
      </c>
      <c r="N1797" s="24">
        <v>1408.88</v>
      </c>
      <c r="O1797" s="24">
        <f t="shared" si="86"/>
        <v>1408.88</v>
      </c>
      <c r="P1797">
        <v>255</v>
      </c>
      <c r="Q1797" t="b">
        <v>0</v>
      </c>
      <c r="V1797" t="s">
        <v>20</v>
      </c>
    </row>
    <row r="1798" spans="1:22">
      <c r="A1798" t="s">
        <v>3702</v>
      </c>
      <c r="B1798" t="s">
        <v>3703</v>
      </c>
      <c r="C1798" s="1" t="s">
        <v>4128</v>
      </c>
      <c r="D1798" s="1">
        <v>44972</v>
      </c>
      <c r="E1798" s="21">
        <v>2</v>
      </c>
      <c r="F1798" s="21">
        <v>15</v>
      </c>
      <c r="G1798" s="21">
        <v>2023</v>
      </c>
      <c r="H1798" s="1">
        <f t="shared" si="84"/>
        <v>44972</v>
      </c>
      <c r="I1798" s="23">
        <v>44984</v>
      </c>
      <c r="J1798" s="21">
        <f t="shared" si="85"/>
        <v>12</v>
      </c>
      <c r="K1798" t="s">
        <v>33</v>
      </c>
      <c r="L1798">
        <v>24821</v>
      </c>
      <c r="M1798">
        <v>462</v>
      </c>
      <c r="N1798" s="24">
        <v>610.3</v>
      </c>
      <c r="O1798" s="24">
        <f t="shared" si="86"/>
        <v>610.3</v>
      </c>
      <c r="P1798">
        <v>0</v>
      </c>
      <c r="Q1798" t="b">
        <v>1</v>
      </c>
      <c r="V1798" t="s">
        <v>34</v>
      </c>
    </row>
    <row r="1799" spans="1:22">
      <c r="A1799" t="s">
        <v>3704</v>
      </c>
      <c r="B1799" t="s">
        <v>3705</v>
      </c>
      <c r="C1799" s="1" t="s">
        <v>4127</v>
      </c>
      <c r="D1799" s="1">
        <v>45114</v>
      </c>
      <c r="E1799" s="21">
        <v>7</v>
      </c>
      <c r="F1799" s="21">
        <v>7</v>
      </c>
      <c r="G1799" s="21">
        <v>2023</v>
      </c>
      <c r="H1799" s="1">
        <f t="shared" si="84"/>
        <v>45114</v>
      </c>
      <c r="I1799" s="23">
        <v>45141</v>
      </c>
      <c r="J1799" s="21">
        <f t="shared" si="85"/>
        <v>27</v>
      </c>
      <c r="K1799" t="s">
        <v>19</v>
      </c>
      <c r="L1799">
        <v>38567</v>
      </c>
      <c r="M1799">
        <v>1306</v>
      </c>
      <c r="N1799" s="24">
        <v>975.45</v>
      </c>
      <c r="O1799" s="24">
        <f t="shared" si="86"/>
        <v>975.45</v>
      </c>
      <c r="P1799">
        <v>215</v>
      </c>
      <c r="Q1799" t="b">
        <v>1</v>
      </c>
      <c r="V1799" t="s">
        <v>20</v>
      </c>
    </row>
    <row r="1800" spans="1:22">
      <c r="A1800" t="s">
        <v>3706</v>
      </c>
      <c r="B1800" t="s">
        <v>3707</v>
      </c>
      <c r="C1800" s="1" t="s">
        <v>4127</v>
      </c>
      <c r="D1800" s="1">
        <v>45231</v>
      </c>
      <c r="E1800" s="21">
        <v>11</v>
      </c>
      <c r="F1800" s="21">
        <v>1</v>
      </c>
      <c r="G1800" s="21">
        <v>2023</v>
      </c>
      <c r="H1800" s="1">
        <f t="shared" si="84"/>
        <v>45231</v>
      </c>
      <c r="I1800" s="23">
        <v>45248</v>
      </c>
      <c r="J1800" s="21">
        <f t="shared" si="85"/>
        <v>17</v>
      </c>
      <c r="K1800" t="s">
        <v>14</v>
      </c>
      <c r="L1800">
        <v>25860</v>
      </c>
      <c r="M1800">
        <v>873</v>
      </c>
      <c r="N1800" s="24">
        <v>520.15</v>
      </c>
      <c r="O1800" s="24">
        <f t="shared" si="86"/>
        <v>520.15</v>
      </c>
      <c r="P1800">
        <v>52</v>
      </c>
      <c r="Q1800" t="b">
        <v>1</v>
      </c>
      <c r="V1800" t="s">
        <v>16</v>
      </c>
    </row>
    <row r="1801" spans="1:22">
      <c r="A1801" t="s">
        <v>3708</v>
      </c>
      <c r="B1801" t="s">
        <v>3709</v>
      </c>
      <c r="C1801" s="1" t="s">
        <v>4129</v>
      </c>
      <c r="D1801" s="1">
        <v>45013</v>
      </c>
      <c r="E1801" s="21">
        <v>3</v>
      </c>
      <c r="F1801" s="21">
        <v>28</v>
      </c>
      <c r="G1801" s="21">
        <v>2023</v>
      </c>
      <c r="H1801" s="1">
        <f t="shared" si="84"/>
        <v>45013</v>
      </c>
      <c r="I1801" s="23">
        <v>45031</v>
      </c>
      <c r="J1801" s="21">
        <f t="shared" si="85"/>
        <v>18</v>
      </c>
      <c r="K1801" t="s">
        <v>415</v>
      </c>
      <c r="L1801">
        <v>22195</v>
      </c>
      <c r="M1801">
        <v>552</v>
      </c>
      <c r="N1801" s="24">
        <v>538.8</v>
      </c>
      <c r="O1801" s="24">
        <f t="shared" si="86"/>
        <v>538.8</v>
      </c>
      <c r="P1801">
        <v>0</v>
      </c>
      <c r="Q1801" t="b">
        <v>1</v>
      </c>
      <c r="V1801" t="s">
        <v>34</v>
      </c>
    </row>
    <row r="1802" spans="1:22">
      <c r="A1802" t="s">
        <v>3710</v>
      </c>
      <c r="B1802" t="s">
        <v>3711</v>
      </c>
      <c r="C1802" s="1" t="s">
        <v>4127</v>
      </c>
      <c r="D1802" s="1">
        <v>45153</v>
      </c>
      <c r="E1802" s="21">
        <v>8</v>
      </c>
      <c r="F1802" s="21">
        <v>15</v>
      </c>
      <c r="G1802" s="21">
        <v>2023</v>
      </c>
      <c r="H1802" s="1">
        <f t="shared" si="84"/>
        <v>45153</v>
      </c>
      <c r="I1802" s="23">
        <v>45169</v>
      </c>
      <c r="J1802" s="21">
        <f t="shared" si="85"/>
        <v>16</v>
      </c>
      <c r="K1802" t="s">
        <v>23</v>
      </c>
      <c r="L1802">
        <v>78475</v>
      </c>
      <c r="M1802">
        <v>1830</v>
      </c>
      <c r="N1802" s="24">
        <v>1519.78</v>
      </c>
      <c r="O1802" s="24">
        <f t="shared" si="86"/>
        <v>1519.78</v>
      </c>
      <c r="P1802">
        <v>138</v>
      </c>
      <c r="Q1802" t="b">
        <v>1</v>
      </c>
      <c r="V1802" t="s">
        <v>25</v>
      </c>
    </row>
    <row r="1803" spans="1:22">
      <c r="A1803" t="s">
        <v>3712</v>
      </c>
      <c r="B1803" t="s">
        <v>3713</v>
      </c>
      <c r="C1803" s="1" t="s">
        <v>4128</v>
      </c>
      <c r="D1803" s="1">
        <v>45046</v>
      </c>
      <c r="E1803" s="21">
        <v>4</v>
      </c>
      <c r="F1803" s="21">
        <v>30</v>
      </c>
      <c r="G1803" s="21">
        <v>2023</v>
      </c>
      <c r="H1803" s="1">
        <f t="shared" si="84"/>
        <v>45046</v>
      </c>
      <c r="I1803" s="23">
        <v>45041</v>
      </c>
      <c r="J1803" s="21">
        <f t="shared" si="85"/>
        <v>-5</v>
      </c>
      <c r="K1803" t="s">
        <v>41</v>
      </c>
      <c r="L1803">
        <v>91874</v>
      </c>
      <c r="M1803">
        <v>4170</v>
      </c>
      <c r="N1803" s="24">
        <v>5308.23</v>
      </c>
      <c r="O1803" s="24">
        <f t="shared" si="86"/>
        <v>3632.575</v>
      </c>
      <c r="P1803">
        <v>679</v>
      </c>
      <c r="Q1803" t="b">
        <v>0</v>
      </c>
      <c r="R1803">
        <v>91898</v>
      </c>
      <c r="V1803" t="s">
        <v>42</v>
      </c>
    </row>
    <row r="1804" spans="1:22">
      <c r="A1804" t="s">
        <v>3714</v>
      </c>
      <c r="B1804" t="s">
        <v>3715</v>
      </c>
      <c r="C1804" s="1" t="s">
        <v>4128</v>
      </c>
      <c r="D1804" s="1">
        <v>44970</v>
      </c>
      <c r="E1804" s="21">
        <v>2</v>
      </c>
      <c r="F1804" s="21">
        <v>13</v>
      </c>
      <c r="G1804" s="21">
        <v>2023</v>
      </c>
      <c r="H1804" s="1">
        <f t="shared" si="84"/>
        <v>44970</v>
      </c>
      <c r="I1804" s="23">
        <v>45000</v>
      </c>
      <c r="J1804" s="21">
        <f t="shared" si="85"/>
        <v>30</v>
      </c>
      <c r="K1804" t="s">
        <v>23</v>
      </c>
      <c r="L1804">
        <v>88266</v>
      </c>
      <c r="M1804">
        <v>2235</v>
      </c>
      <c r="N1804" s="24">
        <v>1460.69</v>
      </c>
      <c r="O1804" s="24">
        <f t="shared" si="86"/>
        <v>1460.69</v>
      </c>
      <c r="P1804">
        <v>417</v>
      </c>
      <c r="Q1804" t="b">
        <v>1</v>
      </c>
      <c r="V1804" t="s">
        <v>25</v>
      </c>
    </row>
    <row r="1805" spans="1:22">
      <c r="A1805" t="s">
        <v>3716</v>
      </c>
      <c r="B1805" t="s">
        <v>3717</v>
      </c>
      <c r="C1805" s="1" t="s">
        <v>4128</v>
      </c>
      <c r="D1805" s="1">
        <v>45244</v>
      </c>
      <c r="E1805" s="21">
        <v>11</v>
      </c>
      <c r="F1805" s="21">
        <v>14</v>
      </c>
      <c r="G1805" s="21">
        <v>2023</v>
      </c>
      <c r="H1805" s="1">
        <f t="shared" si="84"/>
        <v>45244</v>
      </c>
      <c r="I1805" s="23">
        <v>45272</v>
      </c>
      <c r="J1805" s="21">
        <f t="shared" si="85"/>
        <v>28</v>
      </c>
      <c r="K1805" t="s">
        <v>19</v>
      </c>
      <c r="L1805">
        <v>22427</v>
      </c>
      <c r="M1805">
        <v>666</v>
      </c>
      <c r="N1805" s="24">
        <v>1084.02</v>
      </c>
      <c r="O1805" s="24">
        <f t="shared" si="86"/>
        <v>1084.02</v>
      </c>
      <c r="P1805">
        <v>88</v>
      </c>
      <c r="Q1805" t="b">
        <v>1</v>
      </c>
      <c r="V1805" t="s">
        <v>20</v>
      </c>
    </row>
    <row r="1806" spans="1:22">
      <c r="A1806" t="s">
        <v>3718</v>
      </c>
      <c r="B1806" t="s">
        <v>3719</v>
      </c>
      <c r="C1806" s="1" t="s">
        <v>4129</v>
      </c>
      <c r="D1806" s="1" t="s">
        <v>3720</v>
      </c>
      <c r="E1806" s="21">
        <v>28</v>
      </c>
      <c r="F1806" s="21">
        <v>5</v>
      </c>
      <c r="G1806" s="21">
        <v>2023</v>
      </c>
      <c r="H1806" s="1">
        <f t="shared" si="84"/>
        <v>45074</v>
      </c>
      <c r="I1806" s="23">
        <v>45102</v>
      </c>
      <c r="J1806" s="21">
        <f t="shared" si="85"/>
        <v>28</v>
      </c>
      <c r="K1806" t="s">
        <v>23</v>
      </c>
      <c r="L1806">
        <v>28083</v>
      </c>
      <c r="M1806">
        <v>599</v>
      </c>
      <c r="N1806" s="24">
        <v>1113.75</v>
      </c>
      <c r="O1806" s="24">
        <f t="shared" si="86"/>
        <v>1113.75</v>
      </c>
      <c r="P1806">
        <v>77</v>
      </c>
      <c r="Q1806" t="b">
        <v>1</v>
      </c>
      <c r="V1806" t="s">
        <v>25</v>
      </c>
    </row>
    <row r="1807" spans="1:22">
      <c r="A1807" t="s">
        <v>3721</v>
      </c>
      <c r="B1807" t="s">
        <v>3722</v>
      </c>
      <c r="C1807" s="1" t="s">
        <v>4131</v>
      </c>
      <c r="D1807" s="1">
        <v>45282</v>
      </c>
      <c r="E1807" s="21">
        <v>12</v>
      </c>
      <c r="F1807" s="21">
        <v>22</v>
      </c>
      <c r="G1807" s="21">
        <v>2023</v>
      </c>
      <c r="H1807" s="1">
        <f t="shared" si="84"/>
        <v>45282</v>
      </c>
      <c r="I1807" s="23">
        <v>45298</v>
      </c>
      <c r="J1807" s="21">
        <f t="shared" si="85"/>
        <v>16</v>
      </c>
      <c r="K1807" t="s">
        <v>19</v>
      </c>
      <c r="L1807">
        <v>88046</v>
      </c>
      <c r="M1807">
        <v>3651</v>
      </c>
      <c r="N1807" s="24">
        <v>5896.92</v>
      </c>
      <c r="O1807" s="24">
        <f t="shared" si="86"/>
        <v>3632.575</v>
      </c>
      <c r="P1807">
        <v>0</v>
      </c>
      <c r="Q1807" t="b">
        <v>1</v>
      </c>
      <c r="V1807" t="s">
        <v>20</v>
      </c>
    </row>
    <row r="1808" spans="1:22">
      <c r="A1808" t="s">
        <v>3723</v>
      </c>
      <c r="B1808" t="s">
        <v>3724</v>
      </c>
      <c r="C1808" s="1" t="s">
        <v>4127</v>
      </c>
      <c r="D1808" s="1" t="s">
        <v>3725</v>
      </c>
      <c r="E1808" s="21">
        <v>30</v>
      </c>
      <c r="F1808" s="21">
        <v>8</v>
      </c>
      <c r="G1808" s="21">
        <v>2023</v>
      </c>
      <c r="H1808" s="1">
        <f t="shared" si="84"/>
        <v>45168</v>
      </c>
      <c r="I1808" s="23">
        <v>45171</v>
      </c>
      <c r="J1808" s="21">
        <f t="shared" si="85"/>
        <v>3</v>
      </c>
      <c r="K1808" t="s">
        <v>138</v>
      </c>
      <c r="L1808">
        <v>58372</v>
      </c>
      <c r="M1808">
        <v>1511</v>
      </c>
      <c r="N1808" s="24">
        <v>1963.15</v>
      </c>
      <c r="O1808" s="24">
        <f t="shared" si="86"/>
        <v>1963.15</v>
      </c>
      <c r="P1808">
        <v>76</v>
      </c>
      <c r="Q1808" t="b">
        <v>1</v>
      </c>
      <c r="V1808" t="s">
        <v>139</v>
      </c>
    </row>
    <row r="1809" spans="1:22">
      <c r="A1809" t="s">
        <v>3726</v>
      </c>
      <c r="B1809" t="s">
        <v>3727</v>
      </c>
      <c r="C1809" s="1" t="s">
        <v>4131</v>
      </c>
      <c r="D1809" s="1">
        <v>45034</v>
      </c>
      <c r="E1809" s="21">
        <v>4</v>
      </c>
      <c r="F1809" s="21">
        <v>18</v>
      </c>
      <c r="G1809" s="21">
        <v>2023</v>
      </c>
      <c r="H1809" s="1">
        <f t="shared" si="84"/>
        <v>45034</v>
      </c>
      <c r="I1809" s="23">
        <v>45046</v>
      </c>
      <c r="J1809" s="21">
        <f t="shared" si="85"/>
        <v>12</v>
      </c>
      <c r="K1809" t="s">
        <v>41</v>
      </c>
      <c r="L1809">
        <v>45064</v>
      </c>
      <c r="M1809">
        <v>1376</v>
      </c>
      <c r="N1809" s="24">
        <v>2464.42</v>
      </c>
      <c r="O1809" s="24">
        <f t="shared" si="86"/>
        <v>2464.42</v>
      </c>
      <c r="P1809">
        <v>258</v>
      </c>
      <c r="Q1809" t="b">
        <v>0</v>
      </c>
      <c r="V1809" t="s">
        <v>42</v>
      </c>
    </row>
    <row r="1810" spans="1:22">
      <c r="A1810" t="s">
        <v>3728</v>
      </c>
      <c r="B1810" t="s">
        <v>3729</v>
      </c>
      <c r="C1810" s="1" t="s">
        <v>4129</v>
      </c>
      <c r="D1810" s="1">
        <v>45206</v>
      </c>
      <c r="E1810" s="21">
        <v>10</v>
      </c>
      <c r="F1810" s="21">
        <v>7</v>
      </c>
      <c r="G1810" s="21">
        <v>2023</v>
      </c>
      <c r="H1810" s="1">
        <f t="shared" si="84"/>
        <v>45206</v>
      </c>
      <c r="I1810" s="23">
        <v>45217</v>
      </c>
      <c r="J1810" s="21">
        <f t="shared" si="85"/>
        <v>11</v>
      </c>
      <c r="K1810" t="s">
        <v>19</v>
      </c>
      <c r="L1810">
        <v>8813</v>
      </c>
      <c r="M1810">
        <v>177</v>
      </c>
      <c r="N1810" s="24">
        <v>273</v>
      </c>
      <c r="O1810" s="24">
        <f t="shared" si="86"/>
        <v>273</v>
      </c>
      <c r="P1810">
        <v>14</v>
      </c>
      <c r="Q1810" t="b">
        <v>1</v>
      </c>
      <c r="V1810" t="s">
        <v>20</v>
      </c>
    </row>
    <row r="1811" spans="1:22">
      <c r="A1811" t="s">
        <v>3730</v>
      </c>
      <c r="B1811" t="s">
        <v>3731</v>
      </c>
      <c r="C1811" s="1" t="s">
        <v>4128</v>
      </c>
      <c r="D1811" s="1">
        <v>45174</v>
      </c>
      <c r="E1811" s="21">
        <v>9</v>
      </c>
      <c r="F1811" s="21">
        <v>5</v>
      </c>
      <c r="G1811" s="21">
        <v>2023</v>
      </c>
      <c r="H1811" s="1">
        <f t="shared" si="84"/>
        <v>45174</v>
      </c>
      <c r="I1811" s="23">
        <v>45181</v>
      </c>
      <c r="J1811" s="21">
        <f t="shared" si="85"/>
        <v>7</v>
      </c>
      <c r="K1811" t="s">
        <v>33</v>
      </c>
      <c r="L1811">
        <v>32598</v>
      </c>
      <c r="M1811">
        <v>1613</v>
      </c>
      <c r="N1811" s="24">
        <v>832.03</v>
      </c>
      <c r="O1811" s="24">
        <f t="shared" si="86"/>
        <v>832.03</v>
      </c>
      <c r="P1811">
        <v>318</v>
      </c>
      <c r="Q1811" t="b">
        <v>1</v>
      </c>
      <c r="V1811" t="s">
        <v>34</v>
      </c>
    </row>
    <row r="1812" spans="1:22">
      <c r="A1812" t="s">
        <v>3732</v>
      </c>
      <c r="B1812" t="s">
        <v>3733</v>
      </c>
      <c r="C1812" s="1" t="s">
        <v>4127</v>
      </c>
      <c r="D1812" s="1">
        <v>45282</v>
      </c>
      <c r="E1812" s="21">
        <v>12</v>
      </c>
      <c r="F1812" s="21">
        <v>22</v>
      </c>
      <c r="G1812" s="21">
        <v>2023</v>
      </c>
      <c r="H1812" s="1">
        <f t="shared" si="84"/>
        <v>45282</v>
      </c>
      <c r="I1812" s="23">
        <v>45292</v>
      </c>
      <c r="J1812" s="21">
        <f t="shared" si="85"/>
        <v>10</v>
      </c>
      <c r="K1812" t="s">
        <v>19</v>
      </c>
      <c r="L1812">
        <v>94106</v>
      </c>
      <c r="M1812">
        <v>2038</v>
      </c>
      <c r="N1812" s="24">
        <v>2223.73</v>
      </c>
      <c r="O1812" s="24">
        <f t="shared" si="86"/>
        <v>2223.73</v>
      </c>
      <c r="P1812">
        <v>326</v>
      </c>
      <c r="Q1812" t="b">
        <v>1</v>
      </c>
      <c r="V1812" t="s">
        <v>20</v>
      </c>
    </row>
    <row r="1813" spans="1:22">
      <c r="A1813" t="s">
        <v>3734</v>
      </c>
      <c r="B1813" t="s">
        <v>3735</v>
      </c>
      <c r="C1813" s="1" t="s">
        <v>4128</v>
      </c>
      <c r="D1813" s="1">
        <v>45225</v>
      </c>
      <c r="E1813" s="21">
        <v>10</v>
      </c>
      <c r="F1813" s="21">
        <v>26</v>
      </c>
      <c r="G1813" s="21">
        <v>2023</v>
      </c>
      <c r="H1813" s="1">
        <f t="shared" si="84"/>
        <v>45225</v>
      </c>
      <c r="I1813" s="23">
        <v>45255</v>
      </c>
      <c r="J1813" s="21">
        <f t="shared" si="85"/>
        <v>30</v>
      </c>
      <c r="K1813" t="s">
        <v>14</v>
      </c>
      <c r="L1813">
        <v>28082</v>
      </c>
      <c r="M1813">
        <v>1146</v>
      </c>
      <c r="N1813" s="24">
        <v>2035.79</v>
      </c>
      <c r="O1813" s="24">
        <f t="shared" si="86"/>
        <v>2035.79</v>
      </c>
      <c r="P1813">
        <v>190</v>
      </c>
      <c r="Q1813" t="b">
        <v>0</v>
      </c>
      <c r="V1813" t="s">
        <v>16</v>
      </c>
    </row>
    <row r="1814" spans="1:22">
      <c r="A1814" t="s">
        <v>3736</v>
      </c>
      <c r="B1814" t="s">
        <v>3737</v>
      </c>
      <c r="C1814" s="1" t="s">
        <v>4131</v>
      </c>
      <c r="D1814" s="1">
        <v>45057</v>
      </c>
      <c r="E1814" s="21">
        <v>5</v>
      </c>
      <c r="F1814" s="21">
        <v>11</v>
      </c>
      <c r="G1814" s="21">
        <v>2023</v>
      </c>
      <c r="H1814" s="1">
        <f t="shared" si="84"/>
        <v>45057</v>
      </c>
      <c r="I1814" s="23">
        <v>45074</v>
      </c>
      <c r="J1814" s="21">
        <f t="shared" si="85"/>
        <v>17</v>
      </c>
      <c r="K1814" t="s">
        <v>23</v>
      </c>
      <c r="L1814">
        <v>30241</v>
      </c>
      <c r="M1814">
        <v>819</v>
      </c>
      <c r="N1814" s="24">
        <v>834.39</v>
      </c>
      <c r="O1814" s="24">
        <f t="shared" si="86"/>
        <v>834.39</v>
      </c>
      <c r="P1814">
        <v>121</v>
      </c>
      <c r="Q1814" t="b">
        <v>1</v>
      </c>
      <c r="V1814" t="s">
        <v>25</v>
      </c>
    </row>
    <row r="1815" spans="1:22">
      <c r="A1815" t="s">
        <v>3738</v>
      </c>
      <c r="B1815" t="s">
        <v>3739</v>
      </c>
      <c r="C1815" s="1" t="s">
        <v>4129</v>
      </c>
      <c r="D1815" s="1">
        <v>45283</v>
      </c>
      <c r="E1815" s="21">
        <v>12</v>
      </c>
      <c r="F1815" s="21">
        <v>23</v>
      </c>
      <c r="G1815" s="21">
        <v>2023</v>
      </c>
      <c r="H1815" s="1">
        <f t="shared" si="84"/>
        <v>45283</v>
      </c>
      <c r="I1815" s="23">
        <v>45289</v>
      </c>
      <c r="J1815" s="21">
        <f t="shared" si="85"/>
        <v>6</v>
      </c>
      <c r="K1815" t="s">
        <v>33</v>
      </c>
      <c r="L1815">
        <v>97214</v>
      </c>
      <c r="M1815">
        <v>1774</v>
      </c>
      <c r="N1815" s="24">
        <v>980.71</v>
      </c>
      <c r="O1815" s="24">
        <f t="shared" si="86"/>
        <v>980.71</v>
      </c>
      <c r="P1815">
        <v>214</v>
      </c>
      <c r="Q1815" t="b">
        <v>0</v>
      </c>
      <c r="V1815" t="s">
        <v>68</v>
      </c>
    </row>
    <row r="1816" spans="1:22">
      <c r="A1816" t="s">
        <v>3740</v>
      </c>
      <c r="B1816" t="s">
        <v>3741</v>
      </c>
      <c r="C1816" s="1" t="s">
        <v>4129</v>
      </c>
      <c r="D1816" s="1">
        <v>45262</v>
      </c>
      <c r="E1816" s="21">
        <v>12</v>
      </c>
      <c r="F1816" s="21">
        <v>2</v>
      </c>
      <c r="G1816" s="21">
        <v>2023</v>
      </c>
      <c r="H1816" s="1">
        <f t="shared" si="84"/>
        <v>45262</v>
      </c>
      <c r="I1816" s="23">
        <v>44970</v>
      </c>
      <c r="J1816" s="21">
        <f t="shared" si="85"/>
        <v>-292</v>
      </c>
      <c r="K1816" t="s">
        <v>234</v>
      </c>
      <c r="L1816">
        <v>45569</v>
      </c>
      <c r="M1816">
        <v>1913</v>
      </c>
      <c r="N1816" s="24">
        <v>3097.66</v>
      </c>
      <c r="O1816" s="24">
        <f t="shared" si="86"/>
        <v>3097.66</v>
      </c>
      <c r="P1816">
        <v>259</v>
      </c>
      <c r="Q1816" t="b">
        <v>1</v>
      </c>
      <c r="V1816" t="s">
        <v>16</v>
      </c>
    </row>
    <row r="1817" spans="1:22">
      <c r="A1817" t="s">
        <v>3742</v>
      </c>
      <c r="B1817" t="s">
        <v>3743</v>
      </c>
      <c r="C1817" s="1" t="s">
        <v>4128</v>
      </c>
      <c r="D1817" s="1">
        <v>45265</v>
      </c>
      <c r="E1817" s="21">
        <v>12</v>
      </c>
      <c r="F1817" s="21">
        <v>5</v>
      </c>
      <c r="G1817" s="21">
        <v>2023</v>
      </c>
      <c r="H1817" s="1">
        <f t="shared" si="84"/>
        <v>45265</v>
      </c>
      <c r="I1817" s="23">
        <v>45269</v>
      </c>
      <c r="J1817" s="21">
        <f t="shared" si="85"/>
        <v>4</v>
      </c>
      <c r="K1817" t="s">
        <v>41</v>
      </c>
      <c r="L1817">
        <v>12745</v>
      </c>
      <c r="M1817">
        <v>297</v>
      </c>
      <c r="N1817" s="24">
        <v>505.81</v>
      </c>
      <c r="O1817" s="24">
        <f t="shared" si="86"/>
        <v>505.81</v>
      </c>
      <c r="P1817">
        <v>16</v>
      </c>
      <c r="Q1817" t="b">
        <v>1</v>
      </c>
      <c r="V1817" t="s">
        <v>42</v>
      </c>
    </row>
    <row r="1818" spans="1:22">
      <c r="A1818" t="s">
        <v>3744</v>
      </c>
      <c r="B1818" t="s">
        <v>3745</v>
      </c>
      <c r="C1818" s="1" t="s">
        <v>4128</v>
      </c>
      <c r="D1818" s="1">
        <v>45264</v>
      </c>
      <c r="E1818" s="21">
        <v>12</v>
      </c>
      <c r="F1818" s="21">
        <v>4</v>
      </c>
      <c r="G1818" s="21">
        <v>2023</v>
      </c>
      <c r="H1818" s="1">
        <f t="shared" si="84"/>
        <v>45264</v>
      </c>
      <c r="I1818" s="23">
        <v>45269</v>
      </c>
      <c r="J1818" s="21">
        <f t="shared" si="85"/>
        <v>5</v>
      </c>
      <c r="K1818" t="s">
        <v>14</v>
      </c>
      <c r="L1818">
        <v>27029</v>
      </c>
      <c r="M1818">
        <v>1205</v>
      </c>
      <c r="N1818" s="24">
        <v>892.77</v>
      </c>
      <c r="O1818" s="24">
        <f t="shared" si="86"/>
        <v>892.77</v>
      </c>
      <c r="P1818">
        <v>173</v>
      </c>
      <c r="Q1818" t="b">
        <v>1</v>
      </c>
      <c r="V1818" t="s">
        <v>16</v>
      </c>
    </row>
    <row r="1819" spans="1:22">
      <c r="A1819" t="s">
        <v>3746</v>
      </c>
      <c r="B1819" t="s">
        <v>3747</v>
      </c>
      <c r="C1819" s="1" t="s">
        <v>4129</v>
      </c>
      <c r="D1819" s="1">
        <v>45076</v>
      </c>
      <c r="E1819" s="21">
        <v>5</v>
      </c>
      <c r="F1819" s="21">
        <v>30</v>
      </c>
      <c r="G1819" s="21">
        <v>2023</v>
      </c>
      <c r="H1819" s="1">
        <f t="shared" si="84"/>
        <v>45076</v>
      </c>
      <c r="I1819" s="23">
        <v>45100</v>
      </c>
      <c r="J1819" s="21">
        <f t="shared" si="85"/>
        <v>24</v>
      </c>
      <c r="K1819" t="s">
        <v>41</v>
      </c>
      <c r="L1819">
        <v>14025</v>
      </c>
      <c r="M1819">
        <v>653</v>
      </c>
      <c r="N1819" s="24">
        <v>852.83</v>
      </c>
      <c r="O1819" s="24">
        <f t="shared" si="86"/>
        <v>852.83</v>
      </c>
      <c r="P1819">
        <v>93</v>
      </c>
      <c r="Q1819" t="b">
        <v>0</v>
      </c>
      <c r="V1819" t="s">
        <v>42</v>
      </c>
    </row>
    <row r="1820" spans="1:22">
      <c r="A1820" t="s">
        <v>3748</v>
      </c>
      <c r="B1820" t="s">
        <v>3749</v>
      </c>
      <c r="C1820" s="1" t="s">
        <v>4129</v>
      </c>
      <c r="D1820" s="1">
        <v>45045</v>
      </c>
      <c r="E1820" s="21">
        <v>4</v>
      </c>
      <c r="F1820" s="21">
        <v>29</v>
      </c>
      <c r="G1820" s="21">
        <v>2023</v>
      </c>
      <c r="H1820" s="1">
        <f t="shared" si="84"/>
        <v>45045</v>
      </c>
      <c r="I1820" s="23">
        <v>45068</v>
      </c>
      <c r="J1820" s="21">
        <f t="shared" si="85"/>
        <v>23</v>
      </c>
      <c r="K1820" t="s">
        <v>33</v>
      </c>
      <c r="L1820">
        <v>15288</v>
      </c>
      <c r="M1820">
        <v>678</v>
      </c>
      <c r="N1820" s="24">
        <v>534.22</v>
      </c>
      <c r="O1820" s="24">
        <f t="shared" si="86"/>
        <v>534.22</v>
      </c>
      <c r="P1820">
        <v>124</v>
      </c>
      <c r="Q1820" t="b">
        <v>0</v>
      </c>
      <c r="V1820" t="s">
        <v>34</v>
      </c>
    </row>
    <row r="1821" spans="1:22">
      <c r="A1821" t="s">
        <v>3750</v>
      </c>
      <c r="B1821" t="s">
        <v>3751</v>
      </c>
      <c r="C1821" s="1" t="s">
        <v>4131</v>
      </c>
      <c r="D1821" s="1" t="s">
        <v>3752</v>
      </c>
      <c r="E1821" s="21">
        <v>30</v>
      </c>
      <c r="F1821" s="21">
        <v>12</v>
      </c>
      <c r="G1821" s="21">
        <v>2023</v>
      </c>
      <c r="H1821" s="1">
        <f t="shared" si="84"/>
        <v>45290</v>
      </c>
      <c r="I1821" s="23">
        <v>45308</v>
      </c>
      <c r="J1821" s="21">
        <f t="shared" si="85"/>
        <v>18</v>
      </c>
      <c r="K1821" t="s">
        <v>41</v>
      </c>
      <c r="L1821">
        <v>90186</v>
      </c>
      <c r="M1821">
        <v>1028</v>
      </c>
      <c r="N1821" s="24">
        <v>1623.06</v>
      </c>
      <c r="O1821" s="24">
        <f t="shared" si="86"/>
        <v>1623.06</v>
      </c>
      <c r="P1821">
        <v>129</v>
      </c>
      <c r="Q1821" t="b">
        <v>0</v>
      </c>
      <c r="R1821">
        <v>90254</v>
      </c>
      <c r="V1821" t="s">
        <v>42</v>
      </c>
    </row>
    <row r="1822" spans="1:22">
      <c r="A1822" t="s">
        <v>3753</v>
      </c>
      <c r="B1822" t="s">
        <v>3754</v>
      </c>
      <c r="C1822" s="1" t="s">
        <v>4127</v>
      </c>
      <c r="D1822" s="1">
        <v>45088</v>
      </c>
      <c r="E1822" s="21">
        <v>6</v>
      </c>
      <c r="F1822" s="21">
        <v>11</v>
      </c>
      <c r="G1822" s="21">
        <v>2023</v>
      </c>
      <c r="H1822" s="1">
        <f t="shared" si="84"/>
        <v>45088</v>
      </c>
      <c r="I1822" s="23">
        <v>45097</v>
      </c>
      <c r="J1822" s="21">
        <f t="shared" si="85"/>
        <v>9</v>
      </c>
      <c r="K1822" t="s">
        <v>14</v>
      </c>
      <c r="L1822">
        <v>7540</v>
      </c>
      <c r="M1822">
        <v>312</v>
      </c>
      <c r="N1822" s="24">
        <v>283.09</v>
      </c>
      <c r="O1822" s="24">
        <f t="shared" si="86"/>
        <v>283.09</v>
      </c>
      <c r="P1822">
        <v>0</v>
      </c>
      <c r="Q1822" t="b">
        <v>1</v>
      </c>
      <c r="V1822" t="s">
        <v>16</v>
      </c>
    </row>
    <row r="1823" spans="1:22">
      <c r="A1823" t="s">
        <v>3755</v>
      </c>
      <c r="B1823" t="s">
        <v>3756</v>
      </c>
      <c r="C1823" s="1" t="s">
        <v>4128</v>
      </c>
      <c r="D1823" s="1">
        <v>44972</v>
      </c>
      <c r="E1823" s="21">
        <v>2</v>
      </c>
      <c r="F1823" s="21">
        <v>15</v>
      </c>
      <c r="G1823" s="21">
        <v>2023</v>
      </c>
      <c r="H1823" s="1">
        <f t="shared" si="84"/>
        <v>44972</v>
      </c>
      <c r="I1823" s="23">
        <v>44974</v>
      </c>
      <c r="J1823" s="21">
        <f t="shared" si="85"/>
        <v>2</v>
      </c>
      <c r="K1823" t="s">
        <v>14</v>
      </c>
      <c r="L1823">
        <v>98768</v>
      </c>
      <c r="M1823">
        <v>2612</v>
      </c>
      <c r="N1823" s="24">
        <v>2544.93</v>
      </c>
      <c r="O1823" s="24">
        <f t="shared" si="86"/>
        <v>2544.93</v>
      </c>
      <c r="P1823">
        <v>250</v>
      </c>
      <c r="Q1823" t="b">
        <v>1</v>
      </c>
      <c r="V1823" t="s">
        <v>16</v>
      </c>
    </row>
    <row r="1824" spans="1:22">
      <c r="A1824" t="s">
        <v>3757</v>
      </c>
      <c r="B1824" t="s">
        <v>3758</v>
      </c>
      <c r="C1824" s="1" t="s">
        <v>4129</v>
      </c>
      <c r="D1824" s="1">
        <v>45161</v>
      </c>
      <c r="E1824" s="21">
        <v>8</v>
      </c>
      <c r="F1824" s="21">
        <v>23</v>
      </c>
      <c r="G1824" s="21">
        <v>2023</v>
      </c>
      <c r="H1824" s="1">
        <f t="shared" si="84"/>
        <v>45161</v>
      </c>
      <c r="I1824" s="23">
        <v>45162</v>
      </c>
      <c r="J1824" s="21">
        <f t="shared" si="85"/>
        <v>1</v>
      </c>
      <c r="K1824" t="s">
        <v>41</v>
      </c>
      <c r="L1824">
        <v>82958</v>
      </c>
      <c r="M1824">
        <v>3728</v>
      </c>
      <c r="N1824" s="24">
        <v>6589.08</v>
      </c>
      <c r="O1824" s="24">
        <f t="shared" si="86"/>
        <v>3632.575</v>
      </c>
      <c r="P1824">
        <v>553</v>
      </c>
      <c r="Q1824" t="b">
        <v>1</v>
      </c>
      <c r="V1824" t="s">
        <v>42</v>
      </c>
    </row>
    <row r="1825" spans="1:22">
      <c r="A1825" t="s">
        <v>3759</v>
      </c>
      <c r="B1825" t="s">
        <v>3760</v>
      </c>
      <c r="C1825" s="1" t="s">
        <v>4131</v>
      </c>
      <c r="D1825" s="1">
        <v>44947</v>
      </c>
      <c r="E1825" s="21">
        <v>1</v>
      </c>
      <c r="F1825" s="21">
        <v>21</v>
      </c>
      <c r="G1825" s="21">
        <v>2023</v>
      </c>
      <c r="H1825" s="1">
        <f t="shared" si="84"/>
        <v>44947</v>
      </c>
      <c r="I1825" s="23">
        <v>44964</v>
      </c>
      <c r="J1825" s="21">
        <f t="shared" si="85"/>
        <v>17</v>
      </c>
      <c r="K1825" t="s">
        <v>19</v>
      </c>
      <c r="L1825">
        <v>69878</v>
      </c>
      <c r="M1825">
        <v>2481</v>
      </c>
      <c r="N1825" s="24">
        <v>3013.13</v>
      </c>
      <c r="O1825" s="24">
        <f t="shared" si="86"/>
        <v>3013.13</v>
      </c>
      <c r="P1825">
        <v>213</v>
      </c>
      <c r="Q1825" t="b">
        <v>1</v>
      </c>
      <c r="V1825" t="s">
        <v>20</v>
      </c>
    </row>
    <row r="1826" spans="1:22">
      <c r="A1826" t="s">
        <v>3761</v>
      </c>
      <c r="B1826" t="s">
        <v>3762</v>
      </c>
      <c r="C1826" s="1" t="s">
        <v>4129</v>
      </c>
      <c r="D1826" s="1">
        <v>45097</v>
      </c>
      <c r="E1826" s="21">
        <v>6</v>
      </c>
      <c r="F1826" s="21">
        <v>20</v>
      </c>
      <c r="G1826" s="21">
        <v>2023</v>
      </c>
      <c r="H1826" s="1">
        <f t="shared" si="84"/>
        <v>45097</v>
      </c>
      <c r="I1826" s="23">
        <v>45104</v>
      </c>
      <c r="J1826" s="21">
        <f t="shared" si="85"/>
        <v>7</v>
      </c>
      <c r="K1826" t="s">
        <v>33</v>
      </c>
      <c r="L1826">
        <v>42846</v>
      </c>
      <c r="M1826">
        <v>1857</v>
      </c>
      <c r="N1826" s="24">
        <v>2794.1</v>
      </c>
      <c r="O1826" s="24">
        <f t="shared" si="86"/>
        <v>2794.1</v>
      </c>
      <c r="P1826">
        <v>170</v>
      </c>
      <c r="Q1826" t="b">
        <v>0</v>
      </c>
      <c r="V1826" t="s">
        <v>34</v>
      </c>
    </row>
    <row r="1827" spans="1:22">
      <c r="A1827" t="s">
        <v>3763</v>
      </c>
      <c r="B1827" t="s">
        <v>3764</v>
      </c>
      <c r="C1827" s="1" t="s">
        <v>4129</v>
      </c>
      <c r="D1827" s="1">
        <v>44936</v>
      </c>
      <c r="E1827" s="21">
        <v>1</v>
      </c>
      <c r="F1827" s="21">
        <v>10</v>
      </c>
      <c r="G1827" s="21">
        <v>2023</v>
      </c>
      <c r="H1827" s="1">
        <f t="shared" si="84"/>
        <v>44936</v>
      </c>
      <c r="I1827" s="23">
        <v>44957</v>
      </c>
      <c r="J1827" s="21">
        <f t="shared" si="85"/>
        <v>21</v>
      </c>
      <c r="K1827" t="s">
        <v>191</v>
      </c>
      <c r="L1827">
        <v>76932</v>
      </c>
      <c r="M1827">
        <v>2306</v>
      </c>
      <c r="N1827" s="24">
        <v>2544.81</v>
      </c>
      <c r="O1827" s="24">
        <f t="shared" si="86"/>
        <v>2544.81</v>
      </c>
      <c r="P1827">
        <v>399</v>
      </c>
      <c r="Q1827" t="b">
        <v>0</v>
      </c>
      <c r="V1827" t="s">
        <v>42</v>
      </c>
    </row>
    <row r="1828" spans="1:22">
      <c r="A1828" t="s">
        <v>3765</v>
      </c>
      <c r="B1828" t="s">
        <v>3766</v>
      </c>
      <c r="C1828" s="1" t="s">
        <v>4128</v>
      </c>
      <c r="D1828" s="1">
        <v>45247</v>
      </c>
      <c r="E1828" s="21">
        <v>11</v>
      </c>
      <c r="F1828" s="21">
        <v>17</v>
      </c>
      <c r="G1828" s="21">
        <v>2023</v>
      </c>
      <c r="H1828" s="1">
        <f t="shared" si="84"/>
        <v>45247</v>
      </c>
      <c r="I1828" s="23">
        <v>45264</v>
      </c>
      <c r="J1828" s="21">
        <f t="shared" si="85"/>
        <v>17</v>
      </c>
      <c r="K1828" t="s">
        <v>14</v>
      </c>
      <c r="L1828">
        <v>18482</v>
      </c>
      <c r="M1828">
        <v>580</v>
      </c>
      <c r="N1828" s="24">
        <v>549.27</v>
      </c>
      <c r="O1828" s="24">
        <f t="shared" si="86"/>
        <v>549.27</v>
      </c>
      <c r="P1828">
        <v>79</v>
      </c>
      <c r="Q1828" t="b">
        <v>1</v>
      </c>
      <c r="V1828" t="s">
        <v>16</v>
      </c>
    </row>
    <row r="1829" spans="1:22">
      <c r="A1829" t="s">
        <v>3767</v>
      </c>
      <c r="B1829" t="s">
        <v>3768</v>
      </c>
      <c r="C1829" s="1" t="s">
        <v>4127</v>
      </c>
      <c r="D1829" s="1">
        <v>45183</v>
      </c>
      <c r="E1829" s="21">
        <v>9</v>
      </c>
      <c r="F1829" s="21">
        <v>14</v>
      </c>
      <c r="G1829" s="21">
        <v>2023</v>
      </c>
      <c r="H1829" s="1">
        <f t="shared" si="84"/>
        <v>45183</v>
      </c>
      <c r="I1829" s="23">
        <v>45195</v>
      </c>
      <c r="J1829" s="21">
        <f t="shared" si="85"/>
        <v>12</v>
      </c>
      <c r="K1829" t="s">
        <v>41</v>
      </c>
      <c r="L1829">
        <v>24411</v>
      </c>
      <c r="M1829">
        <v>385</v>
      </c>
      <c r="N1829" s="24">
        <v>553.71</v>
      </c>
      <c r="O1829" s="24">
        <f t="shared" si="86"/>
        <v>553.71</v>
      </c>
      <c r="P1829">
        <v>48</v>
      </c>
      <c r="Q1829" t="b">
        <v>0</v>
      </c>
      <c r="V1829" t="s">
        <v>42</v>
      </c>
    </row>
    <row r="1830" spans="1:22">
      <c r="A1830" t="s">
        <v>3769</v>
      </c>
      <c r="B1830" t="s">
        <v>3770</v>
      </c>
      <c r="C1830" s="1" t="s">
        <v>4127</v>
      </c>
      <c r="D1830" s="1">
        <v>45058</v>
      </c>
      <c r="E1830" s="21">
        <v>5</v>
      </c>
      <c r="F1830" s="21">
        <v>12</v>
      </c>
      <c r="G1830" s="21">
        <v>2023</v>
      </c>
      <c r="H1830" s="1">
        <f t="shared" si="84"/>
        <v>45058</v>
      </c>
      <c r="I1830" s="23">
        <v>45059</v>
      </c>
      <c r="J1830" s="21">
        <f t="shared" si="85"/>
        <v>1</v>
      </c>
      <c r="K1830" t="s">
        <v>33</v>
      </c>
      <c r="L1830">
        <v>51975</v>
      </c>
      <c r="M1830">
        <v>2149</v>
      </c>
      <c r="N1830" s="24">
        <v>1573.68</v>
      </c>
      <c r="O1830" s="24">
        <f t="shared" si="86"/>
        <v>1573.68</v>
      </c>
      <c r="P1830">
        <v>210</v>
      </c>
      <c r="Q1830" t="b">
        <v>0</v>
      </c>
      <c r="V1830" t="s">
        <v>34</v>
      </c>
    </row>
    <row r="1831" spans="1:22">
      <c r="A1831" t="s">
        <v>3771</v>
      </c>
      <c r="B1831" t="s">
        <v>3772</v>
      </c>
      <c r="C1831" s="1" t="s">
        <v>4127</v>
      </c>
      <c r="D1831" s="1">
        <v>44942</v>
      </c>
      <c r="E1831" s="21">
        <v>1</v>
      </c>
      <c r="F1831" s="21">
        <v>16</v>
      </c>
      <c r="G1831" s="21">
        <v>2023</v>
      </c>
      <c r="H1831" s="1">
        <f t="shared" si="84"/>
        <v>44942</v>
      </c>
      <c r="I1831" s="23">
        <v>44957</v>
      </c>
      <c r="J1831" s="21">
        <f t="shared" si="85"/>
        <v>15</v>
      </c>
      <c r="K1831" t="s">
        <v>14</v>
      </c>
      <c r="L1831">
        <v>61545</v>
      </c>
      <c r="M1831">
        <v>1647</v>
      </c>
      <c r="N1831" s="24">
        <v>1745</v>
      </c>
      <c r="O1831" s="24">
        <f t="shared" si="86"/>
        <v>1745</v>
      </c>
      <c r="P1831">
        <v>262</v>
      </c>
      <c r="Q1831" t="b">
        <v>1</v>
      </c>
      <c r="V1831" t="s">
        <v>68</v>
      </c>
    </row>
    <row r="1832" spans="1:22">
      <c r="A1832" t="s">
        <v>3773</v>
      </c>
      <c r="B1832" t="s">
        <v>3774</v>
      </c>
      <c r="C1832" s="1" t="s">
        <v>4127</v>
      </c>
      <c r="D1832" s="1">
        <v>45042</v>
      </c>
      <c r="E1832" s="21">
        <v>4</v>
      </c>
      <c r="F1832" s="21">
        <v>26</v>
      </c>
      <c r="G1832" s="21">
        <v>2023</v>
      </c>
      <c r="H1832" s="1">
        <f t="shared" si="84"/>
        <v>45042</v>
      </c>
      <c r="I1832" s="23">
        <v>45055</v>
      </c>
      <c r="J1832" s="21">
        <f t="shared" si="85"/>
        <v>13</v>
      </c>
      <c r="K1832" t="s">
        <v>41</v>
      </c>
      <c r="L1832">
        <v>79797</v>
      </c>
      <c r="M1832">
        <v>2394</v>
      </c>
      <c r="N1832" s="24">
        <v>1947.65</v>
      </c>
      <c r="O1832" s="24">
        <f t="shared" si="86"/>
        <v>1947.65</v>
      </c>
      <c r="P1832">
        <v>0</v>
      </c>
      <c r="Q1832" t="b">
        <v>0</v>
      </c>
      <c r="V1832" t="s">
        <v>42</v>
      </c>
    </row>
    <row r="1833" spans="1:22">
      <c r="A1833" t="s">
        <v>3775</v>
      </c>
      <c r="B1833" t="s">
        <v>3776</v>
      </c>
      <c r="C1833" s="1" t="s">
        <v>4128</v>
      </c>
      <c r="D1833" s="1">
        <v>45263</v>
      </c>
      <c r="E1833" s="21">
        <v>12</v>
      </c>
      <c r="F1833" s="21">
        <v>3</v>
      </c>
      <c r="G1833" s="21">
        <v>2023</v>
      </c>
      <c r="H1833" s="1">
        <f t="shared" si="84"/>
        <v>45263</v>
      </c>
      <c r="I1833" s="23">
        <v>45274</v>
      </c>
      <c r="J1833" s="21">
        <f t="shared" si="85"/>
        <v>11</v>
      </c>
      <c r="K1833" t="s">
        <v>14</v>
      </c>
      <c r="L1833">
        <v>53307</v>
      </c>
      <c r="M1833">
        <v>2207</v>
      </c>
      <c r="N1833" s="24">
        <v>3406.93</v>
      </c>
      <c r="O1833" s="24">
        <f t="shared" si="86"/>
        <v>3406.93</v>
      </c>
      <c r="P1833">
        <v>354</v>
      </c>
      <c r="Q1833" t="b">
        <v>0</v>
      </c>
      <c r="V1833" t="s">
        <v>16</v>
      </c>
    </row>
    <row r="1834" spans="1:22">
      <c r="A1834" t="s">
        <v>3777</v>
      </c>
      <c r="B1834" t="s">
        <v>3778</v>
      </c>
      <c r="C1834" s="1" t="s">
        <v>4128</v>
      </c>
      <c r="D1834" s="1">
        <v>45193</v>
      </c>
      <c r="E1834" s="21">
        <v>9</v>
      </c>
      <c r="F1834" s="21">
        <v>24</v>
      </c>
      <c r="G1834" s="21">
        <v>2023</v>
      </c>
      <c r="H1834" s="1">
        <f t="shared" si="84"/>
        <v>45193</v>
      </c>
      <c r="I1834" s="23">
        <v>45219</v>
      </c>
      <c r="J1834" s="21">
        <f t="shared" si="85"/>
        <v>26</v>
      </c>
      <c r="K1834" t="s">
        <v>33</v>
      </c>
      <c r="L1834">
        <v>4093</v>
      </c>
      <c r="M1834">
        <v>138</v>
      </c>
      <c r="N1834" s="24">
        <v>264.45</v>
      </c>
      <c r="O1834" s="24">
        <f t="shared" si="86"/>
        <v>264.45</v>
      </c>
      <c r="P1834">
        <v>8</v>
      </c>
      <c r="Q1834" t="b">
        <v>0</v>
      </c>
      <c r="V1834" t="s">
        <v>34</v>
      </c>
    </row>
    <row r="1835" spans="1:22">
      <c r="A1835" t="s">
        <v>3779</v>
      </c>
      <c r="B1835" t="s">
        <v>3780</v>
      </c>
      <c r="C1835" s="1" t="s">
        <v>4129</v>
      </c>
      <c r="D1835" s="1">
        <v>45247</v>
      </c>
      <c r="E1835" s="21">
        <v>11</v>
      </c>
      <c r="F1835" s="21">
        <v>17</v>
      </c>
      <c r="G1835" s="21">
        <v>2023</v>
      </c>
      <c r="H1835" s="1">
        <f t="shared" si="84"/>
        <v>45247</v>
      </c>
      <c r="I1835" s="23">
        <v>45267</v>
      </c>
      <c r="J1835" s="21">
        <f t="shared" si="85"/>
        <v>20</v>
      </c>
      <c r="K1835" t="s">
        <v>14</v>
      </c>
      <c r="L1835">
        <v>78258</v>
      </c>
      <c r="M1835">
        <v>1412</v>
      </c>
      <c r="N1835" s="24">
        <v>2814.49</v>
      </c>
      <c r="O1835" s="24">
        <f t="shared" si="86"/>
        <v>2814.49</v>
      </c>
      <c r="P1835">
        <v>253</v>
      </c>
      <c r="Q1835" t="b">
        <v>0</v>
      </c>
      <c r="V1835" t="s">
        <v>16</v>
      </c>
    </row>
    <row r="1836" spans="1:22">
      <c r="A1836" t="s">
        <v>3781</v>
      </c>
      <c r="B1836" t="s">
        <v>3782</v>
      </c>
      <c r="C1836" s="1" t="s">
        <v>4131</v>
      </c>
      <c r="D1836" s="1">
        <v>45220</v>
      </c>
      <c r="E1836" s="21">
        <v>10</v>
      </c>
      <c r="F1836" s="21">
        <v>21</v>
      </c>
      <c r="G1836" s="21">
        <v>2023</v>
      </c>
      <c r="H1836" s="1">
        <f t="shared" si="84"/>
        <v>45220</v>
      </c>
      <c r="I1836" s="23">
        <v>45235</v>
      </c>
      <c r="J1836" s="21">
        <f t="shared" si="85"/>
        <v>15</v>
      </c>
      <c r="K1836" t="s">
        <v>14</v>
      </c>
      <c r="L1836">
        <v>23042</v>
      </c>
      <c r="M1836">
        <v>774</v>
      </c>
      <c r="N1836" s="24">
        <v>909.77</v>
      </c>
      <c r="O1836" s="24">
        <f t="shared" si="86"/>
        <v>909.77</v>
      </c>
      <c r="P1836">
        <v>0</v>
      </c>
      <c r="Q1836" t="b">
        <v>1</v>
      </c>
      <c r="V1836" t="s">
        <v>16</v>
      </c>
    </row>
    <row r="1837" spans="1:22">
      <c r="A1837" t="s">
        <v>3783</v>
      </c>
      <c r="B1837" t="s">
        <v>3784</v>
      </c>
      <c r="C1837" s="1" t="s">
        <v>4128</v>
      </c>
      <c r="D1837" s="1">
        <v>45236</v>
      </c>
      <c r="E1837" s="21">
        <v>11</v>
      </c>
      <c r="F1837" s="21">
        <v>6</v>
      </c>
      <c r="G1837" s="21">
        <v>2023</v>
      </c>
      <c r="H1837" s="1">
        <f t="shared" si="84"/>
        <v>45236</v>
      </c>
      <c r="I1837" s="23">
        <v>45248</v>
      </c>
      <c r="J1837" s="21">
        <f t="shared" si="85"/>
        <v>12</v>
      </c>
      <c r="K1837" t="s">
        <v>19</v>
      </c>
      <c r="L1837">
        <v>53930</v>
      </c>
      <c r="M1837">
        <v>1418</v>
      </c>
      <c r="N1837" s="24">
        <v>1246.13</v>
      </c>
      <c r="O1837" s="24">
        <f t="shared" si="86"/>
        <v>1246.13</v>
      </c>
      <c r="P1837">
        <v>164</v>
      </c>
      <c r="Q1837" t="b">
        <v>1</v>
      </c>
      <c r="V1837" t="s">
        <v>20</v>
      </c>
    </row>
    <row r="1838" spans="1:22">
      <c r="A1838" t="s">
        <v>3785</v>
      </c>
      <c r="B1838" t="s">
        <v>3786</v>
      </c>
      <c r="C1838" s="1" t="s">
        <v>4129</v>
      </c>
      <c r="D1838" s="1">
        <v>45032</v>
      </c>
      <c r="E1838" s="21">
        <v>4</v>
      </c>
      <c r="F1838" s="21">
        <v>16</v>
      </c>
      <c r="G1838" s="21">
        <v>2023</v>
      </c>
      <c r="H1838" s="1">
        <f t="shared" si="84"/>
        <v>45032</v>
      </c>
      <c r="I1838" s="23">
        <v>45052</v>
      </c>
      <c r="J1838" s="21">
        <f t="shared" si="85"/>
        <v>20</v>
      </c>
      <c r="K1838" t="s">
        <v>33</v>
      </c>
      <c r="L1838">
        <v>45413</v>
      </c>
      <c r="M1838">
        <v>1307</v>
      </c>
      <c r="N1838" s="24">
        <v>1521.67</v>
      </c>
      <c r="O1838" s="24">
        <f t="shared" si="86"/>
        <v>1521.67</v>
      </c>
      <c r="P1838">
        <v>185</v>
      </c>
      <c r="Q1838" t="b">
        <v>1</v>
      </c>
      <c r="V1838" t="s">
        <v>34</v>
      </c>
    </row>
    <row r="1839" spans="1:22">
      <c r="A1839" t="s">
        <v>3787</v>
      </c>
      <c r="B1839" t="s">
        <v>3788</v>
      </c>
      <c r="C1839" s="1" t="s">
        <v>4131</v>
      </c>
      <c r="D1839" s="1">
        <v>45277</v>
      </c>
      <c r="E1839" s="21">
        <v>12</v>
      </c>
      <c r="F1839" s="21">
        <v>17</v>
      </c>
      <c r="G1839" s="21">
        <v>2023</v>
      </c>
      <c r="H1839" s="1">
        <f t="shared" si="84"/>
        <v>45277</v>
      </c>
      <c r="I1839" s="23">
        <v>45288</v>
      </c>
      <c r="J1839" s="21">
        <f t="shared" si="85"/>
        <v>11</v>
      </c>
      <c r="K1839" t="s">
        <v>58</v>
      </c>
      <c r="L1839">
        <v>94623</v>
      </c>
      <c r="M1839">
        <v>1053</v>
      </c>
      <c r="N1839" s="24">
        <v>1864.76</v>
      </c>
      <c r="O1839" s="24">
        <f t="shared" si="86"/>
        <v>1864.76</v>
      </c>
      <c r="P1839">
        <v>151</v>
      </c>
      <c r="Q1839" t="b">
        <v>0</v>
      </c>
      <c r="V1839" t="s">
        <v>59</v>
      </c>
    </row>
    <row r="1840" spans="1:22">
      <c r="A1840" t="s">
        <v>3789</v>
      </c>
      <c r="B1840" t="s">
        <v>3790</v>
      </c>
      <c r="C1840" s="1" t="s">
        <v>4129</v>
      </c>
      <c r="D1840" s="1">
        <v>45085</v>
      </c>
      <c r="E1840" s="21">
        <v>6</v>
      </c>
      <c r="F1840" s="21">
        <v>8</v>
      </c>
      <c r="G1840" s="21">
        <v>2023</v>
      </c>
      <c r="H1840" s="1">
        <f t="shared" si="84"/>
        <v>45085</v>
      </c>
      <c r="I1840" s="23">
        <v>45095</v>
      </c>
      <c r="J1840" s="21">
        <f t="shared" si="85"/>
        <v>10</v>
      </c>
      <c r="K1840" t="s">
        <v>33</v>
      </c>
      <c r="L1840">
        <v>98883</v>
      </c>
      <c r="M1840">
        <v>1819</v>
      </c>
      <c r="N1840" s="24">
        <v>1471.59</v>
      </c>
      <c r="O1840" s="24">
        <f t="shared" si="86"/>
        <v>1471.59</v>
      </c>
      <c r="P1840">
        <v>126</v>
      </c>
      <c r="Q1840" t="b">
        <v>1</v>
      </c>
      <c r="V1840" t="s">
        <v>34</v>
      </c>
    </row>
    <row r="1841" spans="1:22">
      <c r="A1841" t="s">
        <v>3791</v>
      </c>
      <c r="B1841" t="s">
        <v>3792</v>
      </c>
      <c r="C1841" s="1" t="s">
        <v>4129</v>
      </c>
      <c r="D1841" s="1">
        <v>44996</v>
      </c>
      <c r="E1841" s="21">
        <v>3</v>
      </c>
      <c r="F1841" s="21">
        <v>11</v>
      </c>
      <c r="G1841" s="21">
        <v>2023</v>
      </c>
      <c r="H1841" s="1">
        <f t="shared" si="84"/>
        <v>44996</v>
      </c>
      <c r="I1841" s="23">
        <v>45008</v>
      </c>
      <c r="J1841" s="21">
        <f t="shared" si="85"/>
        <v>12</v>
      </c>
      <c r="K1841" t="s">
        <v>41</v>
      </c>
      <c r="L1841">
        <v>34756</v>
      </c>
      <c r="M1841">
        <v>738</v>
      </c>
      <c r="N1841" s="24">
        <v>1422.97</v>
      </c>
      <c r="O1841" s="24">
        <f t="shared" si="86"/>
        <v>1422.97</v>
      </c>
      <c r="P1841">
        <v>120</v>
      </c>
      <c r="Q1841" t="b">
        <v>0</v>
      </c>
      <c r="V1841" t="s">
        <v>42</v>
      </c>
    </row>
    <row r="1842" spans="1:22">
      <c r="A1842" t="s">
        <v>3793</v>
      </c>
      <c r="B1842" t="s">
        <v>3794</v>
      </c>
      <c r="C1842" s="1" t="s">
        <v>4131</v>
      </c>
      <c r="D1842" s="1">
        <v>45001</v>
      </c>
      <c r="E1842" s="21">
        <v>3</v>
      </c>
      <c r="F1842" s="21">
        <v>16</v>
      </c>
      <c r="G1842" s="21">
        <v>2023</v>
      </c>
      <c r="H1842" s="1">
        <f t="shared" si="84"/>
        <v>45001</v>
      </c>
      <c r="I1842" s="23">
        <v>45003</v>
      </c>
      <c r="J1842" s="21">
        <f t="shared" si="85"/>
        <v>2</v>
      </c>
      <c r="K1842" t="s">
        <v>138</v>
      </c>
      <c r="L1842">
        <v>54268</v>
      </c>
      <c r="M1842">
        <v>2090</v>
      </c>
      <c r="N1842" s="24">
        <v>2116.75</v>
      </c>
      <c r="O1842" s="24">
        <f t="shared" si="86"/>
        <v>2116.75</v>
      </c>
      <c r="P1842">
        <v>191</v>
      </c>
      <c r="Q1842" t="b">
        <v>1</v>
      </c>
      <c r="V1842" t="s">
        <v>139</v>
      </c>
    </row>
    <row r="1843" spans="1:22">
      <c r="A1843" t="s">
        <v>3795</v>
      </c>
      <c r="B1843" t="s">
        <v>3796</v>
      </c>
      <c r="C1843" s="1" t="s">
        <v>4131</v>
      </c>
      <c r="D1843" s="1">
        <v>45007</v>
      </c>
      <c r="E1843" s="21">
        <v>3</v>
      </c>
      <c r="F1843" s="21">
        <v>22</v>
      </c>
      <c r="G1843" s="21">
        <v>2023</v>
      </c>
      <c r="H1843" s="1">
        <f t="shared" si="84"/>
        <v>45007</v>
      </c>
      <c r="I1843" s="23">
        <v>45033</v>
      </c>
      <c r="J1843" s="21">
        <f t="shared" si="85"/>
        <v>26</v>
      </c>
      <c r="K1843" t="s">
        <v>14</v>
      </c>
      <c r="L1843">
        <v>40214</v>
      </c>
      <c r="M1843">
        <v>420</v>
      </c>
      <c r="N1843" s="24">
        <v>831.06</v>
      </c>
      <c r="O1843" s="24">
        <f t="shared" si="86"/>
        <v>831.06</v>
      </c>
      <c r="P1843">
        <v>78</v>
      </c>
      <c r="Q1843" t="b">
        <v>1</v>
      </c>
      <c r="V1843" t="s">
        <v>16</v>
      </c>
    </row>
    <row r="1844" spans="1:22">
      <c r="A1844" t="s">
        <v>3797</v>
      </c>
      <c r="B1844" t="s">
        <v>3798</v>
      </c>
      <c r="C1844" s="1" t="s">
        <v>4128</v>
      </c>
      <c r="D1844" s="1">
        <v>44987</v>
      </c>
      <c r="E1844" s="21">
        <v>3</v>
      </c>
      <c r="F1844" s="21">
        <v>2</v>
      </c>
      <c r="G1844" s="21">
        <v>2023</v>
      </c>
      <c r="H1844" s="1">
        <f t="shared" si="84"/>
        <v>44987</v>
      </c>
      <c r="I1844" s="23">
        <v>45004</v>
      </c>
      <c r="J1844" s="21">
        <f t="shared" si="85"/>
        <v>17</v>
      </c>
      <c r="K1844" t="s">
        <v>41</v>
      </c>
      <c r="L1844">
        <v>82871</v>
      </c>
      <c r="M1844">
        <v>2183</v>
      </c>
      <c r="N1844" s="24">
        <v>3837.52</v>
      </c>
      <c r="O1844" s="24">
        <f t="shared" si="86"/>
        <v>3632.575</v>
      </c>
      <c r="P1844">
        <v>376</v>
      </c>
      <c r="Q1844" t="b">
        <v>1</v>
      </c>
      <c r="V1844" t="s">
        <v>42</v>
      </c>
    </row>
    <row r="1845" spans="1:22">
      <c r="A1845" t="s">
        <v>3799</v>
      </c>
      <c r="B1845" t="s">
        <v>3800</v>
      </c>
      <c r="C1845" s="1" t="s">
        <v>4129</v>
      </c>
      <c r="D1845" s="1">
        <v>45001</v>
      </c>
      <c r="E1845" s="21">
        <v>3</v>
      </c>
      <c r="F1845" s="21">
        <v>16</v>
      </c>
      <c r="G1845" s="21">
        <v>2023</v>
      </c>
      <c r="H1845" s="1">
        <f t="shared" si="84"/>
        <v>45001</v>
      </c>
      <c r="I1845" s="23">
        <v>45020</v>
      </c>
      <c r="J1845" s="21">
        <f t="shared" si="85"/>
        <v>19</v>
      </c>
      <c r="K1845" t="s">
        <v>14</v>
      </c>
      <c r="L1845">
        <v>29602</v>
      </c>
      <c r="M1845">
        <v>1390</v>
      </c>
      <c r="N1845" s="24">
        <v>2380.87</v>
      </c>
      <c r="O1845" s="24">
        <f t="shared" si="86"/>
        <v>2380.87</v>
      </c>
      <c r="P1845">
        <v>141</v>
      </c>
      <c r="Q1845" t="b">
        <v>0</v>
      </c>
      <c r="V1845" t="s">
        <v>16</v>
      </c>
    </row>
    <row r="1846" spans="1:22">
      <c r="A1846" t="s">
        <v>3801</v>
      </c>
      <c r="B1846" t="s">
        <v>3802</v>
      </c>
      <c r="C1846" s="1" t="s">
        <v>4128</v>
      </c>
      <c r="D1846" s="1">
        <v>45138</v>
      </c>
      <c r="E1846" s="21">
        <v>7</v>
      </c>
      <c r="F1846" s="21">
        <v>31</v>
      </c>
      <c r="G1846" s="21">
        <v>2023</v>
      </c>
      <c r="H1846" s="1">
        <f t="shared" si="84"/>
        <v>45138</v>
      </c>
      <c r="I1846" s="23">
        <v>45142</v>
      </c>
      <c r="J1846" s="21">
        <f t="shared" si="85"/>
        <v>4</v>
      </c>
      <c r="K1846" t="s">
        <v>33</v>
      </c>
      <c r="L1846">
        <v>54331</v>
      </c>
      <c r="M1846">
        <v>786</v>
      </c>
      <c r="N1846" s="24">
        <v>767.81</v>
      </c>
      <c r="O1846" s="24">
        <f t="shared" si="86"/>
        <v>767.81</v>
      </c>
      <c r="P1846">
        <v>134</v>
      </c>
      <c r="Q1846" t="b">
        <v>1</v>
      </c>
      <c r="V1846" t="s">
        <v>34</v>
      </c>
    </row>
    <row r="1847" spans="1:22">
      <c r="A1847" t="s">
        <v>3803</v>
      </c>
      <c r="B1847" t="s">
        <v>3804</v>
      </c>
      <c r="C1847" s="1" t="s">
        <v>4129</v>
      </c>
      <c r="D1847" s="1">
        <v>45253</v>
      </c>
      <c r="E1847" s="21">
        <v>11</v>
      </c>
      <c r="F1847" s="21">
        <v>23</v>
      </c>
      <c r="G1847" s="21">
        <v>2023</v>
      </c>
      <c r="H1847" s="1">
        <f t="shared" si="84"/>
        <v>45253</v>
      </c>
      <c r="I1847" s="23">
        <v>45282</v>
      </c>
      <c r="J1847" s="21">
        <f t="shared" si="85"/>
        <v>29</v>
      </c>
      <c r="K1847" t="s">
        <v>33</v>
      </c>
      <c r="L1847">
        <v>49901</v>
      </c>
      <c r="M1847">
        <v>1529</v>
      </c>
      <c r="N1847" s="24">
        <v>784.63</v>
      </c>
      <c r="O1847" s="24">
        <f t="shared" si="86"/>
        <v>784.63</v>
      </c>
      <c r="P1847">
        <v>158</v>
      </c>
      <c r="Q1847" t="b">
        <v>1</v>
      </c>
      <c r="V1847" t="s">
        <v>34</v>
      </c>
    </row>
    <row r="1848" spans="1:22">
      <c r="A1848" t="s">
        <v>3805</v>
      </c>
      <c r="B1848" t="s">
        <v>3806</v>
      </c>
      <c r="C1848" s="1" t="s">
        <v>4129</v>
      </c>
      <c r="D1848" s="1">
        <v>45023</v>
      </c>
      <c r="E1848" s="21">
        <v>4</v>
      </c>
      <c r="F1848" s="21">
        <v>7</v>
      </c>
      <c r="G1848" s="21">
        <v>2023</v>
      </c>
      <c r="H1848" s="1">
        <f t="shared" si="84"/>
        <v>45023</v>
      </c>
      <c r="I1848" s="23">
        <v>45038</v>
      </c>
      <c r="J1848" s="21">
        <f t="shared" si="85"/>
        <v>15</v>
      </c>
      <c r="K1848" t="s">
        <v>19</v>
      </c>
      <c r="L1848">
        <v>64416</v>
      </c>
      <c r="M1848">
        <v>2670</v>
      </c>
      <c r="N1848" s="24">
        <v>2865.44</v>
      </c>
      <c r="O1848" s="24">
        <f t="shared" si="86"/>
        <v>2865.44</v>
      </c>
      <c r="P1848">
        <v>173</v>
      </c>
      <c r="Q1848" t="b">
        <v>0</v>
      </c>
      <c r="V1848" t="s">
        <v>20</v>
      </c>
    </row>
    <row r="1849" spans="1:22">
      <c r="A1849" t="s">
        <v>3807</v>
      </c>
      <c r="B1849" t="s">
        <v>3808</v>
      </c>
      <c r="C1849" s="1" t="s">
        <v>4129</v>
      </c>
      <c r="D1849" s="1">
        <v>45240</v>
      </c>
      <c r="E1849" s="21">
        <v>11</v>
      </c>
      <c r="F1849" s="21">
        <v>10</v>
      </c>
      <c r="G1849" s="21">
        <v>2023</v>
      </c>
      <c r="H1849" s="1">
        <f t="shared" si="84"/>
        <v>45240</v>
      </c>
      <c r="I1849" s="23">
        <v>45265</v>
      </c>
      <c r="J1849" s="21">
        <f t="shared" si="85"/>
        <v>25</v>
      </c>
      <c r="K1849" t="s">
        <v>33</v>
      </c>
      <c r="L1849">
        <v>33196</v>
      </c>
      <c r="M1849">
        <v>1583</v>
      </c>
      <c r="N1849" s="24">
        <v>1508.15</v>
      </c>
      <c r="O1849" s="24">
        <f t="shared" si="86"/>
        <v>1508.15</v>
      </c>
      <c r="P1849">
        <v>0</v>
      </c>
      <c r="Q1849" t="b">
        <v>0</v>
      </c>
      <c r="V1849" t="s">
        <v>34</v>
      </c>
    </row>
    <row r="1850" spans="1:22">
      <c r="A1850" t="s">
        <v>3809</v>
      </c>
      <c r="B1850" t="s">
        <v>3810</v>
      </c>
      <c r="C1850" s="1" t="s">
        <v>4128</v>
      </c>
      <c r="D1850" s="1">
        <v>45240</v>
      </c>
      <c r="E1850" s="21">
        <v>11</v>
      </c>
      <c r="F1850" s="21">
        <v>10</v>
      </c>
      <c r="G1850" s="21">
        <v>2023</v>
      </c>
      <c r="H1850" s="1">
        <f t="shared" si="84"/>
        <v>45240</v>
      </c>
      <c r="I1850" s="23">
        <v>45256</v>
      </c>
      <c r="J1850" s="21">
        <f t="shared" si="85"/>
        <v>16</v>
      </c>
      <c r="K1850" t="s">
        <v>14</v>
      </c>
      <c r="L1850">
        <v>6626</v>
      </c>
      <c r="M1850">
        <v>264</v>
      </c>
      <c r="N1850" s="24">
        <v>146.81</v>
      </c>
      <c r="O1850" s="24">
        <f t="shared" si="86"/>
        <v>146.81</v>
      </c>
      <c r="P1850">
        <v>39</v>
      </c>
      <c r="Q1850" t="b">
        <v>1</v>
      </c>
      <c r="V1850" t="s">
        <v>16</v>
      </c>
    </row>
    <row r="1851" spans="1:22">
      <c r="A1851" t="s">
        <v>3811</v>
      </c>
      <c r="B1851" t="s">
        <v>3812</v>
      </c>
      <c r="C1851" s="1" t="s">
        <v>4128</v>
      </c>
      <c r="D1851" s="1" t="s">
        <v>3813</v>
      </c>
      <c r="E1851" s="21">
        <v>18</v>
      </c>
      <c r="F1851" s="21">
        <v>12</v>
      </c>
      <c r="G1851" s="21">
        <v>2023</v>
      </c>
      <c r="H1851" s="1">
        <f t="shared" si="84"/>
        <v>45278</v>
      </c>
      <c r="I1851" s="23">
        <v>45292</v>
      </c>
      <c r="J1851" s="21">
        <f t="shared" si="85"/>
        <v>14</v>
      </c>
      <c r="K1851" t="s">
        <v>19</v>
      </c>
      <c r="L1851">
        <v>8424</v>
      </c>
      <c r="M1851">
        <v>327</v>
      </c>
      <c r="N1851" s="24">
        <v>411.38</v>
      </c>
      <c r="O1851" s="24">
        <f t="shared" si="86"/>
        <v>411.38</v>
      </c>
      <c r="P1851">
        <v>38</v>
      </c>
      <c r="Q1851" t="b">
        <v>0</v>
      </c>
      <c r="V1851" t="s">
        <v>20</v>
      </c>
    </row>
    <row r="1852" spans="1:22">
      <c r="A1852" t="s">
        <v>3814</v>
      </c>
      <c r="B1852" t="s">
        <v>3815</v>
      </c>
      <c r="C1852" s="1" t="s">
        <v>4128</v>
      </c>
      <c r="D1852" s="1">
        <v>44967</v>
      </c>
      <c r="E1852" s="21">
        <v>2</v>
      </c>
      <c r="F1852" s="21">
        <v>10</v>
      </c>
      <c r="G1852" s="21">
        <v>2023</v>
      </c>
      <c r="H1852" s="1">
        <f t="shared" si="84"/>
        <v>44967</v>
      </c>
      <c r="I1852" s="23">
        <v>44992</v>
      </c>
      <c r="J1852" s="21">
        <f t="shared" si="85"/>
        <v>25</v>
      </c>
      <c r="K1852" t="s">
        <v>23</v>
      </c>
      <c r="L1852">
        <v>13857</v>
      </c>
      <c r="M1852">
        <v>596</v>
      </c>
      <c r="N1852" s="24">
        <v>658.31</v>
      </c>
      <c r="O1852" s="24">
        <f t="shared" si="86"/>
        <v>658.31</v>
      </c>
      <c r="P1852">
        <v>0</v>
      </c>
      <c r="Q1852" t="b">
        <v>1</v>
      </c>
      <c r="V1852" t="s">
        <v>25</v>
      </c>
    </row>
    <row r="1853" spans="1:22">
      <c r="A1853" t="s">
        <v>3816</v>
      </c>
      <c r="B1853" t="s">
        <v>3817</v>
      </c>
      <c r="C1853" s="1" t="s">
        <v>4128</v>
      </c>
      <c r="D1853" s="1">
        <v>45184</v>
      </c>
      <c r="E1853" s="21">
        <v>9</v>
      </c>
      <c r="F1853" s="21">
        <v>15</v>
      </c>
      <c r="G1853" s="21">
        <v>2023</v>
      </c>
      <c r="H1853" s="1">
        <f t="shared" si="84"/>
        <v>45184</v>
      </c>
      <c r="I1853" s="23">
        <v>45201</v>
      </c>
      <c r="J1853" s="21">
        <f t="shared" si="85"/>
        <v>17</v>
      </c>
      <c r="K1853" t="s">
        <v>33</v>
      </c>
      <c r="L1853">
        <v>20982</v>
      </c>
      <c r="M1853">
        <v>584</v>
      </c>
      <c r="N1853" s="24">
        <v>847.87</v>
      </c>
      <c r="O1853" s="24">
        <f t="shared" si="86"/>
        <v>847.87</v>
      </c>
      <c r="P1853">
        <v>57</v>
      </c>
      <c r="Q1853" t="b">
        <v>1</v>
      </c>
      <c r="V1853" t="s">
        <v>34</v>
      </c>
    </row>
    <row r="1854" spans="1:22">
      <c r="A1854" t="s">
        <v>3818</v>
      </c>
      <c r="B1854" t="s">
        <v>3819</v>
      </c>
      <c r="C1854" s="1" t="s">
        <v>4131</v>
      </c>
      <c r="D1854" s="1">
        <v>45259</v>
      </c>
      <c r="E1854" s="21">
        <v>11</v>
      </c>
      <c r="F1854" s="21">
        <v>29</v>
      </c>
      <c r="G1854" s="21">
        <v>2023</v>
      </c>
      <c r="H1854" s="1">
        <f t="shared" si="84"/>
        <v>45259</v>
      </c>
      <c r="I1854" s="23">
        <v>45261</v>
      </c>
      <c r="J1854" s="21">
        <f t="shared" si="85"/>
        <v>2</v>
      </c>
      <c r="K1854" t="s">
        <v>23</v>
      </c>
      <c r="L1854">
        <v>77961</v>
      </c>
      <c r="M1854">
        <v>3292</v>
      </c>
      <c r="N1854" s="24">
        <v>4713.42</v>
      </c>
      <c r="O1854" s="24">
        <f t="shared" si="86"/>
        <v>3632.575</v>
      </c>
      <c r="P1854">
        <v>649</v>
      </c>
      <c r="Q1854" t="b">
        <v>1</v>
      </c>
      <c r="V1854" t="s">
        <v>68</v>
      </c>
    </row>
    <row r="1855" spans="1:22">
      <c r="A1855" t="s">
        <v>3820</v>
      </c>
      <c r="B1855" t="s">
        <v>3821</v>
      </c>
      <c r="C1855" s="1" t="s">
        <v>4128</v>
      </c>
      <c r="D1855" s="1">
        <v>45178</v>
      </c>
      <c r="E1855" s="21">
        <v>9</v>
      </c>
      <c r="F1855" s="21">
        <v>9</v>
      </c>
      <c r="G1855" s="21">
        <v>2023</v>
      </c>
      <c r="H1855" s="1">
        <f t="shared" si="84"/>
        <v>45178</v>
      </c>
      <c r="I1855" s="23">
        <v>45200</v>
      </c>
      <c r="J1855" s="21">
        <f t="shared" si="85"/>
        <v>22</v>
      </c>
      <c r="K1855" t="s">
        <v>138</v>
      </c>
      <c r="L1855">
        <v>2980</v>
      </c>
      <c r="M1855">
        <v>30</v>
      </c>
      <c r="N1855" s="24">
        <v>20.43</v>
      </c>
      <c r="O1855" s="24">
        <f t="shared" si="86"/>
        <v>20.43</v>
      </c>
      <c r="P1855">
        <v>0</v>
      </c>
      <c r="Q1855" t="b">
        <v>1</v>
      </c>
      <c r="V1855" t="s">
        <v>139</v>
      </c>
    </row>
    <row r="1856" spans="1:22">
      <c r="A1856" t="s">
        <v>3822</v>
      </c>
      <c r="B1856" t="s">
        <v>3823</v>
      </c>
      <c r="C1856" s="1" t="s">
        <v>4129</v>
      </c>
      <c r="D1856" s="1" t="s">
        <v>3824</v>
      </c>
      <c r="E1856" s="21">
        <v>26</v>
      </c>
      <c r="F1856" s="21">
        <v>4</v>
      </c>
      <c r="G1856" s="21">
        <v>2023</v>
      </c>
      <c r="H1856" s="1">
        <f t="shared" si="84"/>
        <v>45042</v>
      </c>
      <c r="I1856" s="23">
        <v>45067</v>
      </c>
      <c r="J1856" s="21">
        <f t="shared" si="85"/>
        <v>25</v>
      </c>
      <c r="K1856" t="s">
        <v>33</v>
      </c>
      <c r="L1856">
        <v>49290</v>
      </c>
      <c r="M1856">
        <v>2315</v>
      </c>
      <c r="N1856" s="24">
        <v>4550.01</v>
      </c>
      <c r="O1856" s="24">
        <f t="shared" si="86"/>
        <v>3632.575</v>
      </c>
      <c r="P1856">
        <v>225</v>
      </c>
      <c r="Q1856" t="b">
        <v>1</v>
      </c>
      <c r="V1856" t="s">
        <v>34</v>
      </c>
    </row>
    <row r="1857" spans="1:22">
      <c r="A1857" t="s">
        <v>3825</v>
      </c>
      <c r="B1857" t="s">
        <v>3826</v>
      </c>
      <c r="C1857" s="1" t="s">
        <v>4129</v>
      </c>
      <c r="D1857" s="1">
        <v>44934</v>
      </c>
      <c r="E1857" s="21">
        <v>1</v>
      </c>
      <c r="F1857" s="21">
        <v>8</v>
      </c>
      <c r="G1857" s="21">
        <v>2023</v>
      </c>
      <c r="H1857" s="1">
        <f t="shared" si="84"/>
        <v>44934</v>
      </c>
      <c r="I1857" s="23">
        <v>44952</v>
      </c>
      <c r="J1857" s="21">
        <f t="shared" si="85"/>
        <v>18</v>
      </c>
      <c r="K1857" t="s">
        <v>41</v>
      </c>
      <c r="L1857">
        <v>27431</v>
      </c>
      <c r="M1857">
        <v>760</v>
      </c>
      <c r="N1857" s="24">
        <v>593.1</v>
      </c>
      <c r="O1857" s="24">
        <f t="shared" si="86"/>
        <v>593.1</v>
      </c>
      <c r="P1857">
        <v>93</v>
      </c>
      <c r="Q1857" t="b">
        <v>1</v>
      </c>
      <c r="V1857" t="s">
        <v>68</v>
      </c>
    </row>
    <row r="1858" spans="1:22">
      <c r="A1858" t="s">
        <v>3827</v>
      </c>
      <c r="B1858" t="s">
        <v>3828</v>
      </c>
      <c r="C1858" s="1" t="s">
        <v>4129</v>
      </c>
      <c r="D1858" s="1">
        <v>45040</v>
      </c>
      <c r="E1858" s="21">
        <v>4</v>
      </c>
      <c r="F1858" s="21">
        <v>24</v>
      </c>
      <c r="G1858" s="21">
        <v>2023</v>
      </c>
      <c r="H1858" s="1">
        <f t="shared" si="84"/>
        <v>45040</v>
      </c>
      <c r="I1858" s="23">
        <v>45064</v>
      </c>
      <c r="J1858" s="21">
        <f t="shared" si="85"/>
        <v>24</v>
      </c>
      <c r="K1858" t="s">
        <v>33</v>
      </c>
      <c r="L1858">
        <v>85976</v>
      </c>
      <c r="M1858">
        <v>2762</v>
      </c>
      <c r="N1858" s="24">
        <v>3225.77</v>
      </c>
      <c r="O1858" s="24">
        <f t="shared" si="86"/>
        <v>3225.77</v>
      </c>
      <c r="P1858">
        <v>336</v>
      </c>
      <c r="Q1858" t="b">
        <v>0</v>
      </c>
      <c r="V1858" t="s">
        <v>34</v>
      </c>
    </row>
    <row r="1859" spans="1:22">
      <c r="A1859" t="s">
        <v>3829</v>
      </c>
      <c r="B1859" t="s">
        <v>3830</v>
      </c>
      <c r="C1859" s="1" t="s">
        <v>4128</v>
      </c>
      <c r="D1859" s="1" t="s">
        <v>3831</v>
      </c>
      <c r="E1859" s="21">
        <v>15</v>
      </c>
      <c r="F1859" s="21">
        <v>4</v>
      </c>
      <c r="G1859" s="21">
        <v>2023</v>
      </c>
      <c r="H1859" s="1">
        <f t="shared" ref="H1859:H1922" si="87">IF(E1859&gt;12,DATE(G1859,F1859,E1859),D1859)</f>
        <v>45031</v>
      </c>
      <c r="I1859" s="23">
        <v>45055</v>
      </c>
      <c r="J1859" s="21">
        <f t="shared" ref="J1859:J1922" si="88">DATEDIF(H1859,I1859,"D")</f>
        <v>24</v>
      </c>
      <c r="K1859" t="s">
        <v>23</v>
      </c>
      <c r="L1859">
        <v>83711</v>
      </c>
      <c r="M1859">
        <v>1690</v>
      </c>
      <c r="N1859" s="24">
        <v>2082.38</v>
      </c>
      <c r="O1859" s="24">
        <f t="shared" ref="O1859:O1922" si="89">IF(N1859&lt;$Z$8,$Z$8,IF(N1859&gt;$Z$9,$Z$9,N1859))</f>
        <v>2082.38</v>
      </c>
      <c r="P1859">
        <v>203</v>
      </c>
      <c r="Q1859" t="b">
        <v>0</v>
      </c>
      <c r="V1859" t="s">
        <v>25</v>
      </c>
    </row>
    <row r="1860" spans="1:22">
      <c r="A1860" t="s">
        <v>3832</v>
      </c>
      <c r="B1860" t="s">
        <v>3833</v>
      </c>
      <c r="C1860" s="1" t="s">
        <v>4131</v>
      </c>
      <c r="D1860" s="1">
        <v>45151</v>
      </c>
      <c r="E1860" s="21">
        <v>8</v>
      </c>
      <c r="F1860" s="21">
        <v>13</v>
      </c>
      <c r="G1860" s="21">
        <v>2023</v>
      </c>
      <c r="H1860" s="1">
        <f t="shared" si="87"/>
        <v>45151</v>
      </c>
      <c r="I1860" s="23">
        <v>45170</v>
      </c>
      <c r="J1860" s="21">
        <f t="shared" si="88"/>
        <v>19</v>
      </c>
      <c r="K1860" t="s">
        <v>19</v>
      </c>
      <c r="L1860">
        <v>27385</v>
      </c>
      <c r="M1860">
        <v>1087</v>
      </c>
      <c r="N1860" s="24">
        <v>1869.2</v>
      </c>
      <c r="O1860" s="24">
        <f t="shared" si="89"/>
        <v>1869.2</v>
      </c>
      <c r="P1860">
        <v>83</v>
      </c>
      <c r="Q1860" t="b">
        <v>1</v>
      </c>
      <c r="V1860" t="s">
        <v>20</v>
      </c>
    </row>
    <row r="1861" spans="1:22">
      <c r="A1861" t="s">
        <v>3834</v>
      </c>
      <c r="B1861" t="s">
        <v>3835</v>
      </c>
      <c r="C1861" s="1" t="s">
        <v>4129</v>
      </c>
      <c r="D1861" s="1">
        <v>45093</v>
      </c>
      <c r="E1861" s="21">
        <v>6</v>
      </c>
      <c r="F1861" s="21">
        <v>16</v>
      </c>
      <c r="G1861" s="21">
        <v>2023</v>
      </c>
      <c r="H1861" s="1">
        <f t="shared" si="87"/>
        <v>45093</v>
      </c>
      <c r="I1861" s="23">
        <v>45110</v>
      </c>
      <c r="J1861" s="21">
        <f t="shared" si="88"/>
        <v>17</v>
      </c>
      <c r="K1861" t="s">
        <v>23</v>
      </c>
      <c r="L1861">
        <v>39158</v>
      </c>
      <c r="M1861">
        <v>511</v>
      </c>
      <c r="N1861" s="24">
        <v>331.56</v>
      </c>
      <c r="O1861" s="24">
        <f t="shared" si="89"/>
        <v>331.56</v>
      </c>
      <c r="P1861">
        <v>36</v>
      </c>
      <c r="Q1861" t="b">
        <v>0</v>
      </c>
      <c r="V1861" t="s">
        <v>25</v>
      </c>
    </row>
    <row r="1862" spans="1:22">
      <c r="A1862" t="s">
        <v>3836</v>
      </c>
      <c r="B1862" t="s">
        <v>3837</v>
      </c>
      <c r="C1862" s="1" t="s">
        <v>4129</v>
      </c>
      <c r="D1862" s="1">
        <v>45145</v>
      </c>
      <c r="E1862" s="21">
        <v>8</v>
      </c>
      <c r="F1862" s="21">
        <v>7</v>
      </c>
      <c r="G1862" s="21">
        <v>2023</v>
      </c>
      <c r="H1862" s="1">
        <f t="shared" si="87"/>
        <v>45145</v>
      </c>
      <c r="I1862" s="23">
        <v>45118</v>
      </c>
      <c r="J1862" s="21">
        <f t="shared" si="88"/>
        <v>-27</v>
      </c>
      <c r="K1862" t="s">
        <v>33</v>
      </c>
      <c r="L1862">
        <v>24019</v>
      </c>
      <c r="M1862">
        <v>1078</v>
      </c>
      <c r="N1862" s="24">
        <v>1232.12</v>
      </c>
      <c r="O1862" s="24">
        <f t="shared" si="89"/>
        <v>1232.12</v>
      </c>
      <c r="P1862">
        <v>95</v>
      </c>
      <c r="Q1862" t="b">
        <v>1</v>
      </c>
      <c r="V1862" t="s">
        <v>34</v>
      </c>
    </row>
    <row r="1863" spans="1:22">
      <c r="A1863" t="s">
        <v>3838</v>
      </c>
      <c r="B1863" t="s">
        <v>3839</v>
      </c>
      <c r="C1863" s="1" t="s">
        <v>4127</v>
      </c>
      <c r="D1863" s="1">
        <v>45121</v>
      </c>
      <c r="E1863" s="21">
        <v>7</v>
      </c>
      <c r="F1863" s="21">
        <v>14</v>
      </c>
      <c r="G1863" s="21">
        <v>2023</v>
      </c>
      <c r="H1863" s="1">
        <f t="shared" si="87"/>
        <v>45121</v>
      </c>
      <c r="I1863" s="23">
        <v>45126</v>
      </c>
      <c r="J1863" s="21">
        <f t="shared" si="88"/>
        <v>5</v>
      </c>
      <c r="K1863" t="s">
        <v>14</v>
      </c>
      <c r="L1863">
        <v>19639</v>
      </c>
      <c r="M1863">
        <v>846</v>
      </c>
      <c r="N1863" s="24">
        <v>1220.57</v>
      </c>
      <c r="O1863" s="24">
        <f t="shared" si="89"/>
        <v>1220.57</v>
      </c>
      <c r="P1863">
        <v>0</v>
      </c>
      <c r="Q1863" t="b">
        <v>1</v>
      </c>
      <c r="V1863" t="s">
        <v>16</v>
      </c>
    </row>
    <row r="1864" spans="1:22">
      <c r="A1864" t="s">
        <v>3840</v>
      </c>
      <c r="B1864" t="s">
        <v>3841</v>
      </c>
      <c r="C1864" s="1" t="s">
        <v>4131</v>
      </c>
      <c r="D1864" s="1">
        <v>45219</v>
      </c>
      <c r="E1864" s="21">
        <v>10</v>
      </c>
      <c r="F1864" s="21">
        <v>20</v>
      </c>
      <c r="G1864" s="21">
        <v>2023</v>
      </c>
      <c r="H1864" s="1">
        <f t="shared" si="87"/>
        <v>45219</v>
      </c>
      <c r="I1864" s="23">
        <v>45249</v>
      </c>
      <c r="J1864" s="21">
        <f t="shared" si="88"/>
        <v>30</v>
      </c>
      <c r="K1864" t="s">
        <v>23</v>
      </c>
      <c r="L1864">
        <v>86530</v>
      </c>
      <c r="M1864">
        <v>1613</v>
      </c>
      <c r="N1864" s="24">
        <v>1327.07</v>
      </c>
      <c r="O1864" s="24">
        <f t="shared" si="89"/>
        <v>1327.07</v>
      </c>
      <c r="P1864">
        <v>0</v>
      </c>
      <c r="Q1864" t="b">
        <v>1</v>
      </c>
      <c r="V1864" t="s">
        <v>25</v>
      </c>
    </row>
    <row r="1865" spans="1:22">
      <c r="A1865" t="s">
        <v>3842</v>
      </c>
      <c r="B1865" t="s">
        <v>3843</v>
      </c>
      <c r="C1865" s="1" t="s">
        <v>4127</v>
      </c>
      <c r="D1865" s="1">
        <v>45287</v>
      </c>
      <c r="E1865" s="21">
        <v>12</v>
      </c>
      <c r="F1865" s="21">
        <v>27</v>
      </c>
      <c r="G1865" s="21">
        <v>2023</v>
      </c>
      <c r="H1865" s="1">
        <f t="shared" si="87"/>
        <v>45287</v>
      </c>
      <c r="I1865" s="23">
        <v>45314</v>
      </c>
      <c r="J1865" s="21">
        <f t="shared" si="88"/>
        <v>27</v>
      </c>
      <c r="K1865" t="s">
        <v>19</v>
      </c>
      <c r="L1865">
        <v>22563</v>
      </c>
      <c r="M1865">
        <v>956</v>
      </c>
      <c r="N1865" s="24">
        <v>1377.79</v>
      </c>
      <c r="O1865" s="24">
        <f t="shared" si="89"/>
        <v>1377.79</v>
      </c>
      <c r="P1865">
        <v>156</v>
      </c>
      <c r="Q1865" t="b">
        <v>1</v>
      </c>
      <c r="V1865" t="s">
        <v>20</v>
      </c>
    </row>
    <row r="1866" spans="1:22">
      <c r="A1866" t="s">
        <v>3844</v>
      </c>
      <c r="B1866" t="s">
        <v>3845</v>
      </c>
      <c r="C1866" s="1" t="s">
        <v>4129</v>
      </c>
      <c r="D1866" s="1">
        <v>45158</v>
      </c>
      <c r="E1866" s="21">
        <v>8</v>
      </c>
      <c r="F1866" s="21">
        <v>20</v>
      </c>
      <c r="G1866" s="21">
        <v>2023</v>
      </c>
      <c r="H1866" s="1">
        <f t="shared" si="87"/>
        <v>45158</v>
      </c>
      <c r="I1866" s="23">
        <v>45171</v>
      </c>
      <c r="J1866" s="21">
        <f t="shared" si="88"/>
        <v>13</v>
      </c>
      <c r="K1866" t="s">
        <v>41</v>
      </c>
      <c r="L1866">
        <v>40341</v>
      </c>
      <c r="M1866">
        <v>1672</v>
      </c>
      <c r="N1866" s="24">
        <v>3152.55</v>
      </c>
      <c r="O1866" s="24">
        <f t="shared" si="89"/>
        <v>3152.55</v>
      </c>
      <c r="P1866">
        <v>273</v>
      </c>
      <c r="Q1866" t="b">
        <v>1</v>
      </c>
      <c r="V1866" t="s">
        <v>42</v>
      </c>
    </row>
    <row r="1867" spans="1:22">
      <c r="A1867" t="s">
        <v>3846</v>
      </c>
      <c r="B1867" t="s">
        <v>3847</v>
      </c>
      <c r="C1867" s="1" t="s">
        <v>4129</v>
      </c>
      <c r="D1867" s="1">
        <v>45052</v>
      </c>
      <c r="E1867" s="21">
        <v>5</v>
      </c>
      <c r="F1867" s="21">
        <v>6</v>
      </c>
      <c r="G1867" s="21">
        <v>2023</v>
      </c>
      <c r="H1867" s="1">
        <f t="shared" si="87"/>
        <v>45052</v>
      </c>
      <c r="I1867" s="23">
        <v>45063</v>
      </c>
      <c r="J1867" s="21">
        <f t="shared" si="88"/>
        <v>11</v>
      </c>
      <c r="K1867" t="s">
        <v>138</v>
      </c>
      <c r="L1867">
        <v>6776</v>
      </c>
      <c r="M1867">
        <v>239</v>
      </c>
      <c r="N1867" s="24">
        <v>477.11</v>
      </c>
      <c r="O1867" s="24">
        <f t="shared" si="89"/>
        <v>477.11</v>
      </c>
      <c r="P1867">
        <v>0</v>
      </c>
      <c r="Q1867" t="b">
        <v>1</v>
      </c>
      <c r="V1867" t="s">
        <v>139</v>
      </c>
    </row>
    <row r="1868" spans="1:22">
      <c r="A1868" t="s">
        <v>3848</v>
      </c>
      <c r="B1868" t="s">
        <v>3849</v>
      </c>
      <c r="C1868" s="1" t="s">
        <v>4128</v>
      </c>
      <c r="D1868" s="1">
        <v>44947</v>
      </c>
      <c r="E1868" s="21">
        <v>1</v>
      </c>
      <c r="F1868" s="21">
        <v>21</v>
      </c>
      <c r="G1868" s="21">
        <v>2023</v>
      </c>
      <c r="H1868" s="1">
        <f t="shared" si="87"/>
        <v>44947</v>
      </c>
      <c r="I1868" s="23">
        <v>44969</v>
      </c>
      <c r="J1868" s="21">
        <f t="shared" si="88"/>
        <v>22</v>
      </c>
      <c r="K1868" t="s">
        <v>33</v>
      </c>
      <c r="L1868">
        <v>37444</v>
      </c>
      <c r="M1868">
        <v>933</v>
      </c>
      <c r="N1868" s="24">
        <v>511.92</v>
      </c>
      <c r="O1868" s="24">
        <f t="shared" si="89"/>
        <v>511.92</v>
      </c>
      <c r="P1868">
        <v>170</v>
      </c>
      <c r="Q1868" t="b">
        <v>1</v>
      </c>
      <c r="V1868" t="s">
        <v>34</v>
      </c>
    </row>
    <row r="1869" spans="1:22">
      <c r="A1869" t="s">
        <v>3850</v>
      </c>
      <c r="B1869" t="s">
        <v>3851</v>
      </c>
      <c r="C1869" s="1" t="s">
        <v>4128</v>
      </c>
      <c r="D1869" s="1">
        <v>45249</v>
      </c>
      <c r="E1869" s="21">
        <v>11</v>
      </c>
      <c r="F1869" s="21">
        <v>19</v>
      </c>
      <c r="G1869" s="21">
        <v>2023</v>
      </c>
      <c r="H1869" s="1">
        <f t="shared" si="87"/>
        <v>45249</v>
      </c>
      <c r="I1869" s="23">
        <v>45272</v>
      </c>
      <c r="J1869" s="21">
        <f t="shared" si="88"/>
        <v>23</v>
      </c>
      <c r="K1869" t="s">
        <v>19</v>
      </c>
      <c r="L1869">
        <v>69916</v>
      </c>
      <c r="M1869">
        <v>1458</v>
      </c>
      <c r="N1869" s="24">
        <v>1244.23</v>
      </c>
      <c r="O1869" s="24">
        <f t="shared" si="89"/>
        <v>1244.23</v>
      </c>
      <c r="P1869">
        <v>130</v>
      </c>
      <c r="Q1869" t="b">
        <v>0</v>
      </c>
      <c r="V1869" t="s">
        <v>20</v>
      </c>
    </row>
    <row r="1870" spans="1:22">
      <c r="A1870" t="s">
        <v>3852</v>
      </c>
      <c r="B1870" t="s">
        <v>3853</v>
      </c>
      <c r="C1870" s="1" t="s">
        <v>4129</v>
      </c>
      <c r="D1870" s="1">
        <v>45152</v>
      </c>
      <c r="E1870" s="21">
        <v>8</v>
      </c>
      <c r="F1870" s="21">
        <v>14</v>
      </c>
      <c r="G1870" s="21">
        <v>2023</v>
      </c>
      <c r="H1870" s="1">
        <f t="shared" si="87"/>
        <v>45152</v>
      </c>
      <c r="I1870" s="23">
        <v>45167</v>
      </c>
      <c r="J1870" s="21">
        <f t="shared" si="88"/>
        <v>15</v>
      </c>
      <c r="K1870" t="s">
        <v>19</v>
      </c>
      <c r="L1870">
        <v>9711</v>
      </c>
      <c r="M1870">
        <v>187</v>
      </c>
      <c r="N1870" s="24">
        <v>180.54</v>
      </c>
      <c r="O1870" s="24">
        <f t="shared" si="89"/>
        <v>180.54</v>
      </c>
      <c r="P1870">
        <v>15</v>
      </c>
      <c r="Q1870" t="b">
        <v>1</v>
      </c>
      <c r="V1870" t="s">
        <v>20</v>
      </c>
    </row>
    <row r="1871" spans="1:22">
      <c r="A1871" t="s">
        <v>3854</v>
      </c>
      <c r="B1871" t="s">
        <v>3855</v>
      </c>
      <c r="C1871" s="1" t="s">
        <v>4129</v>
      </c>
      <c r="D1871" s="1">
        <v>45073</v>
      </c>
      <c r="E1871" s="21">
        <v>5</v>
      </c>
      <c r="F1871" s="21">
        <v>27</v>
      </c>
      <c r="G1871" s="21">
        <v>2023</v>
      </c>
      <c r="H1871" s="1">
        <f t="shared" si="87"/>
        <v>45073</v>
      </c>
      <c r="I1871" s="23">
        <v>45097</v>
      </c>
      <c r="J1871" s="21">
        <f t="shared" si="88"/>
        <v>24</v>
      </c>
      <c r="K1871" t="s">
        <v>41</v>
      </c>
      <c r="L1871">
        <v>75318</v>
      </c>
      <c r="M1871">
        <v>1713</v>
      </c>
      <c r="N1871" s="24">
        <v>1882.05</v>
      </c>
      <c r="O1871" s="24">
        <f t="shared" si="89"/>
        <v>1882.05</v>
      </c>
      <c r="P1871">
        <v>0</v>
      </c>
      <c r="Q1871" t="b">
        <v>1</v>
      </c>
      <c r="V1871" t="s">
        <v>42</v>
      </c>
    </row>
    <row r="1872" spans="1:22">
      <c r="A1872" t="s">
        <v>3856</v>
      </c>
      <c r="B1872" t="s">
        <v>3857</v>
      </c>
      <c r="C1872" s="1" t="s">
        <v>4129</v>
      </c>
      <c r="D1872" s="1">
        <v>45240</v>
      </c>
      <c r="E1872" s="21">
        <v>11</v>
      </c>
      <c r="F1872" s="21">
        <v>10</v>
      </c>
      <c r="G1872" s="21">
        <v>2023</v>
      </c>
      <c r="H1872" s="1">
        <f t="shared" si="87"/>
        <v>45240</v>
      </c>
      <c r="I1872" s="23">
        <v>45264</v>
      </c>
      <c r="J1872" s="21">
        <f t="shared" si="88"/>
        <v>24</v>
      </c>
      <c r="K1872" t="s">
        <v>14</v>
      </c>
      <c r="L1872">
        <v>83970</v>
      </c>
      <c r="M1872">
        <v>3874</v>
      </c>
      <c r="N1872" s="24">
        <v>3344.76</v>
      </c>
      <c r="O1872" s="24">
        <f t="shared" si="89"/>
        <v>3344.76</v>
      </c>
      <c r="P1872">
        <v>347</v>
      </c>
      <c r="Q1872" t="b">
        <v>0</v>
      </c>
      <c r="V1872" t="s">
        <v>16</v>
      </c>
    </row>
    <row r="1873" spans="1:22">
      <c r="A1873" t="s">
        <v>3858</v>
      </c>
      <c r="B1873" t="s">
        <v>3859</v>
      </c>
      <c r="C1873" s="1" t="s">
        <v>4129</v>
      </c>
      <c r="D1873" s="1">
        <v>44999</v>
      </c>
      <c r="E1873" s="21">
        <v>3</v>
      </c>
      <c r="F1873" s="21">
        <v>14</v>
      </c>
      <c r="G1873" s="21">
        <v>2023</v>
      </c>
      <c r="H1873" s="1">
        <f t="shared" si="87"/>
        <v>44999</v>
      </c>
      <c r="I1873" s="23">
        <v>45020</v>
      </c>
      <c r="J1873" s="21">
        <f t="shared" si="88"/>
        <v>21</v>
      </c>
      <c r="K1873" t="s">
        <v>23</v>
      </c>
      <c r="L1873">
        <v>86553</v>
      </c>
      <c r="M1873">
        <v>1134</v>
      </c>
      <c r="N1873" s="24">
        <v>913.13</v>
      </c>
      <c r="O1873" s="24">
        <f t="shared" si="89"/>
        <v>913.13</v>
      </c>
      <c r="P1873">
        <v>0</v>
      </c>
      <c r="Q1873" t="b">
        <v>1</v>
      </c>
      <c r="V1873" t="s">
        <v>25</v>
      </c>
    </row>
    <row r="1874" spans="1:22">
      <c r="A1874" t="s">
        <v>3860</v>
      </c>
      <c r="B1874" t="s">
        <v>3861</v>
      </c>
      <c r="C1874" s="1" t="s">
        <v>4128</v>
      </c>
      <c r="D1874" s="1">
        <v>44973</v>
      </c>
      <c r="E1874" s="21">
        <v>2</v>
      </c>
      <c r="F1874" s="21">
        <v>16</v>
      </c>
      <c r="G1874" s="21">
        <v>2023</v>
      </c>
      <c r="H1874" s="1">
        <f t="shared" si="87"/>
        <v>44973</v>
      </c>
      <c r="I1874" s="23">
        <v>44982</v>
      </c>
      <c r="J1874" s="21">
        <f t="shared" si="88"/>
        <v>9</v>
      </c>
      <c r="K1874" t="s">
        <v>33</v>
      </c>
      <c r="L1874">
        <v>31707</v>
      </c>
      <c r="M1874">
        <v>1368</v>
      </c>
      <c r="N1874" s="24">
        <v>2642.74</v>
      </c>
      <c r="O1874" s="24">
        <f t="shared" si="89"/>
        <v>2642.74</v>
      </c>
      <c r="P1874">
        <v>198</v>
      </c>
      <c r="Q1874" t="b">
        <v>1</v>
      </c>
      <c r="V1874" t="s">
        <v>34</v>
      </c>
    </row>
    <row r="1875" spans="1:22">
      <c r="A1875" t="s">
        <v>3862</v>
      </c>
      <c r="B1875" t="s">
        <v>3863</v>
      </c>
      <c r="C1875" s="1" t="s">
        <v>4128</v>
      </c>
      <c r="D1875" s="1">
        <v>45226</v>
      </c>
      <c r="E1875" s="21">
        <v>10</v>
      </c>
      <c r="F1875" s="21">
        <v>27</v>
      </c>
      <c r="G1875" s="21">
        <v>2023</v>
      </c>
      <c r="H1875" s="1">
        <f t="shared" si="87"/>
        <v>45226</v>
      </c>
      <c r="I1875" s="23">
        <v>45231</v>
      </c>
      <c r="J1875" s="21">
        <f t="shared" si="88"/>
        <v>5</v>
      </c>
      <c r="K1875" t="s">
        <v>14</v>
      </c>
      <c r="L1875">
        <v>40110</v>
      </c>
      <c r="M1875">
        <v>960</v>
      </c>
      <c r="N1875" s="24">
        <v>1802.67</v>
      </c>
      <c r="O1875" s="24">
        <f t="shared" si="89"/>
        <v>1802.67</v>
      </c>
      <c r="P1875">
        <v>173</v>
      </c>
      <c r="Q1875" t="b">
        <v>0</v>
      </c>
      <c r="V1875" t="s">
        <v>16</v>
      </c>
    </row>
    <row r="1876" spans="1:22">
      <c r="A1876" t="s">
        <v>3864</v>
      </c>
      <c r="B1876" t="s">
        <v>3865</v>
      </c>
      <c r="C1876" s="1" t="s">
        <v>4129</v>
      </c>
      <c r="D1876" s="1">
        <v>44996</v>
      </c>
      <c r="E1876" s="21">
        <v>3</v>
      </c>
      <c r="F1876" s="21">
        <v>11</v>
      </c>
      <c r="G1876" s="21">
        <v>2023</v>
      </c>
      <c r="H1876" s="1">
        <f t="shared" si="87"/>
        <v>44996</v>
      </c>
      <c r="I1876" s="23">
        <v>45001</v>
      </c>
      <c r="J1876" s="21">
        <f t="shared" si="88"/>
        <v>5</v>
      </c>
      <c r="K1876" t="s">
        <v>41</v>
      </c>
      <c r="L1876">
        <v>62788</v>
      </c>
      <c r="M1876">
        <v>1937</v>
      </c>
      <c r="N1876" s="24">
        <v>1105.04</v>
      </c>
      <c r="O1876" s="24">
        <f t="shared" si="89"/>
        <v>1105.04</v>
      </c>
      <c r="P1876">
        <v>0</v>
      </c>
      <c r="Q1876" t="b">
        <v>0</v>
      </c>
      <c r="V1876" t="s">
        <v>68</v>
      </c>
    </row>
    <row r="1877" spans="1:22">
      <c r="A1877" t="s">
        <v>3866</v>
      </c>
      <c r="B1877" t="s">
        <v>3867</v>
      </c>
      <c r="C1877" s="1" t="s">
        <v>4131</v>
      </c>
      <c r="D1877" s="1">
        <v>44939</v>
      </c>
      <c r="E1877" s="21">
        <v>1</v>
      </c>
      <c r="F1877" s="21">
        <v>13</v>
      </c>
      <c r="G1877" s="21">
        <v>2023</v>
      </c>
      <c r="H1877" s="1">
        <f t="shared" si="87"/>
        <v>44939</v>
      </c>
      <c r="I1877" s="23">
        <v>44964</v>
      </c>
      <c r="J1877" s="21">
        <f t="shared" si="88"/>
        <v>25</v>
      </c>
      <c r="K1877" t="s">
        <v>19</v>
      </c>
      <c r="L1877">
        <v>83879</v>
      </c>
      <c r="M1877">
        <v>3504</v>
      </c>
      <c r="N1877" s="24">
        <v>3532.8</v>
      </c>
      <c r="O1877" s="24">
        <f t="shared" si="89"/>
        <v>3532.8</v>
      </c>
      <c r="P1877">
        <v>656</v>
      </c>
      <c r="Q1877" t="b">
        <v>0</v>
      </c>
      <c r="V1877" t="s">
        <v>20</v>
      </c>
    </row>
    <row r="1878" spans="1:22">
      <c r="A1878" t="s">
        <v>3868</v>
      </c>
      <c r="B1878" t="s">
        <v>3869</v>
      </c>
      <c r="C1878" s="1" t="s">
        <v>4127</v>
      </c>
      <c r="D1878" s="1">
        <v>45291</v>
      </c>
      <c r="E1878" s="21">
        <v>12</v>
      </c>
      <c r="F1878" s="21">
        <v>31</v>
      </c>
      <c r="G1878" s="21">
        <v>2023</v>
      </c>
      <c r="H1878" s="1">
        <f t="shared" si="87"/>
        <v>45291</v>
      </c>
      <c r="I1878" s="23">
        <v>45321</v>
      </c>
      <c r="J1878" s="21">
        <f t="shared" si="88"/>
        <v>30</v>
      </c>
      <c r="K1878" t="s">
        <v>33</v>
      </c>
      <c r="L1878">
        <v>39827</v>
      </c>
      <c r="M1878">
        <v>1807</v>
      </c>
      <c r="N1878" s="24">
        <v>2001.66</v>
      </c>
      <c r="O1878" s="24">
        <f t="shared" si="89"/>
        <v>2001.66</v>
      </c>
      <c r="P1878">
        <v>0</v>
      </c>
      <c r="Q1878" t="b">
        <v>1</v>
      </c>
      <c r="V1878" t="s">
        <v>34</v>
      </c>
    </row>
    <row r="1879" spans="1:22">
      <c r="A1879" t="s">
        <v>3870</v>
      </c>
      <c r="B1879" t="s">
        <v>3871</v>
      </c>
      <c r="C1879" s="1" t="s">
        <v>4127</v>
      </c>
      <c r="D1879" s="1">
        <v>44973</v>
      </c>
      <c r="E1879" s="21">
        <v>2</v>
      </c>
      <c r="F1879" s="21">
        <v>16</v>
      </c>
      <c r="G1879" s="21">
        <v>2023</v>
      </c>
      <c r="H1879" s="1">
        <f t="shared" si="87"/>
        <v>44973</v>
      </c>
      <c r="I1879" s="23">
        <v>44980</v>
      </c>
      <c r="J1879" s="21">
        <f t="shared" si="88"/>
        <v>7</v>
      </c>
      <c r="K1879" t="s">
        <v>41</v>
      </c>
      <c r="L1879">
        <v>6655</v>
      </c>
      <c r="M1879">
        <v>158</v>
      </c>
      <c r="N1879" s="24">
        <v>135.65</v>
      </c>
      <c r="O1879" s="24">
        <f t="shared" si="89"/>
        <v>135.65</v>
      </c>
      <c r="P1879">
        <v>19</v>
      </c>
      <c r="Q1879" t="b">
        <v>1</v>
      </c>
      <c r="V1879" t="s">
        <v>42</v>
      </c>
    </row>
    <row r="1880" spans="1:22">
      <c r="A1880" t="s">
        <v>3872</v>
      </c>
      <c r="B1880" t="s">
        <v>3873</v>
      </c>
      <c r="C1880" s="1" t="s">
        <v>4127</v>
      </c>
      <c r="D1880" s="1">
        <v>45291</v>
      </c>
      <c r="E1880" s="21">
        <v>12</v>
      </c>
      <c r="F1880" s="21">
        <v>31</v>
      </c>
      <c r="G1880" s="21">
        <v>2023</v>
      </c>
      <c r="H1880" s="1">
        <f t="shared" si="87"/>
        <v>45291</v>
      </c>
      <c r="I1880" s="23">
        <v>45294</v>
      </c>
      <c r="J1880" s="21">
        <f t="shared" si="88"/>
        <v>3</v>
      </c>
      <c r="K1880" t="s">
        <v>23</v>
      </c>
      <c r="L1880">
        <v>45859</v>
      </c>
      <c r="M1880">
        <v>1305</v>
      </c>
      <c r="N1880" s="24">
        <v>1883.52</v>
      </c>
      <c r="O1880" s="24">
        <f t="shared" si="89"/>
        <v>1883.52</v>
      </c>
      <c r="P1880">
        <v>151</v>
      </c>
      <c r="Q1880" t="b">
        <v>0</v>
      </c>
      <c r="V1880" t="s">
        <v>25</v>
      </c>
    </row>
    <row r="1881" spans="1:22">
      <c r="A1881" t="s">
        <v>3874</v>
      </c>
      <c r="B1881" t="s">
        <v>3875</v>
      </c>
      <c r="C1881" s="1" t="s">
        <v>4131</v>
      </c>
      <c r="D1881" s="1">
        <v>45049</v>
      </c>
      <c r="E1881" s="21">
        <v>5</v>
      </c>
      <c r="F1881" s="21">
        <v>3</v>
      </c>
      <c r="G1881" s="21">
        <v>2023</v>
      </c>
      <c r="H1881" s="1">
        <f t="shared" si="87"/>
        <v>45049</v>
      </c>
      <c r="I1881" s="23">
        <v>45010</v>
      </c>
      <c r="J1881" s="21">
        <f t="shared" si="88"/>
        <v>-39</v>
      </c>
      <c r="K1881" t="s">
        <v>41</v>
      </c>
      <c r="L1881">
        <v>54625</v>
      </c>
      <c r="M1881">
        <v>1451</v>
      </c>
      <c r="N1881" s="24">
        <v>2119.29</v>
      </c>
      <c r="O1881" s="24">
        <f t="shared" si="89"/>
        <v>2119.29</v>
      </c>
      <c r="P1881">
        <v>238</v>
      </c>
      <c r="Q1881" t="b">
        <v>0</v>
      </c>
      <c r="V1881" t="s">
        <v>42</v>
      </c>
    </row>
    <row r="1882" spans="1:22">
      <c r="A1882" t="s">
        <v>3876</v>
      </c>
      <c r="B1882" t="s">
        <v>3877</v>
      </c>
      <c r="C1882" s="1" t="s">
        <v>4131</v>
      </c>
      <c r="D1882" s="1">
        <v>45288</v>
      </c>
      <c r="E1882" s="21">
        <v>12</v>
      </c>
      <c r="F1882" s="21">
        <v>28</v>
      </c>
      <c r="G1882" s="21">
        <v>2023</v>
      </c>
      <c r="H1882" s="1">
        <f t="shared" si="87"/>
        <v>45288</v>
      </c>
      <c r="I1882" s="23">
        <v>45301</v>
      </c>
      <c r="J1882" s="21">
        <f t="shared" si="88"/>
        <v>13</v>
      </c>
      <c r="K1882" t="s">
        <v>41</v>
      </c>
      <c r="L1882">
        <v>53098</v>
      </c>
      <c r="M1882">
        <v>559</v>
      </c>
      <c r="N1882" s="24">
        <v>992.65</v>
      </c>
      <c r="O1882" s="24">
        <f t="shared" si="89"/>
        <v>992.65</v>
      </c>
      <c r="P1882">
        <v>63</v>
      </c>
      <c r="Q1882" t="b">
        <v>0</v>
      </c>
      <c r="V1882" t="s">
        <v>42</v>
      </c>
    </row>
    <row r="1883" spans="1:22">
      <c r="A1883" t="s">
        <v>3878</v>
      </c>
      <c r="B1883" t="s">
        <v>3879</v>
      </c>
      <c r="C1883" s="1" t="s">
        <v>4129</v>
      </c>
      <c r="D1883" s="1">
        <v>45195</v>
      </c>
      <c r="E1883" s="21">
        <v>9</v>
      </c>
      <c r="F1883" s="21">
        <v>26</v>
      </c>
      <c r="G1883" s="21">
        <v>2023</v>
      </c>
      <c r="H1883" s="1">
        <f t="shared" si="87"/>
        <v>45195</v>
      </c>
      <c r="I1883" s="23">
        <v>45204</v>
      </c>
      <c r="J1883" s="21">
        <f t="shared" si="88"/>
        <v>9</v>
      </c>
      <c r="K1883" t="s">
        <v>14</v>
      </c>
      <c r="L1883">
        <v>16251</v>
      </c>
      <c r="M1883">
        <v>354</v>
      </c>
      <c r="N1883" s="24">
        <v>570.4</v>
      </c>
      <c r="O1883" s="24">
        <f t="shared" si="89"/>
        <v>570.4</v>
      </c>
      <c r="P1883">
        <v>67</v>
      </c>
      <c r="Q1883" t="b">
        <v>1</v>
      </c>
      <c r="V1883" t="s">
        <v>16</v>
      </c>
    </row>
    <row r="1884" spans="1:22">
      <c r="A1884" t="s">
        <v>3880</v>
      </c>
      <c r="B1884" t="s">
        <v>3881</v>
      </c>
      <c r="C1884" s="1" t="s">
        <v>4129</v>
      </c>
      <c r="D1884" s="1">
        <v>45188</v>
      </c>
      <c r="E1884" s="21">
        <v>9</v>
      </c>
      <c r="F1884" s="21">
        <v>19</v>
      </c>
      <c r="G1884" s="21">
        <v>2023</v>
      </c>
      <c r="H1884" s="1">
        <f t="shared" si="87"/>
        <v>45188</v>
      </c>
      <c r="I1884" s="23">
        <v>45201</v>
      </c>
      <c r="J1884" s="21">
        <f t="shared" si="88"/>
        <v>13</v>
      </c>
      <c r="K1884" t="s">
        <v>19</v>
      </c>
      <c r="L1884">
        <v>1526</v>
      </c>
      <c r="M1884">
        <v>43</v>
      </c>
      <c r="N1884" s="24">
        <v>56.5</v>
      </c>
      <c r="O1884" s="24">
        <f t="shared" si="89"/>
        <v>56.5</v>
      </c>
      <c r="P1884">
        <v>7</v>
      </c>
      <c r="Q1884" t="b">
        <v>1</v>
      </c>
      <c r="V1884" t="s">
        <v>20</v>
      </c>
    </row>
    <row r="1885" spans="1:22">
      <c r="A1885" t="s">
        <v>3882</v>
      </c>
      <c r="B1885" t="s">
        <v>3883</v>
      </c>
      <c r="C1885" s="1" t="s">
        <v>4127</v>
      </c>
      <c r="D1885" s="1">
        <v>45208</v>
      </c>
      <c r="E1885" s="21">
        <v>10</v>
      </c>
      <c r="F1885" s="21">
        <v>9</v>
      </c>
      <c r="G1885" s="21">
        <v>2023</v>
      </c>
      <c r="H1885" s="1">
        <f t="shared" si="87"/>
        <v>45208</v>
      </c>
      <c r="I1885" s="23">
        <v>45216</v>
      </c>
      <c r="J1885" s="21">
        <f t="shared" si="88"/>
        <v>8</v>
      </c>
      <c r="K1885" t="s">
        <v>23</v>
      </c>
      <c r="L1885">
        <v>69760</v>
      </c>
      <c r="M1885">
        <v>1844</v>
      </c>
      <c r="N1885" s="24">
        <v>2729.82</v>
      </c>
      <c r="O1885" s="24">
        <f t="shared" si="89"/>
        <v>2729.82</v>
      </c>
      <c r="P1885">
        <v>0</v>
      </c>
      <c r="Q1885" t="b">
        <v>0</v>
      </c>
      <c r="V1885" t="s">
        <v>25</v>
      </c>
    </row>
    <row r="1886" spans="1:22">
      <c r="A1886" t="s">
        <v>3884</v>
      </c>
      <c r="B1886" t="s">
        <v>3885</v>
      </c>
      <c r="C1886" s="1" t="s">
        <v>4131</v>
      </c>
      <c r="D1886" s="1">
        <v>45098</v>
      </c>
      <c r="E1886" s="21">
        <v>6</v>
      </c>
      <c r="F1886" s="21">
        <v>21</v>
      </c>
      <c r="G1886" s="21">
        <v>2023</v>
      </c>
      <c r="H1886" s="1">
        <f t="shared" si="87"/>
        <v>45098</v>
      </c>
      <c r="I1886" s="23">
        <v>45100</v>
      </c>
      <c r="J1886" s="21">
        <f t="shared" si="88"/>
        <v>2</v>
      </c>
      <c r="K1886" t="s">
        <v>23</v>
      </c>
      <c r="L1886">
        <v>48837</v>
      </c>
      <c r="M1886">
        <v>1898</v>
      </c>
      <c r="N1886" s="24">
        <v>1729.05</v>
      </c>
      <c r="O1886" s="24">
        <f t="shared" si="89"/>
        <v>1729.05</v>
      </c>
      <c r="P1886">
        <v>115</v>
      </c>
      <c r="Q1886" t="b">
        <v>0</v>
      </c>
      <c r="V1886" t="s">
        <v>25</v>
      </c>
    </row>
    <row r="1887" spans="1:22">
      <c r="A1887" t="s">
        <v>3886</v>
      </c>
      <c r="B1887" t="s">
        <v>3887</v>
      </c>
      <c r="C1887" s="1" t="s">
        <v>4128</v>
      </c>
      <c r="D1887" s="1">
        <v>45003</v>
      </c>
      <c r="E1887" s="21">
        <v>3</v>
      </c>
      <c r="F1887" s="21">
        <v>18</v>
      </c>
      <c r="G1887" s="21">
        <v>2023</v>
      </c>
      <c r="H1887" s="1">
        <f t="shared" si="87"/>
        <v>45003</v>
      </c>
      <c r="I1887" s="23">
        <v>45005</v>
      </c>
      <c r="J1887" s="21">
        <f t="shared" si="88"/>
        <v>2</v>
      </c>
      <c r="K1887" t="s">
        <v>33</v>
      </c>
      <c r="L1887">
        <v>12536</v>
      </c>
      <c r="M1887">
        <v>318</v>
      </c>
      <c r="N1887" s="24">
        <v>441.89</v>
      </c>
      <c r="O1887" s="24">
        <f t="shared" si="89"/>
        <v>441.89</v>
      </c>
      <c r="P1887">
        <v>56</v>
      </c>
      <c r="Q1887" t="b">
        <v>1</v>
      </c>
      <c r="V1887" t="s">
        <v>34</v>
      </c>
    </row>
    <row r="1888" spans="1:22">
      <c r="A1888" t="s">
        <v>3888</v>
      </c>
      <c r="B1888" t="s">
        <v>3889</v>
      </c>
      <c r="C1888" s="1" t="s">
        <v>4129</v>
      </c>
      <c r="D1888" s="1" t="s">
        <v>3890</v>
      </c>
      <c r="E1888" s="21">
        <v>31</v>
      </c>
      <c r="F1888" s="21">
        <v>12</v>
      </c>
      <c r="G1888" s="21">
        <v>2023</v>
      </c>
      <c r="H1888" s="1">
        <f t="shared" si="87"/>
        <v>45291</v>
      </c>
      <c r="I1888" s="23">
        <v>45301</v>
      </c>
      <c r="J1888" s="21">
        <f t="shared" si="88"/>
        <v>10</v>
      </c>
      <c r="K1888" t="s">
        <v>14</v>
      </c>
      <c r="L1888">
        <v>29541</v>
      </c>
      <c r="M1888">
        <v>873</v>
      </c>
      <c r="N1888" s="24">
        <v>1077.14</v>
      </c>
      <c r="O1888" s="24">
        <f t="shared" si="89"/>
        <v>1077.14</v>
      </c>
      <c r="P1888">
        <v>146</v>
      </c>
      <c r="Q1888" t="b">
        <v>1</v>
      </c>
      <c r="V1888" t="s">
        <v>16</v>
      </c>
    </row>
    <row r="1889" spans="1:22">
      <c r="A1889" t="s">
        <v>3891</v>
      </c>
      <c r="B1889" t="s">
        <v>3892</v>
      </c>
      <c r="C1889" s="1" t="s">
        <v>4131</v>
      </c>
      <c r="D1889" s="1">
        <v>45084</v>
      </c>
      <c r="E1889" s="21">
        <v>6</v>
      </c>
      <c r="F1889" s="21">
        <v>7</v>
      </c>
      <c r="G1889" s="21">
        <v>2023</v>
      </c>
      <c r="H1889" s="1">
        <f t="shared" si="87"/>
        <v>45084</v>
      </c>
      <c r="I1889" s="23">
        <v>45085</v>
      </c>
      <c r="J1889" s="21">
        <f t="shared" si="88"/>
        <v>1</v>
      </c>
      <c r="K1889" t="s">
        <v>19</v>
      </c>
      <c r="L1889">
        <v>80083</v>
      </c>
      <c r="M1889">
        <v>2177</v>
      </c>
      <c r="N1889" s="24">
        <v>1523.94</v>
      </c>
      <c r="O1889" s="24">
        <f t="shared" si="89"/>
        <v>1523.94</v>
      </c>
      <c r="P1889">
        <v>142</v>
      </c>
      <c r="Q1889" t="b">
        <v>0</v>
      </c>
      <c r="V1889" t="s">
        <v>20</v>
      </c>
    </row>
    <row r="1890" spans="1:22">
      <c r="A1890" t="s">
        <v>3893</v>
      </c>
      <c r="B1890" t="s">
        <v>3894</v>
      </c>
      <c r="C1890" s="1" t="s">
        <v>4129</v>
      </c>
      <c r="D1890" s="1">
        <v>45155</v>
      </c>
      <c r="E1890" s="21">
        <v>8</v>
      </c>
      <c r="F1890" s="21">
        <v>17</v>
      </c>
      <c r="G1890" s="21">
        <v>2023</v>
      </c>
      <c r="H1890" s="1">
        <f t="shared" si="87"/>
        <v>45155</v>
      </c>
      <c r="I1890" s="23">
        <v>45160</v>
      </c>
      <c r="J1890" s="21">
        <f t="shared" si="88"/>
        <v>5</v>
      </c>
      <c r="K1890" t="s">
        <v>23</v>
      </c>
      <c r="L1890">
        <v>52027</v>
      </c>
      <c r="M1890">
        <v>2061</v>
      </c>
      <c r="N1890" s="24">
        <v>1780.33</v>
      </c>
      <c r="O1890" s="24">
        <f t="shared" si="89"/>
        <v>1780.33</v>
      </c>
      <c r="P1890">
        <v>136</v>
      </c>
      <c r="Q1890" t="b">
        <v>0</v>
      </c>
      <c r="V1890" t="s">
        <v>25</v>
      </c>
    </row>
    <row r="1891" spans="1:22">
      <c r="A1891" t="s">
        <v>3895</v>
      </c>
      <c r="B1891" t="s">
        <v>3896</v>
      </c>
      <c r="C1891" s="1" t="s">
        <v>4129</v>
      </c>
      <c r="D1891" s="1">
        <v>44994</v>
      </c>
      <c r="E1891" s="21">
        <v>3</v>
      </c>
      <c r="F1891" s="21">
        <v>9</v>
      </c>
      <c r="G1891" s="21">
        <v>2023</v>
      </c>
      <c r="H1891" s="1">
        <f t="shared" si="87"/>
        <v>44994</v>
      </c>
      <c r="I1891" s="23">
        <v>45179</v>
      </c>
      <c r="J1891" s="21">
        <f t="shared" si="88"/>
        <v>185</v>
      </c>
      <c r="K1891" t="s">
        <v>14</v>
      </c>
      <c r="L1891">
        <v>35531</v>
      </c>
      <c r="M1891">
        <v>1581</v>
      </c>
      <c r="N1891" s="24">
        <v>1482.25</v>
      </c>
      <c r="O1891" s="24">
        <f t="shared" si="89"/>
        <v>1482.25</v>
      </c>
      <c r="P1891">
        <v>0</v>
      </c>
      <c r="Q1891" t="b">
        <v>1</v>
      </c>
      <c r="V1891" t="s">
        <v>16</v>
      </c>
    </row>
    <row r="1892" spans="1:22">
      <c r="A1892" t="s">
        <v>3897</v>
      </c>
      <c r="B1892" t="s">
        <v>3898</v>
      </c>
      <c r="C1892" s="1" t="s">
        <v>4127</v>
      </c>
      <c r="D1892" s="1">
        <v>45204</v>
      </c>
      <c r="E1892" s="21">
        <v>10</v>
      </c>
      <c r="F1892" s="21">
        <v>5</v>
      </c>
      <c r="G1892" s="21">
        <v>2023</v>
      </c>
      <c r="H1892" s="1">
        <f t="shared" si="87"/>
        <v>45204</v>
      </c>
      <c r="I1892" s="23">
        <v>45070</v>
      </c>
      <c r="J1892" s="21">
        <f t="shared" si="88"/>
        <v>-134</v>
      </c>
      <c r="K1892" t="s">
        <v>33</v>
      </c>
      <c r="L1892">
        <v>9712</v>
      </c>
      <c r="M1892">
        <v>303</v>
      </c>
      <c r="N1892" s="24">
        <v>571.6</v>
      </c>
      <c r="O1892" s="24">
        <f t="shared" si="89"/>
        <v>571.6</v>
      </c>
      <c r="P1892">
        <v>15</v>
      </c>
      <c r="Q1892" t="b">
        <v>0</v>
      </c>
      <c r="V1892" t="s">
        <v>34</v>
      </c>
    </row>
    <row r="1893" spans="1:22">
      <c r="A1893" t="s">
        <v>3899</v>
      </c>
      <c r="B1893" t="s">
        <v>3900</v>
      </c>
      <c r="C1893" s="1" t="s">
        <v>4129</v>
      </c>
      <c r="D1893" s="1">
        <v>45181</v>
      </c>
      <c r="E1893" s="21">
        <v>9</v>
      </c>
      <c r="F1893" s="21">
        <v>12</v>
      </c>
      <c r="G1893" s="21">
        <v>2023</v>
      </c>
      <c r="H1893" s="1">
        <f t="shared" si="87"/>
        <v>45181</v>
      </c>
      <c r="I1893" s="23">
        <v>45200</v>
      </c>
      <c r="J1893" s="21">
        <f t="shared" si="88"/>
        <v>19</v>
      </c>
      <c r="K1893" t="s">
        <v>415</v>
      </c>
      <c r="L1893">
        <v>66455</v>
      </c>
      <c r="M1893">
        <v>2763</v>
      </c>
      <c r="N1893" s="24">
        <v>2336.34</v>
      </c>
      <c r="O1893" s="24">
        <f t="shared" si="89"/>
        <v>2336.34</v>
      </c>
      <c r="P1893">
        <v>365</v>
      </c>
      <c r="Q1893" t="b">
        <v>1</v>
      </c>
      <c r="V1893" t="s">
        <v>34</v>
      </c>
    </row>
    <row r="1894" spans="1:22">
      <c r="A1894" t="s">
        <v>3901</v>
      </c>
      <c r="B1894" t="s">
        <v>3902</v>
      </c>
      <c r="C1894" s="1" t="s">
        <v>4131</v>
      </c>
      <c r="D1894" s="1">
        <v>44929</v>
      </c>
      <c r="E1894" s="21">
        <v>1</v>
      </c>
      <c r="F1894" s="21">
        <v>3</v>
      </c>
      <c r="G1894" s="21">
        <v>2023</v>
      </c>
      <c r="H1894" s="1">
        <f t="shared" si="87"/>
        <v>44929</v>
      </c>
      <c r="I1894" s="23">
        <v>44936</v>
      </c>
      <c r="J1894" s="21">
        <f t="shared" si="88"/>
        <v>7</v>
      </c>
      <c r="K1894" t="s">
        <v>33</v>
      </c>
      <c r="L1894">
        <v>75744</v>
      </c>
      <c r="M1894">
        <v>1656</v>
      </c>
      <c r="N1894" s="24">
        <v>1546.48</v>
      </c>
      <c r="O1894" s="24">
        <f t="shared" si="89"/>
        <v>1546.48</v>
      </c>
      <c r="P1894">
        <v>324</v>
      </c>
      <c r="Q1894" t="b">
        <v>1</v>
      </c>
      <c r="V1894" t="s">
        <v>34</v>
      </c>
    </row>
    <row r="1895" spans="1:22">
      <c r="A1895" t="s">
        <v>3903</v>
      </c>
      <c r="B1895" t="s">
        <v>3904</v>
      </c>
      <c r="C1895" s="1" t="s">
        <v>4127</v>
      </c>
      <c r="D1895" s="1">
        <v>45038</v>
      </c>
      <c r="E1895" s="21">
        <v>4</v>
      </c>
      <c r="F1895" s="21">
        <v>22</v>
      </c>
      <c r="G1895" s="21">
        <v>2023</v>
      </c>
      <c r="H1895" s="1">
        <f t="shared" si="87"/>
        <v>45038</v>
      </c>
      <c r="I1895" s="23">
        <v>45052</v>
      </c>
      <c r="J1895" s="21">
        <f t="shared" si="88"/>
        <v>14</v>
      </c>
      <c r="K1895" t="s">
        <v>41</v>
      </c>
      <c r="L1895">
        <v>6109</v>
      </c>
      <c r="M1895">
        <v>193</v>
      </c>
      <c r="N1895" s="24">
        <v>203.43</v>
      </c>
      <c r="O1895" s="24">
        <f t="shared" si="89"/>
        <v>203.43</v>
      </c>
      <c r="P1895">
        <v>22</v>
      </c>
      <c r="Q1895" t="b">
        <v>1</v>
      </c>
      <c r="V1895" t="s">
        <v>42</v>
      </c>
    </row>
    <row r="1896" spans="1:22">
      <c r="A1896" t="s">
        <v>3905</v>
      </c>
      <c r="B1896" t="s">
        <v>3906</v>
      </c>
      <c r="C1896" s="1" t="s">
        <v>4128</v>
      </c>
      <c r="D1896" s="1">
        <v>45136</v>
      </c>
      <c r="E1896" s="21">
        <v>7</v>
      </c>
      <c r="F1896" s="21">
        <v>29</v>
      </c>
      <c r="G1896" s="21">
        <v>2023</v>
      </c>
      <c r="H1896" s="1">
        <f t="shared" si="87"/>
        <v>45136</v>
      </c>
      <c r="I1896" s="23">
        <v>45162</v>
      </c>
      <c r="J1896" s="21">
        <f t="shared" si="88"/>
        <v>26</v>
      </c>
      <c r="K1896" t="s">
        <v>23</v>
      </c>
      <c r="L1896">
        <v>50268</v>
      </c>
      <c r="M1896">
        <v>1196</v>
      </c>
      <c r="N1896" s="24">
        <v>1788.75</v>
      </c>
      <c r="O1896" s="24">
        <f t="shared" si="89"/>
        <v>1788.75</v>
      </c>
      <c r="P1896">
        <v>156</v>
      </c>
      <c r="Q1896" t="b">
        <v>1</v>
      </c>
      <c r="V1896" t="s">
        <v>25</v>
      </c>
    </row>
    <row r="1897" spans="1:22">
      <c r="A1897" t="s">
        <v>3907</v>
      </c>
      <c r="B1897" t="s">
        <v>3908</v>
      </c>
      <c r="C1897" s="1" t="s">
        <v>4127</v>
      </c>
      <c r="D1897" s="1">
        <v>44930</v>
      </c>
      <c r="E1897" s="21">
        <v>1</v>
      </c>
      <c r="F1897" s="21">
        <v>4</v>
      </c>
      <c r="G1897" s="21">
        <v>2023</v>
      </c>
      <c r="H1897" s="1">
        <f t="shared" si="87"/>
        <v>44930</v>
      </c>
      <c r="I1897" s="23">
        <v>44957</v>
      </c>
      <c r="J1897" s="21">
        <f t="shared" si="88"/>
        <v>27</v>
      </c>
      <c r="K1897" t="s">
        <v>41</v>
      </c>
      <c r="L1897">
        <v>55615</v>
      </c>
      <c r="M1897">
        <v>1477</v>
      </c>
      <c r="N1897" s="24">
        <v>1000.46</v>
      </c>
      <c r="O1897" s="24">
        <f t="shared" si="89"/>
        <v>1000.46</v>
      </c>
      <c r="P1897">
        <v>288</v>
      </c>
      <c r="Q1897" t="b">
        <v>1</v>
      </c>
      <c r="V1897" t="s">
        <v>42</v>
      </c>
    </row>
    <row r="1898" spans="1:22">
      <c r="A1898" t="s">
        <v>3909</v>
      </c>
      <c r="B1898" t="s">
        <v>3910</v>
      </c>
      <c r="C1898" s="1" t="s">
        <v>4128</v>
      </c>
      <c r="D1898" s="1">
        <v>45244</v>
      </c>
      <c r="E1898" s="21">
        <v>11</v>
      </c>
      <c r="F1898" s="21">
        <v>14</v>
      </c>
      <c r="G1898" s="21">
        <v>2023</v>
      </c>
      <c r="H1898" s="1">
        <f t="shared" si="87"/>
        <v>45244</v>
      </c>
      <c r="I1898" s="23">
        <v>45273</v>
      </c>
      <c r="J1898" s="21">
        <f t="shared" si="88"/>
        <v>29</v>
      </c>
      <c r="K1898" t="s">
        <v>19</v>
      </c>
      <c r="L1898">
        <v>83503</v>
      </c>
      <c r="M1898">
        <v>3281</v>
      </c>
      <c r="N1898" s="24">
        <v>6335.34</v>
      </c>
      <c r="O1898" s="24">
        <f t="shared" si="89"/>
        <v>3632.575</v>
      </c>
      <c r="P1898">
        <v>289</v>
      </c>
      <c r="Q1898" t="b">
        <v>0</v>
      </c>
      <c r="V1898" t="s">
        <v>20</v>
      </c>
    </row>
    <row r="1899" spans="1:22">
      <c r="A1899" t="s">
        <v>3911</v>
      </c>
      <c r="B1899" t="s">
        <v>3912</v>
      </c>
      <c r="C1899" s="1" t="s">
        <v>4128</v>
      </c>
      <c r="D1899" s="1" t="s">
        <v>3913</v>
      </c>
      <c r="E1899" s="21">
        <v>17</v>
      </c>
      <c r="F1899" s="21">
        <v>4</v>
      </c>
      <c r="G1899" s="21">
        <v>2023</v>
      </c>
      <c r="H1899" s="1">
        <f t="shared" si="87"/>
        <v>45033</v>
      </c>
      <c r="I1899" s="23">
        <v>45038</v>
      </c>
      <c r="J1899" s="21">
        <f t="shared" si="88"/>
        <v>5</v>
      </c>
      <c r="K1899" t="s">
        <v>138</v>
      </c>
      <c r="L1899">
        <v>30759</v>
      </c>
      <c r="M1899">
        <v>1392</v>
      </c>
      <c r="N1899" s="24">
        <v>-2503.31</v>
      </c>
      <c r="O1899" s="24">
        <f t="shared" si="89"/>
        <v>-344.195</v>
      </c>
      <c r="P1899">
        <v>0</v>
      </c>
      <c r="Q1899" t="b">
        <v>1</v>
      </c>
      <c r="V1899" t="s">
        <v>139</v>
      </c>
    </row>
    <row r="1900" spans="1:22">
      <c r="A1900" t="s">
        <v>3914</v>
      </c>
      <c r="B1900" t="s">
        <v>3915</v>
      </c>
      <c r="C1900" s="1" t="s">
        <v>4129</v>
      </c>
      <c r="D1900" s="1" t="s">
        <v>865</v>
      </c>
      <c r="E1900" s="21">
        <v>17</v>
      </c>
      <c r="F1900" s="21">
        <v>3</v>
      </c>
      <c r="G1900" s="21">
        <v>2023</v>
      </c>
      <c r="H1900" s="1">
        <f t="shared" si="87"/>
        <v>45002</v>
      </c>
      <c r="I1900" s="23">
        <v>45016</v>
      </c>
      <c r="J1900" s="21">
        <f t="shared" si="88"/>
        <v>14</v>
      </c>
      <c r="K1900" t="s">
        <v>23</v>
      </c>
      <c r="L1900">
        <v>86708</v>
      </c>
      <c r="M1900">
        <v>1288</v>
      </c>
      <c r="N1900" s="24">
        <v>1759.18</v>
      </c>
      <c r="O1900" s="24">
        <f t="shared" si="89"/>
        <v>1759.18</v>
      </c>
      <c r="P1900">
        <v>0</v>
      </c>
      <c r="Q1900" t="b">
        <v>0</v>
      </c>
      <c r="V1900" t="s">
        <v>25</v>
      </c>
    </row>
    <row r="1901" spans="1:22">
      <c r="A1901" t="s">
        <v>3916</v>
      </c>
      <c r="B1901" t="s">
        <v>3917</v>
      </c>
      <c r="C1901" s="1" t="s">
        <v>4131</v>
      </c>
      <c r="D1901" s="1" t="s">
        <v>3918</v>
      </c>
      <c r="E1901" s="21">
        <v>28</v>
      </c>
      <c r="F1901" s="21">
        <v>6</v>
      </c>
      <c r="G1901" s="21">
        <v>2023</v>
      </c>
      <c r="H1901" s="1">
        <f t="shared" si="87"/>
        <v>45105</v>
      </c>
      <c r="I1901" s="23">
        <v>45123</v>
      </c>
      <c r="J1901" s="21">
        <f t="shared" si="88"/>
        <v>18</v>
      </c>
      <c r="K1901" t="s">
        <v>23</v>
      </c>
      <c r="L1901">
        <v>61112</v>
      </c>
      <c r="M1901">
        <v>2162</v>
      </c>
      <c r="N1901" s="24">
        <v>3266.9</v>
      </c>
      <c r="O1901" s="24">
        <f t="shared" si="89"/>
        <v>3266.9</v>
      </c>
      <c r="P1901">
        <v>292</v>
      </c>
      <c r="Q1901" t="b">
        <v>1</v>
      </c>
      <c r="V1901" t="s">
        <v>25</v>
      </c>
    </row>
    <row r="1902" spans="1:22">
      <c r="A1902" t="s">
        <v>3919</v>
      </c>
      <c r="B1902" t="s">
        <v>3920</v>
      </c>
      <c r="C1902" s="1" t="s">
        <v>4129</v>
      </c>
      <c r="D1902" s="1">
        <v>44943</v>
      </c>
      <c r="E1902" s="21">
        <v>1</v>
      </c>
      <c r="F1902" s="21">
        <v>17</v>
      </c>
      <c r="G1902" s="21">
        <v>2023</v>
      </c>
      <c r="H1902" s="1">
        <f t="shared" si="87"/>
        <v>44943</v>
      </c>
      <c r="I1902" s="23">
        <v>44962</v>
      </c>
      <c r="J1902" s="21">
        <f t="shared" si="88"/>
        <v>19</v>
      </c>
      <c r="K1902" t="s">
        <v>33</v>
      </c>
      <c r="L1902">
        <v>27589</v>
      </c>
      <c r="M1902">
        <v>918</v>
      </c>
      <c r="N1902" s="24">
        <v>481.94</v>
      </c>
      <c r="O1902" s="24">
        <f t="shared" si="89"/>
        <v>481.94</v>
      </c>
      <c r="P1902">
        <v>93</v>
      </c>
      <c r="Q1902" t="b">
        <v>1</v>
      </c>
      <c r="V1902" t="s">
        <v>34</v>
      </c>
    </row>
    <row r="1903" spans="1:22">
      <c r="A1903" t="s">
        <v>3921</v>
      </c>
      <c r="B1903" t="s">
        <v>3922</v>
      </c>
      <c r="C1903" s="1" t="s">
        <v>4127</v>
      </c>
      <c r="D1903" s="1">
        <v>45079</v>
      </c>
      <c r="E1903" s="21">
        <v>6</v>
      </c>
      <c r="F1903" s="21">
        <v>2</v>
      </c>
      <c r="G1903" s="21">
        <v>2023</v>
      </c>
      <c r="H1903" s="1">
        <f t="shared" si="87"/>
        <v>45079</v>
      </c>
      <c r="I1903" s="23">
        <v>44972</v>
      </c>
      <c r="J1903" s="21">
        <f t="shared" si="88"/>
        <v>-107</v>
      </c>
      <c r="K1903" t="s">
        <v>33</v>
      </c>
      <c r="L1903">
        <v>31015</v>
      </c>
      <c r="M1903">
        <v>457</v>
      </c>
      <c r="N1903" s="24">
        <v>460.85</v>
      </c>
      <c r="O1903" s="24">
        <f t="shared" si="89"/>
        <v>460.85</v>
      </c>
      <c r="P1903">
        <v>61</v>
      </c>
      <c r="Q1903" t="b">
        <v>0</v>
      </c>
      <c r="V1903" t="s">
        <v>34</v>
      </c>
    </row>
    <row r="1904" spans="1:22">
      <c r="A1904" t="s">
        <v>3923</v>
      </c>
      <c r="B1904" t="s">
        <v>3924</v>
      </c>
      <c r="C1904" s="1" t="s">
        <v>4131</v>
      </c>
      <c r="D1904" s="1">
        <v>44982</v>
      </c>
      <c r="E1904" s="21">
        <v>2</v>
      </c>
      <c r="F1904" s="21">
        <v>25</v>
      </c>
      <c r="G1904" s="21">
        <v>2023</v>
      </c>
      <c r="H1904" s="1">
        <f t="shared" si="87"/>
        <v>44982</v>
      </c>
      <c r="I1904" s="23">
        <v>45012</v>
      </c>
      <c r="J1904" s="21">
        <f t="shared" si="88"/>
        <v>30</v>
      </c>
      <c r="K1904" t="s">
        <v>23</v>
      </c>
      <c r="L1904">
        <v>30009</v>
      </c>
      <c r="M1904">
        <v>554</v>
      </c>
      <c r="N1904" s="24">
        <v>938.19</v>
      </c>
      <c r="O1904" s="24">
        <f t="shared" si="89"/>
        <v>938.19</v>
      </c>
      <c r="P1904">
        <v>33</v>
      </c>
      <c r="Q1904" t="b">
        <v>1</v>
      </c>
      <c r="V1904" t="s">
        <v>25</v>
      </c>
    </row>
    <row r="1905" spans="1:22">
      <c r="A1905" t="s">
        <v>3925</v>
      </c>
      <c r="B1905" t="s">
        <v>3926</v>
      </c>
      <c r="C1905" s="1" t="s">
        <v>4127</v>
      </c>
      <c r="D1905" s="1">
        <v>45271</v>
      </c>
      <c r="E1905" s="21">
        <v>12</v>
      </c>
      <c r="F1905" s="21">
        <v>11</v>
      </c>
      <c r="G1905" s="21">
        <v>2023</v>
      </c>
      <c r="H1905" s="1">
        <f t="shared" si="87"/>
        <v>45271</v>
      </c>
      <c r="I1905" s="23">
        <v>45278</v>
      </c>
      <c r="J1905" s="21">
        <f t="shared" si="88"/>
        <v>7</v>
      </c>
      <c r="K1905" t="s">
        <v>33</v>
      </c>
      <c r="L1905">
        <v>84309</v>
      </c>
      <c r="M1905">
        <v>1891</v>
      </c>
      <c r="N1905" s="24">
        <v>1165.28</v>
      </c>
      <c r="O1905" s="24">
        <f t="shared" si="89"/>
        <v>1165.28</v>
      </c>
      <c r="P1905">
        <v>311</v>
      </c>
      <c r="Q1905" t="b">
        <v>0</v>
      </c>
      <c r="V1905" t="s">
        <v>34</v>
      </c>
    </row>
    <row r="1906" spans="1:22">
      <c r="A1906" t="s">
        <v>3927</v>
      </c>
      <c r="B1906" t="s">
        <v>3928</v>
      </c>
      <c r="C1906" s="1" t="s">
        <v>4127</v>
      </c>
      <c r="D1906" s="1">
        <v>45285</v>
      </c>
      <c r="E1906" s="21">
        <v>12</v>
      </c>
      <c r="F1906" s="21">
        <v>25</v>
      </c>
      <c r="G1906" s="21">
        <v>2023</v>
      </c>
      <c r="H1906" s="1">
        <f t="shared" si="87"/>
        <v>45285</v>
      </c>
      <c r="I1906" s="23">
        <v>45286</v>
      </c>
      <c r="J1906" s="21">
        <f t="shared" si="88"/>
        <v>1</v>
      </c>
      <c r="K1906" t="s">
        <v>14</v>
      </c>
      <c r="L1906">
        <v>63046</v>
      </c>
      <c r="M1906">
        <v>1051</v>
      </c>
      <c r="N1906" s="24">
        <v>970.57</v>
      </c>
      <c r="O1906" s="24">
        <f t="shared" si="89"/>
        <v>970.57</v>
      </c>
      <c r="P1906">
        <v>0</v>
      </c>
      <c r="Q1906" t="b">
        <v>1</v>
      </c>
      <c r="V1906" t="s">
        <v>16</v>
      </c>
    </row>
    <row r="1907" spans="1:22">
      <c r="A1907" t="s">
        <v>3929</v>
      </c>
      <c r="B1907" t="s">
        <v>3930</v>
      </c>
      <c r="C1907" s="1" t="s">
        <v>4129</v>
      </c>
      <c r="D1907" s="1">
        <v>45017</v>
      </c>
      <c r="E1907" s="21">
        <v>4</v>
      </c>
      <c r="F1907" s="21">
        <v>1</v>
      </c>
      <c r="G1907" s="21">
        <v>2023</v>
      </c>
      <c r="H1907" s="1">
        <f t="shared" si="87"/>
        <v>45017</v>
      </c>
      <c r="I1907" s="23">
        <v>45020</v>
      </c>
      <c r="J1907" s="21">
        <f t="shared" si="88"/>
        <v>3</v>
      </c>
      <c r="K1907" t="s">
        <v>23</v>
      </c>
      <c r="L1907">
        <v>27143</v>
      </c>
      <c r="M1907">
        <v>536</v>
      </c>
      <c r="N1907" s="24">
        <v>738.58</v>
      </c>
      <c r="O1907" s="24">
        <f t="shared" si="89"/>
        <v>738.58</v>
      </c>
      <c r="P1907">
        <v>98</v>
      </c>
      <c r="Q1907" t="b">
        <v>1</v>
      </c>
      <c r="V1907" t="s">
        <v>25</v>
      </c>
    </row>
    <row r="1908" spans="1:22">
      <c r="A1908" t="s">
        <v>3931</v>
      </c>
      <c r="B1908" t="s">
        <v>3932</v>
      </c>
      <c r="C1908" s="1" t="s">
        <v>4128</v>
      </c>
      <c r="D1908" s="1">
        <v>45111</v>
      </c>
      <c r="E1908" s="21">
        <v>7</v>
      </c>
      <c r="F1908" s="21">
        <v>4</v>
      </c>
      <c r="G1908" s="21">
        <v>2023</v>
      </c>
      <c r="H1908" s="1">
        <f t="shared" si="87"/>
        <v>45111</v>
      </c>
      <c r="I1908" s="23">
        <v>45029</v>
      </c>
      <c r="J1908" s="21">
        <f t="shared" si="88"/>
        <v>-82</v>
      </c>
      <c r="K1908" t="s">
        <v>19</v>
      </c>
      <c r="L1908">
        <v>7154</v>
      </c>
      <c r="M1908">
        <v>148</v>
      </c>
      <c r="N1908" s="24">
        <v>130.92</v>
      </c>
      <c r="O1908" s="24">
        <f t="shared" si="89"/>
        <v>130.92</v>
      </c>
      <c r="P1908">
        <v>15</v>
      </c>
      <c r="Q1908" t="b">
        <v>1</v>
      </c>
      <c r="V1908" t="s">
        <v>20</v>
      </c>
    </row>
    <row r="1909" spans="1:22">
      <c r="A1909" t="s">
        <v>3933</v>
      </c>
      <c r="B1909" t="s">
        <v>3934</v>
      </c>
      <c r="C1909" s="1" t="s">
        <v>4127</v>
      </c>
      <c r="D1909" s="1">
        <v>45080</v>
      </c>
      <c r="E1909" s="21">
        <v>6</v>
      </c>
      <c r="F1909" s="21">
        <v>3</v>
      </c>
      <c r="G1909" s="21">
        <v>2023</v>
      </c>
      <c r="H1909" s="1">
        <f t="shared" si="87"/>
        <v>45080</v>
      </c>
      <c r="I1909" s="23">
        <v>45108</v>
      </c>
      <c r="J1909" s="21">
        <f t="shared" si="88"/>
        <v>28</v>
      </c>
      <c r="K1909" t="s">
        <v>138</v>
      </c>
      <c r="L1909">
        <v>22804</v>
      </c>
      <c r="M1909">
        <v>534</v>
      </c>
      <c r="N1909" s="24">
        <v>1015.12</v>
      </c>
      <c r="O1909" s="24">
        <f t="shared" si="89"/>
        <v>1015.12</v>
      </c>
      <c r="P1909">
        <v>38</v>
      </c>
      <c r="Q1909" t="b">
        <v>1</v>
      </c>
      <c r="V1909" t="s">
        <v>139</v>
      </c>
    </row>
    <row r="1910" spans="1:22">
      <c r="A1910" t="s">
        <v>3935</v>
      </c>
      <c r="B1910" t="s">
        <v>3936</v>
      </c>
      <c r="C1910" s="1" t="s">
        <v>4131</v>
      </c>
      <c r="D1910" s="1">
        <v>44961</v>
      </c>
      <c r="E1910" s="21">
        <v>2</v>
      </c>
      <c r="F1910" s="21">
        <v>4</v>
      </c>
      <c r="G1910" s="21">
        <v>2023</v>
      </c>
      <c r="H1910" s="1">
        <f t="shared" si="87"/>
        <v>44961</v>
      </c>
      <c r="I1910" s="23">
        <v>44963</v>
      </c>
      <c r="J1910" s="21">
        <f t="shared" si="88"/>
        <v>2</v>
      </c>
      <c r="K1910" t="s">
        <v>14</v>
      </c>
      <c r="L1910">
        <v>42688</v>
      </c>
      <c r="M1910">
        <v>1706</v>
      </c>
      <c r="N1910" s="24">
        <v>1188.38</v>
      </c>
      <c r="O1910" s="24">
        <f t="shared" si="89"/>
        <v>1188.38</v>
      </c>
      <c r="P1910">
        <v>263</v>
      </c>
      <c r="Q1910" t="b">
        <v>1</v>
      </c>
      <c r="V1910" t="s">
        <v>16</v>
      </c>
    </row>
    <row r="1911" spans="1:22">
      <c r="A1911" t="s">
        <v>3937</v>
      </c>
      <c r="B1911" t="s">
        <v>3938</v>
      </c>
      <c r="C1911" s="1" t="s">
        <v>4127</v>
      </c>
      <c r="D1911" s="1">
        <v>44960</v>
      </c>
      <c r="E1911" s="21">
        <v>2</v>
      </c>
      <c r="F1911" s="21">
        <v>3</v>
      </c>
      <c r="G1911" s="21">
        <v>2023</v>
      </c>
      <c r="H1911" s="1">
        <f t="shared" si="87"/>
        <v>44960</v>
      </c>
      <c r="I1911" s="23">
        <v>44969</v>
      </c>
      <c r="J1911" s="21">
        <f t="shared" si="88"/>
        <v>9</v>
      </c>
      <c r="K1911" t="s">
        <v>41</v>
      </c>
      <c r="L1911">
        <v>65288</v>
      </c>
      <c r="M1911">
        <v>2146</v>
      </c>
      <c r="N1911" s="24">
        <v>3639.81</v>
      </c>
      <c r="O1911" s="24">
        <f t="shared" si="89"/>
        <v>3632.575</v>
      </c>
      <c r="P1911">
        <v>160</v>
      </c>
      <c r="Q1911" t="b">
        <v>1</v>
      </c>
      <c r="V1911" t="s">
        <v>42</v>
      </c>
    </row>
    <row r="1912" spans="1:22">
      <c r="A1912" t="s">
        <v>3939</v>
      </c>
      <c r="B1912" t="s">
        <v>3940</v>
      </c>
      <c r="C1912" s="1" t="s">
        <v>4128</v>
      </c>
      <c r="D1912" s="1">
        <v>45282</v>
      </c>
      <c r="E1912" s="21">
        <v>12</v>
      </c>
      <c r="F1912" s="21">
        <v>22</v>
      </c>
      <c r="G1912" s="21">
        <v>2023</v>
      </c>
      <c r="H1912" s="1">
        <f t="shared" si="87"/>
        <v>45282</v>
      </c>
      <c r="I1912" s="23">
        <v>45306</v>
      </c>
      <c r="J1912" s="21">
        <f t="shared" si="88"/>
        <v>24</v>
      </c>
      <c r="K1912" t="s">
        <v>19</v>
      </c>
      <c r="L1912">
        <v>52195</v>
      </c>
      <c r="M1912">
        <v>2581</v>
      </c>
      <c r="N1912" s="24">
        <v>3257.02</v>
      </c>
      <c r="O1912" s="24">
        <f t="shared" si="89"/>
        <v>3257.02</v>
      </c>
      <c r="P1912">
        <v>420</v>
      </c>
      <c r="Q1912" t="b">
        <v>0</v>
      </c>
      <c r="V1912" t="s">
        <v>20</v>
      </c>
    </row>
    <row r="1913" spans="1:22">
      <c r="A1913" t="s">
        <v>3941</v>
      </c>
      <c r="B1913" t="s">
        <v>3942</v>
      </c>
      <c r="C1913" s="1" t="s">
        <v>4128</v>
      </c>
      <c r="D1913" s="1">
        <v>45138</v>
      </c>
      <c r="E1913" s="21">
        <v>7</v>
      </c>
      <c r="F1913" s="21">
        <v>31</v>
      </c>
      <c r="G1913" s="21">
        <v>2023</v>
      </c>
      <c r="H1913" s="1">
        <f t="shared" si="87"/>
        <v>45138</v>
      </c>
      <c r="I1913" s="23">
        <v>45154</v>
      </c>
      <c r="J1913" s="21">
        <f t="shared" si="88"/>
        <v>16</v>
      </c>
      <c r="K1913" t="s">
        <v>33</v>
      </c>
      <c r="L1913">
        <v>21581</v>
      </c>
      <c r="M1913">
        <v>573</v>
      </c>
      <c r="N1913" s="24">
        <v>931.41</v>
      </c>
      <c r="O1913" s="24">
        <f t="shared" si="89"/>
        <v>931.41</v>
      </c>
      <c r="P1913">
        <v>0</v>
      </c>
      <c r="Q1913" t="b">
        <v>1</v>
      </c>
      <c r="V1913" t="s">
        <v>34</v>
      </c>
    </row>
    <row r="1914" spans="1:22">
      <c r="A1914" t="s">
        <v>3943</v>
      </c>
      <c r="B1914" t="s">
        <v>3944</v>
      </c>
      <c r="C1914" s="1" t="s">
        <v>4131</v>
      </c>
      <c r="D1914" s="1">
        <v>45210</v>
      </c>
      <c r="E1914" s="21">
        <v>10</v>
      </c>
      <c r="F1914" s="21">
        <v>11</v>
      </c>
      <c r="G1914" s="21">
        <v>2023</v>
      </c>
      <c r="H1914" s="1">
        <f t="shared" si="87"/>
        <v>45210</v>
      </c>
      <c r="I1914" s="23">
        <v>45266</v>
      </c>
      <c r="J1914" s="21">
        <f t="shared" si="88"/>
        <v>56</v>
      </c>
      <c r="K1914" t="s">
        <v>19</v>
      </c>
      <c r="L1914">
        <v>53648</v>
      </c>
      <c r="M1914">
        <v>2154</v>
      </c>
      <c r="N1914" s="24">
        <v>2080.92</v>
      </c>
      <c r="O1914" s="24">
        <f t="shared" si="89"/>
        <v>2080.92</v>
      </c>
      <c r="P1914">
        <v>359</v>
      </c>
      <c r="Q1914" t="b">
        <v>0</v>
      </c>
      <c r="V1914" t="s">
        <v>20</v>
      </c>
    </row>
    <row r="1915" spans="1:22">
      <c r="A1915" t="s">
        <v>3945</v>
      </c>
      <c r="B1915" t="s">
        <v>3946</v>
      </c>
      <c r="C1915" s="1" t="s">
        <v>4129</v>
      </c>
      <c r="D1915" s="1">
        <v>45219</v>
      </c>
      <c r="E1915" s="21">
        <v>10</v>
      </c>
      <c r="F1915" s="21">
        <v>20</v>
      </c>
      <c r="G1915" s="21">
        <v>2023</v>
      </c>
      <c r="H1915" s="1">
        <f t="shared" si="87"/>
        <v>45219</v>
      </c>
      <c r="I1915" s="23">
        <v>45222</v>
      </c>
      <c r="J1915" s="21">
        <f t="shared" si="88"/>
        <v>3</v>
      </c>
      <c r="K1915" t="s">
        <v>23</v>
      </c>
      <c r="L1915">
        <v>31087</v>
      </c>
      <c r="M1915">
        <v>1394</v>
      </c>
      <c r="N1915" s="24">
        <v>1772.8</v>
      </c>
      <c r="O1915" s="24">
        <f t="shared" si="89"/>
        <v>1772.8</v>
      </c>
      <c r="P1915">
        <v>74</v>
      </c>
      <c r="Q1915" t="b">
        <v>0</v>
      </c>
      <c r="V1915" t="s">
        <v>25</v>
      </c>
    </row>
    <row r="1916" spans="1:22">
      <c r="A1916" t="s">
        <v>3947</v>
      </c>
      <c r="B1916" t="s">
        <v>3948</v>
      </c>
      <c r="C1916" s="1" t="s">
        <v>4127</v>
      </c>
      <c r="D1916" s="1">
        <v>44971</v>
      </c>
      <c r="E1916" s="21">
        <v>2</v>
      </c>
      <c r="F1916" s="21">
        <v>14</v>
      </c>
      <c r="G1916" s="21">
        <v>2023</v>
      </c>
      <c r="H1916" s="1">
        <f t="shared" si="87"/>
        <v>44971</v>
      </c>
      <c r="I1916" s="23">
        <v>44979</v>
      </c>
      <c r="J1916" s="21">
        <f t="shared" si="88"/>
        <v>8</v>
      </c>
      <c r="K1916" t="s">
        <v>138</v>
      </c>
      <c r="L1916">
        <v>50930</v>
      </c>
      <c r="M1916">
        <v>1892</v>
      </c>
      <c r="N1916" s="24">
        <v>3377.7</v>
      </c>
      <c r="O1916" s="24">
        <f t="shared" si="89"/>
        <v>3377.7</v>
      </c>
      <c r="P1916">
        <v>264</v>
      </c>
      <c r="Q1916" t="b">
        <v>0</v>
      </c>
      <c r="V1916" t="s">
        <v>139</v>
      </c>
    </row>
    <row r="1917" spans="1:22">
      <c r="A1917" t="s">
        <v>3949</v>
      </c>
      <c r="B1917" t="s">
        <v>3950</v>
      </c>
      <c r="C1917" s="1" t="s">
        <v>4131</v>
      </c>
      <c r="D1917" s="1">
        <v>45288</v>
      </c>
      <c r="E1917" s="21">
        <v>12</v>
      </c>
      <c r="F1917" s="21">
        <v>28</v>
      </c>
      <c r="G1917" s="21">
        <v>2023</v>
      </c>
      <c r="H1917" s="1">
        <f t="shared" si="87"/>
        <v>45288</v>
      </c>
      <c r="I1917" s="23">
        <v>45303</v>
      </c>
      <c r="J1917" s="21">
        <f t="shared" si="88"/>
        <v>15</v>
      </c>
      <c r="K1917" t="s">
        <v>33</v>
      </c>
      <c r="L1917">
        <v>33981</v>
      </c>
      <c r="M1917">
        <v>899</v>
      </c>
      <c r="N1917" s="24">
        <v>1079.09</v>
      </c>
      <c r="O1917" s="24">
        <f t="shared" si="89"/>
        <v>1079.09</v>
      </c>
      <c r="P1917">
        <v>138</v>
      </c>
      <c r="Q1917" t="b">
        <v>1</v>
      </c>
      <c r="V1917" t="s">
        <v>34</v>
      </c>
    </row>
    <row r="1918" spans="1:22">
      <c r="A1918" t="s">
        <v>3951</v>
      </c>
      <c r="B1918" t="s">
        <v>3952</v>
      </c>
      <c r="C1918" s="1" t="s">
        <v>4127</v>
      </c>
      <c r="D1918" s="1">
        <v>45089</v>
      </c>
      <c r="E1918" s="21">
        <v>6</v>
      </c>
      <c r="F1918" s="21">
        <v>12</v>
      </c>
      <c r="G1918" s="21">
        <v>2023</v>
      </c>
      <c r="H1918" s="1">
        <f t="shared" si="87"/>
        <v>45089</v>
      </c>
      <c r="I1918" s="23">
        <v>45119</v>
      </c>
      <c r="J1918" s="21">
        <f t="shared" si="88"/>
        <v>30</v>
      </c>
      <c r="K1918" t="s">
        <v>41</v>
      </c>
      <c r="L1918">
        <v>70298</v>
      </c>
      <c r="M1918">
        <v>2822</v>
      </c>
      <c r="N1918" s="24">
        <v>2933.69</v>
      </c>
      <c r="O1918" s="24">
        <f t="shared" si="89"/>
        <v>2933.69</v>
      </c>
      <c r="P1918">
        <v>490</v>
      </c>
      <c r="Q1918" t="b">
        <v>0</v>
      </c>
      <c r="V1918" t="s">
        <v>42</v>
      </c>
    </row>
    <row r="1919" spans="1:22">
      <c r="A1919" t="s">
        <v>3953</v>
      </c>
      <c r="B1919" t="s">
        <v>3954</v>
      </c>
      <c r="C1919" s="1" t="s">
        <v>4131</v>
      </c>
      <c r="D1919" s="1">
        <v>45246</v>
      </c>
      <c r="E1919" s="21">
        <v>11</v>
      </c>
      <c r="F1919" s="21">
        <v>16</v>
      </c>
      <c r="G1919" s="21">
        <v>2023</v>
      </c>
      <c r="H1919" s="1">
        <f t="shared" si="87"/>
        <v>45246</v>
      </c>
      <c r="I1919" s="23">
        <v>45252</v>
      </c>
      <c r="J1919" s="21">
        <f t="shared" si="88"/>
        <v>6</v>
      </c>
      <c r="K1919" t="s">
        <v>33</v>
      </c>
      <c r="L1919">
        <v>47167</v>
      </c>
      <c r="M1919">
        <v>855</v>
      </c>
      <c r="N1919" s="24">
        <v>1115.12</v>
      </c>
      <c r="O1919" s="24">
        <f t="shared" si="89"/>
        <v>1115.12</v>
      </c>
      <c r="P1919">
        <v>49</v>
      </c>
      <c r="Q1919" t="b">
        <v>1</v>
      </c>
      <c r="V1919" t="s">
        <v>34</v>
      </c>
    </row>
    <row r="1920" spans="1:22">
      <c r="A1920" t="s">
        <v>3955</v>
      </c>
      <c r="B1920" t="s">
        <v>3956</v>
      </c>
      <c r="C1920" s="1" t="s">
        <v>4128</v>
      </c>
      <c r="D1920" s="1">
        <v>45215</v>
      </c>
      <c r="E1920" s="21">
        <v>10</v>
      </c>
      <c r="F1920" s="21">
        <v>16</v>
      </c>
      <c r="G1920" s="21">
        <v>2023</v>
      </c>
      <c r="H1920" s="1">
        <f t="shared" si="87"/>
        <v>45215</v>
      </c>
      <c r="I1920" s="23">
        <v>45245</v>
      </c>
      <c r="J1920" s="21">
        <f t="shared" si="88"/>
        <v>30</v>
      </c>
      <c r="K1920" t="s">
        <v>23</v>
      </c>
      <c r="L1920">
        <v>76304</v>
      </c>
      <c r="M1920">
        <v>1762</v>
      </c>
      <c r="N1920" s="24">
        <v>2776.99</v>
      </c>
      <c r="O1920" s="24">
        <f t="shared" si="89"/>
        <v>2776.99</v>
      </c>
      <c r="P1920">
        <v>214</v>
      </c>
      <c r="Q1920" t="b">
        <v>1</v>
      </c>
      <c r="V1920" t="s">
        <v>25</v>
      </c>
    </row>
    <row r="1921" spans="1:22">
      <c r="A1921" t="s">
        <v>3957</v>
      </c>
      <c r="B1921" t="s">
        <v>3958</v>
      </c>
      <c r="C1921" s="1" t="s">
        <v>4131</v>
      </c>
      <c r="D1921" s="1">
        <v>45181</v>
      </c>
      <c r="E1921" s="21">
        <v>9</v>
      </c>
      <c r="F1921" s="21">
        <v>12</v>
      </c>
      <c r="G1921" s="21">
        <v>2023</v>
      </c>
      <c r="H1921" s="1">
        <f t="shared" si="87"/>
        <v>45181</v>
      </c>
      <c r="I1921" s="23">
        <v>45203</v>
      </c>
      <c r="J1921" s="21">
        <f t="shared" si="88"/>
        <v>22</v>
      </c>
      <c r="K1921" t="s">
        <v>19</v>
      </c>
      <c r="L1921">
        <v>44408</v>
      </c>
      <c r="M1921">
        <v>1415</v>
      </c>
      <c r="N1921" s="24">
        <v>1648.96</v>
      </c>
      <c r="O1921" s="24">
        <f t="shared" si="89"/>
        <v>1648.96</v>
      </c>
      <c r="P1921">
        <v>184</v>
      </c>
      <c r="Q1921" t="b">
        <v>1</v>
      </c>
      <c r="V1921" t="s">
        <v>20</v>
      </c>
    </row>
    <row r="1922" spans="1:22">
      <c r="A1922" t="s">
        <v>3959</v>
      </c>
      <c r="B1922" t="s">
        <v>3960</v>
      </c>
      <c r="C1922" s="1" t="s">
        <v>4131</v>
      </c>
      <c r="D1922" s="1">
        <v>45239</v>
      </c>
      <c r="E1922" s="21">
        <v>11</v>
      </c>
      <c r="F1922" s="21">
        <v>9</v>
      </c>
      <c r="G1922" s="21">
        <v>2023</v>
      </c>
      <c r="H1922" s="1">
        <f t="shared" si="87"/>
        <v>45239</v>
      </c>
      <c r="I1922" s="23">
        <v>45255</v>
      </c>
      <c r="J1922" s="21">
        <f t="shared" si="88"/>
        <v>16</v>
      </c>
      <c r="K1922" t="s">
        <v>41</v>
      </c>
      <c r="L1922">
        <v>40499</v>
      </c>
      <c r="M1922">
        <v>1337</v>
      </c>
      <c r="N1922" s="24">
        <v>2551.42</v>
      </c>
      <c r="O1922" s="24">
        <f t="shared" si="89"/>
        <v>2551.42</v>
      </c>
      <c r="P1922">
        <v>100</v>
      </c>
      <c r="Q1922" t="b">
        <v>1</v>
      </c>
      <c r="V1922" t="s">
        <v>42</v>
      </c>
    </row>
    <row r="1923" spans="1:22">
      <c r="A1923" t="s">
        <v>3961</v>
      </c>
      <c r="B1923" t="s">
        <v>3962</v>
      </c>
      <c r="C1923" s="1" t="s">
        <v>4127</v>
      </c>
      <c r="D1923" s="1">
        <v>45203</v>
      </c>
      <c r="E1923" s="21">
        <v>10</v>
      </c>
      <c r="F1923" s="21">
        <v>4</v>
      </c>
      <c r="G1923" s="21">
        <v>2023</v>
      </c>
      <c r="H1923" s="1">
        <f t="shared" ref="H1923:H1986" si="90">IF(E1923&gt;12,DATE(G1923,F1923,E1923),D1923)</f>
        <v>45203</v>
      </c>
      <c r="I1923" s="23">
        <v>45030</v>
      </c>
      <c r="J1923" s="21">
        <f t="shared" ref="J1923:J1986" si="91">DATEDIF(H1923,I1923,"D")</f>
        <v>-173</v>
      </c>
      <c r="K1923" t="s">
        <v>41</v>
      </c>
      <c r="L1923">
        <v>53269</v>
      </c>
      <c r="M1923">
        <v>579</v>
      </c>
      <c r="N1923" s="24">
        <v>545.66</v>
      </c>
      <c r="O1923" s="24">
        <f t="shared" ref="O1923:O1986" si="92">IF(N1923&lt;$Z$8,$Z$8,IF(N1923&gt;$Z$9,$Z$9,N1923))</f>
        <v>545.66</v>
      </c>
      <c r="P1923">
        <v>56</v>
      </c>
      <c r="Q1923" t="b">
        <v>1</v>
      </c>
      <c r="V1923" t="s">
        <v>42</v>
      </c>
    </row>
    <row r="1924" spans="1:22">
      <c r="A1924" t="s">
        <v>3963</v>
      </c>
      <c r="B1924" t="s">
        <v>3964</v>
      </c>
      <c r="C1924" s="1" t="s">
        <v>4127</v>
      </c>
      <c r="D1924" s="1">
        <v>44939</v>
      </c>
      <c r="E1924" s="21">
        <v>1</v>
      </c>
      <c r="F1924" s="21">
        <v>13</v>
      </c>
      <c r="G1924" s="21">
        <v>2023</v>
      </c>
      <c r="H1924" s="1">
        <f t="shared" si="90"/>
        <v>44939</v>
      </c>
      <c r="I1924" s="23">
        <v>44942</v>
      </c>
      <c r="J1924" s="21">
        <f t="shared" si="91"/>
        <v>3</v>
      </c>
      <c r="K1924" t="s">
        <v>19</v>
      </c>
      <c r="L1924">
        <v>39559</v>
      </c>
      <c r="M1924">
        <v>1891</v>
      </c>
      <c r="N1924" s="24">
        <v>2294.15</v>
      </c>
      <c r="O1924" s="24">
        <f t="shared" si="92"/>
        <v>2294.15</v>
      </c>
      <c r="P1924">
        <v>219</v>
      </c>
      <c r="Q1924" t="b">
        <v>1</v>
      </c>
      <c r="V1924" t="s">
        <v>20</v>
      </c>
    </row>
    <row r="1925" spans="1:22">
      <c r="A1925" t="s">
        <v>3965</v>
      </c>
      <c r="B1925" t="s">
        <v>3966</v>
      </c>
      <c r="C1925" s="1" t="s">
        <v>4127</v>
      </c>
      <c r="D1925" s="1">
        <v>45033</v>
      </c>
      <c r="E1925" s="21">
        <v>4</v>
      </c>
      <c r="F1925" s="21">
        <v>17</v>
      </c>
      <c r="G1925" s="21">
        <v>2023</v>
      </c>
      <c r="H1925" s="1">
        <f t="shared" si="90"/>
        <v>45033</v>
      </c>
      <c r="I1925" s="23">
        <v>45055</v>
      </c>
      <c r="J1925" s="21">
        <f t="shared" si="91"/>
        <v>22</v>
      </c>
      <c r="K1925" t="s">
        <v>33</v>
      </c>
      <c r="L1925">
        <v>75319</v>
      </c>
      <c r="M1925">
        <v>2851</v>
      </c>
      <c r="N1925" s="24">
        <v>4662.5</v>
      </c>
      <c r="O1925" s="24">
        <f t="shared" si="92"/>
        <v>3632.575</v>
      </c>
      <c r="P1925">
        <v>498</v>
      </c>
      <c r="Q1925" t="b">
        <v>1</v>
      </c>
      <c r="V1925" t="s">
        <v>34</v>
      </c>
    </row>
    <row r="1926" spans="1:22">
      <c r="A1926" t="s">
        <v>3967</v>
      </c>
      <c r="B1926" t="s">
        <v>3968</v>
      </c>
      <c r="C1926" s="1" t="s">
        <v>4131</v>
      </c>
      <c r="D1926" s="1" t="s">
        <v>617</v>
      </c>
      <c r="E1926" s="21">
        <v>31</v>
      </c>
      <c r="F1926" s="21">
        <v>7</v>
      </c>
      <c r="G1926" s="21">
        <v>2023</v>
      </c>
      <c r="H1926" s="1">
        <f t="shared" si="90"/>
        <v>45138</v>
      </c>
      <c r="I1926" s="23">
        <v>45153</v>
      </c>
      <c r="J1926" s="21">
        <f t="shared" si="91"/>
        <v>15</v>
      </c>
      <c r="K1926" t="s">
        <v>33</v>
      </c>
      <c r="L1926">
        <v>96317</v>
      </c>
      <c r="M1926">
        <v>2872</v>
      </c>
      <c r="N1926" s="24">
        <v>4404.73</v>
      </c>
      <c r="O1926" s="24">
        <f t="shared" si="92"/>
        <v>3632.575</v>
      </c>
      <c r="P1926">
        <v>543</v>
      </c>
      <c r="Q1926" t="b">
        <v>0</v>
      </c>
      <c r="V1926" t="s">
        <v>34</v>
      </c>
    </row>
    <row r="1927" spans="1:22">
      <c r="A1927" t="s">
        <v>3969</v>
      </c>
      <c r="B1927" t="s">
        <v>3970</v>
      </c>
      <c r="C1927" s="1" t="s">
        <v>4129</v>
      </c>
      <c r="D1927" s="1">
        <v>45106</v>
      </c>
      <c r="E1927" s="21">
        <v>6</v>
      </c>
      <c r="F1927" s="21">
        <v>29</v>
      </c>
      <c r="G1927" s="21">
        <v>2023</v>
      </c>
      <c r="H1927" s="1">
        <f t="shared" si="90"/>
        <v>45106</v>
      </c>
      <c r="I1927" s="23">
        <v>45132</v>
      </c>
      <c r="J1927" s="21">
        <f t="shared" si="91"/>
        <v>26</v>
      </c>
      <c r="K1927" t="s">
        <v>19</v>
      </c>
      <c r="L1927">
        <v>97347</v>
      </c>
      <c r="M1927">
        <v>4606</v>
      </c>
      <c r="N1927" s="24">
        <v>8269.9</v>
      </c>
      <c r="O1927" s="24">
        <f t="shared" si="92"/>
        <v>3632.575</v>
      </c>
      <c r="P1927">
        <v>664</v>
      </c>
      <c r="Q1927" t="b">
        <v>0</v>
      </c>
      <c r="V1927" t="s">
        <v>20</v>
      </c>
    </row>
    <row r="1928" spans="1:22">
      <c r="A1928" t="s">
        <v>3971</v>
      </c>
      <c r="B1928" t="s">
        <v>3972</v>
      </c>
      <c r="C1928" s="1" t="s">
        <v>4128</v>
      </c>
      <c r="D1928" s="1">
        <v>44932</v>
      </c>
      <c r="E1928" s="21">
        <v>1</v>
      </c>
      <c r="F1928" s="21">
        <v>6</v>
      </c>
      <c r="G1928" s="21">
        <v>2023</v>
      </c>
      <c r="H1928" s="1">
        <f t="shared" si="90"/>
        <v>44932</v>
      </c>
      <c r="I1928" s="23">
        <v>44961</v>
      </c>
      <c r="J1928" s="21">
        <f t="shared" si="91"/>
        <v>29</v>
      </c>
      <c r="K1928" t="s">
        <v>23</v>
      </c>
      <c r="L1928">
        <v>49787</v>
      </c>
      <c r="M1928">
        <v>1372</v>
      </c>
      <c r="N1928" s="24">
        <v>2737.43</v>
      </c>
      <c r="O1928" s="24">
        <f t="shared" si="92"/>
        <v>2737.43</v>
      </c>
      <c r="P1928">
        <v>149</v>
      </c>
      <c r="Q1928" t="b">
        <v>1</v>
      </c>
      <c r="V1928" t="s">
        <v>25</v>
      </c>
    </row>
    <row r="1929" spans="1:22">
      <c r="A1929" t="s">
        <v>3973</v>
      </c>
      <c r="B1929" t="s">
        <v>3974</v>
      </c>
      <c r="C1929" s="1" t="s">
        <v>4127</v>
      </c>
      <c r="D1929" s="1">
        <v>45057</v>
      </c>
      <c r="E1929" s="21">
        <v>5</v>
      </c>
      <c r="F1929" s="21">
        <v>11</v>
      </c>
      <c r="G1929" s="21">
        <v>2023</v>
      </c>
      <c r="H1929" s="1">
        <f t="shared" si="90"/>
        <v>45057</v>
      </c>
      <c r="I1929" s="23">
        <v>45068</v>
      </c>
      <c r="J1929" s="21">
        <f t="shared" si="91"/>
        <v>11</v>
      </c>
      <c r="K1929" t="s">
        <v>41</v>
      </c>
      <c r="L1929">
        <v>36488</v>
      </c>
      <c r="M1929">
        <v>1795</v>
      </c>
      <c r="N1929" s="24">
        <v>2046.82</v>
      </c>
      <c r="O1929" s="24">
        <f t="shared" si="92"/>
        <v>2046.82</v>
      </c>
      <c r="P1929">
        <v>158</v>
      </c>
      <c r="Q1929" t="b">
        <v>1</v>
      </c>
      <c r="V1929" t="s">
        <v>42</v>
      </c>
    </row>
    <row r="1930" spans="1:22">
      <c r="A1930" t="s">
        <v>3975</v>
      </c>
      <c r="B1930" t="s">
        <v>3976</v>
      </c>
      <c r="C1930" s="1" t="s">
        <v>4128</v>
      </c>
      <c r="D1930" s="1">
        <v>45186</v>
      </c>
      <c r="E1930" s="21">
        <v>9</v>
      </c>
      <c r="F1930" s="21">
        <v>17</v>
      </c>
      <c r="G1930" s="21">
        <v>2023</v>
      </c>
      <c r="H1930" s="1">
        <f t="shared" si="90"/>
        <v>45186</v>
      </c>
      <c r="I1930" s="23">
        <v>45206</v>
      </c>
      <c r="J1930" s="21">
        <f t="shared" si="91"/>
        <v>20</v>
      </c>
      <c r="K1930" t="s">
        <v>23</v>
      </c>
      <c r="L1930">
        <v>75441</v>
      </c>
      <c r="M1930">
        <v>2300</v>
      </c>
      <c r="N1930" s="24">
        <v>1533.47</v>
      </c>
      <c r="O1930" s="24">
        <f t="shared" si="92"/>
        <v>1533.47</v>
      </c>
      <c r="P1930">
        <v>453</v>
      </c>
      <c r="Q1930" t="b">
        <v>1</v>
      </c>
      <c r="V1930" t="s">
        <v>68</v>
      </c>
    </row>
    <row r="1931" spans="1:22">
      <c r="A1931" t="s">
        <v>3977</v>
      </c>
      <c r="B1931" t="s">
        <v>3978</v>
      </c>
      <c r="C1931" s="1" t="s">
        <v>4131</v>
      </c>
      <c r="D1931" s="1">
        <v>44985</v>
      </c>
      <c r="E1931" s="21">
        <v>2</v>
      </c>
      <c r="F1931" s="21">
        <v>28</v>
      </c>
      <c r="G1931" s="21">
        <v>2023</v>
      </c>
      <c r="H1931" s="1">
        <f t="shared" si="90"/>
        <v>44985</v>
      </c>
      <c r="I1931" s="23">
        <v>45009</v>
      </c>
      <c r="J1931" s="21">
        <f t="shared" si="91"/>
        <v>24</v>
      </c>
      <c r="K1931" t="s">
        <v>33</v>
      </c>
      <c r="L1931">
        <v>75663</v>
      </c>
      <c r="M1931">
        <v>1102</v>
      </c>
      <c r="N1931" s="24">
        <v>601.28</v>
      </c>
      <c r="O1931" s="24">
        <f t="shared" si="92"/>
        <v>601.28</v>
      </c>
      <c r="P1931">
        <v>217</v>
      </c>
      <c r="Q1931" t="b">
        <v>1</v>
      </c>
      <c r="V1931" t="s">
        <v>34</v>
      </c>
    </row>
    <row r="1932" spans="1:22">
      <c r="A1932" t="s">
        <v>3979</v>
      </c>
      <c r="B1932" t="s">
        <v>3980</v>
      </c>
      <c r="C1932" s="1" t="s">
        <v>4128</v>
      </c>
      <c r="D1932" s="1">
        <v>45218</v>
      </c>
      <c r="E1932" s="21">
        <v>10</v>
      </c>
      <c r="F1932" s="21">
        <v>19</v>
      </c>
      <c r="G1932" s="21">
        <v>2023</v>
      </c>
      <c r="H1932" s="1">
        <f t="shared" si="90"/>
        <v>45218</v>
      </c>
      <c r="I1932" s="23">
        <v>45230</v>
      </c>
      <c r="J1932" s="21">
        <f t="shared" si="91"/>
        <v>12</v>
      </c>
      <c r="K1932" t="s">
        <v>138</v>
      </c>
      <c r="L1932">
        <v>23431</v>
      </c>
      <c r="M1932">
        <v>951</v>
      </c>
      <c r="N1932" s="24">
        <v>1512.39</v>
      </c>
      <c r="O1932" s="24">
        <f t="shared" si="92"/>
        <v>1512.39</v>
      </c>
      <c r="P1932">
        <v>179</v>
      </c>
      <c r="Q1932" t="b">
        <v>0</v>
      </c>
      <c r="V1932" t="s">
        <v>139</v>
      </c>
    </row>
    <row r="1933" spans="1:22">
      <c r="A1933" t="s">
        <v>3981</v>
      </c>
      <c r="B1933" t="s">
        <v>3982</v>
      </c>
      <c r="C1933" s="1" t="s">
        <v>4129</v>
      </c>
      <c r="D1933" s="1">
        <v>45016</v>
      </c>
      <c r="E1933" s="21">
        <v>3</v>
      </c>
      <c r="F1933" s="21">
        <v>31</v>
      </c>
      <c r="G1933" s="21">
        <v>2023</v>
      </c>
      <c r="H1933" s="1">
        <f t="shared" si="90"/>
        <v>45016</v>
      </c>
      <c r="I1933" s="23">
        <v>45044</v>
      </c>
      <c r="J1933" s="21">
        <f t="shared" si="91"/>
        <v>28</v>
      </c>
      <c r="K1933" t="s">
        <v>19</v>
      </c>
      <c r="L1933">
        <v>62681</v>
      </c>
      <c r="M1933">
        <v>2328</v>
      </c>
      <c r="N1933" s="24">
        <v>4216.06</v>
      </c>
      <c r="O1933" s="24">
        <f t="shared" si="92"/>
        <v>3632.575</v>
      </c>
      <c r="P1933">
        <v>390</v>
      </c>
      <c r="Q1933" t="b">
        <v>1</v>
      </c>
      <c r="V1933" t="s">
        <v>20</v>
      </c>
    </row>
    <row r="1934" spans="1:22">
      <c r="A1934" t="s">
        <v>3983</v>
      </c>
      <c r="B1934" t="s">
        <v>3984</v>
      </c>
      <c r="C1934" s="1" t="s">
        <v>4131</v>
      </c>
      <c r="D1934" s="1">
        <v>45271</v>
      </c>
      <c r="E1934" s="21">
        <v>12</v>
      </c>
      <c r="F1934" s="21">
        <v>11</v>
      </c>
      <c r="G1934" s="21">
        <v>2023</v>
      </c>
      <c r="H1934" s="1">
        <f t="shared" si="90"/>
        <v>45271</v>
      </c>
      <c r="I1934" s="23">
        <v>45287</v>
      </c>
      <c r="J1934" s="21">
        <f t="shared" si="91"/>
        <v>16</v>
      </c>
      <c r="K1934" t="s">
        <v>19</v>
      </c>
      <c r="L1934">
        <v>64483</v>
      </c>
      <c r="M1934">
        <v>2638</v>
      </c>
      <c r="N1934" s="24">
        <v>2192.36</v>
      </c>
      <c r="O1934" s="24">
        <f t="shared" si="92"/>
        <v>2192.36</v>
      </c>
      <c r="P1934">
        <v>260</v>
      </c>
      <c r="Q1934" t="b">
        <v>1</v>
      </c>
      <c r="V1934" t="s">
        <v>20</v>
      </c>
    </row>
    <row r="1935" spans="1:22">
      <c r="A1935" t="s">
        <v>3985</v>
      </c>
      <c r="B1935" t="s">
        <v>3986</v>
      </c>
      <c r="C1935" s="1" t="s">
        <v>4128</v>
      </c>
      <c r="D1935" s="1">
        <v>44945</v>
      </c>
      <c r="E1935" s="21">
        <v>1</v>
      </c>
      <c r="F1935" s="21">
        <v>19</v>
      </c>
      <c r="G1935" s="21">
        <v>2023</v>
      </c>
      <c r="H1935" s="1">
        <f t="shared" si="90"/>
        <v>44945</v>
      </c>
      <c r="I1935" s="23">
        <v>44954</v>
      </c>
      <c r="J1935" s="21">
        <f t="shared" si="91"/>
        <v>9</v>
      </c>
      <c r="K1935" t="s">
        <v>33</v>
      </c>
      <c r="L1935">
        <v>50153</v>
      </c>
      <c r="M1935">
        <v>2410</v>
      </c>
      <c r="N1935" s="24">
        <v>1777.79</v>
      </c>
      <c r="O1935" s="24">
        <f t="shared" si="92"/>
        <v>1777.79</v>
      </c>
      <c r="P1935">
        <v>415</v>
      </c>
      <c r="Q1935" t="b">
        <v>1</v>
      </c>
      <c r="V1935" t="s">
        <v>34</v>
      </c>
    </row>
    <row r="1936" spans="1:22">
      <c r="A1936" t="s">
        <v>3987</v>
      </c>
      <c r="B1936" t="s">
        <v>3988</v>
      </c>
      <c r="C1936" s="1" t="s">
        <v>4131</v>
      </c>
      <c r="D1936" s="1">
        <v>45248</v>
      </c>
      <c r="E1936" s="21">
        <v>11</v>
      </c>
      <c r="F1936" s="21">
        <v>18</v>
      </c>
      <c r="G1936" s="21">
        <v>2023</v>
      </c>
      <c r="H1936" s="1">
        <f t="shared" si="90"/>
        <v>45248</v>
      </c>
      <c r="I1936" s="23">
        <v>45267</v>
      </c>
      <c r="J1936" s="21">
        <f t="shared" si="91"/>
        <v>19</v>
      </c>
      <c r="K1936" t="s">
        <v>41</v>
      </c>
      <c r="L1936">
        <v>7368</v>
      </c>
      <c r="M1936">
        <v>302</v>
      </c>
      <c r="N1936" s="24">
        <v>179.18</v>
      </c>
      <c r="O1936" s="24">
        <f t="shared" si="92"/>
        <v>179.18</v>
      </c>
      <c r="P1936">
        <v>33</v>
      </c>
      <c r="Q1936" t="b">
        <v>0</v>
      </c>
      <c r="V1936" t="s">
        <v>42</v>
      </c>
    </row>
    <row r="1937" spans="1:22">
      <c r="A1937" t="s">
        <v>3989</v>
      </c>
      <c r="B1937" t="s">
        <v>3990</v>
      </c>
      <c r="C1937" s="1" t="s">
        <v>4128</v>
      </c>
      <c r="D1937" s="1">
        <v>45098</v>
      </c>
      <c r="E1937" s="21">
        <v>6</v>
      </c>
      <c r="F1937" s="21">
        <v>21</v>
      </c>
      <c r="G1937" s="21">
        <v>2023</v>
      </c>
      <c r="H1937" s="1">
        <f t="shared" si="90"/>
        <v>45098</v>
      </c>
      <c r="I1937" s="23">
        <v>45116</v>
      </c>
      <c r="J1937" s="21">
        <f t="shared" si="91"/>
        <v>18</v>
      </c>
      <c r="K1937" t="s">
        <v>19</v>
      </c>
      <c r="L1937">
        <v>28424</v>
      </c>
      <c r="M1937">
        <v>979</v>
      </c>
      <c r="N1937" s="24">
        <v>-1697.64</v>
      </c>
      <c r="O1937" s="24">
        <f t="shared" si="92"/>
        <v>-344.195</v>
      </c>
      <c r="P1937">
        <v>96</v>
      </c>
      <c r="Q1937" t="b">
        <v>1</v>
      </c>
      <c r="V1937" t="s">
        <v>20</v>
      </c>
    </row>
    <row r="1938" spans="1:22">
      <c r="A1938" t="s">
        <v>3991</v>
      </c>
      <c r="B1938" t="s">
        <v>3992</v>
      </c>
      <c r="C1938" s="1" t="s">
        <v>4131</v>
      </c>
      <c r="D1938" s="1">
        <v>44955</v>
      </c>
      <c r="E1938" s="21">
        <v>1</v>
      </c>
      <c r="F1938" s="21">
        <v>29</v>
      </c>
      <c r="G1938" s="21">
        <v>2023</v>
      </c>
      <c r="H1938" s="1">
        <f t="shared" si="90"/>
        <v>44955</v>
      </c>
      <c r="I1938" s="23">
        <v>44973</v>
      </c>
      <c r="J1938" s="21">
        <f t="shared" si="91"/>
        <v>18</v>
      </c>
      <c r="K1938" t="s">
        <v>23</v>
      </c>
      <c r="L1938">
        <v>46004</v>
      </c>
      <c r="M1938">
        <v>2037</v>
      </c>
      <c r="N1938" s="24">
        <v>1969.93</v>
      </c>
      <c r="O1938" s="24">
        <f t="shared" si="92"/>
        <v>1969.93</v>
      </c>
      <c r="P1938">
        <v>329</v>
      </c>
      <c r="Q1938" t="b">
        <v>1</v>
      </c>
      <c r="V1938" t="s">
        <v>25</v>
      </c>
    </row>
    <row r="1939" spans="1:22">
      <c r="A1939" t="s">
        <v>3993</v>
      </c>
      <c r="B1939" t="s">
        <v>3994</v>
      </c>
      <c r="C1939" s="1" t="s">
        <v>4127</v>
      </c>
      <c r="D1939" s="1">
        <v>45274</v>
      </c>
      <c r="E1939" s="21">
        <v>12</v>
      </c>
      <c r="F1939" s="21">
        <v>14</v>
      </c>
      <c r="G1939" s="21">
        <v>2023</v>
      </c>
      <c r="H1939" s="1">
        <f t="shared" si="90"/>
        <v>45274</v>
      </c>
      <c r="I1939" s="23">
        <v>45303</v>
      </c>
      <c r="J1939" s="21">
        <f t="shared" si="91"/>
        <v>29</v>
      </c>
      <c r="K1939" t="s">
        <v>14</v>
      </c>
      <c r="L1939">
        <v>84869</v>
      </c>
      <c r="M1939">
        <v>3134</v>
      </c>
      <c r="N1939" s="24">
        <v>3455.38</v>
      </c>
      <c r="O1939" s="24">
        <f t="shared" si="92"/>
        <v>3455.38</v>
      </c>
      <c r="P1939">
        <v>194</v>
      </c>
      <c r="Q1939" t="b">
        <v>0</v>
      </c>
      <c r="V1939" t="s">
        <v>16</v>
      </c>
    </row>
    <row r="1940" spans="1:22">
      <c r="A1940" t="s">
        <v>3995</v>
      </c>
      <c r="B1940" t="s">
        <v>3996</v>
      </c>
      <c r="C1940" s="1" t="s">
        <v>4127</v>
      </c>
      <c r="D1940" s="1">
        <v>45033</v>
      </c>
      <c r="E1940" s="21">
        <v>4</v>
      </c>
      <c r="F1940" s="21">
        <v>17</v>
      </c>
      <c r="G1940" s="21">
        <v>2023</v>
      </c>
      <c r="H1940" s="1">
        <f t="shared" si="90"/>
        <v>45033</v>
      </c>
      <c r="I1940" s="23">
        <v>45062</v>
      </c>
      <c r="J1940" s="21">
        <f t="shared" si="91"/>
        <v>29</v>
      </c>
      <c r="K1940" t="s">
        <v>41</v>
      </c>
      <c r="L1940">
        <v>89652</v>
      </c>
      <c r="M1940">
        <v>2360</v>
      </c>
      <c r="N1940" s="24">
        <v>2959.74</v>
      </c>
      <c r="O1940" s="24">
        <f t="shared" si="92"/>
        <v>2959.74</v>
      </c>
      <c r="P1940">
        <v>135</v>
      </c>
      <c r="Q1940" t="b">
        <v>0</v>
      </c>
      <c r="V1940" t="s">
        <v>42</v>
      </c>
    </row>
    <row r="1941" spans="1:22">
      <c r="A1941" t="s">
        <v>3997</v>
      </c>
      <c r="B1941" t="s">
        <v>3998</v>
      </c>
      <c r="C1941" s="1" t="s">
        <v>4127</v>
      </c>
      <c r="D1941" s="1">
        <v>44933</v>
      </c>
      <c r="E1941" s="21">
        <v>1</v>
      </c>
      <c r="F1941" s="21">
        <v>7</v>
      </c>
      <c r="G1941" s="21">
        <v>2023</v>
      </c>
      <c r="H1941" s="1">
        <f t="shared" si="90"/>
        <v>44933</v>
      </c>
      <c r="I1941" s="23">
        <v>45135</v>
      </c>
      <c r="J1941" s="21">
        <f t="shared" si="91"/>
        <v>202</v>
      </c>
      <c r="K1941" t="s">
        <v>23</v>
      </c>
      <c r="L1941">
        <v>57985</v>
      </c>
      <c r="M1941">
        <v>2633</v>
      </c>
      <c r="N1941" s="24">
        <v>4631.92</v>
      </c>
      <c r="O1941" s="24">
        <f t="shared" si="92"/>
        <v>3632.575</v>
      </c>
      <c r="P1941">
        <v>308</v>
      </c>
      <c r="Q1941" t="b">
        <v>0</v>
      </c>
      <c r="V1941" t="s">
        <v>25</v>
      </c>
    </row>
    <row r="1942" spans="1:22">
      <c r="A1942" t="s">
        <v>3999</v>
      </c>
      <c r="B1942" t="s">
        <v>4000</v>
      </c>
      <c r="C1942" s="1" t="s">
        <v>4131</v>
      </c>
      <c r="D1942" s="1">
        <v>45003</v>
      </c>
      <c r="E1942" s="21">
        <v>3</v>
      </c>
      <c r="F1942" s="21">
        <v>18</v>
      </c>
      <c r="G1942" s="21">
        <v>2023</v>
      </c>
      <c r="H1942" s="1">
        <f t="shared" si="90"/>
        <v>45003</v>
      </c>
      <c r="I1942" s="23">
        <v>45027</v>
      </c>
      <c r="J1942" s="21">
        <f t="shared" si="91"/>
        <v>24</v>
      </c>
      <c r="K1942" t="s">
        <v>14</v>
      </c>
      <c r="L1942">
        <v>51069</v>
      </c>
      <c r="M1942">
        <v>963</v>
      </c>
      <c r="N1942" s="24">
        <v>1421.63</v>
      </c>
      <c r="O1942" s="24">
        <f t="shared" si="92"/>
        <v>1421.63</v>
      </c>
      <c r="P1942">
        <v>112</v>
      </c>
      <c r="Q1942" t="b">
        <v>1</v>
      </c>
      <c r="V1942" t="s">
        <v>16</v>
      </c>
    </row>
    <row r="1943" spans="1:22">
      <c r="A1943" t="s">
        <v>4001</v>
      </c>
      <c r="B1943" t="s">
        <v>4002</v>
      </c>
      <c r="C1943" s="1" t="s">
        <v>4129</v>
      </c>
      <c r="D1943" s="1">
        <v>45119</v>
      </c>
      <c r="E1943" s="21">
        <v>7</v>
      </c>
      <c r="F1943" s="21">
        <v>12</v>
      </c>
      <c r="G1943" s="21">
        <v>2023</v>
      </c>
      <c r="H1943" s="1">
        <f t="shared" si="90"/>
        <v>45119</v>
      </c>
      <c r="I1943" s="23">
        <v>45114</v>
      </c>
      <c r="J1943" s="21">
        <f t="shared" si="91"/>
        <v>-5</v>
      </c>
      <c r="K1943" t="s">
        <v>41</v>
      </c>
      <c r="L1943">
        <v>53326</v>
      </c>
      <c r="M1943">
        <v>2057</v>
      </c>
      <c r="N1943" s="24">
        <v>2926.28</v>
      </c>
      <c r="O1943" s="24">
        <f t="shared" si="92"/>
        <v>2926.28</v>
      </c>
      <c r="P1943">
        <v>379</v>
      </c>
      <c r="Q1943" t="b">
        <v>1</v>
      </c>
      <c r="V1943" t="s">
        <v>42</v>
      </c>
    </row>
    <row r="1944" spans="1:22">
      <c r="A1944" t="s">
        <v>4003</v>
      </c>
      <c r="B1944" t="s">
        <v>4004</v>
      </c>
      <c r="C1944" s="1" t="s">
        <v>4127</v>
      </c>
      <c r="D1944" s="1">
        <v>45219</v>
      </c>
      <c r="E1944" s="21">
        <v>10</v>
      </c>
      <c r="F1944" s="21">
        <v>20</v>
      </c>
      <c r="G1944" s="21">
        <v>2023</v>
      </c>
      <c r="H1944" s="1">
        <f t="shared" si="90"/>
        <v>45219</v>
      </c>
      <c r="I1944" s="23">
        <v>45240</v>
      </c>
      <c r="J1944" s="21">
        <f t="shared" si="91"/>
        <v>21</v>
      </c>
      <c r="K1944" t="s">
        <v>14</v>
      </c>
      <c r="L1944">
        <v>82061</v>
      </c>
      <c r="M1944">
        <v>3714</v>
      </c>
      <c r="N1944" s="24">
        <v>2835.67</v>
      </c>
      <c r="O1944" s="24">
        <f t="shared" si="92"/>
        <v>2835.67</v>
      </c>
      <c r="P1944">
        <v>255</v>
      </c>
      <c r="Q1944" t="b">
        <v>1</v>
      </c>
      <c r="V1944" t="s">
        <v>16</v>
      </c>
    </row>
    <row r="1945" spans="1:22">
      <c r="A1945" t="s">
        <v>4005</v>
      </c>
      <c r="B1945" t="s">
        <v>4006</v>
      </c>
      <c r="C1945" s="1" t="s">
        <v>4127</v>
      </c>
      <c r="D1945" s="1">
        <v>44986</v>
      </c>
      <c r="E1945" s="21">
        <v>3</v>
      </c>
      <c r="F1945" s="21">
        <v>1</v>
      </c>
      <c r="G1945" s="21">
        <v>2023</v>
      </c>
      <c r="H1945" s="1">
        <f t="shared" si="90"/>
        <v>44986</v>
      </c>
      <c r="I1945" s="23">
        <v>45008</v>
      </c>
      <c r="J1945" s="21">
        <f t="shared" si="91"/>
        <v>22</v>
      </c>
      <c r="K1945" t="s">
        <v>33</v>
      </c>
      <c r="L1945">
        <v>24398</v>
      </c>
      <c r="M1945">
        <v>957</v>
      </c>
      <c r="N1945" s="24">
        <v>1215.18</v>
      </c>
      <c r="O1945" s="24">
        <f t="shared" si="92"/>
        <v>1215.18</v>
      </c>
      <c r="P1945">
        <v>65</v>
      </c>
      <c r="Q1945" t="b">
        <v>1</v>
      </c>
      <c r="V1945" t="s">
        <v>34</v>
      </c>
    </row>
    <row r="1946" spans="1:22">
      <c r="A1946" t="s">
        <v>4007</v>
      </c>
      <c r="B1946" t="s">
        <v>4008</v>
      </c>
      <c r="C1946" s="1" t="s">
        <v>4131</v>
      </c>
      <c r="D1946" s="1">
        <v>45288</v>
      </c>
      <c r="E1946" s="21">
        <v>12</v>
      </c>
      <c r="F1946" s="21">
        <v>28</v>
      </c>
      <c r="G1946" s="21">
        <v>2023</v>
      </c>
      <c r="H1946" s="1">
        <f t="shared" si="90"/>
        <v>45288</v>
      </c>
      <c r="I1946" s="23">
        <v>45299</v>
      </c>
      <c r="J1946" s="21">
        <f t="shared" si="91"/>
        <v>11</v>
      </c>
      <c r="K1946" t="s">
        <v>14</v>
      </c>
      <c r="L1946">
        <v>99393</v>
      </c>
      <c r="M1946">
        <v>3766</v>
      </c>
      <c r="N1946" s="24">
        <v>5924.19</v>
      </c>
      <c r="O1946" s="24">
        <f t="shared" si="92"/>
        <v>3632.575</v>
      </c>
      <c r="P1946">
        <v>271</v>
      </c>
      <c r="Q1946" t="b">
        <v>1</v>
      </c>
      <c r="R1946">
        <v>99483</v>
      </c>
      <c r="V1946" t="s">
        <v>16</v>
      </c>
    </row>
    <row r="1947" spans="1:22">
      <c r="A1947" t="s">
        <v>4009</v>
      </c>
      <c r="B1947" t="s">
        <v>4010</v>
      </c>
      <c r="C1947" s="1" t="s">
        <v>4129</v>
      </c>
      <c r="D1947" s="1">
        <v>45066</v>
      </c>
      <c r="E1947" s="21">
        <v>5</v>
      </c>
      <c r="F1947" s="21">
        <v>20</v>
      </c>
      <c r="G1947" s="21">
        <v>2023</v>
      </c>
      <c r="H1947" s="1">
        <f t="shared" si="90"/>
        <v>45066</v>
      </c>
      <c r="I1947" s="23">
        <v>45083</v>
      </c>
      <c r="J1947" s="21">
        <f t="shared" si="91"/>
        <v>17</v>
      </c>
      <c r="K1947" t="s">
        <v>14</v>
      </c>
      <c r="L1947">
        <v>51861</v>
      </c>
      <c r="M1947">
        <v>2079</v>
      </c>
      <c r="N1947" s="24">
        <v>4074.61</v>
      </c>
      <c r="O1947" s="24">
        <f t="shared" si="92"/>
        <v>3632.575</v>
      </c>
      <c r="P1947">
        <v>113</v>
      </c>
      <c r="Q1947" t="b">
        <v>1</v>
      </c>
      <c r="V1947" t="s">
        <v>16</v>
      </c>
    </row>
    <row r="1948" spans="1:22">
      <c r="A1948" t="s">
        <v>4011</v>
      </c>
      <c r="B1948" t="s">
        <v>4012</v>
      </c>
      <c r="C1948" s="1" t="s">
        <v>4131</v>
      </c>
      <c r="D1948" s="1">
        <v>45048</v>
      </c>
      <c r="E1948" s="21">
        <v>5</v>
      </c>
      <c r="F1948" s="21">
        <v>2</v>
      </c>
      <c r="G1948" s="21">
        <v>2023</v>
      </c>
      <c r="H1948" s="1">
        <f t="shared" si="90"/>
        <v>45048</v>
      </c>
      <c r="I1948" s="23">
        <v>45053</v>
      </c>
      <c r="J1948" s="21">
        <f t="shared" si="91"/>
        <v>5</v>
      </c>
      <c r="K1948" t="s">
        <v>33</v>
      </c>
      <c r="L1948">
        <v>76897</v>
      </c>
      <c r="M1948">
        <v>2199</v>
      </c>
      <c r="N1948" s="24">
        <v>1763.84</v>
      </c>
      <c r="O1948" s="24">
        <f t="shared" si="92"/>
        <v>1763.84</v>
      </c>
      <c r="P1948">
        <v>133</v>
      </c>
      <c r="Q1948" t="b">
        <v>0</v>
      </c>
      <c r="V1948" t="s">
        <v>34</v>
      </c>
    </row>
    <row r="1949" spans="1:22">
      <c r="A1949" t="s">
        <v>4013</v>
      </c>
      <c r="B1949" t="s">
        <v>4014</v>
      </c>
      <c r="C1949" s="1" t="s">
        <v>4127</v>
      </c>
      <c r="D1949" s="1">
        <v>45081</v>
      </c>
      <c r="E1949" s="21">
        <v>6</v>
      </c>
      <c r="F1949" s="21">
        <v>4</v>
      </c>
      <c r="G1949" s="21">
        <v>2023</v>
      </c>
      <c r="H1949" s="1">
        <f t="shared" si="90"/>
        <v>45081</v>
      </c>
      <c r="I1949" s="23">
        <v>45103</v>
      </c>
      <c r="J1949" s="21">
        <f t="shared" si="91"/>
        <v>22</v>
      </c>
      <c r="K1949" t="s">
        <v>33</v>
      </c>
      <c r="L1949">
        <v>82905</v>
      </c>
      <c r="M1949">
        <v>3727</v>
      </c>
      <c r="N1949" s="24">
        <v>1916.85</v>
      </c>
      <c r="O1949" s="24">
        <f t="shared" si="92"/>
        <v>1916.85</v>
      </c>
      <c r="P1949">
        <v>555</v>
      </c>
      <c r="Q1949" t="b">
        <v>1</v>
      </c>
      <c r="V1949" t="s">
        <v>34</v>
      </c>
    </row>
    <row r="1950" spans="1:22">
      <c r="A1950" t="s">
        <v>4015</v>
      </c>
      <c r="B1950" t="s">
        <v>4016</v>
      </c>
      <c r="C1950" s="1" t="s">
        <v>4129</v>
      </c>
      <c r="D1950" s="1">
        <v>44984</v>
      </c>
      <c r="E1950" s="21">
        <v>2</v>
      </c>
      <c r="F1950" s="21">
        <v>27</v>
      </c>
      <c r="G1950" s="21">
        <v>2023</v>
      </c>
      <c r="H1950" s="1">
        <f t="shared" si="90"/>
        <v>44984</v>
      </c>
      <c r="I1950" s="23">
        <v>45006</v>
      </c>
      <c r="J1950" s="21">
        <f t="shared" si="91"/>
        <v>22</v>
      </c>
      <c r="K1950" t="s">
        <v>14</v>
      </c>
      <c r="L1950">
        <v>69577</v>
      </c>
      <c r="M1950">
        <v>1261</v>
      </c>
      <c r="N1950" s="24">
        <v>772.93</v>
      </c>
      <c r="O1950" s="24">
        <f t="shared" si="92"/>
        <v>772.93</v>
      </c>
      <c r="P1950">
        <v>144</v>
      </c>
      <c r="Q1950" t="b">
        <v>1</v>
      </c>
      <c r="V1950" t="s">
        <v>16</v>
      </c>
    </row>
    <row r="1951" spans="1:22">
      <c r="A1951" t="s">
        <v>4017</v>
      </c>
      <c r="B1951" t="s">
        <v>4018</v>
      </c>
      <c r="C1951" s="1" t="s">
        <v>4127</v>
      </c>
      <c r="D1951" s="1">
        <v>45030</v>
      </c>
      <c r="E1951" s="21">
        <v>4</v>
      </c>
      <c r="F1951" s="21">
        <v>14</v>
      </c>
      <c r="G1951" s="21">
        <v>2023</v>
      </c>
      <c r="H1951" s="1">
        <f t="shared" si="90"/>
        <v>45030</v>
      </c>
      <c r="I1951" s="23">
        <v>45057</v>
      </c>
      <c r="J1951" s="21">
        <f t="shared" si="91"/>
        <v>27</v>
      </c>
      <c r="K1951" t="s">
        <v>33</v>
      </c>
      <c r="L1951">
        <v>66641</v>
      </c>
      <c r="M1951">
        <v>1005</v>
      </c>
      <c r="N1951" s="24">
        <v>1069.1</v>
      </c>
      <c r="O1951" s="24">
        <f t="shared" si="92"/>
        <v>1069.1</v>
      </c>
      <c r="P1951">
        <v>165</v>
      </c>
      <c r="Q1951" t="b">
        <v>0</v>
      </c>
      <c r="V1951" t="s">
        <v>34</v>
      </c>
    </row>
    <row r="1952" spans="1:22">
      <c r="A1952" t="s">
        <v>4019</v>
      </c>
      <c r="B1952" t="s">
        <v>4020</v>
      </c>
      <c r="C1952" s="1" t="s">
        <v>4127</v>
      </c>
      <c r="D1952" s="1">
        <v>44939</v>
      </c>
      <c r="E1952" s="21">
        <v>1</v>
      </c>
      <c r="F1952" s="21">
        <v>13</v>
      </c>
      <c r="G1952" s="21">
        <v>2023</v>
      </c>
      <c r="H1952" s="1">
        <f t="shared" si="90"/>
        <v>44939</v>
      </c>
      <c r="I1952" s="23">
        <v>44962</v>
      </c>
      <c r="J1952" s="21">
        <f t="shared" si="91"/>
        <v>23</v>
      </c>
      <c r="K1952" t="s">
        <v>19</v>
      </c>
      <c r="L1952">
        <v>10078</v>
      </c>
      <c r="M1952">
        <v>215</v>
      </c>
      <c r="N1952" s="24">
        <v>372.13</v>
      </c>
      <c r="O1952" s="24">
        <f t="shared" si="92"/>
        <v>372.13</v>
      </c>
      <c r="P1952">
        <v>42</v>
      </c>
      <c r="Q1952" t="b">
        <v>1</v>
      </c>
      <c r="V1952" t="s">
        <v>20</v>
      </c>
    </row>
    <row r="1953" spans="1:22">
      <c r="A1953" t="s">
        <v>4021</v>
      </c>
      <c r="B1953" t="s">
        <v>4022</v>
      </c>
      <c r="C1953" s="1" t="s">
        <v>4127</v>
      </c>
      <c r="D1953" s="1">
        <v>45005</v>
      </c>
      <c r="E1953" s="21">
        <v>3</v>
      </c>
      <c r="F1953" s="21">
        <v>20</v>
      </c>
      <c r="G1953" s="21">
        <v>2023</v>
      </c>
      <c r="H1953" s="1">
        <f t="shared" si="90"/>
        <v>45005</v>
      </c>
      <c r="I1953" s="23">
        <v>45024</v>
      </c>
      <c r="J1953" s="21">
        <f t="shared" si="91"/>
        <v>19</v>
      </c>
      <c r="K1953" t="s">
        <v>138</v>
      </c>
      <c r="L1953">
        <v>26003</v>
      </c>
      <c r="M1953">
        <v>812</v>
      </c>
      <c r="N1953" s="24">
        <v>414.7</v>
      </c>
      <c r="O1953" s="24">
        <f t="shared" si="92"/>
        <v>414.7</v>
      </c>
      <c r="P1953">
        <v>120</v>
      </c>
      <c r="Q1953" t="b">
        <v>0</v>
      </c>
      <c r="V1953" t="s">
        <v>139</v>
      </c>
    </row>
    <row r="1954" spans="1:22">
      <c r="A1954" t="s">
        <v>4023</v>
      </c>
      <c r="B1954" t="s">
        <v>4024</v>
      </c>
      <c r="C1954" s="1" t="s">
        <v>4129</v>
      </c>
      <c r="D1954" s="1">
        <v>45195</v>
      </c>
      <c r="E1954" s="21">
        <v>9</v>
      </c>
      <c r="F1954" s="21">
        <v>26</v>
      </c>
      <c r="G1954" s="21">
        <v>2023</v>
      </c>
      <c r="H1954" s="1">
        <f t="shared" si="90"/>
        <v>45195</v>
      </c>
      <c r="I1954" s="23">
        <v>45190</v>
      </c>
      <c r="J1954" s="21">
        <f t="shared" si="91"/>
        <v>-5</v>
      </c>
      <c r="K1954" t="s">
        <v>23</v>
      </c>
      <c r="L1954">
        <v>63768</v>
      </c>
      <c r="M1954">
        <v>1939</v>
      </c>
      <c r="N1954" s="24">
        <v>2297.9</v>
      </c>
      <c r="O1954" s="24">
        <f t="shared" si="92"/>
        <v>2297.9</v>
      </c>
      <c r="P1954">
        <v>111</v>
      </c>
      <c r="Q1954" t="b">
        <v>0</v>
      </c>
      <c r="V1954" t="s">
        <v>25</v>
      </c>
    </row>
    <row r="1955" spans="1:22">
      <c r="A1955" t="s">
        <v>4025</v>
      </c>
      <c r="B1955" t="s">
        <v>4026</v>
      </c>
      <c r="C1955" s="1" t="s">
        <v>4127</v>
      </c>
      <c r="D1955" s="1">
        <v>44977</v>
      </c>
      <c r="E1955" s="21">
        <v>2</v>
      </c>
      <c r="F1955" s="21">
        <v>20</v>
      </c>
      <c r="G1955" s="21">
        <v>2023</v>
      </c>
      <c r="H1955" s="1">
        <f t="shared" si="90"/>
        <v>44977</v>
      </c>
      <c r="I1955" s="23">
        <v>44999</v>
      </c>
      <c r="J1955" s="21">
        <f t="shared" si="91"/>
        <v>22</v>
      </c>
      <c r="K1955" t="s">
        <v>33</v>
      </c>
      <c r="L1955">
        <v>52047</v>
      </c>
      <c r="M1955">
        <v>2228</v>
      </c>
      <c r="N1955" s="24">
        <v>2214.29</v>
      </c>
      <c r="O1955" s="24">
        <f t="shared" si="92"/>
        <v>2214.29</v>
      </c>
      <c r="P1955">
        <v>0</v>
      </c>
      <c r="Q1955" t="b">
        <v>0</v>
      </c>
      <c r="V1955" t="s">
        <v>34</v>
      </c>
    </row>
    <row r="1956" spans="1:22">
      <c r="A1956" t="s">
        <v>4027</v>
      </c>
      <c r="B1956" t="s">
        <v>4028</v>
      </c>
      <c r="C1956" s="1" t="s">
        <v>4128</v>
      </c>
      <c r="D1956" s="1">
        <v>45273</v>
      </c>
      <c r="E1956" s="21">
        <v>12</v>
      </c>
      <c r="F1956" s="21">
        <v>13</v>
      </c>
      <c r="G1956" s="21">
        <v>2023</v>
      </c>
      <c r="H1956" s="1">
        <f t="shared" si="90"/>
        <v>45273</v>
      </c>
      <c r="I1956" s="23">
        <v>45282</v>
      </c>
      <c r="J1956" s="21">
        <f t="shared" si="91"/>
        <v>9</v>
      </c>
      <c r="K1956" t="s">
        <v>33</v>
      </c>
      <c r="L1956">
        <v>72626</v>
      </c>
      <c r="M1956">
        <v>1901</v>
      </c>
      <c r="N1956" s="24">
        <v>1100.15</v>
      </c>
      <c r="O1956" s="24">
        <f t="shared" si="92"/>
        <v>1100.15</v>
      </c>
      <c r="P1956">
        <v>346</v>
      </c>
      <c r="Q1956" t="b">
        <v>1</v>
      </c>
      <c r="V1956" t="s">
        <v>34</v>
      </c>
    </row>
    <row r="1957" spans="1:22">
      <c r="A1957" t="s">
        <v>4029</v>
      </c>
      <c r="B1957" t="s">
        <v>4030</v>
      </c>
      <c r="C1957" s="1" t="s">
        <v>4129</v>
      </c>
      <c r="D1957" s="1">
        <v>44945</v>
      </c>
      <c r="E1957" s="21">
        <v>1</v>
      </c>
      <c r="F1957" s="21">
        <v>19</v>
      </c>
      <c r="G1957" s="21">
        <v>2023</v>
      </c>
      <c r="H1957" s="1">
        <f t="shared" si="90"/>
        <v>44945</v>
      </c>
      <c r="I1957" s="23">
        <v>44971</v>
      </c>
      <c r="J1957" s="21">
        <f t="shared" si="91"/>
        <v>26</v>
      </c>
      <c r="K1957" t="s">
        <v>14</v>
      </c>
      <c r="L1957">
        <v>58660</v>
      </c>
      <c r="M1957">
        <v>1723</v>
      </c>
      <c r="N1957" s="24">
        <v>2025.14</v>
      </c>
      <c r="O1957" s="24">
        <f t="shared" si="92"/>
        <v>2025.14</v>
      </c>
      <c r="P1957">
        <v>222</v>
      </c>
      <c r="Q1957" t="b">
        <v>0</v>
      </c>
      <c r="V1957" t="s">
        <v>68</v>
      </c>
    </row>
    <row r="1958" spans="1:22">
      <c r="A1958" t="s">
        <v>4031</v>
      </c>
      <c r="B1958" t="s">
        <v>4032</v>
      </c>
      <c r="C1958" s="1" t="s">
        <v>4129</v>
      </c>
      <c r="D1958" s="1">
        <v>45194</v>
      </c>
      <c r="E1958" s="21">
        <v>9</v>
      </c>
      <c r="F1958" s="21">
        <v>25</v>
      </c>
      <c r="G1958" s="21">
        <v>2023</v>
      </c>
      <c r="H1958" s="1">
        <f t="shared" si="90"/>
        <v>45194</v>
      </c>
      <c r="I1958" s="23">
        <v>45214</v>
      </c>
      <c r="J1958" s="21">
        <f t="shared" si="91"/>
        <v>20</v>
      </c>
      <c r="K1958" t="s">
        <v>23</v>
      </c>
      <c r="L1958">
        <v>50786</v>
      </c>
      <c r="M1958">
        <v>535</v>
      </c>
      <c r="N1958" s="24">
        <v>471.94</v>
      </c>
      <c r="O1958" s="24">
        <f t="shared" si="92"/>
        <v>471.94</v>
      </c>
      <c r="P1958">
        <v>92</v>
      </c>
      <c r="Q1958" t="b">
        <v>0</v>
      </c>
      <c r="V1958" t="s">
        <v>25</v>
      </c>
    </row>
    <row r="1959" spans="1:22">
      <c r="A1959" t="s">
        <v>4033</v>
      </c>
      <c r="B1959" t="s">
        <v>4034</v>
      </c>
      <c r="C1959" s="1" t="s">
        <v>4129</v>
      </c>
      <c r="D1959" s="1">
        <v>44949</v>
      </c>
      <c r="E1959" s="21">
        <v>1</v>
      </c>
      <c r="F1959" s="21">
        <v>23</v>
      </c>
      <c r="G1959" s="21">
        <v>2023</v>
      </c>
      <c r="H1959" s="1">
        <f t="shared" si="90"/>
        <v>44949</v>
      </c>
      <c r="I1959" s="23">
        <v>44974</v>
      </c>
      <c r="J1959" s="21">
        <f t="shared" si="91"/>
        <v>25</v>
      </c>
      <c r="K1959" t="s">
        <v>19</v>
      </c>
      <c r="L1959">
        <v>2925</v>
      </c>
      <c r="M1959">
        <v>77</v>
      </c>
      <c r="N1959" s="24">
        <v>79.14</v>
      </c>
      <c r="O1959" s="24">
        <f t="shared" si="92"/>
        <v>79.14</v>
      </c>
      <c r="P1959">
        <v>13</v>
      </c>
      <c r="Q1959" t="b">
        <v>0</v>
      </c>
      <c r="V1959" t="s">
        <v>20</v>
      </c>
    </row>
    <row r="1960" spans="1:22">
      <c r="A1960" t="s">
        <v>4035</v>
      </c>
      <c r="B1960" t="s">
        <v>4036</v>
      </c>
      <c r="C1960" s="1" t="s">
        <v>4131</v>
      </c>
      <c r="D1960" s="1">
        <v>44971</v>
      </c>
      <c r="E1960" s="21">
        <v>2</v>
      </c>
      <c r="F1960" s="21">
        <v>14</v>
      </c>
      <c r="G1960" s="21">
        <v>2023</v>
      </c>
      <c r="H1960" s="1">
        <f t="shared" si="90"/>
        <v>44971</v>
      </c>
      <c r="I1960" s="23">
        <v>45000</v>
      </c>
      <c r="J1960" s="21">
        <f t="shared" si="91"/>
        <v>29</v>
      </c>
      <c r="K1960" t="s">
        <v>14</v>
      </c>
      <c r="L1960">
        <v>84976</v>
      </c>
      <c r="M1960">
        <v>3051</v>
      </c>
      <c r="N1960" s="24">
        <v>4754.75</v>
      </c>
      <c r="O1960" s="24">
        <f t="shared" si="92"/>
        <v>3632.575</v>
      </c>
      <c r="P1960">
        <v>577</v>
      </c>
      <c r="Q1960" t="b">
        <v>1</v>
      </c>
      <c r="V1960" t="s">
        <v>16</v>
      </c>
    </row>
    <row r="1961" spans="1:22">
      <c r="A1961" t="s">
        <v>4037</v>
      </c>
      <c r="B1961" t="s">
        <v>4038</v>
      </c>
      <c r="C1961" s="1" t="s">
        <v>4128</v>
      </c>
      <c r="D1961" s="1">
        <v>44979</v>
      </c>
      <c r="E1961" s="21">
        <v>2</v>
      </c>
      <c r="F1961" s="21">
        <v>22</v>
      </c>
      <c r="G1961" s="21">
        <v>2023</v>
      </c>
      <c r="H1961" s="1">
        <f t="shared" si="90"/>
        <v>44979</v>
      </c>
      <c r="I1961" s="23">
        <v>44987</v>
      </c>
      <c r="J1961" s="21">
        <f t="shared" si="91"/>
        <v>8</v>
      </c>
      <c r="K1961" t="s">
        <v>19</v>
      </c>
      <c r="L1961">
        <v>27015</v>
      </c>
      <c r="M1961">
        <v>286</v>
      </c>
      <c r="N1961" s="24">
        <v>366.75</v>
      </c>
      <c r="O1961" s="24">
        <f t="shared" si="92"/>
        <v>366.75</v>
      </c>
      <c r="P1961">
        <v>55</v>
      </c>
      <c r="Q1961" t="b">
        <v>0</v>
      </c>
      <c r="V1961" t="s">
        <v>20</v>
      </c>
    </row>
    <row r="1962" spans="1:22">
      <c r="A1962" t="s">
        <v>4039</v>
      </c>
      <c r="B1962" t="s">
        <v>4040</v>
      </c>
      <c r="C1962" s="1" t="s">
        <v>4127</v>
      </c>
      <c r="D1962" s="1">
        <v>45175</v>
      </c>
      <c r="E1962" s="21">
        <v>9</v>
      </c>
      <c r="F1962" s="21">
        <v>6</v>
      </c>
      <c r="G1962" s="21">
        <v>2023</v>
      </c>
      <c r="H1962" s="1">
        <f t="shared" si="90"/>
        <v>45175</v>
      </c>
      <c r="I1962" s="23">
        <v>45094</v>
      </c>
      <c r="J1962" s="21">
        <f t="shared" si="91"/>
        <v>-81</v>
      </c>
      <c r="K1962" t="s">
        <v>19</v>
      </c>
      <c r="L1962">
        <v>34320</v>
      </c>
      <c r="M1962">
        <v>728</v>
      </c>
      <c r="N1962" s="24">
        <v>500.11</v>
      </c>
      <c r="O1962" s="24">
        <f t="shared" si="92"/>
        <v>500.11</v>
      </c>
      <c r="P1962">
        <v>96</v>
      </c>
      <c r="Q1962" t="b">
        <v>1</v>
      </c>
      <c r="V1962" t="s">
        <v>68</v>
      </c>
    </row>
    <row r="1963" spans="1:22">
      <c r="A1963" t="s">
        <v>4041</v>
      </c>
      <c r="B1963" t="s">
        <v>4042</v>
      </c>
      <c r="C1963" s="1" t="s">
        <v>4129</v>
      </c>
      <c r="D1963" s="1">
        <v>45086</v>
      </c>
      <c r="E1963" s="21">
        <v>6</v>
      </c>
      <c r="F1963" s="21">
        <v>9</v>
      </c>
      <c r="G1963" s="21">
        <v>2023</v>
      </c>
      <c r="H1963" s="1">
        <f t="shared" si="90"/>
        <v>45086</v>
      </c>
      <c r="I1963" s="23">
        <v>45113</v>
      </c>
      <c r="J1963" s="21">
        <f t="shared" si="91"/>
        <v>27</v>
      </c>
      <c r="K1963" t="s">
        <v>19</v>
      </c>
      <c r="L1963">
        <v>65881</v>
      </c>
      <c r="M1963">
        <v>1206</v>
      </c>
      <c r="N1963" s="24">
        <v>2342.2</v>
      </c>
      <c r="O1963" s="24">
        <f t="shared" si="92"/>
        <v>2342.2</v>
      </c>
      <c r="P1963">
        <v>121</v>
      </c>
      <c r="Q1963" t="b">
        <v>0</v>
      </c>
      <c r="V1963" t="s">
        <v>20</v>
      </c>
    </row>
    <row r="1964" spans="1:22">
      <c r="A1964" t="s">
        <v>4043</v>
      </c>
      <c r="B1964" t="s">
        <v>4044</v>
      </c>
      <c r="C1964" s="1" t="s">
        <v>4131</v>
      </c>
      <c r="D1964" s="1">
        <v>45029</v>
      </c>
      <c r="E1964" s="21">
        <v>4</v>
      </c>
      <c r="F1964" s="21">
        <v>13</v>
      </c>
      <c r="G1964" s="21">
        <v>2023</v>
      </c>
      <c r="H1964" s="1">
        <f t="shared" si="90"/>
        <v>45029</v>
      </c>
      <c r="I1964" s="23">
        <v>45030</v>
      </c>
      <c r="J1964" s="21">
        <f t="shared" si="91"/>
        <v>1</v>
      </c>
      <c r="K1964" t="s">
        <v>138</v>
      </c>
      <c r="L1964">
        <v>91827</v>
      </c>
      <c r="M1964">
        <v>1072</v>
      </c>
      <c r="N1964" s="24">
        <v>1558.54</v>
      </c>
      <c r="O1964" s="24">
        <f t="shared" si="92"/>
        <v>1558.54</v>
      </c>
      <c r="P1964">
        <v>208</v>
      </c>
      <c r="Q1964" t="b">
        <v>1</v>
      </c>
      <c r="V1964" t="s">
        <v>139</v>
      </c>
    </row>
    <row r="1965" spans="1:22">
      <c r="A1965" t="s">
        <v>4045</v>
      </c>
      <c r="B1965" t="s">
        <v>4046</v>
      </c>
      <c r="C1965" s="1" t="s">
        <v>4129</v>
      </c>
      <c r="D1965" s="1">
        <v>45090</v>
      </c>
      <c r="E1965" s="21">
        <v>6</v>
      </c>
      <c r="F1965" s="21">
        <v>13</v>
      </c>
      <c r="G1965" s="21">
        <v>2023</v>
      </c>
      <c r="H1965" s="1">
        <f t="shared" si="90"/>
        <v>45090</v>
      </c>
      <c r="I1965" s="23">
        <v>45104</v>
      </c>
      <c r="J1965" s="21">
        <f t="shared" si="91"/>
        <v>14</v>
      </c>
      <c r="K1965" t="s">
        <v>19</v>
      </c>
      <c r="L1965">
        <v>27289</v>
      </c>
      <c r="M1965">
        <v>796</v>
      </c>
      <c r="N1965" s="24">
        <v>1312.45</v>
      </c>
      <c r="O1965" s="24">
        <f t="shared" si="92"/>
        <v>1312.45</v>
      </c>
      <c r="P1965">
        <v>105</v>
      </c>
      <c r="Q1965" t="b">
        <v>1</v>
      </c>
      <c r="V1965" t="s">
        <v>20</v>
      </c>
    </row>
    <row r="1966" spans="1:22">
      <c r="A1966" t="s">
        <v>4047</v>
      </c>
      <c r="B1966" t="s">
        <v>4048</v>
      </c>
      <c r="C1966" s="1" t="s">
        <v>4127</v>
      </c>
      <c r="D1966" s="1">
        <v>45066</v>
      </c>
      <c r="E1966" s="21">
        <v>5</v>
      </c>
      <c r="F1966" s="21">
        <v>20</v>
      </c>
      <c r="G1966" s="21">
        <v>2023</v>
      </c>
      <c r="H1966" s="1">
        <f t="shared" si="90"/>
        <v>45066</v>
      </c>
      <c r="I1966" s="23">
        <v>45082</v>
      </c>
      <c r="J1966" s="21">
        <f t="shared" si="91"/>
        <v>16</v>
      </c>
      <c r="K1966" t="s">
        <v>19</v>
      </c>
      <c r="L1966">
        <v>4389</v>
      </c>
      <c r="M1966">
        <v>75</v>
      </c>
      <c r="N1966" s="24">
        <v>46.41</v>
      </c>
      <c r="O1966" s="24">
        <f t="shared" si="92"/>
        <v>46.41</v>
      </c>
      <c r="P1966">
        <v>4</v>
      </c>
      <c r="Q1966" t="b">
        <v>0</v>
      </c>
      <c r="V1966" t="s">
        <v>20</v>
      </c>
    </row>
    <row r="1967" spans="1:22">
      <c r="A1967" t="s">
        <v>4049</v>
      </c>
      <c r="B1967" t="s">
        <v>4050</v>
      </c>
      <c r="C1967" s="1" t="s">
        <v>4129</v>
      </c>
      <c r="D1967" s="1">
        <v>44934</v>
      </c>
      <c r="E1967" s="21">
        <v>1</v>
      </c>
      <c r="F1967" s="21">
        <v>8</v>
      </c>
      <c r="G1967" s="21">
        <v>2023</v>
      </c>
      <c r="H1967" s="1">
        <f t="shared" si="90"/>
        <v>44934</v>
      </c>
      <c r="I1967" s="23">
        <v>44943</v>
      </c>
      <c r="J1967" s="21">
        <f t="shared" si="91"/>
        <v>9</v>
      </c>
      <c r="K1967" t="s">
        <v>41</v>
      </c>
      <c r="L1967">
        <v>26683</v>
      </c>
      <c r="M1967">
        <v>1059</v>
      </c>
      <c r="N1967" s="24">
        <v>604.25</v>
      </c>
      <c r="O1967" s="24">
        <f t="shared" si="92"/>
        <v>604.25</v>
      </c>
      <c r="P1967">
        <v>155</v>
      </c>
      <c r="Q1967" t="b">
        <v>1</v>
      </c>
      <c r="V1967" t="s">
        <v>42</v>
      </c>
    </row>
    <row r="1968" spans="1:22">
      <c r="A1968" t="s">
        <v>4051</v>
      </c>
      <c r="B1968" t="s">
        <v>4052</v>
      </c>
      <c r="C1968" s="1" t="s">
        <v>4129</v>
      </c>
      <c r="D1968" s="1">
        <v>44979</v>
      </c>
      <c r="E1968" s="21">
        <v>2</v>
      </c>
      <c r="F1968" s="21">
        <v>22</v>
      </c>
      <c r="G1968" s="21">
        <v>2023</v>
      </c>
      <c r="H1968" s="1">
        <f t="shared" si="90"/>
        <v>44979</v>
      </c>
      <c r="I1968" s="23">
        <v>44990</v>
      </c>
      <c r="J1968" s="21">
        <f t="shared" si="91"/>
        <v>11</v>
      </c>
      <c r="K1968" t="s">
        <v>19</v>
      </c>
      <c r="L1968">
        <v>14629</v>
      </c>
      <c r="M1968">
        <v>642</v>
      </c>
      <c r="N1968" s="24">
        <v>339.73</v>
      </c>
      <c r="O1968" s="24">
        <f t="shared" si="92"/>
        <v>339.73</v>
      </c>
      <c r="P1968">
        <v>88</v>
      </c>
      <c r="Q1968" t="b">
        <v>0</v>
      </c>
      <c r="V1968" t="s">
        <v>20</v>
      </c>
    </row>
    <row r="1969" spans="1:22">
      <c r="A1969" t="s">
        <v>4053</v>
      </c>
      <c r="B1969" t="s">
        <v>4054</v>
      </c>
      <c r="C1969" s="1" t="s">
        <v>4128</v>
      </c>
      <c r="D1969" s="1">
        <v>45090</v>
      </c>
      <c r="E1969" s="21">
        <v>6</v>
      </c>
      <c r="F1969" s="21">
        <v>13</v>
      </c>
      <c r="G1969" s="21">
        <v>2023</v>
      </c>
      <c r="H1969" s="1">
        <f t="shared" si="90"/>
        <v>45090</v>
      </c>
      <c r="I1969" s="23">
        <v>45107</v>
      </c>
      <c r="J1969" s="21">
        <f t="shared" si="91"/>
        <v>17</v>
      </c>
      <c r="K1969" t="s">
        <v>14</v>
      </c>
      <c r="L1969">
        <v>62550</v>
      </c>
      <c r="M1969">
        <v>1990</v>
      </c>
      <c r="N1969" s="24">
        <v>1558.55</v>
      </c>
      <c r="O1969" s="24">
        <f t="shared" si="92"/>
        <v>1558.55</v>
      </c>
      <c r="P1969">
        <v>366</v>
      </c>
      <c r="Q1969" t="b">
        <v>1</v>
      </c>
      <c r="V1969" t="s">
        <v>16</v>
      </c>
    </row>
    <row r="1970" spans="1:22">
      <c r="A1970" t="s">
        <v>4055</v>
      </c>
      <c r="B1970" t="s">
        <v>4056</v>
      </c>
      <c r="C1970" s="1" t="s">
        <v>4128</v>
      </c>
      <c r="D1970" s="1">
        <v>45072</v>
      </c>
      <c r="E1970" s="21">
        <v>5</v>
      </c>
      <c r="F1970" s="21">
        <v>26</v>
      </c>
      <c r="G1970" s="21">
        <v>2023</v>
      </c>
      <c r="H1970" s="1">
        <f t="shared" si="90"/>
        <v>45072</v>
      </c>
      <c r="I1970" s="23">
        <v>45082</v>
      </c>
      <c r="J1970" s="21">
        <f t="shared" si="91"/>
        <v>10</v>
      </c>
      <c r="K1970" t="s">
        <v>14</v>
      </c>
      <c r="L1970">
        <v>25826</v>
      </c>
      <c r="M1970">
        <v>1272</v>
      </c>
      <c r="N1970" s="24">
        <v>1426.69</v>
      </c>
      <c r="O1970" s="24">
        <f t="shared" si="92"/>
        <v>1426.69</v>
      </c>
      <c r="P1970">
        <v>188</v>
      </c>
      <c r="Q1970" t="b">
        <v>1</v>
      </c>
      <c r="V1970" t="s">
        <v>16</v>
      </c>
    </row>
    <row r="1971" spans="1:22">
      <c r="A1971" t="s">
        <v>4057</v>
      </c>
      <c r="B1971" t="s">
        <v>4058</v>
      </c>
      <c r="C1971" s="1" t="s">
        <v>4129</v>
      </c>
      <c r="D1971" s="1">
        <v>45086</v>
      </c>
      <c r="E1971" s="21">
        <v>6</v>
      </c>
      <c r="F1971" s="21">
        <v>9</v>
      </c>
      <c r="G1971" s="21">
        <v>2023</v>
      </c>
      <c r="H1971" s="1">
        <f t="shared" si="90"/>
        <v>45086</v>
      </c>
      <c r="I1971" s="23">
        <v>45102</v>
      </c>
      <c r="J1971" s="21">
        <f t="shared" si="91"/>
        <v>16</v>
      </c>
      <c r="K1971" t="s">
        <v>41</v>
      </c>
      <c r="L1971">
        <v>27630</v>
      </c>
      <c r="M1971">
        <v>774</v>
      </c>
      <c r="N1971" s="24">
        <v>1473.49</v>
      </c>
      <c r="O1971" s="24">
        <f t="shared" si="92"/>
        <v>1473.49</v>
      </c>
      <c r="P1971">
        <v>79</v>
      </c>
      <c r="Q1971" t="b">
        <v>1</v>
      </c>
      <c r="V1971" t="s">
        <v>42</v>
      </c>
    </row>
    <row r="1972" spans="1:22">
      <c r="A1972" t="s">
        <v>4059</v>
      </c>
      <c r="B1972" t="s">
        <v>4060</v>
      </c>
      <c r="C1972" s="1" t="s">
        <v>4131</v>
      </c>
      <c r="D1972" s="1" t="s">
        <v>4061</v>
      </c>
      <c r="E1972" s="21">
        <v>16</v>
      </c>
      <c r="F1972" s="21">
        <v>8</v>
      </c>
      <c r="G1972" s="21">
        <v>2023</v>
      </c>
      <c r="H1972" s="1">
        <f t="shared" si="90"/>
        <v>45154</v>
      </c>
      <c r="I1972" s="23">
        <v>45178</v>
      </c>
      <c r="J1972" s="21">
        <f t="shared" si="91"/>
        <v>24</v>
      </c>
      <c r="K1972" t="s">
        <v>33</v>
      </c>
      <c r="L1972">
        <v>99762</v>
      </c>
      <c r="M1972">
        <v>3046</v>
      </c>
      <c r="N1972" s="24">
        <v>3611.31</v>
      </c>
      <c r="O1972" s="24">
        <f t="shared" si="92"/>
        <v>3611.31</v>
      </c>
      <c r="P1972">
        <v>593</v>
      </c>
      <c r="Q1972" t="b">
        <v>0</v>
      </c>
      <c r="V1972" t="s">
        <v>34</v>
      </c>
    </row>
    <row r="1973" spans="1:22">
      <c r="A1973" t="s">
        <v>4062</v>
      </c>
      <c r="B1973" t="s">
        <v>4063</v>
      </c>
      <c r="C1973" s="1" t="s">
        <v>4129</v>
      </c>
      <c r="D1973" s="1">
        <v>44941</v>
      </c>
      <c r="E1973" s="21">
        <v>1</v>
      </c>
      <c r="F1973" s="21">
        <v>15</v>
      </c>
      <c r="G1973" s="21">
        <v>2023</v>
      </c>
      <c r="H1973" s="1">
        <f t="shared" si="90"/>
        <v>44941</v>
      </c>
      <c r="I1973" s="23">
        <v>44954</v>
      </c>
      <c r="J1973" s="21">
        <f t="shared" si="91"/>
        <v>13</v>
      </c>
      <c r="K1973" t="s">
        <v>23</v>
      </c>
      <c r="L1973">
        <v>47163</v>
      </c>
      <c r="M1973">
        <v>2337</v>
      </c>
      <c r="N1973" s="24">
        <v>2185.99</v>
      </c>
      <c r="O1973" s="24">
        <f t="shared" si="92"/>
        <v>2185.99</v>
      </c>
      <c r="P1973">
        <v>0</v>
      </c>
      <c r="Q1973" t="b">
        <v>1</v>
      </c>
      <c r="V1973" t="s">
        <v>25</v>
      </c>
    </row>
    <row r="1974" spans="1:22">
      <c r="A1974" t="s">
        <v>4064</v>
      </c>
      <c r="B1974" t="s">
        <v>4065</v>
      </c>
      <c r="C1974" s="1" t="s">
        <v>4131</v>
      </c>
      <c r="D1974" s="1">
        <v>44981</v>
      </c>
      <c r="E1974" s="21">
        <v>2</v>
      </c>
      <c r="F1974" s="21">
        <v>24</v>
      </c>
      <c r="G1974" s="21">
        <v>2023</v>
      </c>
      <c r="H1974" s="1">
        <f t="shared" si="90"/>
        <v>44981</v>
      </c>
      <c r="I1974" s="23">
        <v>44983</v>
      </c>
      <c r="J1974" s="21">
        <f t="shared" si="91"/>
        <v>2</v>
      </c>
      <c r="K1974" t="s">
        <v>23</v>
      </c>
      <c r="L1974">
        <v>99511</v>
      </c>
      <c r="M1974">
        <v>1916</v>
      </c>
      <c r="N1974" s="24">
        <v>2573</v>
      </c>
      <c r="O1974" s="24">
        <f t="shared" si="92"/>
        <v>2573</v>
      </c>
      <c r="P1974">
        <v>276</v>
      </c>
      <c r="Q1974" t="b">
        <v>0</v>
      </c>
      <c r="V1974" t="s">
        <v>25</v>
      </c>
    </row>
    <row r="1975" spans="1:22">
      <c r="A1975" t="s">
        <v>4066</v>
      </c>
      <c r="B1975" t="s">
        <v>4067</v>
      </c>
      <c r="C1975" s="1" t="s">
        <v>4129</v>
      </c>
      <c r="D1975" s="1">
        <v>45127</v>
      </c>
      <c r="E1975" s="21">
        <v>7</v>
      </c>
      <c r="F1975" s="21">
        <v>20</v>
      </c>
      <c r="G1975" s="21">
        <v>2023</v>
      </c>
      <c r="H1975" s="1">
        <f t="shared" si="90"/>
        <v>45127</v>
      </c>
      <c r="I1975" s="23">
        <v>45146</v>
      </c>
      <c r="J1975" s="21">
        <f t="shared" si="91"/>
        <v>19</v>
      </c>
      <c r="K1975" t="s">
        <v>138</v>
      </c>
      <c r="L1975">
        <v>67435</v>
      </c>
      <c r="M1975">
        <v>3216</v>
      </c>
      <c r="N1975" s="24">
        <v>2147.97</v>
      </c>
      <c r="O1975" s="24">
        <f t="shared" si="92"/>
        <v>2147.97</v>
      </c>
      <c r="P1975">
        <v>302</v>
      </c>
      <c r="Q1975" t="b">
        <v>1</v>
      </c>
      <c r="V1975" t="s">
        <v>139</v>
      </c>
    </row>
    <row r="1976" spans="1:22">
      <c r="A1976" t="s">
        <v>4068</v>
      </c>
      <c r="B1976" t="s">
        <v>4069</v>
      </c>
      <c r="C1976" s="1" t="s">
        <v>4127</v>
      </c>
      <c r="D1976" s="1">
        <v>45230</v>
      </c>
      <c r="E1976" s="21">
        <v>10</v>
      </c>
      <c r="F1976" s="21">
        <v>31</v>
      </c>
      <c r="G1976" s="21">
        <v>2023</v>
      </c>
      <c r="H1976" s="1">
        <f t="shared" si="90"/>
        <v>45230</v>
      </c>
      <c r="I1976" s="23">
        <v>45240</v>
      </c>
      <c r="J1976" s="21">
        <f t="shared" si="91"/>
        <v>10</v>
      </c>
      <c r="K1976" t="s">
        <v>41</v>
      </c>
      <c r="L1976">
        <v>12653</v>
      </c>
      <c r="M1976">
        <v>148</v>
      </c>
      <c r="N1976" s="24">
        <v>209.31</v>
      </c>
      <c r="O1976" s="24">
        <f t="shared" si="92"/>
        <v>209.31</v>
      </c>
      <c r="P1976">
        <v>15</v>
      </c>
      <c r="Q1976" t="b">
        <v>0</v>
      </c>
      <c r="V1976" t="s">
        <v>42</v>
      </c>
    </row>
    <row r="1977" spans="1:22">
      <c r="A1977" t="s">
        <v>4070</v>
      </c>
      <c r="B1977" t="s">
        <v>4071</v>
      </c>
      <c r="C1977" s="1" t="s">
        <v>4128</v>
      </c>
      <c r="D1977" s="1">
        <v>45155</v>
      </c>
      <c r="E1977" s="21">
        <v>8</v>
      </c>
      <c r="F1977" s="21">
        <v>17</v>
      </c>
      <c r="G1977" s="21">
        <v>2023</v>
      </c>
      <c r="H1977" s="1">
        <f t="shared" si="90"/>
        <v>45155</v>
      </c>
      <c r="I1977" s="23">
        <v>45181</v>
      </c>
      <c r="J1977" s="21">
        <f t="shared" si="91"/>
        <v>26</v>
      </c>
      <c r="K1977" t="s">
        <v>14</v>
      </c>
      <c r="L1977">
        <v>28961</v>
      </c>
      <c r="M1977">
        <v>806</v>
      </c>
      <c r="N1977" s="24">
        <v>1090.23</v>
      </c>
      <c r="O1977" s="24">
        <f t="shared" si="92"/>
        <v>1090.23</v>
      </c>
      <c r="P1977">
        <v>121</v>
      </c>
      <c r="Q1977" t="b">
        <v>0</v>
      </c>
      <c r="V1977" t="s">
        <v>16</v>
      </c>
    </row>
    <row r="1978" spans="1:22">
      <c r="A1978" t="s">
        <v>4072</v>
      </c>
      <c r="B1978" t="s">
        <v>4073</v>
      </c>
      <c r="C1978" s="1" t="s">
        <v>4127</v>
      </c>
      <c r="D1978" s="1">
        <v>45028</v>
      </c>
      <c r="E1978" s="21">
        <v>4</v>
      </c>
      <c r="F1978" s="21">
        <v>12</v>
      </c>
      <c r="G1978" s="21">
        <v>2023</v>
      </c>
      <c r="H1978" s="1">
        <f t="shared" si="90"/>
        <v>45028</v>
      </c>
      <c r="I1978" s="23">
        <v>45056</v>
      </c>
      <c r="J1978" s="21">
        <f t="shared" si="91"/>
        <v>28</v>
      </c>
      <c r="K1978" t="s">
        <v>415</v>
      </c>
      <c r="L1978">
        <v>82941</v>
      </c>
      <c r="M1978">
        <v>1061</v>
      </c>
      <c r="N1978" s="24">
        <v>1790.96</v>
      </c>
      <c r="O1978" s="24">
        <f t="shared" si="92"/>
        <v>1790.96</v>
      </c>
      <c r="P1978">
        <v>64</v>
      </c>
      <c r="Q1978" t="b">
        <v>0</v>
      </c>
      <c r="V1978" t="s">
        <v>34</v>
      </c>
    </row>
    <row r="1979" spans="1:22">
      <c r="A1979" t="s">
        <v>4074</v>
      </c>
      <c r="B1979" t="s">
        <v>4075</v>
      </c>
      <c r="C1979" s="1" t="s">
        <v>4127</v>
      </c>
      <c r="D1979" s="1">
        <v>44936</v>
      </c>
      <c r="E1979" s="21">
        <v>1</v>
      </c>
      <c r="F1979" s="21">
        <v>10</v>
      </c>
      <c r="G1979" s="21">
        <v>2023</v>
      </c>
      <c r="H1979" s="1">
        <f t="shared" si="90"/>
        <v>44936</v>
      </c>
      <c r="I1979" s="23">
        <v>45209</v>
      </c>
      <c r="J1979" s="21">
        <f t="shared" si="91"/>
        <v>273</v>
      </c>
      <c r="K1979" t="s">
        <v>14</v>
      </c>
      <c r="L1979">
        <v>75137</v>
      </c>
      <c r="M1979">
        <v>2943</v>
      </c>
      <c r="N1979" s="24">
        <v>5827.23</v>
      </c>
      <c r="O1979" s="24">
        <f t="shared" si="92"/>
        <v>3632.575</v>
      </c>
      <c r="P1979">
        <v>260</v>
      </c>
      <c r="Q1979" t="b">
        <v>1</v>
      </c>
      <c r="V1979" t="s">
        <v>16</v>
      </c>
    </row>
    <row r="1980" spans="1:22">
      <c r="A1980" t="s">
        <v>4076</v>
      </c>
      <c r="B1980" t="s">
        <v>4077</v>
      </c>
      <c r="C1980" s="1" t="s">
        <v>4127</v>
      </c>
      <c r="D1980" s="1">
        <v>45165</v>
      </c>
      <c r="E1980" s="21">
        <v>8</v>
      </c>
      <c r="F1980" s="21">
        <v>27</v>
      </c>
      <c r="G1980" s="21">
        <v>2023</v>
      </c>
      <c r="H1980" s="1">
        <f t="shared" si="90"/>
        <v>45165</v>
      </c>
      <c r="I1980" s="23">
        <v>45169</v>
      </c>
      <c r="J1980" s="21">
        <f t="shared" si="91"/>
        <v>4</v>
      </c>
      <c r="K1980" t="s">
        <v>41</v>
      </c>
      <c r="L1980">
        <v>34662</v>
      </c>
      <c r="M1980">
        <v>1190</v>
      </c>
      <c r="N1980" s="24">
        <v>1042.81</v>
      </c>
      <c r="O1980" s="24">
        <f t="shared" si="92"/>
        <v>1042.81</v>
      </c>
      <c r="P1980">
        <v>186</v>
      </c>
      <c r="Q1980" t="b">
        <v>1</v>
      </c>
      <c r="V1980" t="s">
        <v>42</v>
      </c>
    </row>
    <row r="1981" spans="1:22">
      <c r="A1981" t="s">
        <v>4078</v>
      </c>
      <c r="B1981" t="s">
        <v>4079</v>
      </c>
      <c r="C1981" s="1" t="s">
        <v>4131</v>
      </c>
      <c r="D1981" s="1">
        <v>45284</v>
      </c>
      <c r="E1981" s="21">
        <v>12</v>
      </c>
      <c r="F1981" s="21">
        <v>24</v>
      </c>
      <c r="G1981" s="21">
        <v>2023</v>
      </c>
      <c r="H1981" s="1">
        <f t="shared" si="90"/>
        <v>45284</v>
      </c>
      <c r="I1981" s="23">
        <v>45311</v>
      </c>
      <c r="J1981" s="21">
        <f t="shared" si="91"/>
        <v>27</v>
      </c>
      <c r="K1981" t="s">
        <v>33</v>
      </c>
      <c r="L1981">
        <v>99818</v>
      </c>
      <c r="M1981">
        <v>3819</v>
      </c>
      <c r="N1981" s="24">
        <v>4829.07</v>
      </c>
      <c r="O1981" s="24">
        <f t="shared" si="92"/>
        <v>3632.575</v>
      </c>
      <c r="P1981">
        <v>465</v>
      </c>
      <c r="Q1981" t="b">
        <v>0</v>
      </c>
      <c r="V1981" t="s">
        <v>34</v>
      </c>
    </row>
    <row r="1982" spans="1:22">
      <c r="A1982" t="s">
        <v>4080</v>
      </c>
      <c r="B1982" t="s">
        <v>4081</v>
      </c>
      <c r="C1982" s="1" t="s">
        <v>4127</v>
      </c>
      <c r="D1982" s="1">
        <v>45277</v>
      </c>
      <c r="E1982" s="21">
        <v>12</v>
      </c>
      <c r="F1982" s="21">
        <v>17</v>
      </c>
      <c r="G1982" s="21">
        <v>2023</v>
      </c>
      <c r="H1982" s="1">
        <f t="shared" si="90"/>
        <v>45277</v>
      </c>
      <c r="I1982" s="23">
        <v>45282</v>
      </c>
      <c r="J1982" s="21">
        <f t="shared" si="91"/>
        <v>5</v>
      </c>
      <c r="K1982" t="s">
        <v>14</v>
      </c>
      <c r="L1982">
        <v>57446</v>
      </c>
      <c r="M1982">
        <v>1434</v>
      </c>
      <c r="N1982" s="24">
        <v>2671.97</v>
      </c>
      <c r="O1982" s="24">
        <f t="shared" si="92"/>
        <v>2671.97</v>
      </c>
      <c r="P1982">
        <v>158</v>
      </c>
      <c r="Q1982" t="b">
        <v>1</v>
      </c>
      <c r="R1982">
        <v>57539</v>
      </c>
      <c r="V1982" t="s">
        <v>68</v>
      </c>
    </row>
    <row r="1983" spans="1:22">
      <c r="A1983" t="s">
        <v>4082</v>
      </c>
      <c r="B1983" t="s">
        <v>4083</v>
      </c>
      <c r="C1983" s="1" t="s">
        <v>4131</v>
      </c>
      <c r="D1983" s="1">
        <v>45167</v>
      </c>
      <c r="E1983" s="21">
        <v>8</v>
      </c>
      <c r="F1983" s="21">
        <v>29</v>
      </c>
      <c r="G1983" s="21">
        <v>2023</v>
      </c>
      <c r="H1983" s="1">
        <f t="shared" si="90"/>
        <v>45167</v>
      </c>
      <c r="I1983" s="23">
        <v>45185</v>
      </c>
      <c r="J1983" s="21">
        <f t="shared" si="91"/>
        <v>18</v>
      </c>
      <c r="K1983" t="s">
        <v>19</v>
      </c>
      <c r="L1983">
        <v>22288</v>
      </c>
      <c r="M1983">
        <v>552</v>
      </c>
      <c r="N1983" s="24">
        <v>926.14</v>
      </c>
      <c r="O1983" s="24">
        <f t="shared" si="92"/>
        <v>926.14</v>
      </c>
      <c r="P1983">
        <v>0</v>
      </c>
      <c r="Q1983" t="b">
        <v>0</v>
      </c>
      <c r="V1983" t="s">
        <v>20</v>
      </c>
    </row>
    <row r="1984" spans="1:22">
      <c r="A1984" t="s">
        <v>4084</v>
      </c>
      <c r="B1984" t="s">
        <v>4085</v>
      </c>
      <c r="C1984" s="1" t="s">
        <v>4131</v>
      </c>
      <c r="D1984" s="1">
        <v>45242</v>
      </c>
      <c r="E1984" s="21">
        <v>11</v>
      </c>
      <c r="F1984" s="21">
        <v>12</v>
      </c>
      <c r="G1984" s="21">
        <v>2023</v>
      </c>
      <c r="H1984" s="1">
        <f t="shared" si="90"/>
        <v>45242</v>
      </c>
      <c r="I1984" s="23">
        <v>45250</v>
      </c>
      <c r="J1984" s="21">
        <f t="shared" si="91"/>
        <v>8</v>
      </c>
      <c r="K1984" t="s">
        <v>19</v>
      </c>
      <c r="L1984">
        <v>96081</v>
      </c>
      <c r="M1984">
        <v>1134</v>
      </c>
      <c r="N1984" s="24">
        <v>1396.08</v>
      </c>
      <c r="O1984" s="24">
        <f t="shared" si="92"/>
        <v>1396.08</v>
      </c>
      <c r="P1984">
        <v>131</v>
      </c>
      <c r="Q1984" t="b">
        <v>0</v>
      </c>
      <c r="V1984" t="s">
        <v>20</v>
      </c>
    </row>
    <row r="1985" spans="1:22">
      <c r="A1985" t="s">
        <v>4086</v>
      </c>
      <c r="B1985" t="s">
        <v>4087</v>
      </c>
      <c r="C1985" s="1" t="s">
        <v>4131</v>
      </c>
      <c r="D1985" s="1">
        <v>45020</v>
      </c>
      <c r="E1985" s="21">
        <v>4</v>
      </c>
      <c r="F1985" s="21">
        <v>4</v>
      </c>
      <c r="G1985" s="21">
        <v>2023</v>
      </c>
      <c r="H1985" s="1">
        <f t="shared" si="90"/>
        <v>45020</v>
      </c>
      <c r="I1985" s="23">
        <v>45048</v>
      </c>
      <c r="J1985" s="21">
        <f t="shared" si="91"/>
        <v>28</v>
      </c>
      <c r="K1985" t="s">
        <v>41</v>
      </c>
      <c r="L1985">
        <v>37877</v>
      </c>
      <c r="M1985">
        <v>908</v>
      </c>
      <c r="N1985" s="24">
        <v>1741.6</v>
      </c>
      <c r="O1985" s="24">
        <f t="shared" si="92"/>
        <v>1741.6</v>
      </c>
      <c r="P1985">
        <v>150</v>
      </c>
      <c r="Q1985" t="b">
        <v>1</v>
      </c>
      <c r="V1985" t="s">
        <v>42</v>
      </c>
    </row>
    <row r="1986" spans="1:22">
      <c r="A1986" t="s">
        <v>4088</v>
      </c>
      <c r="B1986" t="s">
        <v>4089</v>
      </c>
      <c r="C1986" s="1" t="s">
        <v>4131</v>
      </c>
      <c r="D1986" s="1">
        <v>45093</v>
      </c>
      <c r="E1986" s="21">
        <v>6</v>
      </c>
      <c r="F1986" s="21">
        <v>16</v>
      </c>
      <c r="G1986" s="21">
        <v>2023</v>
      </c>
      <c r="H1986" s="1">
        <f t="shared" si="90"/>
        <v>45093</v>
      </c>
      <c r="I1986" s="23">
        <v>45119</v>
      </c>
      <c r="J1986" s="21">
        <f t="shared" si="91"/>
        <v>26</v>
      </c>
      <c r="K1986" t="s">
        <v>138</v>
      </c>
      <c r="L1986">
        <v>16313</v>
      </c>
      <c r="M1986">
        <v>769</v>
      </c>
      <c r="N1986" s="24">
        <v>450.52</v>
      </c>
      <c r="O1986" s="24">
        <f t="shared" si="92"/>
        <v>450.52</v>
      </c>
      <c r="P1986">
        <v>68</v>
      </c>
      <c r="Q1986" t="b">
        <v>0</v>
      </c>
      <c r="V1986" t="s">
        <v>139</v>
      </c>
    </row>
    <row r="1987" spans="1:22">
      <c r="A1987" t="s">
        <v>4090</v>
      </c>
      <c r="B1987" t="s">
        <v>4091</v>
      </c>
      <c r="C1987" s="1" t="s">
        <v>4131</v>
      </c>
      <c r="D1987" s="1">
        <v>45170</v>
      </c>
      <c r="E1987" s="21">
        <v>9</v>
      </c>
      <c r="F1987" s="21">
        <v>1</v>
      </c>
      <c r="G1987" s="21">
        <v>2023</v>
      </c>
      <c r="H1987" s="1">
        <f t="shared" ref="H1987:H2021" si="93">IF(E1987&gt;12,DATE(G1987,F1987,E1987),D1987)</f>
        <v>45170</v>
      </c>
      <c r="I1987" s="23">
        <v>45178</v>
      </c>
      <c r="J1987" s="21">
        <f t="shared" ref="J1987:J2021" si="94">DATEDIF(H1987,I1987,"D")</f>
        <v>8</v>
      </c>
      <c r="K1987" t="s">
        <v>41</v>
      </c>
      <c r="L1987">
        <v>81885</v>
      </c>
      <c r="M1987">
        <v>2060</v>
      </c>
      <c r="N1987" s="24">
        <v>3906.79</v>
      </c>
      <c r="O1987" s="24">
        <f t="shared" ref="O1987:O2021" si="95">IF(N1987&lt;$Z$8,$Z$8,IF(N1987&gt;$Z$9,$Z$9,N1987))</f>
        <v>3632.575</v>
      </c>
      <c r="P1987">
        <v>104</v>
      </c>
      <c r="Q1987" t="b">
        <v>1</v>
      </c>
      <c r="V1987" t="s">
        <v>42</v>
      </c>
    </row>
    <row r="1988" spans="1:22">
      <c r="A1988" t="s">
        <v>4092</v>
      </c>
      <c r="B1988" t="s">
        <v>4093</v>
      </c>
      <c r="C1988" s="1" t="s">
        <v>4129</v>
      </c>
      <c r="D1988" s="1">
        <v>45014</v>
      </c>
      <c r="E1988" s="21">
        <v>3</v>
      </c>
      <c r="F1988" s="21">
        <v>29</v>
      </c>
      <c r="G1988" s="21">
        <v>2023</v>
      </c>
      <c r="H1988" s="1">
        <f t="shared" si="93"/>
        <v>45014</v>
      </c>
      <c r="I1988" s="23">
        <v>45043</v>
      </c>
      <c r="J1988" s="21">
        <f t="shared" si="94"/>
        <v>29</v>
      </c>
      <c r="K1988" t="s">
        <v>19</v>
      </c>
      <c r="L1988">
        <v>73715</v>
      </c>
      <c r="M1988">
        <v>3188</v>
      </c>
      <c r="N1988" s="24">
        <v>1835.53</v>
      </c>
      <c r="O1988" s="24">
        <f t="shared" si="95"/>
        <v>1835.53</v>
      </c>
      <c r="P1988">
        <v>479</v>
      </c>
      <c r="Q1988" t="b">
        <v>0</v>
      </c>
      <c r="V1988" t="s">
        <v>20</v>
      </c>
    </row>
    <row r="1989" spans="1:22">
      <c r="A1989" t="s">
        <v>4094</v>
      </c>
      <c r="B1989" t="s">
        <v>4095</v>
      </c>
      <c r="C1989" s="1" t="s">
        <v>4127</v>
      </c>
      <c r="D1989" s="1">
        <v>45221</v>
      </c>
      <c r="E1989" s="21">
        <v>10</v>
      </c>
      <c r="F1989" s="21">
        <v>22</v>
      </c>
      <c r="G1989" s="21">
        <v>2023</v>
      </c>
      <c r="H1989" s="1">
        <f t="shared" si="93"/>
        <v>45221</v>
      </c>
      <c r="I1989" s="23">
        <v>45229</v>
      </c>
      <c r="J1989" s="21">
        <f t="shared" si="94"/>
        <v>8</v>
      </c>
      <c r="K1989" t="s">
        <v>23</v>
      </c>
      <c r="L1989">
        <v>11326</v>
      </c>
      <c r="M1989">
        <v>494</v>
      </c>
      <c r="N1989" s="24">
        <v>652.55</v>
      </c>
      <c r="O1989" s="24">
        <f t="shared" si="95"/>
        <v>652.55</v>
      </c>
      <c r="P1989">
        <v>96</v>
      </c>
      <c r="Q1989" t="b">
        <v>0</v>
      </c>
      <c r="V1989" t="s">
        <v>25</v>
      </c>
    </row>
    <row r="1990" spans="1:22">
      <c r="A1990" t="s">
        <v>4096</v>
      </c>
      <c r="B1990" t="s">
        <v>4097</v>
      </c>
      <c r="C1990" s="1" t="s">
        <v>4128</v>
      </c>
      <c r="D1990" s="1">
        <v>45292</v>
      </c>
      <c r="E1990" s="21">
        <v>1</v>
      </c>
      <c r="F1990" s="21">
        <v>1</v>
      </c>
      <c r="G1990" s="21">
        <v>2024</v>
      </c>
      <c r="H1990" s="1">
        <f t="shared" si="93"/>
        <v>45292</v>
      </c>
      <c r="I1990" s="23">
        <v>45307</v>
      </c>
      <c r="J1990" s="21">
        <f t="shared" si="94"/>
        <v>15</v>
      </c>
      <c r="K1990" t="s">
        <v>14</v>
      </c>
      <c r="L1990">
        <v>2560</v>
      </c>
      <c r="M1990">
        <v>63</v>
      </c>
      <c r="N1990" s="24">
        <v>115.65</v>
      </c>
      <c r="O1990" s="24">
        <f t="shared" si="95"/>
        <v>115.65</v>
      </c>
      <c r="P1990">
        <v>8</v>
      </c>
      <c r="Q1990" t="b">
        <v>1</v>
      </c>
      <c r="V1990" t="s">
        <v>16</v>
      </c>
    </row>
    <row r="1991" spans="1:22">
      <c r="A1991" t="s">
        <v>4098</v>
      </c>
      <c r="B1991" t="s">
        <v>4099</v>
      </c>
      <c r="C1991" s="1" t="s">
        <v>4128</v>
      </c>
      <c r="D1991" s="1" t="s">
        <v>687</v>
      </c>
      <c r="E1991" s="21">
        <v>29</v>
      </c>
      <c r="F1991" s="21">
        <v>11</v>
      </c>
      <c r="G1991" s="21">
        <v>2023</v>
      </c>
      <c r="H1991" s="1">
        <f t="shared" si="93"/>
        <v>45259</v>
      </c>
      <c r="I1991" s="23">
        <v>45288</v>
      </c>
      <c r="J1991" s="21">
        <f t="shared" si="94"/>
        <v>29</v>
      </c>
      <c r="K1991" t="s">
        <v>23</v>
      </c>
      <c r="L1991">
        <v>80148</v>
      </c>
      <c r="M1991">
        <v>2827</v>
      </c>
      <c r="N1991" s="24">
        <v>2527.57</v>
      </c>
      <c r="O1991" s="24">
        <f t="shared" si="95"/>
        <v>2527.57</v>
      </c>
      <c r="P1991">
        <v>192</v>
      </c>
      <c r="Q1991" t="b">
        <v>1</v>
      </c>
      <c r="V1991" t="s">
        <v>25</v>
      </c>
    </row>
    <row r="1992" spans="1:22">
      <c r="A1992" t="s">
        <v>4100</v>
      </c>
      <c r="B1992" t="s">
        <v>4101</v>
      </c>
      <c r="C1992" s="1" t="s">
        <v>4128</v>
      </c>
      <c r="D1992" s="1">
        <v>45081</v>
      </c>
      <c r="E1992" s="21">
        <v>6</v>
      </c>
      <c r="F1992" s="21">
        <v>4</v>
      </c>
      <c r="G1992" s="21">
        <v>2023</v>
      </c>
      <c r="H1992" s="1">
        <f t="shared" si="93"/>
        <v>45081</v>
      </c>
      <c r="I1992" s="23">
        <v>45086</v>
      </c>
      <c r="J1992" s="21">
        <f t="shared" si="94"/>
        <v>5</v>
      </c>
      <c r="K1992" t="s">
        <v>14</v>
      </c>
      <c r="L1992">
        <v>84186</v>
      </c>
      <c r="M1992">
        <v>1163</v>
      </c>
      <c r="N1992" s="24">
        <v>1405.34</v>
      </c>
      <c r="O1992" s="24">
        <f t="shared" si="95"/>
        <v>1405.34</v>
      </c>
      <c r="P1992">
        <v>114</v>
      </c>
      <c r="Q1992" t="b">
        <v>0</v>
      </c>
      <c r="V1992" t="s">
        <v>16</v>
      </c>
    </row>
    <row r="1993" spans="1:22">
      <c r="A1993" t="s">
        <v>4102</v>
      </c>
      <c r="B1993" t="s">
        <v>4103</v>
      </c>
      <c r="C1993" s="1" t="s">
        <v>4128</v>
      </c>
      <c r="D1993" s="1">
        <v>45138</v>
      </c>
      <c r="E1993" s="21">
        <v>7</v>
      </c>
      <c r="F1993" s="21">
        <v>31</v>
      </c>
      <c r="G1993" s="21">
        <v>2023</v>
      </c>
      <c r="H1993" s="1">
        <f t="shared" si="93"/>
        <v>45138</v>
      </c>
      <c r="I1993" s="23">
        <v>45168</v>
      </c>
      <c r="J1993" s="21">
        <f t="shared" si="94"/>
        <v>30</v>
      </c>
      <c r="K1993" t="s">
        <v>41</v>
      </c>
      <c r="L1993">
        <v>27745</v>
      </c>
      <c r="M1993">
        <v>392</v>
      </c>
      <c r="N1993" s="24">
        <v>386.71</v>
      </c>
      <c r="O1993" s="24">
        <f t="shared" si="95"/>
        <v>386.71</v>
      </c>
      <c r="P1993">
        <v>70</v>
      </c>
      <c r="Q1993" t="b">
        <v>1</v>
      </c>
      <c r="V1993" t="s">
        <v>42</v>
      </c>
    </row>
    <row r="1994" spans="1:22">
      <c r="A1994" t="s">
        <v>4104</v>
      </c>
      <c r="B1994" t="s">
        <v>4105</v>
      </c>
      <c r="C1994" s="1" t="s">
        <v>4129</v>
      </c>
      <c r="D1994" s="1">
        <v>45008</v>
      </c>
      <c r="E1994" s="21">
        <v>3</v>
      </c>
      <c r="F1994" s="21">
        <v>23</v>
      </c>
      <c r="G1994" s="21">
        <v>2023</v>
      </c>
      <c r="H1994" s="1">
        <f t="shared" si="93"/>
        <v>45008</v>
      </c>
      <c r="I1994" s="23">
        <v>45012</v>
      </c>
      <c r="J1994" s="21">
        <f t="shared" si="94"/>
        <v>4</v>
      </c>
      <c r="K1994" t="s">
        <v>41</v>
      </c>
      <c r="L1994">
        <v>32890</v>
      </c>
      <c r="M1994">
        <v>392</v>
      </c>
      <c r="N1994" s="24">
        <v>755.86</v>
      </c>
      <c r="O1994" s="24">
        <f t="shared" si="95"/>
        <v>755.86</v>
      </c>
      <c r="P1994">
        <v>33</v>
      </c>
      <c r="Q1994" t="b">
        <v>1</v>
      </c>
      <c r="V1994" t="s">
        <v>42</v>
      </c>
    </row>
    <row r="1995" spans="1:22">
      <c r="A1995" t="s">
        <v>4106</v>
      </c>
      <c r="B1995" t="s">
        <v>4107</v>
      </c>
      <c r="C1995" s="1" t="s">
        <v>4128</v>
      </c>
      <c r="D1995" s="1">
        <v>45101</v>
      </c>
      <c r="E1995" s="21">
        <v>6</v>
      </c>
      <c r="F1995" s="21">
        <v>24</v>
      </c>
      <c r="G1995" s="21">
        <v>2023</v>
      </c>
      <c r="H1995" s="1">
        <f t="shared" si="93"/>
        <v>45101</v>
      </c>
      <c r="I1995" s="23">
        <v>45124</v>
      </c>
      <c r="J1995" s="21">
        <f t="shared" si="94"/>
        <v>23</v>
      </c>
      <c r="K1995" t="s">
        <v>19</v>
      </c>
      <c r="L1995">
        <v>21022</v>
      </c>
      <c r="M1995">
        <v>698</v>
      </c>
      <c r="N1995" s="24">
        <v>1211.36</v>
      </c>
      <c r="O1995" s="24">
        <f t="shared" si="95"/>
        <v>1211.36</v>
      </c>
      <c r="P1995">
        <v>98</v>
      </c>
      <c r="Q1995" t="b">
        <v>1</v>
      </c>
      <c r="V1995" t="s">
        <v>20</v>
      </c>
    </row>
    <row r="1996" spans="1:22">
      <c r="A1996" t="s">
        <v>4108</v>
      </c>
      <c r="B1996" t="s">
        <v>4109</v>
      </c>
      <c r="C1996" s="1" t="s">
        <v>4127</v>
      </c>
      <c r="D1996" s="1">
        <v>45147</v>
      </c>
      <c r="E1996" s="21">
        <v>8</v>
      </c>
      <c r="F1996" s="21">
        <v>9</v>
      </c>
      <c r="G1996" s="21">
        <v>2023</v>
      </c>
      <c r="H1996" s="1">
        <f t="shared" si="93"/>
        <v>45147</v>
      </c>
      <c r="I1996" s="23">
        <v>45165</v>
      </c>
      <c r="J1996" s="21">
        <f t="shared" si="94"/>
        <v>18</v>
      </c>
      <c r="K1996" t="s">
        <v>14</v>
      </c>
      <c r="L1996">
        <v>53579</v>
      </c>
      <c r="M1996">
        <v>1448</v>
      </c>
      <c r="N1996" s="24">
        <v>2263.95</v>
      </c>
      <c r="O1996" s="24">
        <f t="shared" si="95"/>
        <v>2263.95</v>
      </c>
      <c r="P1996">
        <v>159</v>
      </c>
      <c r="Q1996" t="b">
        <v>1</v>
      </c>
      <c r="V1996" t="s">
        <v>16</v>
      </c>
    </row>
    <row r="1997" spans="1:22">
      <c r="A1997" t="s">
        <v>4110</v>
      </c>
      <c r="B1997" t="s">
        <v>4111</v>
      </c>
      <c r="C1997" s="1" t="s">
        <v>4131</v>
      </c>
      <c r="D1997" s="1">
        <v>45102</v>
      </c>
      <c r="E1997" s="21">
        <v>6</v>
      </c>
      <c r="F1997" s="21">
        <v>25</v>
      </c>
      <c r="G1997" s="21">
        <v>2023</v>
      </c>
      <c r="H1997" s="1">
        <f t="shared" si="93"/>
        <v>45102</v>
      </c>
      <c r="I1997" s="23">
        <v>45119</v>
      </c>
      <c r="J1997" s="21">
        <f t="shared" si="94"/>
        <v>17</v>
      </c>
      <c r="K1997" t="s">
        <v>41</v>
      </c>
      <c r="L1997">
        <v>71316</v>
      </c>
      <c r="M1997">
        <v>2276</v>
      </c>
      <c r="N1997" s="24">
        <v>3144.16</v>
      </c>
      <c r="O1997" s="24">
        <f t="shared" si="95"/>
        <v>3144.16</v>
      </c>
      <c r="P1997">
        <v>184</v>
      </c>
      <c r="Q1997" t="b">
        <v>1</v>
      </c>
      <c r="V1997" t="s">
        <v>42</v>
      </c>
    </row>
    <row r="1998" spans="1:22">
      <c r="A1998" t="s">
        <v>4112</v>
      </c>
      <c r="B1998" t="s">
        <v>4113</v>
      </c>
      <c r="C1998" s="1" t="s">
        <v>4129</v>
      </c>
      <c r="D1998" s="1">
        <v>45266</v>
      </c>
      <c r="E1998" s="21">
        <v>12</v>
      </c>
      <c r="F1998" s="21">
        <v>6</v>
      </c>
      <c r="G1998" s="21">
        <v>2023</v>
      </c>
      <c r="H1998" s="1">
        <f t="shared" si="93"/>
        <v>45266</v>
      </c>
      <c r="I1998" s="23">
        <v>45278</v>
      </c>
      <c r="J1998" s="21">
        <f t="shared" si="94"/>
        <v>12</v>
      </c>
      <c r="K1998" t="s">
        <v>19</v>
      </c>
      <c r="L1998">
        <v>84847</v>
      </c>
      <c r="M1998">
        <v>2616</v>
      </c>
      <c r="N1998" s="24">
        <v>4528</v>
      </c>
      <c r="O1998" s="24">
        <f t="shared" si="95"/>
        <v>3632.575</v>
      </c>
      <c r="P1998">
        <v>449</v>
      </c>
      <c r="Q1998" t="b">
        <v>0</v>
      </c>
      <c r="V1998" t="s">
        <v>20</v>
      </c>
    </row>
    <row r="1999" spans="1:22">
      <c r="A1999" t="s">
        <v>4114</v>
      </c>
      <c r="B1999" t="s">
        <v>4115</v>
      </c>
      <c r="C1999" s="1" t="s">
        <v>4131</v>
      </c>
      <c r="D1999" s="1">
        <v>45291</v>
      </c>
      <c r="E1999" s="21">
        <v>12</v>
      </c>
      <c r="F1999" s="21">
        <v>31</v>
      </c>
      <c r="G1999" s="21">
        <v>2023</v>
      </c>
      <c r="H1999" s="1">
        <f t="shared" si="93"/>
        <v>45291</v>
      </c>
      <c r="I1999" s="23">
        <v>45305</v>
      </c>
      <c r="J1999" s="21">
        <f t="shared" si="94"/>
        <v>14</v>
      </c>
      <c r="K1999" t="s">
        <v>33</v>
      </c>
      <c r="L1999">
        <v>29380</v>
      </c>
      <c r="M1999">
        <v>705</v>
      </c>
      <c r="N1999" s="24">
        <v>767.32</v>
      </c>
      <c r="O1999" s="24">
        <f t="shared" si="95"/>
        <v>767.32</v>
      </c>
      <c r="P1999">
        <v>0</v>
      </c>
      <c r="Q1999" t="b">
        <v>0</v>
      </c>
      <c r="V1999" t="s">
        <v>34</v>
      </c>
    </row>
    <row r="2000" spans="1:22">
      <c r="A2000" t="s">
        <v>4116</v>
      </c>
      <c r="B2000" t="s">
        <v>4117</v>
      </c>
      <c r="C2000" s="1" t="s">
        <v>4128</v>
      </c>
      <c r="D2000" s="1">
        <v>45230</v>
      </c>
      <c r="E2000" s="21">
        <v>10</v>
      </c>
      <c r="F2000" s="21">
        <v>31</v>
      </c>
      <c r="G2000" s="21">
        <v>2023</v>
      </c>
      <c r="H2000" s="1">
        <f t="shared" si="93"/>
        <v>45230</v>
      </c>
      <c r="I2000" s="23">
        <v>45254</v>
      </c>
      <c r="J2000" s="21">
        <f t="shared" si="94"/>
        <v>24</v>
      </c>
      <c r="K2000" t="s">
        <v>33</v>
      </c>
      <c r="L2000">
        <v>3356</v>
      </c>
      <c r="M2000">
        <v>124</v>
      </c>
      <c r="N2000" s="24">
        <v>145.24</v>
      </c>
      <c r="O2000" s="24">
        <f t="shared" si="95"/>
        <v>145.24</v>
      </c>
      <c r="P2000">
        <v>18</v>
      </c>
      <c r="Q2000" t="b">
        <v>0</v>
      </c>
      <c r="V2000" t="s">
        <v>34</v>
      </c>
    </row>
    <row r="2001" spans="1:22">
      <c r="A2001" t="s">
        <v>4118</v>
      </c>
      <c r="B2001" t="s">
        <v>4119</v>
      </c>
      <c r="C2001" s="1" t="s">
        <v>4129</v>
      </c>
      <c r="D2001" s="1">
        <v>44976</v>
      </c>
      <c r="E2001" s="21">
        <v>2</v>
      </c>
      <c r="F2001" s="21">
        <v>19</v>
      </c>
      <c r="G2001" s="21">
        <v>2023</v>
      </c>
      <c r="H2001" s="1">
        <f t="shared" si="93"/>
        <v>44976</v>
      </c>
      <c r="I2001" s="23">
        <v>44989</v>
      </c>
      <c r="J2001" s="21">
        <f t="shared" si="94"/>
        <v>13</v>
      </c>
      <c r="K2001" t="s">
        <v>14</v>
      </c>
      <c r="L2001">
        <v>71326</v>
      </c>
      <c r="M2001">
        <v>2877</v>
      </c>
      <c r="N2001" s="24">
        <v>4588.82</v>
      </c>
      <c r="O2001" s="24">
        <f t="shared" si="95"/>
        <v>3632.575</v>
      </c>
      <c r="P2001">
        <v>245</v>
      </c>
      <c r="Q2001" t="b">
        <v>1</v>
      </c>
      <c r="V2001" t="s">
        <v>16</v>
      </c>
    </row>
    <row r="2002" spans="1:22">
      <c r="A2002" t="s">
        <v>3876</v>
      </c>
      <c r="B2002" t="s">
        <v>3877</v>
      </c>
      <c r="C2002" s="1" t="s">
        <v>4131</v>
      </c>
      <c r="D2002" s="1">
        <v>45288</v>
      </c>
      <c r="E2002" s="21">
        <v>12</v>
      </c>
      <c r="F2002" s="21">
        <v>28</v>
      </c>
      <c r="G2002" s="21">
        <v>2023</v>
      </c>
      <c r="H2002" s="1">
        <f t="shared" si="93"/>
        <v>45288</v>
      </c>
      <c r="I2002" s="23">
        <v>45301</v>
      </c>
      <c r="J2002" s="21">
        <f t="shared" si="94"/>
        <v>13</v>
      </c>
      <c r="K2002" t="s">
        <v>41</v>
      </c>
      <c r="L2002">
        <v>53098</v>
      </c>
      <c r="M2002">
        <v>559</v>
      </c>
      <c r="N2002" s="24">
        <v>992.65</v>
      </c>
      <c r="O2002" s="24">
        <f t="shared" si="95"/>
        <v>992.65</v>
      </c>
      <c r="P2002">
        <v>63</v>
      </c>
      <c r="Q2002" t="b">
        <v>0</v>
      </c>
      <c r="V2002" t="s">
        <v>42</v>
      </c>
    </row>
    <row r="2003" spans="1:22">
      <c r="A2003" t="s">
        <v>2677</v>
      </c>
      <c r="B2003" t="s">
        <v>2678</v>
      </c>
      <c r="C2003" s="1" t="s">
        <v>4129</v>
      </c>
      <c r="D2003" s="1">
        <v>45114</v>
      </c>
      <c r="E2003" s="21">
        <v>7</v>
      </c>
      <c r="F2003" s="21">
        <v>7</v>
      </c>
      <c r="G2003" s="21">
        <v>2023</v>
      </c>
      <c r="H2003" s="1">
        <f t="shared" si="93"/>
        <v>45114</v>
      </c>
      <c r="I2003" s="23">
        <v>45127</v>
      </c>
      <c r="J2003" s="21">
        <f t="shared" si="94"/>
        <v>13</v>
      </c>
      <c r="K2003" t="s">
        <v>41</v>
      </c>
      <c r="L2003">
        <v>39258</v>
      </c>
      <c r="M2003">
        <v>1290</v>
      </c>
      <c r="N2003" s="24">
        <v>2331</v>
      </c>
      <c r="O2003" s="24">
        <f t="shared" si="95"/>
        <v>2331</v>
      </c>
      <c r="P2003">
        <v>123</v>
      </c>
      <c r="Q2003" t="b">
        <v>0</v>
      </c>
      <c r="V2003" t="s">
        <v>42</v>
      </c>
    </row>
    <row r="2004" spans="1:22">
      <c r="A2004" t="s">
        <v>2948</v>
      </c>
      <c r="B2004" t="s">
        <v>2949</v>
      </c>
      <c r="C2004" s="1" t="s">
        <v>4128</v>
      </c>
      <c r="D2004" s="1">
        <v>44947</v>
      </c>
      <c r="E2004" s="21">
        <v>1</v>
      </c>
      <c r="F2004" s="21">
        <v>21</v>
      </c>
      <c r="G2004" s="21">
        <v>2023</v>
      </c>
      <c r="H2004" s="1">
        <f t="shared" si="93"/>
        <v>44947</v>
      </c>
      <c r="I2004" s="23">
        <v>44955</v>
      </c>
      <c r="J2004" s="21">
        <f t="shared" si="94"/>
        <v>8</v>
      </c>
      <c r="K2004" t="s">
        <v>23</v>
      </c>
      <c r="L2004">
        <v>30373</v>
      </c>
      <c r="M2004">
        <v>1454</v>
      </c>
      <c r="N2004" s="24">
        <v>2640.72</v>
      </c>
      <c r="O2004" s="24">
        <f t="shared" si="95"/>
        <v>2640.72</v>
      </c>
      <c r="P2004">
        <v>110</v>
      </c>
      <c r="Q2004" t="b">
        <v>1</v>
      </c>
      <c r="V2004" t="s">
        <v>25</v>
      </c>
    </row>
    <row r="2005" spans="1:22">
      <c r="A2005" t="s">
        <v>2211</v>
      </c>
      <c r="B2005" t="s">
        <v>2212</v>
      </c>
      <c r="C2005" s="1" t="s">
        <v>4127</v>
      </c>
      <c r="D2005" s="1">
        <v>45048</v>
      </c>
      <c r="E2005" s="21">
        <v>5</v>
      </c>
      <c r="F2005" s="21">
        <v>2</v>
      </c>
      <c r="G2005" s="21">
        <v>2023</v>
      </c>
      <c r="H2005" s="1">
        <f t="shared" si="93"/>
        <v>45048</v>
      </c>
      <c r="I2005" s="23">
        <v>45074</v>
      </c>
      <c r="J2005" s="21">
        <f t="shared" si="94"/>
        <v>26</v>
      </c>
      <c r="K2005" t="s">
        <v>19</v>
      </c>
      <c r="L2005">
        <v>64076</v>
      </c>
      <c r="M2005">
        <v>1065</v>
      </c>
      <c r="N2005" s="24">
        <v>1371.03</v>
      </c>
      <c r="O2005" s="24">
        <f t="shared" si="95"/>
        <v>1371.03</v>
      </c>
      <c r="P2005">
        <v>169</v>
      </c>
      <c r="Q2005" t="b">
        <v>1</v>
      </c>
      <c r="V2005" t="s">
        <v>20</v>
      </c>
    </row>
    <row r="2006" spans="1:22">
      <c r="A2006" t="s">
        <v>3309</v>
      </c>
      <c r="B2006" t="s">
        <v>3310</v>
      </c>
      <c r="C2006" s="1" t="s">
        <v>4129</v>
      </c>
      <c r="D2006" s="1">
        <v>45241</v>
      </c>
      <c r="E2006" s="21">
        <v>11</v>
      </c>
      <c r="F2006" s="21">
        <v>11</v>
      </c>
      <c r="G2006" s="21">
        <v>2023</v>
      </c>
      <c r="H2006" s="1">
        <f t="shared" si="93"/>
        <v>45241</v>
      </c>
      <c r="I2006" s="23">
        <v>45251</v>
      </c>
      <c r="J2006" s="21">
        <f t="shared" si="94"/>
        <v>10</v>
      </c>
      <c r="K2006" t="s">
        <v>41</v>
      </c>
      <c r="L2006">
        <v>11816</v>
      </c>
      <c r="M2006">
        <v>374</v>
      </c>
      <c r="N2006" s="24">
        <v>460.42</v>
      </c>
      <c r="O2006" s="24">
        <f t="shared" si="95"/>
        <v>460.42</v>
      </c>
      <c r="P2006">
        <v>67</v>
      </c>
      <c r="Q2006" t="b">
        <v>0</v>
      </c>
      <c r="V2006" t="s">
        <v>42</v>
      </c>
    </row>
    <row r="2007" spans="1:22">
      <c r="A2007" t="s">
        <v>2602</v>
      </c>
      <c r="B2007" t="s">
        <v>2603</v>
      </c>
      <c r="C2007" s="1" t="s">
        <v>4128</v>
      </c>
      <c r="D2007" s="1">
        <v>45186</v>
      </c>
      <c r="E2007" s="21">
        <v>9</v>
      </c>
      <c r="F2007" s="21">
        <v>17</v>
      </c>
      <c r="G2007" s="21">
        <v>2023</v>
      </c>
      <c r="H2007" s="1">
        <f t="shared" si="93"/>
        <v>45186</v>
      </c>
      <c r="I2007" s="23">
        <v>45209</v>
      </c>
      <c r="J2007" s="21">
        <f t="shared" si="94"/>
        <v>23</v>
      </c>
      <c r="K2007" t="s">
        <v>23</v>
      </c>
      <c r="L2007">
        <v>11395</v>
      </c>
      <c r="M2007">
        <v>320</v>
      </c>
      <c r="N2007" s="24">
        <v>232.66</v>
      </c>
      <c r="O2007" s="24">
        <f t="shared" si="95"/>
        <v>232.66</v>
      </c>
      <c r="P2007">
        <v>40</v>
      </c>
      <c r="Q2007" t="b">
        <v>1</v>
      </c>
      <c r="V2007" t="s">
        <v>25</v>
      </c>
    </row>
    <row r="2008" spans="1:22">
      <c r="A2008" t="s">
        <v>3221</v>
      </c>
      <c r="B2008" t="s">
        <v>3222</v>
      </c>
      <c r="C2008" s="1" t="s">
        <v>4129</v>
      </c>
      <c r="D2008" s="1">
        <v>45277</v>
      </c>
      <c r="E2008" s="21">
        <v>12</v>
      </c>
      <c r="F2008" s="21">
        <v>17</v>
      </c>
      <c r="G2008" s="21">
        <v>2023</v>
      </c>
      <c r="H2008" s="1">
        <f t="shared" si="93"/>
        <v>45277</v>
      </c>
      <c r="I2008" s="23">
        <v>45280</v>
      </c>
      <c r="J2008" s="21">
        <f t="shared" si="94"/>
        <v>3</v>
      </c>
      <c r="K2008" t="s">
        <v>41</v>
      </c>
      <c r="L2008">
        <v>79187</v>
      </c>
      <c r="M2008">
        <v>2248</v>
      </c>
      <c r="N2008" s="24">
        <v>1796.19</v>
      </c>
      <c r="O2008" s="24">
        <f t="shared" si="95"/>
        <v>1796.19</v>
      </c>
      <c r="P2008">
        <v>148</v>
      </c>
      <c r="Q2008" t="b">
        <v>1</v>
      </c>
      <c r="V2008" t="s">
        <v>42</v>
      </c>
    </row>
    <row r="2009" spans="1:22">
      <c r="A2009" t="s">
        <v>3080</v>
      </c>
      <c r="B2009" t="s">
        <v>3081</v>
      </c>
      <c r="C2009" s="1" t="s">
        <v>4127</v>
      </c>
      <c r="D2009" s="1">
        <v>45075</v>
      </c>
      <c r="E2009" s="21">
        <v>5</v>
      </c>
      <c r="F2009" s="21">
        <v>29</v>
      </c>
      <c r="G2009" s="21">
        <v>2023</v>
      </c>
      <c r="H2009" s="1">
        <f t="shared" si="93"/>
        <v>45075</v>
      </c>
      <c r="I2009" s="23">
        <v>45081</v>
      </c>
      <c r="J2009" s="21">
        <f t="shared" si="94"/>
        <v>6</v>
      </c>
      <c r="K2009" t="s">
        <v>138</v>
      </c>
      <c r="L2009">
        <v>7960</v>
      </c>
      <c r="M2009">
        <v>271</v>
      </c>
      <c r="N2009" s="24">
        <v>141.35</v>
      </c>
      <c r="O2009" s="24">
        <f t="shared" si="95"/>
        <v>141.35</v>
      </c>
      <c r="P2009">
        <v>35</v>
      </c>
      <c r="Q2009" t="b">
        <v>1</v>
      </c>
      <c r="V2009" t="s">
        <v>139</v>
      </c>
    </row>
    <row r="2010" spans="1:22">
      <c r="A2010" t="s">
        <v>2849</v>
      </c>
      <c r="B2010" t="s">
        <v>2850</v>
      </c>
      <c r="C2010" s="1" t="s">
        <v>4129</v>
      </c>
      <c r="D2010" s="1">
        <v>45281</v>
      </c>
      <c r="E2010" s="21">
        <v>12</v>
      </c>
      <c r="F2010" s="21">
        <v>21</v>
      </c>
      <c r="G2010" s="21">
        <v>2023</v>
      </c>
      <c r="H2010" s="1">
        <f t="shared" si="93"/>
        <v>45281</v>
      </c>
      <c r="I2010" s="23">
        <v>45289</v>
      </c>
      <c r="J2010" s="21">
        <f t="shared" si="94"/>
        <v>8</v>
      </c>
      <c r="K2010" t="s">
        <v>58</v>
      </c>
      <c r="L2010">
        <v>87143</v>
      </c>
      <c r="M2010">
        <v>2204</v>
      </c>
      <c r="N2010" s="24">
        <v>2649.14</v>
      </c>
      <c r="O2010" s="24">
        <f t="shared" si="95"/>
        <v>2649.14</v>
      </c>
      <c r="P2010">
        <v>391</v>
      </c>
      <c r="Q2010" t="b">
        <v>1</v>
      </c>
      <c r="V2010" t="s">
        <v>59</v>
      </c>
    </row>
    <row r="2011" spans="1:22">
      <c r="A2011" t="s">
        <v>2736</v>
      </c>
      <c r="B2011" t="s">
        <v>2737</v>
      </c>
      <c r="C2011" s="1" t="s">
        <v>4129</v>
      </c>
      <c r="D2011" s="1">
        <v>45110</v>
      </c>
      <c r="E2011" s="21">
        <v>7</v>
      </c>
      <c r="F2011" s="21">
        <v>3</v>
      </c>
      <c r="G2011" s="21">
        <v>2023</v>
      </c>
      <c r="H2011" s="1">
        <f t="shared" si="93"/>
        <v>45110</v>
      </c>
      <c r="I2011" s="23">
        <v>45128</v>
      </c>
      <c r="J2011" s="21">
        <f t="shared" si="94"/>
        <v>18</v>
      </c>
      <c r="K2011" t="s">
        <v>19</v>
      </c>
      <c r="L2011">
        <v>32480</v>
      </c>
      <c r="M2011">
        <v>943</v>
      </c>
      <c r="N2011" s="24">
        <v>1374.45</v>
      </c>
      <c r="O2011" s="24">
        <f t="shared" si="95"/>
        <v>1374.45</v>
      </c>
      <c r="P2011">
        <v>173</v>
      </c>
      <c r="Q2011" t="b">
        <v>1</v>
      </c>
      <c r="V2011" t="s">
        <v>20</v>
      </c>
    </row>
    <row r="2012" spans="1:22">
      <c r="A2012" t="s">
        <v>931</v>
      </c>
      <c r="B2012" t="s">
        <v>932</v>
      </c>
      <c r="C2012" s="1" t="s">
        <v>4128</v>
      </c>
      <c r="D2012" s="1">
        <v>45141</v>
      </c>
      <c r="E2012" s="21">
        <v>8</v>
      </c>
      <c r="F2012" s="21">
        <v>3</v>
      </c>
      <c r="G2012" s="21">
        <v>2023</v>
      </c>
      <c r="H2012" s="1">
        <f t="shared" si="93"/>
        <v>45141</v>
      </c>
      <c r="I2012" s="23">
        <v>45165</v>
      </c>
      <c r="J2012" s="21">
        <f t="shared" si="94"/>
        <v>24</v>
      </c>
      <c r="K2012" t="s">
        <v>41</v>
      </c>
      <c r="L2012">
        <v>88235</v>
      </c>
      <c r="M2012">
        <v>3182</v>
      </c>
      <c r="N2012" s="24">
        <v>5093.82</v>
      </c>
      <c r="O2012" s="24">
        <f t="shared" si="95"/>
        <v>3632.575</v>
      </c>
      <c r="P2012">
        <v>385</v>
      </c>
      <c r="Q2012" t="b">
        <v>1</v>
      </c>
      <c r="V2012" t="s">
        <v>42</v>
      </c>
    </row>
    <row r="2013" spans="1:22">
      <c r="A2013" t="s">
        <v>2137</v>
      </c>
      <c r="B2013" t="s">
        <v>2138</v>
      </c>
      <c r="C2013" s="1" t="s">
        <v>4127</v>
      </c>
      <c r="D2013" s="1">
        <v>45284</v>
      </c>
      <c r="E2013" s="21">
        <v>12</v>
      </c>
      <c r="F2013" s="21">
        <v>24</v>
      </c>
      <c r="G2013" s="21">
        <v>2023</v>
      </c>
      <c r="H2013" s="1">
        <f t="shared" si="93"/>
        <v>45284</v>
      </c>
      <c r="I2013" s="23">
        <v>45296</v>
      </c>
      <c r="J2013" s="21">
        <f t="shared" si="94"/>
        <v>12</v>
      </c>
      <c r="K2013" t="s">
        <v>14</v>
      </c>
      <c r="L2013">
        <v>54441</v>
      </c>
      <c r="M2013">
        <v>2158</v>
      </c>
      <c r="N2013" s="24">
        <v>2422.76</v>
      </c>
      <c r="O2013" s="24">
        <f t="shared" si="95"/>
        <v>2422.76</v>
      </c>
      <c r="P2013">
        <v>252</v>
      </c>
      <c r="Q2013" t="b">
        <v>1</v>
      </c>
      <c r="V2013" t="s">
        <v>16</v>
      </c>
    </row>
    <row r="2014" spans="1:22">
      <c r="A2014" t="s">
        <v>2489</v>
      </c>
      <c r="B2014" t="s">
        <v>2490</v>
      </c>
      <c r="C2014" s="1" t="s">
        <v>4131</v>
      </c>
      <c r="D2014" s="1">
        <v>45194</v>
      </c>
      <c r="E2014" s="21">
        <v>9</v>
      </c>
      <c r="F2014" s="21">
        <v>25</v>
      </c>
      <c r="G2014" s="21">
        <v>2023</v>
      </c>
      <c r="H2014" s="1">
        <f t="shared" si="93"/>
        <v>45194</v>
      </c>
      <c r="I2014" s="23">
        <v>45214</v>
      </c>
      <c r="J2014" s="21">
        <f t="shared" si="94"/>
        <v>20</v>
      </c>
      <c r="K2014" t="s">
        <v>23</v>
      </c>
      <c r="L2014">
        <v>54028</v>
      </c>
      <c r="M2014">
        <v>2254</v>
      </c>
      <c r="N2014" s="24">
        <v>1991.67</v>
      </c>
      <c r="O2014" s="24">
        <f t="shared" si="95"/>
        <v>1991.67</v>
      </c>
      <c r="P2014">
        <v>139</v>
      </c>
      <c r="Q2014" t="b">
        <v>0</v>
      </c>
      <c r="V2014" t="s">
        <v>25</v>
      </c>
    </row>
    <row r="2015" spans="1:22">
      <c r="A2015" t="s">
        <v>823</v>
      </c>
      <c r="B2015" t="s">
        <v>824</v>
      </c>
      <c r="C2015" s="1" t="s">
        <v>4127</v>
      </c>
      <c r="D2015" s="1">
        <v>45097</v>
      </c>
      <c r="E2015" s="21">
        <v>6</v>
      </c>
      <c r="F2015" s="21">
        <v>20</v>
      </c>
      <c r="G2015" s="21">
        <v>2023</v>
      </c>
      <c r="H2015" s="1">
        <f t="shared" si="93"/>
        <v>45097</v>
      </c>
      <c r="I2015" s="23">
        <v>45102</v>
      </c>
      <c r="J2015" s="21">
        <f t="shared" si="94"/>
        <v>5</v>
      </c>
      <c r="K2015" t="s">
        <v>14</v>
      </c>
      <c r="L2015">
        <v>57958</v>
      </c>
      <c r="M2015">
        <v>2328</v>
      </c>
      <c r="N2015" s="24">
        <v>2135.23</v>
      </c>
      <c r="O2015" s="24">
        <f t="shared" si="95"/>
        <v>2135.23</v>
      </c>
      <c r="P2015">
        <v>280</v>
      </c>
      <c r="Q2015" t="b">
        <v>1</v>
      </c>
      <c r="V2015" t="s">
        <v>16</v>
      </c>
    </row>
    <row r="2016" spans="1:22">
      <c r="A2016" t="s">
        <v>405</v>
      </c>
      <c r="B2016" t="s">
        <v>406</v>
      </c>
      <c r="C2016" s="1" t="s">
        <v>4128</v>
      </c>
      <c r="D2016" s="1">
        <v>45141</v>
      </c>
      <c r="E2016" s="21">
        <v>8</v>
      </c>
      <c r="F2016" s="21">
        <v>3</v>
      </c>
      <c r="G2016" s="21">
        <v>2023</v>
      </c>
      <c r="H2016" s="1">
        <f t="shared" si="93"/>
        <v>45141</v>
      </c>
      <c r="I2016" s="23">
        <v>45165</v>
      </c>
      <c r="J2016" s="21">
        <f t="shared" si="94"/>
        <v>24</v>
      </c>
      <c r="K2016" t="s">
        <v>266</v>
      </c>
      <c r="L2016">
        <v>56016</v>
      </c>
      <c r="M2016">
        <v>1728</v>
      </c>
      <c r="N2016" s="24">
        <v>1890.33</v>
      </c>
      <c r="O2016" s="24">
        <f t="shared" si="95"/>
        <v>1890.33</v>
      </c>
      <c r="P2016">
        <v>128</v>
      </c>
      <c r="Q2016" t="b">
        <v>0</v>
      </c>
      <c r="V2016" t="s">
        <v>20</v>
      </c>
    </row>
    <row r="2017" spans="1:22">
      <c r="A2017" t="s">
        <v>848</v>
      </c>
      <c r="B2017" t="s">
        <v>849</v>
      </c>
      <c r="C2017" s="1" t="s">
        <v>4127</v>
      </c>
      <c r="D2017" s="1">
        <v>45230</v>
      </c>
      <c r="E2017" s="21">
        <v>10</v>
      </c>
      <c r="F2017" s="21">
        <v>31</v>
      </c>
      <c r="G2017" s="21">
        <v>2023</v>
      </c>
      <c r="H2017" s="1">
        <f t="shared" si="93"/>
        <v>45230</v>
      </c>
      <c r="I2017" s="23">
        <v>45243</v>
      </c>
      <c r="J2017" s="21">
        <f t="shared" si="94"/>
        <v>13</v>
      </c>
      <c r="K2017" t="s">
        <v>14</v>
      </c>
      <c r="L2017">
        <v>30592</v>
      </c>
      <c r="M2017">
        <v>586</v>
      </c>
      <c r="N2017" s="24">
        <v>503.95</v>
      </c>
      <c r="O2017" s="24">
        <f t="shared" si="95"/>
        <v>503.95</v>
      </c>
      <c r="P2017">
        <v>77</v>
      </c>
      <c r="Q2017" t="b">
        <v>1</v>
      </c>
      <c r="V2017" t="s">
        <v>16</v>
      </c>
    </row>
    <row r="2018" spans="1:22">
      <c r="A2018" t="s">
        <v>2600</v>
      </c>
      <c r="B2018" t="s">
        <v>2601</v>
      </c>
      <c r="C2018" s="1" t="s">
        <v>4127</v>
      </c>
      <c r="D2018" s="1">
        <v>45170</v>
      </c>
      <c r="E2018" s="21">
        <v>9</v>
      </c>
      <c r="F2018" s="21">
        <v>1</v>
      </c>
      <c r="G2018" s="21">
        <v>2023</v>
      </c>
      <c r="H2018" s="1">
        <f t="shared" si="93"/>
        <v>45170</v>
      </c>
      <c r="I2018" s="23">
        <v>45195</v>
      </c>
      <c r="J2018" s="21">
        <f t="shared" si="94"/>
        <v>25</v>
      </c>
      <c r="K2018" t="s">
        <v>41</v>
      </c>
      <c r="L2018">
        <v>20097</v>
      </c>
      <c r="M2018">
        <v>897</v>
      </c>
      <c r="N2018" s="24">
        <v>1641</v>
      </c>
      <c r="O2018" s="24">
        <f t="shared" si="95"/>
        <v>1641</v>
      </c>
      <c r="P2018">
        <v>162</v>
      </c>
      <c r="Q2018" t="b">
        <v>0</v>
      </c>
      <c r="V2018" t="s">
        <v>42</v>
      </c>
    </row>
    <row r="2019" spans="1:22">
      <c r="A2019" t="s">
        <v>2183</v>
      </c>
      <c r="B2019" t="s">
        <v>2184</v>
      </c>
      <c r="C2019" s="1" t="s">
        <v>4128</v>
      </c>
      <c r="D2019" s="1">
        <v>44966</v>
      </c>
      <c r="E2019" s="21">
        <v>2</v>
      </c>
      <c r="F2019" s="21">
        <v>9</v>
      </c>
      <c r="G2019" s="21">
        <v>2023</v>
      </c>
      <c r="H2019" s="1">
        <f t="shared" si="93"/>
        <v>44966</v>
      </c>
      <c r="I2019" s="23">
        <v>44978</v>
      </c>
      <c r="J2019" s="21">
        <f t="shared" si="94"/>
        <v>12</v>
      </c>
      <c r="K2019" t="s">
        <v>33</v>
      </c>
      <c r="L2019">
        <v>33254</v>
      </c>
      <c r="M2019">
        <v>1117</v>
      </c>
      <c r="N2019" s="24">
        <v>883.82</v>
      </c>
      <c r="O2019" s="24">
        <f t="shared" si="95"/>
        <v>883.82</v>
      </c>
      <c r="P2019">
        <v>214</v>
      </c>
      <c r="Q2019" t="b">
        <v>0</v>
      </c>
      <c r="V2019" t="s">
        <v>34</v>
      </c>
    </row>
    <row r="2020" spans="1:22">
      <c r="A2020" t="s">
        <v>2321</v>
      </c>
      <c r="B2020" t="s">
        <v>2322</v>
      </c>
      <c r="C2020" s="1" t="s">
        <v>4129</v>
      </c>
      <c r="D2020" s="1">
        <v>45015</v>
      </c>
      <c r="E2020" s="21">
        <v>3</v>
      </c>
      <c r="F2020" s="21">
        <v>30</v>
      </c>
      <c r="G2020" s="21">
        <v>2023</v>
      </c>
      <c r="H2020" s="1">
        <f t="shared" si="93"/>
        <v>45015</v>
      </c>
      <c r="I2020" s="23">
        <v>45043</v>
      </c>
      <c r="J2020" s="21">
        <f t="shared" si="94"/>
        <v>28</v>
      </c>
      <c r="K2020" t="s">
        <v>19</v>
      </c>
      <c r="L2020">
        <v>68728</v>
      </c>
      <c r="M2020">
        <v>2960</v>
      </c>
      <c r="N2020" s="24">
        <v>4198.5</v>
      </c>
      <c r="O2020" s="24">
        <f t="shared" si="95"/>
        <v>3632.575</v>
      </c>
      <c r="P2020">
        <v>591</v>
      </c>
      <c r="Q2020" t="b">
        <v>1</v>
      </c>
      <c r="V2020" t="s">
        <v>20</v>
      </c>
    </row>
    <row r="2021" spans="1:22">
      <c r="A2021" t="s">
        <v>3211</v>
      </c>
      <c r="B2021" t="s">
        <v>3212</v>
      </c>
      <c r="C2021" s="1" t="s">
        <v>4128</v>
      </c>
      <c r="D2021" s="1">
        <v>45103</v>
      </c>
      <c r="E2021" s="21">
        <v>6</v>
      </c>
      <c r="F2021" s="21">
        <v>26</v>
      </c>
      <c r="G2021" s="21">
        <v>2023</v>
      </c>
      <c r="H2021" s="1">
        <f t="shared" si="93"/>
        <v>45103</v>
      </c>
      <c r="I2021" s="23">
        <v>45116</v>
      </c>
      <c r="J2021" s="21">
        <f t="shared" si="94"/>
        <v>13</v>
      </c>
      <c r="K2021" t="s">
        <v>23</v>
      </c>
      <c r="L2021">
        <v>96402</v>
      </c>
      <c r="M2021">
        <v>1090</v>
      </c>
      <c r="N2021" s="24">
        <v>1315.59</v>
      </c>
      <c r="O2021" s="24">
        <f t="shared" si="95"/>
        <v>1315.59</v>
      </c>
      <c r="P2021">
        <v>66</v>
      </c>
      <c r="Q2021" t="b">
        <v>1</v>
      </c>
      <c r="V2021" t="s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6"/>
  <sheetViews>
    <sheetView tabSelected="1" workbookViewId="0">
      <selection activeCell="A12" sqref="A12:A1699"/>
    </sheetView>
  </sheetViews>
  <sheetFormatPr defaultColWidth="8.88888888888889" defaultRowHeight="14.4" outlineLevelCol="3"/>
  <cols>
    <col min="1" max="1" width="17.1111111111111"/>
    <col min="2" max="2" width="27.4444444444444"/>
    <col min="3" max="4" width="27.6666666666667"/>
  </cols>
  <sheetData>
    <row r="3" spans="1:4">
      <c r="A3" t="s">
        <v>4137</v>
      </c>
      <c r="B3" t="s">
        <v>4138</v>
      </c>
      <c r="C3" t="s">
        <v>4139</v>
      </c>
      <c r="D3" t="s">
        <v>4140</v>
      </c>
    </row>
    <row r="4" spans="1:4">
      <c r="A4" t="s">
        <v>4141</v>
      </c>
      <c r="B4">
        <v>3222489.275</v>
      </c>
      <c r="C4">
        <v>0.00591641457787642</v>
      </c>
      <c r="D4">
        <v>524</v>
      </c>
    </row>
    <row r="5" spans="1:4">
      <c r="A5" t="s">
        <v>4142</v>
      </c>
      <c r="B5">
        <v>3292906.37</v>
      </c>
      <c r="C5">
        <v>0.00514555480414697</v>
      </c>
      <c r="D5">
        <v>469</v>
      </c>
    </row>
    <row r="6" spans="1:4">
      <c r="A6" t="s">
        <v>4127</v>
      </c>
      <c r="B6">
        <v>3419518.85</v>
      </c>
      <c r="C6">
        <v>0.00447752049267666</v>
      </c>
      <c r="D6">
        <v>508</v>
      </c>
    </row>
    <row r="7" spans="1:4">
      <c r="A7" t="s">
        <v>4129</v>
      </c>
      <c r="B7">
        <v>3463744.91</v>
      </c>
      <c r="C7">
        <v>0.00813673658629919</v>
      </c>
      <c r="D7">
        <v>500</v>
      </c>
    </row>
    <row r="8" spans="1:4">
      <c r="A8" t="s">
        <v>4143</v>
      </c>
      <c r="B8">
        <v>13398659.405</v>
      </c>
      <c r="C8">
        <v>0.00592524495021565</v>
      </c>
      <c r="D8">
        <v>2001</v>
      </c>
    </row>
    <row r="12" spans="1:2">
      <c r="A12" t="s">
        <v>4144</v>
      </c>
      <c r="B12" t="s">
        <v>4139</v>
      </c>
    </row>
    <row r="13" spans="1:2">
      <c r="A13" t="s">
        <v>4145</v>
      </c>
      <c r="B13">
        <v>0.00438896068851186</v>
      </c>
    </row>
    <row r="14" spans="1:2">
      <c r="A14" t="s">
        <v>4146</v>
      </c>
      <c r="B14">
        <v>0.00729073302614436</v>
      </c>
    </row>
    <row r="15" spans="1:2">
      <c r="A15" t="s">
        <v>4147</v>
      </c>
      <c r="B15">
        <v>0.00798000087703902</v>
      </c>
    </row>
    <row r="16" spans="1:2">
      <c r="A16" t="s">
        <v>4143</v>
      </c>
      <c r="B16">
        <v>0.00592524495021565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021"/>
  <sheetViews>
    <sheetView topLeftCell="R1" workbookViewId="0">
      <selection activeCell="Q3" sqref="Q3"/>
    </sheetView>
  </sheetViews>
  <sheetFormatPr defaultColWidth="8.88888888888889" defaultRowHeight="14.4"/>
  <cols>
    <col min="1" max="1" width="23.5555555555556" customWidth="1"/>
    <col min="2" max="2" width="29.5555555555556" customWidth="1"/>
    <col min="3" max="3" width="21.4444444444444" customWidth="1"/>
    <col min="4" max="4" width="26.5555555555556" customWidth="1"/>
    <col min="5" max="5" width="23.7777777777778" customWidth="1"/>
    <col min="6" max="6" width="26.7777777777778" customWidth="1"/>
    <col min="7" max="7" width="23.4444444444444" customWidth="1"/>
    <col min="8" max="8" width="24.2222222222222" style="1" customWidth="1"/>
    <col min="9" max="9" width="29.1111111111111" style="1" customWidth="1"/>
    <col min="10" max="10" width="29.6666666666667" style="1" customWidth="1"/>
    <col min="11" max="11" width="25.5555555555556" customWidth="1"/>
    <col min="12" max="12" width="19.7777777777778" customWidth="1"/>
    <col min="13" max="13" width="19.6666666666667" customWidth="1"/>
    <col min="14" max="14" width="18.8888888888889" customWidth="1"/>
    <col min="15" max="15" width="17.3333333333333" customWidth="1"/>
    <col min="16" max="16" width="17.6666666666667" customWidth="1"/>
    <col min="17" max="17" width="19.2222222222222" customWidth="1"/>
    <col min="18" max="18" width="20.7777777777778" customWidth="1"/>
    <col min="19" max="19" width="18.2222222222222" customWidth="1"/>
    <col min="20" max="20" width="14.6666666666667" customWidth="1"/>
    <col min="21" max="21" width="33.4444444444444" customWidth="1"/>
    <col min="22" max="24" width="28.3333333333333" customWidth="1"/>
    <col min="25" max="25" width="24.2222222222222" customWidth="1"/>
    <col min="26" max="26" width="20.6666666666667" customWidth="1"/>
    <col min="27" max="27" width="18.3333333333333" customWidth="1"/>
    <col min="28" max="28" width="19" customWidth="1"/>
    <col min="29" max="29" width="16.4444444444444" customWidth="1"/>
    <col min="32" max="32" width="19.3333333333333" customWidth="1"/>
    <col min="33" max="33" width="25.1111111111111" customWidth="1"/>
    <col min="34" max="34" width="20.6666666666667" customWidth="1"/>
    <col min="35" max="35" width="19" customWidth="1"/>
  </cols>
  <sheetData>
    <row r="1" spans="1:25">
      <c r="A1" s="2" t="s">
        <v>0</v>
      </c>
      <c r="B1" s="3" t="s">
        <v>1</v>
      </c>
      <c r="C1" s="3" t="s">
        <v>4120</v>
      </c>
      <c r="D1" s="3" t="s">
        <v>2</v>
      </c>
      <c r="E1" s="3" t="s">
        <v>4121</v>
      </c>
      <c r="F1" s="3" t="s">
        <v>4122</v>
      </c>
      <c r="G1" s="3" t="s">
        <v>4123</v>
      </c>
      <c r="H1" s="4" t="s">
        <v>4148</v>
      </c>
      <c r="I1" s="4" t="s">
        <v>4149</v>
      </c>
      <c r="J1" s="4" t="s">
        <v>4137</v>
      </c>
      <c r="K1" s="3" t="s">
        <v>3</v>
      </c>
      <c r="L1" s="3" t="s">
        <v>4150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4144</v>
      </c>
      <c r="R1" s="3" t="s">
        <v>8</v>
      </c>
      <c r="S1" s="3" t="s">
        <v>9</v>
      </c>
      <c r="T1" s="3" t="s">
        <v>10</v>
      </c>
      <c r="U1" s="3" t="s">
        <v>4151</v>
      </c>
      <c r="V1" s="3" t="s">
        <v>4152</v>
      </c>
      <c r="W1" s="3" t="s">
        <v>4153</v>
      </c>
      <c r="X1" s="3" t="s">
        <v>4154</v>
      </c>
      <c r="Y1" s="3" t="s">
        <v>4155</v>
      </c>
    </row>
    <row r="2" spans="1:27">
      <c r="A2" s="5" t="s">
        <v>12</v>
      </c>
      <c r="B2" s="6" t="s">
        <v>13</v>
      </c>
      <c r="C2" s="7" t="s">
        <v>4127</v>
      </c>
      <c r="D2" s="7">
        <v>45254</v>
      </c>
      <c r="E2" s="6">
        <v>11</v>
      </c>
      <c r="F2" s="6">
        <v>24</v>
      </c>
      <c r="G2" s="6">
        <v>2023</v>
      </c>
      <c r="H2" s="7">
        <f t="shared" ref="H2:H65" si="0">IF(E2&gt;12,DATE(G2,F2,E2),D2)</f>
        <v>45254</v>
      </c>
      <c r="I2" s="7" t="str" cm="1">
        <f t="array" ref="I2">_xlfn.IFS(E2=1,"January",E2=2,"Febuary",E2=3,"March",E2=4,"April",E2=5,"May",E2=6,"June",E2=7,"July",E2=8,"August",E2=9,"September",E2=10,"October",E2=11,"November",E2=12,"December",E2&gt;12,_xlfn.IFS(F2=1,"January",F2=2,"Febuary",F2=3,"March",F2=4,"April",F2=5,"May",F2=6,"June",F2=7,"July",F2=8,"August",F2=9,"September",F2=10,"October",F2=11,"November",F2=12,"December"))</f>
        <v>November</v>
      </c>
      <c r="J2" s="7" t="str" cm="1">
        <f t="array" ref="J2">_xlfn.IFS(OR(I2="December",I2="January",I2="Febuary"),"Winter",OR(I2="March",I2="April",I2="May"),"Spring",OR(I2="June",I2="July",I2="August"),"Summer",OR(I2="September",I2="October",I2="November"),"Fall")</f>
        <v>Fall</v>
      </c>
      <c r="K2" s="11">
        <v>45273</v>
      </c>
      <c r="L2" s="6">
        <f t="shared" ref="L2:L65" si="1">IF(DATEDIF(H2,K2,"D")&lt;0,H2+30,DATEDIF(H2,K2,"D"))</f>
        <v>19</v>
      </c>
      <c r="M2" s="6" t="s">
        <v>14</v>
      </c>
      <c r="N2" s="6">
        <v>16795</v>
      </c>
      <c r="O2" s="6">
        <v>197</v>
      </c>
      <c r="P2" s="12">
        <v>102.82</v>
      </c>
      <c r="Q2" s="12">
        <f t="shared" ref="Q2:Q65" si="2">IF(IF(P2&lt;$AA$6,$AA$6,IF(P2&gt;$AA$7,$AA$7,P2))&lt;0,IF(P2&lt;$AA$6,$AA$6,IF(P2&gt;$AA$7,$AA$7,P2))*(-1),IF(P2&lt;$AA$6,$AA$6,IF(P2&gt;$AA$7,$AA$7,P2)))</f>
        <v>102.82</v>
      </c>
      <c r="R2" s="6">
        <v>20</v>
      </c>
      <c r="S2" s="6" t="b">
        <v>1</v>
      </c>
      <c r="T2" s="6">
        <v>0</v>
      </c>
      <c r="U2" s="6">
        <f t="shared" ref="U2:U65" si="3">IFERROR((R2/T2)*100,0)</f>
        <v>0</v>
      </c>
      <c r="V2" s="12">
        <f t="shared" ref="V2:V65" si="4">(R2*50)-Q2</f>
        <v>897.18</v>
      </c>
      <c r="W2" s="12">
        <f t="shared" ref="W2:W65" si="5">IFERROR(Q2/R2,0)</f>
        <v>5.141</v>
      </c>
      <c r="X2" s="12">
        <f t="shared" ref="X2:X65" si="6">IFERROR(Q2/T2,0)</f>
        <v>0</v>
      </c>
      <c r="Y2" s="6">
        <f t="shared" ref="Y2:Y65" si="7">T2/N2</f>
        <v>0</v>
      </c>
      <c r="Z2" t="s">
        <v>4130</v>
      </c>
      <c r="AA2">
        <f>QUARTILE($P$2:$P$2002,1)</f>
        <v>649.87</v>
      </c>
    </row>
    <row r="3" spans="1:27">
      <c r="A3" s="8" t="s">
        <v>17</v>
      </c>
      <c r="B3" s="9" t="s">
        <v>18</v>
      </c>
      <c r="C3" s="10" t="s">
        <v>4128</v>
      </c>
      <c r="D3" s="10">
        <v>45052</v>
      </c>
      <c r="E3" s="9">
        <v>5</v>
      </c>
      <c r="F3" s="9">
        <v>6</v>
      </c>
      <c r="G3" s="9">
        <v>2023</v>
      </c>
      <c r="H3" s="10">
        <f t="shared" si="0"/>
        <v>45052</v>
      </c>
      <c r="I3" s="10" t="str" cm="1">
        <f t="array" ref="I3">_xlfn.IFS(E3=1,"January",E3=2,"Febuary",E3=3,"March",E3=4,"April",E3=5,"May",E3=6,"June",E3=7,"July",E3=8,"August",E3=9,"September",E3=10,"October",E3=11,"November",E3=12,"December",E3&gt;12,_xlfn.IFS(F3=1,"January",F3=2,"Febuary",F3=3,"March",F3=4,"April",F3=5,"May",F3=6,"June",F3=7,"July",F3=8,"August",F3=9,"September",F3=10,"October",F3=11,"November",F3=12,"December"))</f>
        <v>May</v>
      </c>
      <c r="J3" s="10" t="str" cm="1">
        <f t="array" ref="J3">_xlfn.IFS(OR(I3="December",I3="January",I3="Febuary"),"Winter",OR(I3="March",I3="April",I3="May"),"Spring",OR(I3="June",I3="July",I3="August"),"Summer",OR(I3="September",I3="October",I3="November"),"Fall")</f>
        <v>Spring</v>
      </c>
      <c r="K3" s="13">
        <v>45058</v>
      </c>
      <c r="L3" s="9">
        <f t="shared" si="1"/>
        <v>6</v>
      </c>
      <c r="M3" s="9" t="s">
        <v>19</v>
      </c>
      <c r="N3" s="9">
        <v>1860</v>
      </c>
      <c r="O3" s="9">
        <v>30</v>
      </c>
      <c r="P3" s="14">
        <v>24.33</v>
      </c>
      <c r="Q3" s="14">
        <f t="shared" si="2"/>
        <v>24.33</v>
      </c>
      <c r="R3" s="9">
        <v>1</v>
      </c>
      <c r="S3" s="9" t="b">
        <v>0</v>
      </c>
      <c r="T3" s="9">
        <v>0</v>
      </c>
      <c r="U3" s="9">
        <f t="shared" si="3"/>
        <v>0</v>
      </c>
      <c r="V3" s="14">
        <f t="shared" si="4"/>
        <v>25.67</v>
      </c>
      <c r="W3" s="14">
        <f t="shared" si="5"/>
        <v>24.33</v>
      </c>
      <c r="X3" s="14">
        <f t="shared" si="6"/>
        <v>0</v>
      </c>
      <c r="Y3" s="9">
        <f t="shared" si="7"/>
        <v>0</v>
      </c>
      <c r="Z3" t="s">
        <v>4132</v>
      </c>
      <c r="AA3">
        <f>QUARTILE($P$2:$P$2002,3)</f>
        <v>2640.72</v>
      </c>
    </row>
    <row r="4" spans="1:25">
      <c r="A4" s="5" t="s">
        <v>21</v>
      </c>
      <c r="B4" s="6" t="s">
        <v>22</v>
      </c>
      <c r="C4" s="7" t="s">
        <v>4129</v>
      </c>
      <c r="D4" s="7">
        <v>45273</v>
      </c>
      <c r="E4" s="6">
        <v>12</v>
      </c>
      <c r="F4" s="6">
        <v>13</v>
      </c>
      <c r="G4" s="6">
        <v>2023</v>
      </c>
      <c r="H4" s="7">
        <f t="shared" si="0"/>
        <v>45273</v>
      </c>
      <c r="I4" s="7" t="str" cm="1">
        <f t="array" ref="I4">_xlfn.IFS(E4=1,"January",E4=2,"Febuary",E4=3,"March",E4=4,"April",E4=5,"May",E4=6,"June",E4=7,"July",E4=8,"August",E4=9,"September",E4=10,"October",E4=11,"November",E4=12,"December",E4&gt;12,_xlfn.IFS(F4=1,"January",F4=2,"Febuary",F4=3,"March",F4=4,"April",F4=5,"May",F4=6,"June",F4=7,"July",F4=8,"August",F4=9,"September",F4=10,"October",F4=11,"November",F4=12,"December"))</f>
        <v>December</v>
      </c>
      <c r="J4" s="7" t="str" cm="1">
        <f t="array" ref="J4">_xlfn.IFS(OR(I4="December",I4="January",I4="Febuary"),"Winter",OR(I4="March",I4="April",I4="May"),"Spring",OR(I4="June",I4="July",I4="August"),"Summer",OR(I4="September",I4="October",I4="November"),"Fall")</f>
        <v>Winter</v>
      </c>
      <c r="K4" s="11">
        <v>45280</v>
      </c>
      <c r="L4" s="6">
        <f t="shared" si="1"/>
        <v>7</v>
      </c>
      <c r="M4" s="6" t="s">
        <v>23</v>
      </c>
      <c r="N4" s="6">
        <v>77820</v>
      </c>
      <c r="O4" s="6">
        <v>843</v>
      </c>
      <c r="P4" s="12">
        <v>1323.39</v>
      </c>
      <c r="Q4" s="12">
        <f t="shared" si="2"/>
        <v>1323.39</v>
      </c>
      <c r="R4" s="6">
        <v>51</v>
      </c>
      <c r="S4" s="6" t="b">
        <v>0</v>
      </c>
      <c r="T4" s="6">
        <v>0</v>
      </c>
      <c r="U4" s="6">
        <f t="shared" si="3"/>
        <v>0</v>
      </c>
      <c r="V4" s="12">
        <f t="shared" si="4"/>
        <v>1226.61</v>
      </c>
      <c r="W4" s="12">
        <f t="shared" si="5"/>
        <v>25.9488235294118</v>
      </c>
      <c r="X4" s="12">
        <f t="shared" si="6"/>
        <v>0</v>
      </c>
      <c r="Y4" s="6">
        <f t="shared" si="7"/>
        <v>0</v>
      </c>
    </row>
    <row r="5" spans="1:27">
      <c r="A5" s="8" t="s">
        <v>26</v>
      </c>
      <c r="B5" s="9" t="s">
        <v>27</v>
      </c>
      <c r="C5" s="10" t="s">
        <v>4131</v>
      </c>
      <c r="D5" s="10">
        <v>45229</v>
      </c>
      <c r="E5" s="9">
        <v>10</v>
      </c>
      <c r="F5" s="9">
        <v>30</v>
      </c>
      <c r="G5" s="9">
        <v>2023</v>
      </c>
      <c r="H5" s="10">
        <f t="shared" si="0"/>
        <v>45229</v>
      </c>
      <c r="I5" s="10" t="str" cm="1">
        <f t="array" ref="I5">_xlfn.IFS(E5=1,"January",E5=2,"Febuary",E5=3,"March",E5=4,"April",E5=5,"May",E5=6,"June",E5=7,"July",E5=8,"August",E5=9,"September",E5=10,"October",E5=11,"November",E5=12,"December",E5&gt;12,_xlfn.IFS(F5=1,"January",F5=2,"Febuary",F5=3,"March",F5=4,"April",F5=5,"May",F5=6,"June",F5=7,"July",F5=8,"August",F5=9,"September",F5=10,"October",F5=11,"November",F5=12,"December"))</f>
        <v>October</v>
      </c>
      <c r="J5" s="10" t="str" cm="1">
        <f t="array" ref="J5">_xlfn.IFS(OR(I5="December",I5="January",I5="Febuary"),"Winter",OR(I5="March",I5="April",I5="May"),"Spring",OR(I5="June",I5="July",I5="August"),"Summer",OR(I5="September",I5="October",I5="November"),"Fall")</f>
        <v>Fall</v>
      </c>
      <c r="K5" s="13">
        <v>45233</v>
      </c>
      <c r="L5" s="9">
        <f t="shared" si="1"/>
        <v>4</v>
      </c>
      <c r="M5" s="9" t="s">
        <v>14</v>
      </c>
      <c r="N5" s="9">
        <v>55886</v>
      </c>
      <c r="O5" s="9">
        <v>2019</v>
      </c>
      <c r="P5" s="14">
        <v>2180.38</v>
      </c>
      <c r="Q5" s="14">
        <f t="shared" si="2"/>
        <v>2180.38</v>
      </c>
      <c r="R5" s="9">
        <v>135</v>
      </c>
      <c r="S5" s="9" t="b">
        <v>1</v>
      </c>
      <c r="T5" s="9">
        <v>0</v>
      </c>
      <c r="U5" s="9">
        <f t="shared" si="3"/>
        <v>0</v>
      </c>
      <c r="V5" s="14">
        <f t="shared" si="4"/>
        <v>4569.62</v>
      </c>
      <c r="W5" s="14">
        <f t="shared" si="5"/>
        <v>16.150962962963</v>
      </c>
      <c r="X5" s="14">
        <f t="shared" si="6"/>
        <v>0</v>
      </c>
      <c r="Y5" s="9">
        <f t="shared" si="7"/>
        <v>0</v>
      </c>
      <c r="Z5" t="s">
        <v>4133</v>
      </c>
      <c r="AA5">
        <f>AA3-AA2</f>
        <v>1990.85</v>
      </c>
    </row>
    <row r="6" spans="1:27">
      <c r="A6" s="5" t="s">
        <v>28</v>
      </c>
      <c r="B6" s="6" t="s">
        <v>29</v>
      </c>
      <c r="C6" s="7" t="s">
        <v>4129</v>
      </c>
      <c r="D6" s="7">
        <v>45038</v>
      </c>
      <c r="E6" s="6">
        <v>4</v>
      </c>
      <c r="F6" s="6">
        <v>22</v>
      </c>
      <c r="G6" s="6">
        <v>2023</v>
      </c>
      <c r="H6" s="7">
        <f t="shared" si="0"/>
        <v>45038</v>
      </c>
      <c r="I6" s="7" t="str" cm="1">
        <f t="array" ref="I6">_xlfn.IFS(E6=1,"January",E6=2,"Febuary",E6=3,"March",E6=4,"April",E6=5,"May",E6=6,"June",E6=7,"July",E6=8,"August",E6=9,"September",E6=10,"October",E6=11,"November",E6=12,"December",E6&gt;12,_xlfn.IFS(F6=1,"January",F6=2,"Febuary",F6=3,"March",F6=4,"April",F6=5,"May",F6=6,"June",F6=7,"July",F6=8,"August",F6=9,"September",F6=10,"October",F6=11,"November",F6=12,"December"))</f>
        <v>April</v>
      </c>
      <c r="J6" s="7" t="str" cm="1">
        <f t="array" ref="J6">_xlfn.IFS(OR(I6="December",I6="January",I6="Febuary"),"Winter",OR(I6="March",I6="April",I6="May"),"Spring",OR(I6="June",I6="July",I6="August"),"Summer",OR(I6="September",I6="October",I6="November"),"Fall")</f>
        <v>Spring</v>
      </c>
      <c r="K6" s="11">
        <v>45039</v>
      </c>
      <c r="L6" s="6">
        <f t="shared" si="1"/>
        <v>1</v>
      </c>
      <c r="M6" s="6" t="s">
        <v>19</v>
      </c>
      <c r="N6" s="6">
        <v>7265</v>
      </c>
      <c r="O6" s="6">
        <v>169</v>
      </c>
      <c r="P6" s="12">
        <v>252.44</v>
      </c>
      <c r="Q6" s="12">
        <f t="shared" si="2"/>
        <v>252.44</v>
      </c>
      <c r="R6" s="6">
        <v>30</v>
      </c>
      <c r="S6" s="6" t="b">
        <v>1</v>
      </c>
      <c r="T6" s="6">
        <v>0</v>
      </c>
      <c r="U6" s="6">
        <f t="shared" si="3"/>
        <v>0</v>
      </c>
      <c r="V6" s="12">
        <f t="shared" si="4"/>
        <v>1247.56</v>
      </c>
      <c r="W6" s="12">
        <f t="shared" si="5"/>
        <v>8.41466666666667</v>
      </c>
      <c r="X6" s="12">
        <f t="shared" si="6"/>
        <v>0</v>
      </c>
      <c r="Y6" s="6">
        <f t="shared" si="7"/>
        <v>0</v>
      </c>
      <c r="Z6" t="s">
        <v>4134</v>
      </c>
      <c r="AA6">
        <f>AA2-(AA5*0.5)</f>
        <v>-345.555</v>
      </c>
    </row>
    <row r="7" spans="1:27">
      <c r="A7" s="8" t="s">
        <v>31</v>
      </c>
      <c r="B7" s="9" t="s">
        <v>32</v>
      </c>
      <c r="C7" s="10" t="s">
        <v>4131</v>
      </c>
      <c r="D7" s="10">
        <v>45214</v>
      </c>
      <c r="E7" s="9">
        <v>10</v>
      </c>
      <c r="F7" s="9">
        <v>15</v>
      </c>
      <c r="G7" s="9">
        <v>2023</v>
      </c>
      <c r="H7" s="10">
        <f t="shared" si="0"/>
        <v>45214</v>
      </c>
      <c r="I7" s="10" t="str" cm="1">
        <f t="array" ref="I7">_xlfn.IFS(E7=1,"January",E7=2,"Febuary",E7=3,"March",E7=4,"April",E7=5,"May",E7=6,"June",E7=7,"July",E7=8,"August",E7=9,"September",E7=10,"October",E7=11,"November",E7=12,"December",E7&gt;12,_xlfn.IFS(F7=1,"January",F7=2,"Febuary",F7=3,"March",F7=4,"April",F7=5,"May",F7=6,"June",F7=7,"July",F7=8,"August",F7=9,"September",F7=10,"October",F7=11,"November",F7=12,"December"))</f>
        <v>October</v>
      </c>
      <c r="J7" s="10" t="str" cm="1">
        <f t="array" ref="J7">_xlfn.IFS(OR(I7="December",I7="January",I7="Febuary"),"Winter",OR(I7="March",I7="April",I7="May"),"Spring",OR(I7="June",I7="July",I7="August"),"Summer",OR(I7="September",I7="October",I7="November"),"Fall")</f>
        <v>Fall</v>
      </c>
      <c r="K7" s="13">
        <v>45227</v>
      </c>
      <c r="L7" s="9">
        <f t="shared" si="1"/>
        <v>13</v>
      </c>
      <c r="M7" s="9" t="s">
        <v>33</v>
      </c>
      <c r="N7" s="9">
        <v>83386</v>
      </c>
      <c r="O7" s="9">
        <v>2643</v>
      </c>
      <c r="P7" s="14">
        <v>2697.03</v>
      </c>
      <c r="Q7" s="14">
        <f t="shared" si="2"/>
        <v>2697.03</v>
      </c>
      <c r="R7" s="9">
        <v>0</v>
      </c>
      <c r="S7" s="9" t="b">
        <v>1</v>
      </c>
      <c r="T7" s="9">
        <v>0</v>
      </c>
      <c r="U7" s="9">
        <f t="shared" si="3"/>
        <v>0</v>
      </c>
      <c r="V7" s="14">
        <f t="shared" si="4"/>
        <v>-2697.03</v>
      </c>
      <c r="W7" s="14">
        <f t="shared" si="5"/>
        <v>0</v>
      </c>
      <c r="X7" s="14">
        <f t="shared" si="6"/>
        <v>0</v>
      </c>
      <c r="Y7" s="9">
        <f t="shared" si="7"/>
        <v>0</v>
      </c>
      <c r="Z7" t="s">
        <v>4135</v>
      </c>
      <c r="AA7">
        <f>AA3+(AA5*0.5)</f>
        <v>3636.145</v>
      </c>
    </row>
    <row r="8" spans="1:25">
      <c r="A8" s="5" t="s">
        <v>35</v>
      </c>
      <c r="B8" s="6" t="s">
        <v>36</v>
      </c>
      <c r="C8" s="7" t="s">
        <v>4128</v>
      </c>
      <c r="D8" s="7">
        <v>45206</v>
      </c>
      <c r="E8" s="6">
        <v>10</v>
      </c>
      <c r="F8" s="6">
        <v>7</v>
      </c>
      <c r="G8" s="6">
        <v>2023</v>
      </c>
      <c r="H8" s="7">
        <f t="shared" si="0"/>
        <v>45206</v>
      </c>
      <c r="I8" s="7" t="str" cm="1">
        <f t="array" ref="I8">_xlfn.IFS(E8=1,"January",E8=2,"Febuary",E8=3,"March",E8=4,"April",E8=5,"May",E8=6,"June",E8=7,"July",E8=8,"August",E8=9,"September",E8=10,"October",E8=11,"November",E8=12,"December",E8&gt;12,_xlfn.IFS(F8=1,"January",F8=2,"Febuary",F8=3,"March",F8=4,"April",F8=5,"May",F8=6,"June",F8=7,"July",F8=8,"August",F8=9,"September",F8=10,"October",F8=11,"November",F8=12,"December"))</f>
        <v>October</v>
      </c>
      <c r="J8" s="7" t="str" cm="1">
        <f t="array" ref="J8">_xlfn.IFS(OR(I8="December",I8="January",I8="Febuary"),"Winter",OR(I8="March",I8="April",I8="May"),"Spring",OR(I8="June",I8="July",I8="August"),"Summer",OR(I8="September",I8="October",I8="November"),"Fall")</f>
        <v>Fall</v>
      </c>
      <c r="K8" s="11">
        <v>45222</v>
      </c>
      <c r="L8" s="6">
        <f t="shared" si="1"/>
        <v>16</v>
      </c>
      <c r="M8" s="6" t="s">
        <v>19</v>
      </c>
      <c r="N8" s="6">
        <v>38194</v>
      </c>
      <c r="O8" s="6">
        <v>1135</v>
      </c>
      <c r="P8" s="12">
        <v>1232.76</v>
      </c>
      <c r="Q8" s="12">
        <f t="shared" si="2"/>
        <v>1232.76</v>
      </c>
      <c r="R8" s="6">
        <v>178</v>
      </c>
      <c r="S8" s="6" t="b">
        <v>1</v>
      </c>
      <c r="T8" s="6">
        <v>0</v>
      </c>
      <c r="U8" s="6">
        <f t="shared" si="3"/>
        <v>0</v>
      </c>
      <c r="V8" s="12">
        <f t="shared" si="4"/>
        <v>7667.24</v>
      </c>
      <c r="W8" s="12">
        <f t="shared" si="5"/>
        <v>6.92561797752809</v>
      </c>
      <c r="X8" s="12">
        <f t="shared" si="6"/>
        <v>0</v>
      </c>
      <c r="Y8" s="6">
        <f t="shared" si="7"/>
        <v>0</v>
      </c>
    </row>
    <row r="9" spans="1:25">
      <c r="A9" s="8" t="s">
        <v>37</v>
      </c>
      <c r="B9" s="9" t="s">
        <v>38</v>
      </c>
      <c r="C9" s="10" t="s">
        <v>4128</v>
      </c>
      <c r="D9" s="10">
        <v>45069</v>
      </c>
      <c r="E9" s="9">
        <v>5</v>
      </c>
      <c r="F9" s="9">
        <v>23</v>
      </c>
      <c r="G9" s="9">
        <v>2023</v>
      </c>
      <c r="H9" s="10">
        <f t="shared" si="0"/>
        <v>45069</v>
      </c>
      <c r="I9" s="10" t="str" cm="1">
        <f t="array" ref="I9">_xlfn.IFS(E9=1,"January",E9=2,"Febuary",E9=3,"March",E9=4,"April",E9=5,"May",E9=6,"June",E9=7,"July",E9=8,"August",E9=9,"September",E9=10,"October",E9=11,"November",E9=12,"December",E9&gt;12,_xlfn.IFS(F9=1,"January",F9=2,"Febuary",F9=3,"March",F9=4,"April",F9=5,"May",F9=6,"June",F9=7,"July",F9=8,"August",F9=9,"September",F9=10,"October",F9=11,"November",F9=12,"December"))</f>
        <v>May</v>
      </c>
      <c r="J9" s="10" t="str" cm="1">
        <f t="array" ref="J9">_xlfn.IFS(OR(I9="December",I9="January",I9="Febuary"),"Winter",OR(I9="March",I9="April",I9="May"),"Spring",OR(I9="June",I9="July",I9="August"),"Summer",OR(I9="September",I9="October",I9="November"),"Fall")</f>
        <v>Spring</v>
      </c>
      <c r="K9" s="13">
        <v>45074</v>
      </c>
      <c r="L9" s="9">
        <f t="shared" si="1"/>
        <v>5</v>
      </c>
      <c r="M9" s="9" t="s">
        <v>33</v>
      </c>
      <c r="N9" s="9">
        <v>88498</v>
      </c>
      <c r="O9" s="9">
        <v>1173</v>
      </c>
      <c r="P9" s="14">
        <v>865.7</v>
      </c>
      <c r="Q9" s="14">
        <f t="shared" si="2"/>
        <v>865.7</v>
      </c>
      <c r="R9" s="9">
        <v>127</v>
      </c>
      <c r="S9" s="9" t="b">
        <v>1</v>
      </c>
      <c r="T9" s="9">
        <v>0</v>
      </c>
      <c r="U9" s="9">
        <f t="shared" si="3"/>
        <v>0</v>
      </c>
      <c r="V9" s="14">
        <f t="shared" si="4"/>
        <v>5484.3</v>
      </c>
      <c r="W9" s="14">
        <f t="shared" si="5"/>
        <v>6.81653543307087</v>
      </c>
      <c r="X9" s="14">
        <f t="shared" si="6"/>
        <v>0</v>
      </c>
      <c r="Y9" s="9">
        <f t="shared" si="7"/>
        <v>0</v>
      </c>
    </row>
    <row r="10" spans="1:25">
      <c r="A10" s="5" t="s">
        <v>39</v>
      </c>
      <c r="B10" s="6" t="s">
        <v>40</v>
      </c>
      <c r="C10" s="7" t="s">
        <v>4131</v>
      </c>
      <c r="D10" s="7">
        <v>45008</v>
      </c>
      <c r="E10" s="6">
        <v>3</v>
      </c>
      <c r="F10" s="6">
        <v>23</v>
      </c>
      <c r="G10" s="6">
        <v>2023</v>
      </c>
      <c r="H10" s="7">
        <f t="shared" si="0"/>
        <v>45008</v>
      </c>
      <c r="I10" s="7" t="str" cm="1">
        <f t="array" ref="I10">_xlfn.IFS(E10=1,"January",E10=2,"Febuary",E10=3,"March",E10=4,"April",E10=5,"May",E10=6,"June",E10=7,"July",E10=8,"August",E10=9,"September",E10=10,"October",E10=11,"November",E10=12,"December",E10&gt;12,_xlfn.IFS(F10=1,"January",F10=2,"Febuary",F10=3,"March",F10=4,"April",F10=5,"May",F10=6,"June",F10=7,"July",F10=8,"August",F10=9,"September",F10=10,"October",F10=11,"November",F10=12,"December"))</f>
        <v>March</v>
      </c>
      <c r="J10" s="7" t="str" cm="1">
        <f t="array" ref="J10">_xlfn.IFS(OR(I10="December",I10="January",I10="Febuary"),"Winter",OR(I10="March",I10="April",I10="May"),"Spring",OR(I10="June",I10="July",I10="August"),"Summer",OR(I10="September",I10="October",I10="November"),"Fall")</f>
        <v>Spring</v>
      </c>
      <c r="K10" s="11">
        <v>45017</v>
      </c>
      <c r="L10" s="6">
        <f t="shared" si="1"/>
        <v>9</v>
      </c>
      <c r="M10" s="6" t="s">
        <v>41</v>
      </c>
      <c r="N10" s="6">
        <v>45131</v>
      </c>
      <c r="O10" s="6">
        <v>1179</v>
      </c>
      <c r="P10" s="12">
        <v>1046.18</v>
      </c>
      <c r="Q10" s="12">
        <f t="shared" si="2"/>
        <v>1046.18</v>
      </c>
      <c r="R10" s="6">
        <v>104</v>
      </c>
      <c r="S10" s="6" t="b">
        <v>1</v>
      </c>
      <c r="T10" s="6">
        <v>0</v>
      </c>
      <c r="U10" s="6">
        <f t="shared" si="3"/>
        <v>0</v>
      </c>
      <c r="V10" s="12">
        <f t="shared" si="4"/>
        <v>4153.82</v>
      </c>
      <c r="W10" s="12">
        <f t="shared" si="5"/>
        <v>10.0594230769231</v>
      </c>
      <c r="X10" s="12">
        <f t="shared" si="6"/>
        <v>0</v>
      </c>
      <c r="Y10" s="6">
        <f t="shared" si="7"/>
        <v>0</v>
      </c>
    </row>
    <row r="11" spans="1:35">
      <c r="A11" s="8" t="s">
        <v>43</v>
      </c>
      <c r="B11" s="9" t="s">
        <v>44</v>
      </c>
      <c r="C11" s="10" t="s">
        <v>4129</v>
      </c>
      <c r="D11" s="10">
        <v>45006</v>
      </c>
      <c r="E11" s="9">
        <v>3</v>
      </c>
      <c r="F11" s="9">
        <v>21</v>
      </c>
      <c r="G11" s="9">
        <v>2023</v>
      </c>
      <c r="H11" s="10">
        <f t="shared" si="0"/>
        <v>45006</v>
      </c>
      <c r="I11" s="10" t="str" cm="1">
        <f t="array" ref="I11">_xlfn.IFS(E11=1,"January",E11=2,"Febuary",E11=3,"March",E11=4,"April",E11=5,"May",E11=6,"June",E11=7,"July",E11=8,"August",E11=9,"September",E11=10,"October",E11=11,"November",E11=12,"December",E11&gt;12,_xlfn.IFS(F11=1,"January",F11=2,"Febuary",F11=3,"March",F11=4,"April",F11=5,"May",F11=6,"June",F11=7,"July",F11=8,"August",F11=9,"September",F11=10,"October",F11=11,"November",F11=12,"December"))</f>
        <v>March</v>
      </c>
      <c r="J11" s="10" t="str" cm="1">
        <f t="array" ref="J11">_xlfn.IFS(OR(I11="December",I11="January",I11="Febuary"),"Winter",OR(I11="March",I11="April",I11="May"),"Spring",OR(I11="June",I11="July",I11="August"),"Summer",OR(I11="September",I11="October",I11="November"),"Fall")</f>
        <v>Spring</v>
      </c>
      <c r="K11" s="13">
        <v>45017</v>
      </c>
      <c r="L11" s="9">
        <f t="shared" si="1"/>
        <v>11</v>
      </c>
      <c r="M11" s="9" t="s">
        <v>23</v>
      </c>
      <c r="N11" s="9">
        <v>61263</v>
      </c>
      <c r="O11" s="9">
        <v>1153</v>
      </c>
      <c r="P11" s="14">
        <v>1623.56</v>
      </c>
      <c r="Q11" s="14">
        <f t="shared" si="2"/>
        <v>1623.56</v>
      </c>
      <c r="R11" s="9">
        <v>0</v>
      </c>
      <c r="S11" s="9" t="b">
        <v>0</v>
      </c>
      <c r="T11" s="9">
        <v>0</v>
      </c>
      <c r="U11" s="9">
        <f t="shared" si="3"/>
        <v>0</v>
      </c>
      <c r="V11" s="14">
        <f t="shared" si="4"/>
        <v>-1623.56</v>
      </c>
      <c r="W11" s="14">
        <f t="shared" si="5"/>
        <v>0</v>
      </c>
      <c r="X11" s="14">
        <f t="shared" si="6"/>
        <v>0</v>
      </c>
      <c r="Y11" s="9">
        <f t="shared" si="7"/>
        <v>0</v>
      </c>
      <c r="Z11" s="2" t="s">
        <v>4156</v>
      </c>
      <c r="AA11" s="3" t="s">
        <v>4157</v>
      </c>
      <c r="AB11" s="3" t="s">
        <v>4158</v>
      </c>
      <c r="AC11" s="15" t="s">
        <v>4125</v>
      </c>
      <c r="AF11" s="2" t="s">
        <v>4156</v>
      </c>
      <c r="AG11" s="3" t="s">
        <v>4159</v>
      </c>
      <c r="AH11" s="3" t="s">
        <v>4158</v>
      </c>
      <c r="AI11" s="15" t="s">
        <v>4125</v>
      </c>
    </row>
    <row r="12" spans="1:35">
      <c r="A12" s="5" t="s">
        <v>45</v>
      </c>
      <c r="B12" s="6" t="s">
        <v>46</v>
      </c>
      <c r="C12" s="7" t="s">
        <v>4128</v>
      </c>
      <c r="D12" s="7" t="s">
        <v>47</v>
      </c>
      <c r="E12" s="6">
        <v>22</v>
      </c>
      <c r="F12" s="6">
        <v>2</v>
      </c>
      <c r="G12" s="6">
        <v>2023</v>
      </c>
      <c r="H12" s="7">
        <f t="shared" si="0"/>
        <v>44979</v>
      </c>
      <c r="I12" s="7" t="str" cm="1">
        <f t="array" ref="I12">_xlfn.IFS(E12=1,"January",E12=2,"Febuary",E12=3,"March",E12=4,"April",E12=5,"May",E12=6,"June",E12=7,"July",E12=8,"August",E12=9,"September",E12=10,"October",E12=11,"November",E12=12,"December",E12&gt;12,_xlfn.IFS(F12=1,"January",F12=2,"Febuary",F12=3,"March",F12=4,"April",F12=5,"May",F12=6,"June",F12=7,"July",F12=8,"August",F12=9,"September",F12=10,"October",F12=11,"November",F12=12,"December"))</f>
        <v>Febuary</v>
      </c>
      <c r="J12" s="7" t="str" cm="1">
        <f t="array" ref="J12">_xlfn.IFS(OR(I12="December",I12="January",I12="Febuary"),"Winter",OR(I12="March",I12="April",I12="May"),"Spring",OR(I12="June",I12="July",I12="August"),"Summer",OR(I12="September",I12="October",I12="November"),"Fall")</f>
        <v>Winter</v>
      </c>
      <c r="K12" s="11">
        <v>44986</v>
      </c>
      <c r="L12" s="6">
        <f t="shared" si="1"/>
        <v>7</v>
      </c>
      <c r="M12" s="6" t="s">
        <v>33</v>
      </c>
      <c r="N12" s="6">
        <v>17023</v>
      </c>
      <c r="O12" s="6">
        <v>455</v>
      </c>
      <c r="P12" s="12">
        <v>523.13</v>
      </c>
      <c r="Q12" s="12">
        <f t="shared" si="2"/>
        <v>523.13</v>
      </c>
      <c r="R12" s="6">
        <v>76</v>
      </c>
      <c r="S12" s="6" t="b">
        <v>1</v>
      </c>
      <c r="T12" s="6">
        <v>0</v>
      </c>
      <c r="U12" s="6">
        <f t="shared" si="3"/>
        <v>0</v>
      </c>
      <c r="V12" s="12">
        <f t="shared" si="4"/>
        <v>3276.87</v>
      </c>
      <c r="W12" s="12">
        <f t="shared" si="5"/>
        <v>6.88328947368421</v>
      </c>
      <c r="X12" s="12">
        <f t="shared" si="6"/>
        <v>0</v>
      </c>
      <c r="Y12" s="6">
        <f t="shared" si="7"/>
        <v>0</v>
      </c>
      <c r="Z12" s="5" t="str" cm="1">
        <f t="array" ref="Z12">INDEX($A$1:$T$2002,MATCH(943,$R$1:$R$2002,0),3)</f>
        <v>Launch</v>
      </c>
      <c r="AA12" s="6">
        <f>LARGE($R$2:$R$2002,1)</f>
        <v>943</v>
      </c>
      <c r="AB12" s="12" cm="1">
        <f t="array" ref="AB12">INDEX($A$1:$T$2002,MATCH(943,$R$1:$R$2002,0),15)</f>
        <v>4812</v>
      </c>
      <c r="AC12" s="16" t="str" cm="1">
        <f t="array" ref="AC12">INDEX($A$1:$T$2002,MATCH(943,$R$1:$R$2002,0),10)</f>
        <v>Fall</v>
      </c>
      <c r="AF12" s="5" t="str" cm="1">
        <f t="array" ref="AF12">INDEX($A$1:$T$2002,MATCH($AG$12,$R$1:$R$2002,0),3)</f>
        <v>BlackFriday</v>
      </c>
      <c r="AG12" s="6">
        <v>0</v>
      </c>
      <c r="AH12" s="12" cm="1">
        <f t="array" ref="AH12">INDEX($A$1:$T$2002,MATCH($AG$12,$R$1:$R$2002,0),15)</f>
        <v>2643</v>
      </c>
      <c r="AI12" s="16" t="str" cm="1">
        <f t="array" ref="AI12">INDEX($A$1:$T$2002,MATCH($AG$12,$R$1:$R$2002,0),10)</f>
        <v>Fall</v>
      </c>
    </row>
    <row r="13" spans="1:35">
      <c r="A13" s="8" t="s">
        <v>48</v>
      </c>
      <c r="B13" s="9" t="s">
        <v>49</v>
      </c>
      <c r="C13" s="10" t="s">
        <v>4128</v>
      </c>
      <c r="D13" s="10">
        <v>44976</v>
      </c>
      <c r="E13" s="9">
        <v>2</v>
      </c>
      <c r="F13" s="9">
        <v>19</v>
      </c>
      <c r="G13" s="9">
        <v>2023</v>
      </c>
      <c r="H13" s="10">
        <f t="shared" si="0"/>
        <v>44976</v>
      </c>
      <c r="I13" s="10" t="str" cm="1">
        <f t="array" ref="I13">_xlfn.IFS(E13=1,"January",E13=2,"Febuary",E13=3,"March",E13=4,"April",E13=5,"May",E13=6,"June",E13=7,"July",E13=8,"August",E13=9,"September",E13=10,"October",E13=11,"November",E13=12,"December",E13&gt;12,_xlfn.IFS(F13=1,"January",F13=2,"Febuary",F13=3,"March",F13=4,"April",F13=5,"May",F13=6,"June",F13=7,"July",F13=8,"August",F13=9,"September",F13=10,"October",F13=11,"November",F13=12,"December"))</f>
        <v>Febuary</v>
      </c>
      <c r="J13" s="10" t="str" cm="1">
        <f t="array" ref="J13">_xlfn.IFS(OR(I13="December",I13="January",I13="Febuary"),"Winter",OR(I13="March",I13="April",I13="May"),"Spring",OR(I13="June",I13="July",I13="August"),"Summer",OR(I13="September",I13="October",I13="November"),"Fall")</f>
        <v>Winter</v>
      </c>
      <c r="K13" s="13">
        <v>44977</v>
      </c>
      <c r="L13" s="9">
        <f t="shared" si="1"/>
        <v>1</v>
      </c>
      <c r="M13" s="9" t="s">
        <v>41</v>
      </c>
      <c r="N13" s="9">
        <v>42090</v>
      </c>
      <c r="O13" s="9">
        <v>763</v>
      </c>
      <c r="P13" s="14">
        <v>1267.69</v>
      </c>
      <c r="Q13" s="14">
        <f t="shared" si="2"/>
        <v>1267.69</v>
      </c>
      <c r="R13" s="9">
        <v>109</v>
      </c>
      <c r="S13" s="9" t="b">
        <v>0</v>
      </c>
      <c r="T13" s="9">
        <v>0</v>
      </c>
      <c r="U13" s="9">
        <f t="shared" si="3"/>
        <v>0</v>
      </c>
      <c r="V13" s="14">
        <f t="shared" si="4"/>
        <v>4182.31</v>
      </c>
      <c r="W13" s="14">
        <f t="shared" si="5"/>
        <v>11.6301834862385</v>
      </c>
      <c r="X13" s="14">
        <f t="shared" si="6"/>
        <v>0</v>
      </c>
      <c r="Y13" s="9">
        <f t="shared" si="7"/>
        <v>0</v>
      </c>
      <c r="Z13" s="8"/>
      <c r="AA13" s="9"/>
      <c r="AB13" s="9"/>
      <c r="AC13" s="17"/>
      <c r="AF13" s="8"/>
      <c r="AG13" s="9"/>
      <c r="AH13" s="9"/>
      <c r="AI13" s="17"/>
    </row>
    <row r="14" spans="1:35">
      <c r="A14" s="5" t="s">
        <v>50</v>
      </c>
      <c r="B14" s="6" t="s">
        <v>51</v>
      </c>
      <c r="C14" s="7" t="s">
        <v>4128</v>
      </c>
      <c r="D14" s="7">
        <v>45062</v>
      </c>
      <c r="E14" s="6">
        <v>5</v>
      </c>
      <c r="F14" s="6">
        <v>16</v>
      </c>
      <c r="G14" s="6">
        <v>2023</v>
      </c>
      <c r="H14" s="7">
        <f t="shared" si="0"/>
        <v>45062</v>
      </c>
      <c r="I14" s="7" t="str" cm="1">
        <f t="array" ref="I14">_xlfn.IFS(E14=1,"January",E14=2,"Febuary",E14=3,"March",E14=4,"April",E14=5,"May",E14=6,"June",E14=7,"July",E14=8,"August",E14=9,"September",E14=10,"October",E14=11,"November",E14=12,"December",E14&gt;12,_xlfn.IFS(F14=1,"January",F14=2,"Febuary",F14=3,"March",F14=4,"April",F14=5,"May",F14=6,"June",F14=7,"July",F14=8,"August",F14=9,"September",F14=10,"October",F14=11,"November",F14=12,"December"))</f>
        <v>May</v>
      </c>
      <c r="J14" s="7" t="str" cm="1">
        <f t="array" ref="J14">_xlfn.IFS(OR(I14="December",I14="January",I14="Febuary"),"Winter",OR(I14="March",I14="April",I14="May"),"Spring",OR(I14="June",I14="July",I14="August"),"Summer",OR(I14="September",I14="October",I14="November"),"Fall")</f>
        <v>Spring</v>
      </c>
      <c r="K14" s="11">
        <v>45078</v>
      </c>
      <c r="L14" s="6">
        <f t="shared" si="1"/>
        <v>16</v>
      </c>
      <c r="M14" s="6" t="s">
        <v>41</v>
      </c>
      <c r="N14" s="6">
        <v>68221</v>
      </c>
      <c r="O14" s="6">
        <v>2975</v>
      </c>
      <c r="P14" s="12">
        <v>5292.16</v>
      </c>
      <c r="Q14" s="12">
        <f t="shared" si="2"/>
        <v>3636.145</v>
      </c>
      <c r="R14" s="6">
        <v>567</v>
      </c>
      <c r="S14" s="6" t="b">
        <v>0</v>
      </c>
      <c r="T14" s="6">
        <v>0</v>
      </c>
      <c r="U14" s="6">
        <f t="shared" si="3"/>
        <v>0</v>
      </c>
      <c r="V14" s="12">
        <f t="shared" si="4"/>
        <v>24713.855</v>
      </c>
      <c r="W14" s="12">
        <f t="shared" si="5"/>
        <v>6.41295414462081</v>
      </c>
      <c r="X14" s="12">
        <f t="shared" si="6"/>
        <v>0</v>
      </c>
      <c r="Y14" s="6">
        <f t="shared" si="7"/>
        <v>0</v>
      </c>
      <c r="Z14" s="5"/>
      <c r="AA14" s="6"/>
      <c r="AB14" s="6"/>
      <c r="AC14" s="16"/>
      <c r="AF14" s="5"/>
      <c r="AG14" s="6"/>
      <c r="AH14" s="6"/>
      <c r="AI14" s="16"/>
    </row>
    <row r="15" spans="1:35">
      <c r="A15" s="8" t="s">
        <v>52</v>
      </c>
      <c r="B15" s="9" t="s">
        <v>53</v>
      </c>
      <c r="C15" s="10" t="s">
        <v>4128</v>
      </c>
      <c r="D15" s="10">
        <v>45201</v>
      </c>
      <c r="E15" s="9">
        <v>10</v>
      </c>
      <c r="F15" s="9">
        <v>2</v>
      </c>
      <c r="G15" s="9">
        <v>2023</v>
      </c>
      <c r="H15" s="10">
        <f t="shared" si="0"/>
        <v>45201</v>
      </c>
      <c r="I15" s="10" t="str" cm="1">
        <f t="array" ref="I15">_xlfn.IFS(E15=1,"January",E15=2,"Febuary",E15=3,"March",E15=4,"April",E15=5,"May",E15=6,"June",E15=7,"July",E15=8,"August",E15=9,"September",E15=10,"October",E15=11,"November",E15=12,"December",E15&gt;12,_xlfn.IFS(F15=1,"January",F15=2,"Febuary",F15=3,"March",F15=4,"April",F15=5,"May",F15=6,"June",F15=7,"July",F15=8,"August",F15=9,"September",F15=10,"October",F15=11,"November",F15=12,"December"))</f>
        <v>October</v>
      </c>
      <c r="J15" s="10" t="str" cm="1">
        <f t="array" ref="J15">_xlfn.IFS(OR(I15="December",I15="January",I15="Febuary"),"Winter",OR(I15="March",I15="April",I15="May"),"Spring",OR(I15="June",I15="July",I15="August"),"Summer",OR(I15="September",I15="October",I15="November"),"Fall")</f>
        <v>Fall</v>
      </c>
      <c r="K15" s="13">
        <v>45214</v>
      </c>
      <c r="L15" s="9">
        <f t="shared" si="1"/>
        <v>13</v>
      </c>
      <c r="M15" s="9" t="s">
        <v>14</v>
      </c>
      <c r="N15" s="9">
        <v>65820</v>
      </c>
      <c r="O15" s="9">
        <v>1116</v>
      </c>
      <c r="P15" s="14">
        <v>1464.72</v>
      </c>
      <c r="Q15" s="14">
        <f t="shared" si="2"/>
        <v>1464.72</v>
      </c>
      <c r="R15" s="9">
        <v>169</v>
      </c>
      <c r="S15" s="9" t="b">
        <v>1</v>
      </c>
      <c r="T15" s="9">
        <v>0</v>
      </c>
      <c r="U15" s="9">
        <f t="shared" si="3"/>
        <v>0</v>
      </c>
      <c r="V15" s="14">
        <f t="shared" si="4"/>
        <v>6985.28</v>
      </c>
      <c r="W15" s="14">
        <f t="shared" si="5"/>
        <v>8.66698224852071</v>
      </c>
      <c r="X15" s="14">
        <f t="shared" si="6"/>
        <v>0</v>
      </c>
      <c r="Y15" s="9">
        <f t="shared" si="7"/>
        <v>0</v>
      </c>
      <c r="Z15" s="18"/>
      <c r="AA15" s="19"/>
      <c r="AB15" s="19"/>
      <c r="AC15" s="20"/>
      <c r="AF15" s="18"/>
      <c r="AG15" s="19"/>
      <c r="AH15" s="19"/>
      <c r="AI15" s="20"/>
    </row>
    <row r="16" spans="1:25">
      <c r="A16" s="5" t="s">
        <v>54</v>
      </c>
      <c r="B16" s="6" t="s">
        <v>55</v>
      </c>
      <c r="C16" s="7" t="s">
        <v>4127</v>
      </c>
      <c r="D16" s="7">
        <v>44967</v>
      </c>
      <c r="E16" s="6">
        <v>2</v>
      </c>
      <c r="F16" s="6">
        <v>10</v>
      </c>
      <c r="G16" s="6">
        <v>2023</v>
      </c>
      <c r="H16" s="7">
        <f t="shared" si="0"/>
        <v>44967</v>
      </c>
      <c r="I16" s="7" t="str" cm="1">
        <f t="array" ref="I16">_xlfn.IFS(E16=1,"January",E16=2,"Febuary",E16=3,"March",E16=4,"April",E16=5,"May",E16=6,"June",E16=7,"July",E16=8,"August",E16=9,"September",E16=10,"October",E16=11,"November",E16=12,"December",E16&gt;12,_xlfn.IFS(F16=1,"January",F16=2,"Febuary",F16=3,"March",F16=4,"April",F16=5,"May",F16=6,"June",F16=7,"July",F16=8,"August",F16=9,"September",F16=10,"October",F16=11,"November",F16=12,"December"))</f>
        <v>Febuary</v>
      </c>
      <c r="J16" s="7" t="str" cm="1">
        <f t="array" ref="J16">_xlfn.IFS(OR(I16="December",I16="January",I16="Febuary"),"Winter",OR(I16="March",I16="April",I16="May"),"Spring",OR(I16="June",I16="July",I16="August"),"Summer",OR(I16="September",I16="October",I16="November"),"Fall")</f>
        <v>Winter</v>
      </c>
      <c r="K16" s="11">
        <v>44973</v>
      </c>
      <c r="L16" s="6">
        <f t="shared" si="1"/>
        <v>6</v>
      </c>
      <c r="M16" s="6" t="s">
        <v>41</v>
      </c>
      <c r="N16" s="6">
        <v>1769</v>
      </c>
      <c r="O16" s="6">
        <v>85</v>
      </c>
      <c r="P16" s="12">
        <v>139.18</v>
      </c>
      <c r="Q16" s="12">
        <f t="shared" si="2"/>
        <v>139.18</v>
      </c>
      <c r="R16" s="6">
        <v>11</v>
      </c>
      <c r="S16" s="6" t="b">
        <v>1</v>
      </c>
      <c r="T16" s="6">
        <v>0</v>
      </c>
      <c r="U16" s="6">
        <f t="shared" si="3"/>
        <v>0</v>
      </c>
      <c r="V16" s="12">
        <f t="shared" si="4"/>
        <v>410.82</v>
      </c>
      <c r="W16" s="12">
        <f t="shared" si="5"/>
        <v>12.6527272727273</v>
      </c>
      <c r="X16" s="12">
        <f t="shared" si="6"/>
        <v>0</v>
      </c>
      <c r="Y16" s="6">
        <f t="shared" si="7"/>
        <v>0</v>
      </c>
    </row>
    <row r="17" spans="1:25">
      <c r="A17" s="8" t="s">
        <v>56</v>
      </c>
      <c r="B17" s="9" t="s">
        <v>57</v>
      </c>
      <c r="C17" s="10" t="s">
        <v>4131</v>
      </c>
      <c r="D17" s="10">
        <v>45243</v>
      </c>
      <c r="E17" s="9">
        <v>11</v>
      </c>
      <c r="F17" s="9">
        <v>13</v>
      </c>
      <c r="G17" s="9">
        <v>2023</v>
      </c>
      <c r="H17" s="10">
        <f t="shared" si="0"/>
        <v>45243</v>
      </c>
      <c r="I17" s="10" t="str" cm="1">
        <f t="array" ref="I17">_xlfn.IFS(E17=1,"January",E17=2,"Febuary",E17=3,"March",E17=4,"April",E17=5,"May",E17=6,"June",E17=7,"July",E17=8,"August",E17=9,"September",E17=10,"October",E17=11,"November",E17=12,"December",E17&gt;12,_xlfn.IFS(F17=1,"January",F17=2,"Febuary",F17=3,"March",F17=4,"April",F17=5,"May",F17=6,"June",F17=7,"July",F17=8,"August",F17=9,"September",F17=10,"October",F17=11,"November",F17=12,"December"))</f>
        <v>November</v>
      </c>
      <c r="J17" s="10" t="str" cm="1">
        <f t="array" ref="J17">_xlfn.IFS(OR(I17="December",I17="January",I17="Febuary"),"Winter",OR(I17="March",I17="April",I17="May"),"Spring",OR(I17="June",I17="July",I17="August"),"Summer",OR(I17="September",I17="October",I17="November"),"Fall")</f>
        <v>Fall</v>
      </c>
      <c r="K17" s="13">
        <v>45253</v>
      </c>
      <c r="L17" s="9">
        <f t="shared" si="1"/>
        <v>10</v>
      </c>
      <c r="M17" s="9" t="s">
        <v>23</v>
      </c>
      <c r="N17" s="9">
        <v>60735</v>
      </c>
      <c r="O17" s="9">
        <v>1617</v>
      </c>
      <c r="P17" s="14">
        <v>1552.9</v>
      </c>
      <c r="Q17" s="14">
        <f t="shared" si="2"/>
        <v>1552.9</v>
      </c>
      <c r="R17" s="9">
        <v>228</v>
      </c>
      <c r="S17" s="9" t="b">
        <v>1</v>
      </c>
      <c r="T17" s="9">
        <v>0</v>
      </c>
      <c r="U17" s="9">
        <f t="shared" si="3"/>
        <v>0</v>
      </c>
      <c r="V17" s="14">
        <f t="shared" si="4"/>
        <v>9847.1</v>
      </c>
      <c r="W17" s="14">
        <f t="shared" si="5"/>
        <v>6.8109649122807</v>
      </c>
      <c r="X17" s="14">
        <f t="shared" si="6"/>
        <v>0</v>
      </c>
      <c r="Y17" s="9">
        <f t="shared" si="7"/>
        <v>0</v>
      </c>
    </row>
    <row r="18" spans="1:29">
      <c r="A18" s="5" t="s">
        <v>60</v>
      </c>
      <c r="B18" s="6" t="s">
        <v>61</v>
      </c>
      <c r="C18" s="7" t="s">
        <v>4129</v>
      </c>
      <c r="D18" s="7">
        <v>45025</v>
      </c>
      <c r="E18" s="6">
        <v>4</v>
      </c>
      <c r="F18" s="6">
        <v>9</v>
      </c>
      <c r="G18" s="6">
        <v>2023</v>
      </c>
      <c r="H18" s="7">
        <f t="shared" si="0"/>
        <v>45025</v>
      </c>
      <c r="I18" s="7" t="str" cm="1">
        <f t="array" ref="I18">_xlfn.IFS(E18=1,"January",E18=2,"Febuary",E18=3,"March",E18=4,"April",E18=5,"May",E18=6,"June",E18=7,"July",E18=8,"August",E18=9,"September",E18=10,"October",E18=11,"November",E18=12,"December",E18&gt;12,_xlfn.IFS(F18=1,"January",F18=2,"Febuary",F18=3,"March",F18=4,"April",F18=5,"May",F18=6,"June",F18=7,"July",F18=8,"August",F18=9,"September",F18=10,"October",F18=11,"November",F18=12,"December"))</f>
        <v>April</v>
      </c>
      <c r="J18" s="7" t="str" cm="1">
        <f t="array" ref="J18">_xlfn.IFS(OR(I18="December",I18="January",I18="Febuary"),"Winter",OR(I18="March",I18="April",I18="May"),"Spring",OR(I18="June",I18="July",I18="August"),"Summer",OR(I18="September",I18="October",I18="November"),"Fall")</f>
        <v>Spring</v>
      </c>
      <c r="K18" s="11">
        <v>45200</v>
      </c>
      <c r="L18" s="6">
        <f t="shared" si="1"/>
        <v>175</v>
      </c>
      <c r="M18" s="6" t="s">
        <v>23</v>
      </c>
      <c r="N18" s="6">
        <v>63955</v>
      </c>
      <c r="O18" s="6">
        <v>2804</v>
      </c>
      <c r="P18" s="12">
        <v>3147.37</v>
      </c>
      <c r="Q18" s="12">
        <f t="shared" si="2"/>
        <v>3147.37</v>
      </c>
      <c r="R18" s="6">
        <v>536</v>
      </c>
      <c r="S18" s="6" t="b">
        <v>0</v>
      </c>
      <c r="T18" s="6">
        <v>0</v>
      </c>
      <c r="U18" s="6">
        <f t="shared" si="3"/>
        <v>0</v>
      </c>
      <c r="V18" s="12">
        <f t="shared" si="4"/>
        <v>23652.63</v>
      </c>
      <c r="W18" s="12">
        <f t="shared" si="5"/>
        <v>5.87195895522388</v>
      </c>
      <c r="X18" s="12">
        <f t="shared" si="6"/>
        <v>0</v>
      </c>
      <c r="Y18" s="6">
        <f t="shared" si="7"/>
        <v>0</v>
      </c>
      <c r="Z18" s="2" t="s">
        <v>4156</v>
      </c>
      <c r="AA18" s="3" t="s">
        <v>4160</v>
      </c>
      <c r="AB18" s="3" t="s">
        <v>4158</v>
      </c>
      <c r="AC18" s="15" t="s">
        <v>4125</v>
      </c>
    </row>
    <row r="19" spans="1:29">
      <c r="A19" s="8" t="s">
        <v>62</v>
      </c>
      <c r="B19" s="9" t="s">
        <v>63</v>
      </c>
      <c r="C19" s="10" t="s">
        <v>4131</v>
      </c>
      <c r="D19" s="10">
        <v>45043</v>
      </c>
      <c r="E19" s="9">
        <v>4</v>
      </c>
      <c r="F19" s="9">
        <v>27</v>
      </c>
      <c r="G19" s="9">
        <v>2023</v>
      </c>
      <c r="H19" s="10">
        <f t="shared" si="0"/>
        <v>45043</v>
      </c>
      <c r="I19" s="10" t="str" cm="1">
        <f t="array" ref="I19">_xlfn.IFS(E19=1,"January",E19=2,"Febuary",E19=3,"March",E19=4,"April",E19=5,"May",E19=6,"June",E19=7,"July",E19=8,"August",E19=9,"September",E19=10,"October",E19=11,"November",E19=12,"December",E19&gt;12,_xlfn.IFS(F19=1,"January",F19=2,"Febuary",F19=3,"March",F19=4,"April",F19=5,"May",F19=6,"June",F19=7,"July",F19=8,"August",F19=9,"September",F19=10,"October",F19=11,"November",F19=12,"December"))</f>
        <v>April</v>
      </c>
      <c r="J19" s="10" t="str" cm="1">
        <f t="array" ref="J19">_xlfn.IFS(OR(I19="December",I19="January",I19="Febuary"),"Winter",OR(I19="March",I19="April",I19="May"),"Spring",OR(I19="June",I19="July",I19="August"),"Summer",OR(I19="September",I19="October",I19="November"),"Fall")</f>
        <v>Spring</v>
      </c>
      <c r="K19" s="13">
        <v>45071</v>
      </c>
      <c r="L19" s="9">
        <f t="shared" si="1"/>
        <v>28</v>
      </c>
      <c r="M19" s="9" t="s">
        <v>33</v>
      </c>
      <c r="N19" s="9">
        <v>65925</v>
      </c>
      <c r="O19" s="9">
        <v>2317</v>
      </c>
      <c r="P19" s="14">
        <v>3635.76</v>
      </c>
      <c r="Q19" s="14">
        <f t="shared" si="2"/>
        <v>3635.76</v>
      </c>
      <c r="R19" s="9">
        <v>389</v>
      </c>
      <c r="S19" s="9" t="b">
        <v>1</v>
      </c>
      <c r="T19" s="9">
        <v>0</v>
      </c>
      <c r="U19" s="9">
        <f t="shared" si="3"/>
        <v>0</v>
      </c>
      <c r="V19" s="14">
        <f t="shared" si="4"/>
        <v>15814.24</v>
      </c>
      <c r="W19" s="14">
        <f t="shared" si="5"/>
        <v>9.34642673521851</v>
      </c>
      <c r="X19" s="14">
        <f t="shared" si="6"/>
        <v>0</v>
      </c>
      <c r="Y19" s="9">
        <f t="shared" si="7"/>
        <v>0</v>
      </c>
      <c r="Z19" s="5" t="str" cm="1">
        <f t="array" ref="Z19">INDEX($A$1:$T$2002,MATCH(0,$R$1:$R$2002,0),3)</f>
        <v>BlackFriday</v>
      </c>
      <c r="AA19" s="6">
        <f>MIN($R$2:$R$2002)</f>
        <v>0</v>
      </c>
      <c r="AB19" s="12" cm="1">
        <f t="array" ref="AB19">INDEX($A$1:$T$2002,MATCH(0,$R$1:$R$2002,0),15)</f>
        <v>2643</v>
      </c>
      <c r="AC19" s="16" t="str" cm="1">
        <f t="array" ref="AC19">INDEX($A$1:$T$2002,MATCH(0,$R$1:$R$2002,0),10)</f>
        <v>Fall</v>
      </c>
    </row>
    <row r="20" spans="1:29">
      <c r="A20" s="5" t="s">
        <v>64</v>
      </c>
      <c r="B20" s="6" t="s">
        <v>65</v>
      </c>
      <c r="C20" s="7" t="s">
        <v>4129</v>
      </c>
      <c r="D20" s="7">
        <v>45046</v>
      </c>
      <c r="E20" s="6">
        <v>4</v>
      </c>
      <c r="F20" s="6">
        <v>30</v>
      </c>
      <c r="G20" s="6">
        <v>2023</v>
      </c>
      <c r="H20" s="7">
        <f t="shared" si="0"/>
        <v>45046</v>
      </c>
      <c r="I20" s="7" t="str" cm="1">
        <f t="array" ref="I20">_xlfn.IFS(E20=1,"January",E20=2,"Febuary",E20=3,"March",E20=4,"April",E20=5,"May",E20=6,"June",E20=7,"July",E20=8,"August",E20=9,"September",E20=10,"October",E20=11,"November",E20=12,"December",E20&gt;12,_xlfn.IFS(F20=1,"January",F20=2,"Febuary",F20=3,"March",F20=4,"April",F20=5,"May",F20=6,"June",F20=7,"July",F20=8,"August",F20=9,"September",F20=10,"October",F20=11,"November",F20=12,"December"))</f>
        <v>April</v>
      </c>
      <c r="J20" s="7" t="str" cm="1">
        <f t="array" ref="J20">_xlfn.IFS(OR(I20="December",I20="January",I20="Febuary"),"Winter",OR(I20="March",I20="April",I20="May"),"Spring",OR(I20="June",I20="July",I20="August"),"Summer",OR(I20="September",I20="October",I20="November"),"Fall")</f>
        <v>Spring</v>
      </c>
      <c r="K20" s="11">
        <v>45064</v>
      </c>
      <c r="L20" s="6">
        <f t="shared" si="1"/>
        <v>18</v>
      </c>
      <c r="M20" s="6" t="s">
        <v>19</v>
      </c>
      <c r="N20" s="6">
        <v>68969</v>
      </c>
      <c r="O20" s="6">
        <v>2718</v>
      </c>
      <c r="P20" s="12">
        <v>2933.59</v>
      </c>
      <c r="Q20" s="12">
        <f t="shared" si="2"/>
        <v>2933.59</v>
      </c>
      <c r="R20" s="6">
        <v>145</v>
      </c>
      <c r="S20" s="6" t="b">
        <v>0</v>
      </c>
      <c r="T20" s="6">
        <v>0</v>
      </c>
      <c r="U20" s="6">
        <f t="shared" si="3"/>
        <v>0</v>
      </c>
      <c r="V20" s="12">
        <f t="shared" si="4"/>
        <v>4316.41</v>
      </c>
      <c r="W20" s="12">
        <f t="shared" si="5"/>
        <v>20.2316551724138</v>
      </c>
      <c r="X20" s="12">
        <f t="shared" si="6"/>
        <v>0</v>
      </c>
      <c r="Y20" s="6">
        <f t="shared" si="7"/>
        <v>0</v>
      </c>
      <c r="Z20" s="8"/>
      <c r="AA20" s="9"/>
      <c r="AB20" s="9"/>
      <c r="AC20" s="17"/>
    </row>
    <row r="21" spans="1:29">
      <c r="A21" s="8" t="s">
        <v>66</v>
      </c>
      <c r="B21" s="9" t="s">
        <v>67</v>
      </c>
      <c r="C21" s="10" t="s">
        <v>4127</v>
      </c>
      <c r="D21" s="10">
        <v>45159</v>
      </c>
      <c r="E21" s="9">
        <v>8</v>
      </c>
      <c r="F21" s="9">
        <v>21</v>
      </c>
      <c r="G21" s="9">
        <v>2023</v>
      </c>
      <c r="H21" s="10">
        <f t="shared" si="0"/>
        <v>45159</v>
      </c>
      <c r="I21" s="10" t="str" cm="1">
        <f t="array" ref="I21">_xlfn.IFS(E21=1,"January",E21=2,"Febuary",E21=3,"March",E21=4,"April",E21=5,"May",E21=6,"June",E21=7,"July",E21=8,"August",E21=9,"September",E21=10,"October",E21=11,"November",E21=12,"December",E21&gt;12,_xlfn.IFS(F21=1,"January",F21=2,"Febuary",F21=3,"March",F21=4,"April",F21=5,"May",F21=6,"June",F21=7,"July",F21=8,"August",F21=9,"September",F21=10,"October",F21=11,"November",F21=12,"December"))</f>
        <v>August</v>
      </c>
      <c r="J21" s="10" t="str" cm="1">
        <f t="array" ref="J21">_xlfn.IFS(OR(I21="December",I21="January",I21="Febuary"),"Winter",OR(I21="March",I21="April",I21="May"),"Spring",OR(I21="June",I21="July",I21="August"),"Summer",OR(I21="September",I21="October",I21="November"),"Fall")</f>
        <v>Summer</v>
      </c>
      <c r="K21" s="13">
        <v>45168</v>
      </c>
      <c r="L21" s="9">
        <f t="shared" si="1"/>
        <v>9</v>
      </c>
      <c r="M21" s="9" t="s">
        <v>23</v>
      </c>
      <c r="N21" s="9">
        <v>6311</v>
      </c>
      <c r="O21" s="9">
        <v>256</v>
      </c>
      <c r="P21" s="14">
        <v>353.99</v>
      </c>
      <c r="Q21" s="14">
        <f t="shared" si="2"/>
        <v>353.99</v>
      </c>
      <c r="R21" s="9">
        <v>0</v>
      </c>
      <c r="S21" s="9" t="b">
        <v>1</v>
      </c>
      <c r="T21" s="9">
        <v>0</v>
      </c>
      <c r="U21" s="9">
        <f t="shared" si="3"/>
        <v>0</v>
      </c>
      <c r="V21" s="14">
        <f t="shared" si="4"/>
        <v>-353.99</v>
      </c>
      <c r="W21" s="14">
        <f t="shared" si="5"/>
        <v>0</v>
      </c>
      <c r="X21" s="14">
        <f t="shared" si="6"/>
        <v>0</v>
      </c>
      <c r="Y21" s="9">
        <f t="shared" si="7"/>
        <v>0</v>
      </c>
      <c r="Z21" s="5"/>
      <c r="AA21" s="6"/>
      <c r="AB21" s="6"/>
      <c r="AC21" s="16"/>
    </row>
    <row r="22" spans="1:29">
      <c r="A22" s="5" t="s">
        <v>69</v>
      </c>
      <c r="B22" s="6" t="s">
        <v>70</v>
      </c>
      <c r="C22" s="7" t="s">
        <v>4131</v>
      </c>
      <c r="D22" s="7">
        <v>45116</v>
      </c>
      <c r="E22" s="6">
        <v>7</v>
      </c>
      <c r="F22" s="6">
        <v>9</v>
      </c>
      <c r="G22" s="6">
        <v>2023</v>
      </c>
      <c r="H22" s="7">
        <f t="shared" si="0"/>
        <v>45116</v>
      </c>
      <c r="I22" s="7" t="str" cm="1">
        <f t="array" ref="I22">_xlfn.IFS(E22=1,"January",E22=2,"Febuary",E22=3,"March",E22=4,"April",E22=5,"May",E22=6,"June",E22=7,"July",E22=8,"August",E22=9,"September",E22=10,"October",E22=11,"November",E22=12,"December",E22&gt;12,_xlfn.IFS(F22=1,"January",F22=2,"Febuary",F22=3,"March",F22=4,"April",F22=5,"May",F22=6,"June",F22=7,"July",F22=8,"August",F22=9,"September",F22=10,"October",F22=11,"November",F22=12,"December"))</f>
        <v>July</v>
      </c>
      <c r="J22" s="7" t="str" cm="1">
        <f t="array" ref="J22">_xlfn.IFS(OR(I22="December",I22="January",I22="Febuary"),"Winter",OR(I22="March",I22="April",I22="May"),"Spring",OR(I22="June",I22="July",I22="August"),"Summer",OR(I22="September",I22="October",I22="November"),"Fall")</f>
        <v>Summer</v>
      </c>
      <c r="K22" s="11">
        <v>45124</v>
      </c>
      <c r="L22" s="6">
        <f t="shared" si="1"/>
        <v>8</v>
      </c>
      <c r="M22" s="6" t="s">
        <v>19</v>
      </c>
      <c r="N22" s="6">
        <v>84104</v>
      </c>
      <c r="O22" s="6">
        <v>2539</v>
      </c>
      <c r="P22" s="12">
        <v>1975.49</v>
      </c>
      <c r="Q22" s="12">
        <f t="shared" si="2"/>
        <v>1975.49</v>
      </c>
      <c r="R22" s="6">
        <v>0</v>
      </c>
      <c r="S22" s="6" t="b">
        <v>1</v>
      </c>
      <c r="T22" s="6">
        <v>0</v>
      </c>
      <c r="U22" s="6">
        <f t="shared" si="3"/>
        <v>0</v>
      </c>
      <c r="V22" s="12">
        <f t="shared" si="4"/>
        <v>-1975.49</v>
      </c>
      <c r="W22" s="12">
        <f t="shared" si="5"/>
        <v>0</v>
      </c>
      <c r="X22" s="12">
        <f t="shared" si="6"/>
        <v>0</v>
      </c>
      <c r="Y22" s="6">
        <f t="shared" si="7"/>
        <v>0</v>
      </c>
      <c r="Z22" s="18"/>
      <c r="AA22" s="19"/>
      <c r="AB22" s="19"/>
      <c r="AC22" s="20"/>
    </row>
    <row r="23" spans="1:25">
      <c r="A23" s="8" t="s">
        <v>71</v>
      </c>
      <c r="B23" s="9" t="s">
        <v>72</v>
      </c>
      <c r="C23" s="10" t="s">
        <v>4131</v>
      </c>
      <c r="D23" s="10">
        <v>45286</v>
      </c>
      <c r="E23" s="9">
        <v>12</v>
      </c>
      <c r="F23" s="9">
        <v>26</v>
      </c>
      <c r="G23" s="9">
        <v>2023</v>
      </c>
      <c r="H23" s="10">
        <f t="shared" si="0"/>
        <v>45286</v>
      </c>
      <c r="I23" s="10" t="str" cm="1">
        <f t="array" ref="I23">_xlfn.IFS(E23=1,"January",E23=2,"Febuary",E23=3,"March",E23=4,"April",E23=5,"May",E23=6,"June",E23=7,"July",E23=8,"August",E23=9,"September",E23=10,"October",E23=11,"November",E23=12,"December",E23&gt;12,_xlfn.IFS(F23=1,"January",F23=2,"Febuary",F23=3,"March",F23=4,"April",F23=5,"May",F23=6,"June",F23=7,"July",F23=8,"August",F23=9,"September",F23=10,"October",F23=11,"November",F23=12,"December"))</f>
        <v>December</v>
      </c>
      <c r="J23" s="10" t="str" cm="1">
        <f t="array" ref="J23">_xlfn.IFS(OR(I23="December",I23="January",I23="Febuary"),"Winter",OR(I23="March",I23="April",I23="May"),"Spring",OR(I23="June",I23="July",I23="August"),"Summer",OR(I23="September",I23="October",I23="November"),"Fall")</f>
        <v>Winter</v>
      </c>
      <c r="K23" s="13">
        <v>45293</v>
      </c>
      <c r="L23" s="9">
        <f t="shared" si="1"/>
        <v>7</v>
      </c>
      <c r="M23" s="9" t="s">
        <v>41</v>
      </c>
      <c r="N23" s="9">
        <v>54707</v>
      </c>
      <c r="O23" s="9">
        <v>1735</v>
      </c>
      <c r="P23" s="14">
        <v>2428.4</v>
      </c>
      <c r="Q23" s="14">
        <f t="shared" si="2"/>
        <v>2428.4</v>
      </c>
      <c r="R23" s="9">
        <v>0</v>
      </c>
      <c r="S23" s="9" t="b">
        <v>1</v>
      </c>
      <c r="T23" s="9">
        <v>0</v>
      </c>
      <c r="U23" s="9">
        <f t="shared" si="3"/>
        <v>0</v>
      </c>
      <c r="V23" s="14">
        <f t="shared" si="4"/>
        <v>-2428.4</v>
      </c>
      <c r="W23" s="14">
        <f t="shared" si="5"/>
        <v>0</v>
      </c>
      <c r="X23" s="14">
        <f t="shared" si="6"/>
        <v>0</v>
      </c>
      <c r="Y23" s="9">
        <f t="shared" si="7"/>
        <v>0</v>
      </c>
    </row>
    <row r="24" spans="1:25">
      <c r="A24" s="5" t="s">
        <v>73</v>
      </c>
      <c r="B24" s="6" t="s">
        <v>74</v>
      </c>
      <c r="C24" s="7" t="s">
        <v>4129</v>
      </c>
      <c r="D24" s="7">
        <v>45238</v>
      </c>
      <c r="E24" s="6">
        <v>11</v>
      </c>
      <c r="F24" s="6">
        <v>8</v>
      </c>
      <c r="G24" s="6">
        <v>2023</v>
      </c>
      <c r="H24" s="7">
        <f t="shared" si="0"/>
        <v>45238</v>
      </c>
      <c r="I24" s="7" t="str" cm="1">
        <f t="array" ref="I24">_xlfn.IFS(E24=1,"January",E24=2,"Febuary",E24=3,"March",E24=4,"April",E24=5,"May",E24=6,"June",E24=7,"July",E24=8,"August",E24=9,"September",E24=10,"October",E24=11,"November",E24=12,"December",E24&gt;12,_xlfn.IFS(F24=1,"January",F24=2,"Febuary",F24=3,"March",F24=4,"April",F24=5,"May",F24=6,"June",F24=7,"July",F24=8,"August",F24=9,"September",F24=10,"October",F24=11,"November",F24=12,"December"))</f>
        <v>November</v>
      </c>
      <c r="J24" s="7" t="str" cm="1">
        <f t="array" ref="J24">_xlfn.IFS(OR(I24="December",I24="January",I24="Febuary"),"Winter",OR(I24="March",I24="April",I24="May"),"Spring",OR(I24="June",I24="July",I24="August"),"Summer",OR(I24="September",I24="October",I24="November"),"Fall")</f>
        <v>Fall</v>
      </c>
      <c r="K24" s="11">
        <v>45254</v>
      </c>
      <c r="L24" s="6">
        <f t="shared" si="1"/>
        <v>16</v>
      </c>
      <c r="M24" s="6" t="s">
        <v>41</v>
      </c>
      <c r="N24" s="6">
        <v>86305</v>
      </c>
      <c r="O24" s="6">
        <v>2637</v>
      </c>
      <c r="P24" s="12">
        <v>4726.22</v>
      </c>
      <c r="Q24" s="12">
        <f t="shared" si="2"/>
        <v>3636.145</v>
      </c>
      <c r="R24" s="6">
        <v>216</v>
      </c>
      <c r="S24" s="6" t="b">
        <v>0</v>
      </c>
      <c r="T24" s="6">
        <v>86385</v>
      </c>
      <c r="U24" s="6">
        <f t="shared" si="3"/>
        <v>0.250043410314291</v>
      </c>
      <c r="V24" s="12">
        <f t="shared" si="4"/>
        <v>7163.855</v>
      </c>
      <c r="W24" s="12">
        <f t="shared" si="5"/>
        <v>16.8340046296296</v>
      </c>
      <c r="X24" s="12">
        <f t="shared" si="6"/>
        <v>0.0420923192683915</v>
      </c>
      <c r="Y24" s="6">
        <f t="shared" si="7"/>
        <v>1.00092694513643</v>
      </c>
    </row>
    <row r="25" spans="1:25">
      <c r="A25" s="8" t="s">
        <v>75</v>
      </c>
      <c r="B25" s="9" t="s">
        <v>76</v>
      </c>
      <c r="C25" s="10" t="s">
        <v>4129</v>
      </c>
      <c r="D25" s="10">
        <v>45052</v>
      </c>
      <c r="E25" s="9">
        <v>5</v>
      </c>
      <c r="F25" s="9">
        <v>6</v>
      </c>
      <c r="G25" s="9">
        <v>2023</v>
      </c>
      <c r="H25" s="10">
        <f t="shared" si="0"/>
        <v>45052</v>
      </c>
      <c r="I25" s="10" t="str" cm="1">
        <f t="array" ref="I25">_xlfn.IFS(E25=1,"January",E25=2,"Febuary",E25=3,"March",E25=4,"April",E25=5,"May",E25=6,"June",E25=7,"July",E25=8,"August",E25=9,"September",E25=10,"October",E25=11,"November",E25=12,"December",E25&gt;12,_xlfn.IFS(F25=1,"January",F25=2,"Febuary",F25=3,"March",F25=4,"April",F25=5,"May",F25=6,"June",F25=7,"July",F25=8,"August",F25=9,"September",F25=10,"October",F25=11,"November",F25=12,"December"))</f>
        <v>May</v>
      </c>
      <c r="J25" s="10" t="str" cm="1">
        <f t="array" ref="J25">_xlfn.IFS(OR(I25="December",I25="January",I25="Febuary"),"Winter",OR(I25="March",I25="April",I25="May"),"Spring",OR(I25="June",I25="July",I25="August"),"Summer",OR(I25="September",I25="October",I25="November"),"Fall")</f>
        <v>Spring</v>
      </c>
      <c r="K25" s="13">
        <v>45047</v>
      </c>
      <c r="L25" s="9">
        <f t="shared" si="1"/>
        <v>45082</v>
      </c>
      <c r="M25" s="9" t="s">
        <v>33</v>
      </c>
      <c r="N25" s="9">
        <v>29693</v>
      </c>
      <c r="O25" s="9">
        <v>995</v>
      </c>
      <c r="P25" s="14">
        <v>1793.94</v>
      </c>
      <c r="Q25" s="14">
        <f t="shared" si="2"/>
        <v>1793.94</v>
      </c>
      <c r="R25" s="9">
        <v>179</v>
      </c>
      <c r="S25" s="9" t="b">
        <v>0</v>
      </c>
      <c r="T25" s="9">
        <v>0</v>
      </c>
      <c r="U25" s="9">
        <f t="shared" si="3"/>
        <v>0</v>
      </c>
      <c r="V25" s="14">
        <f t="shared" si="4"/>
        <v>7156.06</v>
      </c>
      <c r="W25" s="14">
        <f t="shared" si="5"/>
        <v>10.0220111731844</v>
      </c>
      <c r="X25" s="14">
        <f t="shared" si="6"/>
        <v>0</v>
      </c>
      <c r="Y25" s="9">
        <f t="shared" si="7"/>
        <v>0</v>
      </c>
    </row>
    <row r="26" spans="1:25">
      <c r="A26" s="5" t="s">
        <v>77</v>
      </c>
      <c r="B26" s="6" t="s">
        <v>78</v>
      </c>
      <c r="C26" s="7" t="s">
        <v>4129</v>
      </c>
      <c r="D26" s="7">
        <v>45254</v>
      </c>
      <c r="E26" s="6">
        <v>11</v>
      </c>
      <c r="F26" s="6">
        <v>24</v>
      </c>
      <c r="G26" s="6">
        <v>2023</v>
      </c>
      <c r="H26" s="7">
        <f t="shared" si="0"/>
        <v>45254</v>
      </c>
      <c r="I26" s="7" t="str" cm="1">
        <f t="array" ref="I26">_xlfn.IFS(E26=1,"January",E26=2,"Febuary",E26=3,"March",E26=4,"April",E26=5,"May",E26=6,"June",E26=7,"July",E26=8,"August",E26=9,"September",E26=10,"October",E26=11,"November",E26=12,"December",E26&gt;12,_xlfn.IFS(F26=1,"January",F26=2,"Febuary",F26=3,"March",F26=4,"April",F26=5,"May",F26=6,"June",F26=7,"July",F26=8,"August",F26=9,"September",F26=10,"October",F26=11,"November",F26=12,"December"))</f>
        <v>November</v>
      </c>
      <c r="J26" s="7" t="str" cm="1">
        <f t="array" ref="J26">_xlfn.IFS(OR(I26="December",I26="January",I26="Febuary"),"Winter",OR(I26="March",I26="April",I26="May"),"Spring",OR(I26="June",I26="July",I26="August"),"Summer",OR(I26="September",I26="October",I26="November"),"Fall")</f>
        <v>Fall</v>
      </c>
      <c r="K26" s="11">
        <v>45278</v>
      </c>
      <c r="L26" s="6">
        <f t="shared" si="1"/>
        <v>24</v>
      </c>
      <c r="M26" s="6" t="s">
        <v>23</v>
      </c>
      <c r="N26" s="6">
        <v>72932</v>
      </c>
      <c r="O26" s="6">
        <v>815</v>
      </c>
      <c r="P26" s="12">
        <v>1293.01</v>
      </c>
      <c r="Q26" s="12">
        <f t="shared" si="2"/>
        <v>1293.01</v>
      </c>
      <c r="R26" s="6">
        <v>157</v>
      </c>
      <c r="S26" s="6" t="b">
        <v>0</v>
      </c>
      <c r="T26" s="6">
        <v>0</v>
      </c>
      <c r="U26" s="6">
        <f t="shared" si="3"/>
        <v>0</v>
      </c>
      <c r="V26" s="12">
        <f t="shared" si="4"/>
        <v>6556.99</v>
      </c>
      <c r="W26" s="12">
        <f t="shared" si="5"/>
        <v>8.23573248407643</v>
      </c>
      <c r="X26" s="12">
        <f t="shared" si="6"/>
        <v>0</v>
      </c>
      <c r="Y26" s="6">
        <f t="shared" si="7"/>
        <v>0</v>
      </c>
    </row>
    <row r="27" spans="1:25">
      <c r="A27" s="8" t="s">
        <v>79</v>
      </c>
      <c r="B27" s="9" t="s">
        <v>80</v>
      </c>
      <c r="C27" s="10" t="s">
        <v>4129</v>
      </c>
      <c r="D27" s="10">
        <v>45093</v>
      </c>
      <c r="E27" s="9">
        <v>6</v>
      </c>
      <c r="F27" s="9">
        <v>16</v>
      </c>
      <c r="G27" s="9">
        <v>2023</v>
      </c>
      <c r="H27" s="10">
        <f t="shared" si="0"/>
        <v>45093</v>
      </c>
      <c r="I27" s="10" t="str" cm="1">
        <f t="array" ref="I27">_xlfn.IFS(E27=1,"January",E27=2,"Febuary",E27=3,"March",E27=4,"April",E27=5,"May",E27=6,"June",E27=7,"July",E27=8,"August",E27=9,"September",E27=10,"October",E27=11,"November",E27=12,"December",E27&gt;12,_xlfn.IFS(F27=1,"January",F27=2,"Febuary",F27=3,"March",F27=4,"April",F27=5,"May",F27=6,"June",F27=7,"July",F27=8,"August",F27=9,"September",F27=10,"October",F27=11,"November",F27=12,"December"))</f>
        <v>June</v>
      </c>
      <c r="J27" s="10" t="str" cm="1">
        <f t="array" ref="J27">_xlfn.IFS(OR(I27="December",I27="January",I27="Febuary"),"Winter",OR(I27="March",I27="April",I27="May"),"Spring",OR(I27="June",I27="July",I27="August"),"Summer",OR(I27="September",I27="October",I27="November"),"Fall")</f>
        <v>Summer</v>
      </c>
      <c r="K27" s="13">
        <v>45109</v>
      </c>
      <c r="L27" s="9">
        <f t="shared" si="1"/>
        <v>16</v>
      </c>
      <c r="M27" s="9" t="s">
        <v>41</v>
      </c>
      <c r="N27" s="9">
        <v>94016</v>
      </c>
      <c r="O27" s="9">
        <v>2427</v>
      </c>
      <c r="P27" s="14">
        <v>3928.42</v>
      </c>
      <c r="Q27" s="14">
        <f t="shared" si="2"/>
        <v>3636.145</v>
      </c>
      <c r="R27" s="9">
        <v>207</v>
      </c>
      <c r="S27" s="9" t="b">
        <v>0</v>
      </c>
      <c r="T27" s="9">
        <v>0</v>
      </c>
      <c r="U27" s="9">
        <f t="shared" si="3"/>
        <v>0</v>
      </c>
      <c r="V27" s="14">
        <f t="shared" si="4"/>
        <v>6713.855</v>
      </c>
      <c r="W27" s="14">
        <f t="shared" si="5"/>
        <v>17.5659178743961</v>
      </c>
      <c r="X27" s="14">
        <f t="shared" si="6"/>
        <v>0</v>
      </c>
      <c r="Y27" s="9">
        <f t="shared" si="7"/>
        <v>0</v>
      </c>
    </row>
    <row r="28" spans="1:25">
      <c r="A28" s="5" t="s">
        <v>81</v>
      </c>
      <c r="B28" s="6" t="s">
        <v>82</v>
      </c>
      <c r="C28" s="7" t="s">
        <v>4129</v>
      </c>
      <c r="D28" s="7">
        <v>45044</v>
      </c>
      <c r="E28" s="6">
        <v>4</v>
      </c>
      <c r="F28" s="6">
        <v>28</v>
      </c>
      <c r="G28" s="6">
        <v>2023</v>
      </c>
      <c r="H28" s="7">
        <f t="shared" si="0"/>
        <v>45044</v>
      </c>
      <c r="I28" s="7" t="str" cm="1">
        <f t="array" ref="I28">_xlfn.IFS(E28=1,"January",E28=2,"Febuary",E28=3,"March",E28=4,"April",E28=5,"May",E28=6,"June",E28=7,"July",E28=8,"August",E28=9,"September",E28=10,"October",E28=11,"November",E28=12,"December",E28&gt;12,_xlfn.IFS(F28=1,"January",F28=2,"Febuary",F28=3,"March",F28=4,"April",F28=5,"May",F28=6,"June",F28=7,"July",F28=8,"August",F28=9,"September",F28=10,"October",F28=11,"November",F28=12,"December"))</f>
        <v>April</v>
      </c>
      <c r="J28" s="7" t="str" cm="1">
        <f t="array" ref="J28">_xlfn.IFS(OR(I28="December",I28="January",I28="Febuary"),"Winter",OR(I28="March",I28="April",I28="May"),"Spring",OR(I28="June",I28="July",I28="August"),"Summer",OR(I28="September",I28="October",I28="November"),"Fall")</f>
        <v>Spring</v>
      </c>
      <c r="K28" s="11">
        <v>45058</v>
      </c>
      <c r="L28" s="6">
        <f t="shared" si="1"/>
        <v>14</v>
      </c>
      <c r="M28" s="6" t="s">
        <v>14</v>
      </c>
      <c r="N28" s="6">
        <v>26658</v>
      </c>
      <c r="O28" s="6">
        <v>912</v>
      </c>
      <c r="P28" s="12">
        <v>1219.24</v>
      </c>
      <c r="Q28" s="12">
        <f t="shared" si="2"/>
        <v>1219.24</v>
      </c>
      <c r="R28" s="6">
        <v>166</v>
      </c>
      <c r="S28" s="6" t="b">
        <v>1</v>
      </c>
      <c r="T28" s="6">
        <v>0</v>
      </c>
      <c r="U28" s="6">
        <f t="shared" si="3"/>
        <v>0</v>
      </c>
      <c r="V28" s="12">
        <f t="shared" si="4"/>
        <v>7080.76</v>
      </c>
      <c r="W28" s="12">
        <f t="shared" si="5"/>
        <v>7.34481927710843</v>
      </c>
      <c r="X28" s="12">
        <f t="shared" si="6"/>
        <v>0</v>
      </c>
      <c r="Y28" s="6">
        <f t="shared" si="7"/>
        <v>0</v>
      </c>
    </row>
    <row r="29" spans="1:25">
      <c r="A29" s="8" t="s">
        <v>83</v>
      </c>
      <c r="B29" s="9" t="s">
        <v>84</v>
      </c>
      <c r="C29" s="10" t="s">
        <v>4127</v>
      </c>
      <c r="D29" s="10">
        <v>45132</v>
      </c>
      <c r="E29" s="9">
        <v>7</v>
      </c>
      <c r="F29" s="9">
        <v>25</v>
      </c>
      <c r="G29" s="9">
        <v>2023</v>
      </c>
      <c r="H29" s="10">
        <f t="shared" si="0"/>
        <v>45132</v>
      </c>
      <c r="I29" s="10" t="str" cm="1">
        <f t="array" ref="I29">_xlfn.IFS(E29=1,"January",E29=2,"Febuary",E29=3,"March",E29=4,"April",E29=5,"May",E29=6,"June",E29=7,"July",E29=8,"August",E29=9,"September",E29=10,"October",E29=11,"November",E29=12,"December",E29&gt;12,_xlfn.IFS(F29=1,"January",F29=2,"Febuary",F29=3,"March",F29=4,"April",F29=5,"May",F29=6,"June",F29=7,"July",F29=8,"August",F29=9,"September",F29=10,"October",F29=11,"November",F29=12,"December"))</f>
        <v>July</v>
      </c>
      <c r="J29" s="10" t="str" cm="1">
        <f t="array" ref="J29">_xlfn.IFS(OR(I29="December",I29="January",I29="Febuary"),"Winter",OR(I29="March",I29="April",I29="May"),"Spring",OR(I29="June",I29="July",I29="August"),"Summer",OR(I29="September",I29="October",I29="November"),"Fall")</f>
        <v>Summer</v>
      </c>
      <c r="K29" s="13">
        <v>45146</v>
      </c>
      <c r="L29" s="9">
        <f t="shared" si="1"/>
        <v>14</v>
      </c>
      <c r="M29" s="9" t="s">
        <v>23</v>
      </c>
      <c r="N29" s="9">
        <v>85478</v>
      </c>
      <c r="O29" s="9">
        <v>2898</v>
      </c>
      <c r="P29" s="14">
        <v>3990.55</v>
      </c>
      <c r="Q29" s="14">
        <f t="shared" si="2"/>
        <v>3636.145</v>
      </c>
      <c r="R29" s="9">
        <v>187</v>
      </c>
      <c r="S29" s="9" t="b">
        <v>1</v>
      </c>
      <c r="T29" s="9">
        <v>0</v>
      </c>
      <c r="U29" s="9">
        <f t="shared" si="3"/>
        <v>0</v>
      </c>
      <c r="V29" s="14">
        <f t="shared" si="4"/>
        <v>5713.855</v>
      </c>
      <c r="W29" s="14">
        <f t="shared" si="5"/>
        <v>19.4446256684492</v>
      </c>
      <c r="X29" s="14">
        <f t="shared" si="6"/>
        <v>0</v>
      </c>
      <c r="Y29" s="9">
        <f t="shared" si="7"/>
        <v>0</v>
      </c>
    </row>
    <row r="30" spans="1:25">
      <c r="A30" s="5" t="s">
        <v>85</v>
      </c>
      <c r="B30" s="6" t="s">
        <v>86</v>
      </c>
      <c r="C30" s="7" t="s">
        <v>4131</v>
      </c>
      <c r="D30" s="7">
        <v>45217</v>
      </c>
      <c r="E30" s="6">
        <v>10</v>
      </c>
      <c r="F30" s="6">
        <v>18</v>
      </c>
      <c r="G30" s="6">
        <v>2023</v>
      </c>
      <c r="H30" s="7">
        <f t="shared" si="0"/>
        <v>45217</v>
      </c>
      <c r="I30" s="7" t="str" cm="1">
        <f t="array" ref="I30">_xlfn.IFS(E30=1,"January",E30=2,"Febuary",E30=3,"March",E30=4,"April",E30=5,"May",E30=6,"June",E30=7,"July",E30=8,"August",E30=9,"September",E30=10,"October",E30=11,"November",E30=12,"December",E30&gt;12,_xlfn.IFS(F30=1,"January",F30=2,"Febuary",F30=3,"March",F30=4,"April",F30=5,"May",F30=6,"June",F30=7,"July",F30=8,"August",F30=9,"September",F30=10,"October",F30=11,"November",F30=12,"December"))</f>
        <v>October</v>
      </c>
      <c r="J30" s="7" t="str" cm="1">
        <f t="array" ref="J30">_xlfn.IFS(OR(I30="December",I30="January",I30="Febuary"),"Winter",OR(I30="March",I30="April",I30="May"),"Spring",OR(I30="June",I30="July",I30="August"),"Summer",OR(I30="September",I30="October",I30="November"),"Fall")</f>
        <v>Fall</v>
      </c>
      <c r="K30" s="11">
        <v>45245</v>
      </c>
      <c r="L30" s="6">
        <f t="shared" si="1"/>
        <v>28</v>
      </c>
      <c r="M30" s="6" t="s">
        <v>33</v>
      </c>
      <c r="N30" s="6">
        <v>19431</v>
      </c>
      <c r="O30" s="6">
        <v>810</v>
      </c>
      <c r="P30" s="12">
        <v>567.39</v>
      </c>
      <c r="Q30" s="12">
        <f t="shared" si="2"/>
        <v>567.39</v>
      </c>
      <c r="R30" s="6">
        <v>47</v>
      </c>
      <c r="S30" s="6" t="b">
        <v>1</v>
      </c>
      <c r="T30" s="6">
        <v>0</v>
      </c>
      <c r="U30" s="6">
        <f t="shared" si="3"/>
        <v>0</v>
      </c>
      <c r="V30" s="12">
        <f t="shared" si="4"/>
        <v>1782.61</v>
      </c>
      <c r="W30" s="12">
        <f t="shared" si="5"/>
        <v>12.0721276595745</v>
      </c>
      <c r="X30" s="12">
        <f t="shared" si="6"/>
        <v>0</v>
      </c>
      <c r="Y30" s="6">
        <f t="shared" si="7"/>
        <v>0</v>
      </c>
    </row>
    <row r="31" spans="1:25">
      <c r="A31" s="8" t="s">
        <v>87</v>
      </c>
      <c r="B31" s="9" t="s">
        <v>88</v>
      </c>
      <c r="C31" s="10" t="s">
        <v>4127</v>
      </c>
      <c r="D31" s="10">
        <v>45262</v>
      </c>
      <c r="E31" s="9">
        <v>12</v>
      </c>
      <c r="F31" s="9">
        <v>2</v>
      </c>
      <c r="G31" s="9">
        <v>2023</v>
      </c>
      <c r="H31" s="10">
        <f t="shared" si="0"/>
        <v>45262</v>
      </c>
      <c r="I31" s="10" t="str" cm="1">
        <f t="array" ref="I31">_xlfn.IFS(E31=1,"January",E31=2,"Febuary",E31=3,"March",E31=4,"April",E31=5,"May",E31=6,"June",E31=7,"July",E31=8,"August",E31=9,"September",E31=10,"October",E31=11,"November",E31=12,"December",E31&gt;12,_xlfn.IFS(F31=1,"January",F31=2,"Febuary",F31=3,"March",F31=4,"April",F31=5,"May",F31=6,"June",F31=7,"July",F31=8,"August",F31=9,"September",F31=10,"October",F31=11,"November",F31=12,"December"))</f>
        <v>December</v>
      </c>
      <c r="J31" s="10" t="str" cm="1">
        <f t="array" ref="J31">_xlfn.IFS(OR(I31="December",I31="January",I31="Febuary"),"Winter",OR(I31="March",I31="April",I31="May"),"Spring",OR(I31="June",I31="July",I31="August"),"Summer",OR(I31="September",I31="October",I31="November"),"Fall")</f>
        <v>Winter</v>
      </c>
      <c r="K31" s="13">
        <v>45268</v>
      </c>
      <c r="L31" s="9">
        <f t="shared" si="1"/>
        <v>6</v>
      </c>
      <c r="M31" s="9" t="s">
        <v>33</v>
      </c>
      <c r="N31" s="9">
        <v>3747</v>
      </c>
      <c r="O31" s="9">
        <v>135</v>
      </c>
      <c r="P31" s="14">
        <v>157.38</v>
      </c>
      <c r="Q31" s="14">
        <f t="shared" si="2"/>
        <v>157.38</v>
      </c>
      <c r="R31" s="9">
        <v>9</v>
      </c>
      <c r="S31" s="9" t="b">
        <v>0</v>
      </c>
      <c r="T31" s="9">
        <v>0</v>
      </c>
      <c r="U31" s="9">
        <f t="shared" si="3"/>
        <v>0</v>
      </c>
      <c r="V31" s="14">
        <f t="shared" si="4"/>
        <v>292.62</v>
      </c>
      <c r="W31" s="14">
        <f t="shared" si="5"/>
        <v>17.4866666666667</v>
      </c>
      <c r="X31" s="14">
        <f t="shared" si="6"/>
        <v>0</v>
      </c>
      <c r="Y31" s="9">
        <f t="shared" si="7"/>
        <v>0</v>
      </c>
    </row>
    <row r="32" spans="1:25">
      <c r="A32" s="5" t="s">
        <v>89</v>
      </c>
      <c r="B32" s="6" t="s">
        <v>90</v>
      </c>
      <c r="C32" s="7" t="s">
        <v>4128</v>
      </c>
      <c r="D32" s="7">
        <v>45256</v>
      </c>
      <c r="E32" s="6">
        <v>11</v>
      </c>
      <c r="F32" s="6">
        <v>26</v>
      </c>
      <c r="G32" s="6">
        <v>2023</v>
      </c>
      <c r="H32" s="7">
        <f t="shared" si="0"/>
        <v>45256</v>
      </c>
      <c r="I32" s="7" t="str" cm="1">
        <f t="array" ref="I32">_xlfn.IFS(E32=1,"January",E32=2,"Febuary",E32=3,"March",E32=4,"April",E32=5,"May",E32=6,"June",E32=7,"July",E32=8,"August",E32=9,"September",E32=10,"October",E32=11,"November",E32=12,"December",E32&gt;12,_xlfn.IFS(F32=1,"January",F32=2,"Febuary",F32=3,"March",F32=4,"April",F32=5,"May",F32=6,"June",F32=7,"July",F32=8,"August",F32=9,"September",F32=10,"October",F32=11,"November",F32=12,"December"))</f>
        <v>November</v>
      </c>
      <c r="J32" s="7" t="str" cm="1">
        <f t="array" ref="J32">_xlfn.IFS(OR(I32="December",I32="January",I32="Febuary"),"Winter",OR(I32="March",I32="April",I32="May"),"Spring",OR(I32="June",I32="July",I32="August"),"Summer",OR(I32="September",I32="October",I32="November"),"Fall")</f>
        <v>Fall</v>
      </c>
      <c r="K32" s="11">
        <v>45272</v>
      </c>
      <c r="L32" s="6">
        <f t="shared" si="1"/>
        <v>16</v>
      </c>
      <c r="M32" s="6" t="s">
        <v>41</v>
      </c>
      <c r="N32" s="6">
        <v>60150</v>
      </c>
      <c r="O32" s="6">
        <v>2988</v>
      </c>
      <c r="P32" s="12">
        <v>3514.38</v>
      </c>
      <c r="Q32" s="12">
        <f t="shared" si="2"/>
        <v>3514.38</v>
      </c>
      <c r="R32" s="6">
        <v>175</v>
      </c>
      <c r="S32" s="6" t="b">
        <v>1</v>
      </c>
      <c r="T32" s="6">
        <v>0</v>
      </c>
      <c r="U32" s="6">
        <f t="shared" si="3"/>
        <v>0</v>
      </c>
      <c r="V32" s="12">
        <f t="shared" si="4"/>
        <v>5235.62</v>
      </c>
      <c r="W32" s="12">
        <f t="shared" si="5"/>
        <v>20.0821714285714</v>
      </c>
      <c r="X32" s="12">
        <f t="shared" si="6"/>
        <v>0</v>
      </c>
      <c r="Y32" s="6">
        <f t="shared" si="7"/>
        <v>0</v>
      </c>
    </row>
    <row r="33" spans="1:25">
      <c r="A33" s="8" t="s">
        <v>91</v>
      </c>
      <c r="B33" s="9" t="s">
        <v>92</v>
      </c>
      <c r="C33" s="10" t="s">
        <v>4127</v>
      </c>
      <c r="D33" s="10">
        <v>45053</v>
      </c>
      <c r="E33" s="9">
        <v>5</v>
      </c>
      <c r="F33" s="9">
        <v>7</v>
      </c>
      <c r="G33" s="9">
        <v>2023</v>
      </c>
      <c r="H33" s="10">
        <f t="shared" si="0"/>
        <v>45053</v>
      </c>
      <c r="I33" s="10" t="str" cm="1">
        <f t="array" ref="I33">_xlfn.IFS(E33=1,"January",E33=2,"Febuary",E33=3,"March",E33=4,"April",E33=5,"May",E33=6,"June",E33=7,"July",E33=8,"August",E33=9,"September",E33=10,"October",E33=11,"November",E33=12,"December",E33&gt;12,_xlfn.IFS(F33=1,"January",F33=2,"Febuary",F33=3,"March",F33=4,"April",F33=5,"May",F33=6,"June",F33=7,"July",F33=8,"August",F33=9,"September",F33=10,"October",F33=11,"November",F33=12,"December"))</f>
        <v>May</v>
      </c>
      <c r="J33" s="10" t="str" cm="1">
        <f t="array" ref="J33">_xlfn.IFS(OR(I33="December",I33="January",I33="Febuary"),"Winter",OR(I33="March",I33="April",I33="May"),"Spring",OR(I33="June",I33="July",I33="August"),"Summer",OR(I33="September",I33="October",I33="November"),"Fall")</f>
        <v>Spring</v>
      </c>
      <c r="K33" s="13">
        <v>45075</v>
      </c>
      <c r="L33" s="9">
        <f t="shared" si="1"/>
        <v>22</v>
      </c>
      <c r="M33" s="9" t="s">
        <v>33</v>
      </c>
      <c r="N33" s="9">
        <v>66725</v>
      </c>
      <c r="O33" s="9">
        <v>1424</v>
      </c>
      <c r="P33" s="14">
        <v>2759.35</v>
      </c>
      <c r="Q33" s="14">
        <f t="shared" si="2"/>
        <v>2759.35</v>
      </c>
      <c r="R33" s="9">
        <v>251</v>
      </c>
      <c r="S33" s="9" t="b">
        <v>1</v>
      </c>
      <c r="T33" s="9">
        <v>0</v>
      </c>
      <c r="U33" s="9">
        <f t="shared" si="3"/>
        <v>0</v>
      </c>
      <c r="V33" s="14">
        <f t="shared" si="4"/>
        <v>9790.65</v>
      </c>
      <c r="W33" s="14">
        <f t="shared" si="5"/>
        <v>10.9934262948207</v>
      </c>
      <c r="X33" s="14">
        <f t="shared" si="6"/>
        <v>0</v>
      </c>
      <c r="Y33" s="9">
        <f t="shared" si="7"/>
        <v>0</v>
      </c>
    </row>
    <row r="34" spans="1:25">
      <c r="A34" s="5" t="s">
        <v>93</v>
      </c>
      <c r="B34" s="6" t="s">
        <v>94</v>
      </c>
      <c r="C34" s="7" t="s">
        <v>4131</v>
      </c>
      <c r="D34" s="7">
        <v>45226</v>
      </c>
      <c r="E34" s="6">
        <v>10</v>
      </c>
      <c r="F34" s="6">
        <v>27</v>
      </c>
      <c r="G34" s="6">
        <v>2023</v>
      </c>
      <c r="H34" s="7">
        <f t="shared" si="0"/>
        <v>45226</v>
      </c>
      <c r="I34" s="7" t="str" cm="1">
        <f t="array" ref="I34">_xlfn.IFS(E34=1,"January",E34=2,"Febuary",E34=3,"March",E34=4,"April",E34=5,"May",E34=6,"June",E34=7,"July",E34=8,"August",E34=9,"September",E34=10,"October",E34=11,"November",E34=12,"December",E34&gt;12,_xlfn.IFS(F34=1,"January",F34=2,"Febuary",F34=3,"March",F34=4,"April",F34=5,"May",F34=6,"June",F34=7,"July",F34=8,"August",F34=9,"September",F34=10,"October",F34=11,"November",F34=12,"December"))</f>
        <v>October</v>
      </c>
      <c r="J34" s="7" t="str" cm="1">
        <f t="array" ref="J34">_xlfn.IFS(OR(I34="December",I34="January",I34="Febuary"),"Winter",OR(I34="March",I34="April",I34="May"),"Spring",OR(I34="June",I34="July",I34="August"),"Summer",OR(I34="September",I34="October",I34="November"),"Fall")</f>
        <v>Fall</v>
      </c>
      <c r="K34" s="11">
        <v>45228</v>
      </c>
      <c r="L34" s="6">
        <f t="shared" si="1"/>
        <v>2</v>
      </c>
      <c r="M34" s="6" t="s">
        <v>33</v>
      </c>
      <c r="N34" s="6">
        <v>85654</v>
      </c>
      <c r="O34" s="6">
        <v>2087</v>
      </c>
      <c r="P34" s="12">
        <v>2393.02</v>
      </c>
      <c r="Q34" s="12">
        <f t="shared" si="2"/>
        <v>2393.02</v>
      </c>
      <c r="R34" s="6">
        <v>122</v>
      </c>
      <c r="S34" s="6" t="b">
        <v>0</v>
      </c>
      <c r="T34" s="6">
        <v>0</v>
      </c>
      <c r="U34" s="6">
        <f t="shared" si="3"/>
        <v>0</v>
      </c>
      <c r="V34" s="12">
        <f t="shared" si="4"/>
        <v>3706.98</v>
      </c>
      <c r="W34" s="12">
        <f t="shared" si="5"/>
        <v>19.6149180327869</v>
      </c>
      <c r="X34" s="12">
        <f t="shared" si="6"/>
        <v>0</v>
      </c>
      <c r="Y34" s="6">
        <f t="shared" si="7"/>
        <v>0</v>
      </c>
    </row>
    <row r="35" spans="1:25">
      <c r="A35" s="8" t="s">
        <v>95</v>
      </c>
      <c r="B35" s="9" t="s">
        <v>96</v>
      </c>
      <c r="C35" s="10" t="s">
        <v>4127</v>
      </c>
      <c r="D35" s="10">
        <v>45112</v>
      </c>
      <c r="E35" s="9">
        <v>7</v>
      </c>
      <c r="F35" s="9">
        <v>5</v>
      </c>
      <c r="G35" s="9">
        <v>2023</v>
      </c>
      <c r="H35" s="10">
        <f t="shared" si="0"/>
        <v>45112</v>
      </c>
      <c r="I35" s="10" t="str" cm="1">
        <f t="array" ref="I35">_xlfn.IFS(E35=1,"January",E35=2,"Febuary",E35=3,"March",E35=4,"April",E35=5,"May",E35=6,"June",E35=7,"July",E35=8,"August",E35=9,"September",E35=10,"October",E35=11,"November",E35=12,"December",E35&gt;12,_xlfn.IFS(F35=1,"January",F35=2,"Febuary",F35=3,"March",F35=4,"April",F35=5,"May",F35=6,"June",F35=7,"July",F35=8,"August",F35=9,"September",F35=10,"October",F35=11,"November",F35=12,"December"))</f>
        <v>July</v>
      </c>
      <c r="J35" s="10" t="str" cm="1">
        <f t="array" ref="J35">_xlfn.IFS(OR(I35="December",I35="January",I35="Febuary"),"Winter",OR(I35="March",I35="April",I35="May"),"Spring",OR(I35="June",I35="July",I35="August"),"Summer",OR(I35="September",I35="October",I35="November"),"Fall")</f>
        <v>Summer</v>
      </c>
      <c r="K35" s="13">
        <v>45124</v>
      </c>
      <c r="L35" s="9">
        <f t="shared" si="1"/>
        <v>12</v>
      </c>
      <c r="M35" s="9" t="s">
        <v>19</v>
      </c>
      <c r="N35" s="9">
        <v>36773</v>
      </c>
      <c r="O35" s="9">
        <v>932</v>
      </c>
      <c r="P35" s="14">
        <v>1233.98</v>
      </c>
      <c r="Q35" s="14">
        <f t="shared" si="2"/>
        <v>1233.98</v>
      </c>
      <c r="R35" s="9">
        <v>84</v>
      </c>
      <c r="S35" s="9" t="b">
        <v>0</v>
      </c>
      <c r="T35" s="9">
        <v>0</v>
      </c>
      <c r="U35" s="9">
        <f t="shared" si="3"/>
        <v>0</v>
      </c>
      <c r="V35" s="14">
        <f t="shared" si="4"/>
        <v>2966.02</v>
      </c>
      <c r="W35" s="14">
        <f t="shared" si="5"/>
        <v>14.6902380952381</v>
      </c>
      <c r="X35" s="14">
        <f t="shared" si="6"/>
        <v>0</v>
      </c>
      <c r="Y35" s="9">
        <f t="shared" si="7"/>
        <v>0</v>
      </c>
    </row>
    <row r="36" spans="1:25">
      <c r="A36" s="5" t="s">
        <v>97</v>
      </c>
      <c r="B36" s="6" t="s">
        <v>98</v>
      </c>
      <c r="C36" s="7" t="s">
        <v>4127</v>
      </c>
      <c r="D36" s="7">
        <v>45187</v>
      </c>
      <c r="E36" s="6">
        <v>9</v>
      </c>
      <c r="F36" s="6">
        <v>18</v>
      </c>
      <c r="G36" s="6">
        <v>2023</v>
      </c>
      <c r="H36" s="7">
        <f t="shared" si="0"/>
        <v>45187</v>
      </c>
      <c r="I36" s="7" t="str" cm="1">
        <f t="array" ref="I36">_xlfn.IFS(E36=1,"January",E36=2,"Febuary",E36=3,"March",E36=4,"April",E36=5,"May",E36=6,"June",E36=7,"July",E36=8,"August",E36=9,"September",E36=10,"October",E36=11,"November",E36=12,"December",E36&gt;12,_xlfn.IFS(F36=1,"January",F36=2,"Febuary",F36=3,"March",F36=4,"April",F36=5,"May",F36=6,"June",F36=7,"July",F36=8,"August",F36=9,"September",F36=10,"October",F36=11,"November",F36=12,"December"))</f>
        <v>September</v>
      </c>
      <c r="J36" s="7" t="str" cm="1">
        <f t="array" ref="J36">_xlfn.IFS(OR(I36="December",I36="January",I36="Febuary"),"Winter",OR(I36="March",I36="April",I36="May"),"Spring",OR(I36="June",I36="July",I36="August"),"Summer",OR(I36="September",I36="October",I36="November"),"Fall")</f>
        <v>Fall</v>
      </c>
      <c r="K36" s="11">
        <v>45191</v>
      </c>
      <c r="L36" s="6">
        <f t="shared" si="1"/>
        <v>4</v>
      </c>
      <c r="M36" s="6" t="s">
        <v>33</v>
      </c>
      <c r="N36" s="6">
        <v>68435</v>
      </c>
      <c r="O36" s="6">
        <v>1959</v>
      </c>
      <c r="P36" s="12">
        <v>2546.46</v>
      </c>
      <c r="Q36" s="12">
        <f t="shared" si="2"/>
        <v>2546.46</v>
      </c>
      <c r="R36" s="6">
        <v>128</v>
      </c>
      <c r="S36" s="6" t="b">
        <v>1</v>
      </c>
      <c r="T36" s="6">
        <v>0</v>
      </c>
      <c r="U36" s="6">
        <f t="shared" si="3"/>
        <v>0</v>
      </c>
      <c r="V36" s="12">
        <f t="shared" si="4"/>
        <v>3853.54</v>
      </c>
      <c r="W36" s="12">
        <f t="shared" si="5"/>
        <v>19.89421875</v>
      </c>
      <c r="X36" s="12">
        <f t="shared" si="6"/>
        <v>0</v>
      </c>
      <c r="Y36" s="6">
        <f t="shared" si="7"/>
        <v>0</v>
      </c>
    </row>
    <row r="37" spans="1:25">
      <c r="A37" s="8" t="s">
        <v>99</v>
      </c>
      <c r="B37" s="9" t="s">
        <v>100</v>
      </c>
      <c r="C37" s="10" t="s">
        <v>4128</v>
      </c>
      <c r="D37" s="10">
        <v>44983</v>
      </c>
      <c r="E37" s="9">
        <v>2</v>
      </c>
      <c r="F37" s="9">
        <v>26</v>
      </c>
      <c r="G37" s="9">
        <v>2023</v>
      </c>
      <c r="H37" s="10">
        <f t="shared" si="0"/>
        <v>44983</v>
      </c>
      <c r="I37" s="10" t="str" cm="1">
        <f t="array" ref="I37">_xlfn.IFS(E37=1,"January",E37=2,"Febuary",E37=3,"March",E37=4,"April",E37=5,"May",E37=6,"June",E37=7,"July",E37=8,"August",E37=9,"September",E37=10,"October",E37=11,"November",E37=12,"December",E37&gt;12,_xlfn.IFS(F37=1,"January",F37=2,"Febuary",F37=3,"March",F37=4,"April",F37=5,"May",F37=6,"June",F37=7,"July",F37=8,"August",F37=9,"September",F37=10,"October",F37=11,"November",F37=12,"December"))</f>
        <v>Febuary</v>
      </c>
      <c r="J37" s="10" t="str" cm="1">
        <f t="array" ref="J37">_xlfn.IFS(OR(I37="December",I37="January",I37="Febuary"),"Winter",OR(I37="March",I37="April",I37="May"),"Spring",OR(I37="June",I37="July",I37="August"),"Summer",OR(I37="September",I37="October",I37="November"),"Fall")</f>
        <v>Winter</v>
      </c>
      <c r="K37" s="13">
        <v>44986</v>
      </c>
      <c r="L37" s="9">
        <f t="shared" si="1"/>
        <v>3</v>
      </c>
      <c r="M37" s="9" t="s">
        <v>14</v>
      </c>
      <c r="N37" s="9">
        <v>57886</v>
      </c>
      <c r="O37" s="9">
        <v>2514</v>
      </c>
      <c r="P37" s="14">
        <v>3658.23</v>
      </c>
      <c r="Q37" s="14">
        <f t="shared" si="2"/>
        <v>3636.145</v>
      </c>
      <c r="R37" s="9">
        <v>237</v>
      </c>
      <c r="S37" s="9" t="b">
        <v>1</v>
      </c>
      <c r="T37" s="9">
        <v>0</v>
      </c>
      <c r="U37" s="9">
        <f t="shared" si="3"/>
        <v>0</v>
      </c>
      <c r="V37" s="14">
        <f t="shared" si="4"/>
        <v>8213.855</v>
      </c>
      <c r="W37" s="14">
        <f t="shared" si="5"/>
        <v>15.3423839662447</v>
      </c>
      <c r="X37" s="14">
        <f t="shared" si="6"/>
        <v>0</v>
      </c>
      <c r="Y37" s="9">
        <f t="shared" si="7"/>
        <v>0</v>
      </c>
    </row>
    <row r="38" spans="1:25">
      <c r="A38" s="5" t="s">
        <v>101</v>
      </c>
      <c r="B38" s="6" t="s">
        <v>102</v>
      </c>
      <c r="C38" s="7" t="s">
        <v>4129</v>
      </c>
      <c r="D38" s="7">
        <v>45275</v>
      </c>
      <c r="E38" s="6">
        <v>12</v>
      </c>
      <c r="F38" s="6">
        <v>15</v>
      </c>
      <c r="G38" s="6">
        <v>2023</v>
      </c>
      <c r="H38" s="7">
        <f t="shared" si="0"/>
        <v>45275</v>
      </c>
      <c r="I38" s="7" t="str" cm="1">
        <f t="array" ref="I38">_xlfn.IFS(E38=1,"January",E38=2,"Febuary",E38=3,"March",E38=4,"April",E38=5,"May",E38=6,"June",E38=7,"July",E38=8,"August",E38=9,"September",E38=10,"October",E38=11,"November",E38=12,"December",E38&gt;12,_xlfn.IFS(F38=1,"January",F38=2,"Febuary",F38=3,"March",F38=4,"April",F38=5,"May",F38=6,"June",F38=7,"July",F38=8,"August",F38=9,"September",F38=10,"October",F38=11,"November",F38=12,"December"))</f>
        <v>December</v>
      </c>
      <c r="J38" s="7" t="str" cm="1">
        <f t="array" ref="J38">_xlfn.IFS(OR(I38="December",I38="January",I38="Febuary"),"Winter",OR(I38="March",I38="April",I38="May"),"Spring",OR(I38="June",I38="July",I38="August"),"Summer",OR(I38="September",I38="October",I38="November"),"Fall")</f>
        <v>Winter</v>
      </c>
      <c r="K38" s="11">
        <v>45286</v>
      </c>
      <c r="L38" s="6">
        <f t="shared" si="1"/>
        <v>11</v>
      </c>
      <c r="M38" s="6" t="s">
        <v>33</v>
      </c>
      <c r="N38" s="6">
        <v>67803</v>
      </c>
      <c r="O38" s="6">
        <v>1317</v>
      </c>
      <c r="P38" s="12">
        <v>2136.63</v>
      </c>
      <c r="Q38" s="12">
        <f t="shared" si="2"/>
        <v>2136.63</v>
      </c>
      <c r="R38" s="6">
        <v>83</v>
      </c>
      <c r="S38" s="6" t="b">
        <v>1</v>
      </c>
      <c r="T38" s="6">
        <v>0</v>
      </c>
      <c r="U38" s="6">
        <f t="shared" si="3"/>
        <v>0</v>
      </c>
      <c r="V38" s="12">
        <f t="shared" si="4"/>
        <v>2013.37</v>
      </c>
      <c r="W38" s="12">
        <f t="shared" si="5"/>
        <v>25.7425301204819</v>
      </c>
      <c r="X38" s="12">
        <f t="shared" si="6"/>
        <v>0</v>
      </c>
      <c r="Y38" s="6">
        <f t="shared" si="7"/>
        <v>0</v>
      </c>
    </row>
    <row r="39" spans="1:25">
      <c r="A39" s="8" t="s">
        <v>103</v>
      </c>
      <c r="B39" s="9" t="s">
        <v>104</v>
      </c>
      <c r="C39" s="10" t="s">
        <v>4129</v>
      </c>
      <c r="D39" s="10">
        <v>45122</v>
      </c>
      <c r="E39" s="9">
        <v>7</v>
      </c>
      <c r="F39" s="9">
        <v>15</v>
      </c>
      <c r="G39" s="9">
        <v>2023</v>
      </c>
      <c r="H39" s="10">
        <f t="shared" si="0"/>
        <v>45122</v>
      </c>
      <c r="I39" s="10" t="str" cm="1">
        <f t="array" ref="I39">_xlfn.IFS(E39=1,"January",E39=2,"Febuary",E39=3,"March",E39=4,"April",E39=5,"May",E39=6,"June",E39=7,"July",E39=8,"August",E39=9,"September",E39=10,"October",E39=11,"November",E39=12,"December",E39&gt;12,_xlfn.IFS(F39=1,"January",F39=2,"Febuary",F39=3,"March",F39=4,"April",F39=5,"May",F39=6,"June",F39=7,"July",F39=8,"August",F39=9,"September",F39=10,"October",F39=11,"November",F39=12,"December"))</f>
        <v>July</v>
      </c>
      <c r="J39" s="10" t="str" cm="1">
        <f t="array" ref="J39">_xlfn.IFS(OR(I39="December",I39="January",I39="Febuary"),"Winter",OR(I39="March",I39="April",I39="May"),"Spring",OR(I39="June",I39="July",I39="August"),"Summer",OR(I39="September",I39="October",I39="November"),"Fall")</f>
        <v>Summer</v>
      </c>
      <c r="K39" s="13">
        <v>45145</v>
      </c>
      <c r="L39" s="9">
        <f t="shared" si="1"/>
        <v>23</v>
      </c>
      <c r="M39" s="9" t="s">
        <v>14</v>
      </c>
      <c r="N39" s="9">
        <v>32551</v>
      </c>
      <c r="O39" s="9">
        <v>1335</v>
      </c>
      <c r="P39" s="14">
        <v>1118.15</v>
      </c>
      <c r="Q39" s="14">
        <f t="shared" si="2"/>
        <v>1118.15</v>
      </c>
      <c r="R39" s="9">
        <v>200</v>
      </c>
      <c r="S39" s="9" t="b">
        <v>1</v>
      </c>
      <c r="T39" s="9">
        <v>0</v>
      </c>
      <c r="U39" s="9">
        <f t="shared" si="3"/>
        <v>0</v>
      </c>
      <c r="V39" s="14">
        <f t="shared" si="4"/>
        <v>8881.85</v>
      </c>
      <c r="W39" s="14">
        <f t="shared" si="5"/>
        <v>5.59075</v>
      </c>
      <c r="X39" s="14">
        <f t="shared" si="6"/>
        <v>0</v>
      </c>
      <c r="Y39" s="9">
        <f t="shared" si="7"/>
        <v>0</v>
      </c>
    </row>
    <row r="40" spans="1:25">
      <c r="A40" s="5" t="s">
        <v>105</v>
      </c>
      <c r="B40" s="6" t="s">
        <v>106</v>
      </c>
      <c r="C40" s="7" t="s">
        <v>4128</v>
      </c>
      <c r="D40" s="7">
        <v>45055</v>
      </c>
      <c r="E40" s="6">
        <v>5</v>
      </c>
      <c r="F40" s="6">
        <v>9</v>
      </c>
      <c r="G40" s="6">
        <v>2023</v>
      </c>
      <c r="H40" s="7">
        <f t="shared" si="0"/>
        <v>45055</v>
      </c>
      <c r="I40" s="7" t="str" cm="1">
        <f t="array" ref="I40">_xlfn.IFS(E40=1,"January",E40=2,"Febuary",E40=3,"March",E40=4,"April",E40=5,"May",E40=6,"June",E40=7,"July",E40=8,"August",E40=9,"September",E40=10,"October",E40=11,"November",E40=12,"December",E40&gt;12,_xlfn.IFS(F40=1,"January",F40=2,"Febuary",F40=3,"March",F40=4,"April",F40=5,"May",F40=6,"June",F40=7,"July",F40=8,"August",F40=9,"September",F40=10,"October",F40=11,"November",F40=12,"December"))</f>
        <v>May</v>
      </c>
      <c r="J40" s="7" t="str" cm="1">
        <f t="array" ref="J40">_xlfn.IFS(OR(I40="December",I40="January",I40="Febuary"),"Winter",OR(I40="March",I40="April",I40="May"),"Spring",OR(I40="June",I40="July",I40="August"),"Summer",OR(I40="September",I40="October",I40="November"),"Fall")</f>
        <v>Spring</v>
      </c>
      <c r="K40" s="11">
        <v>45071</v>
      </c>
      <c r="L40" s="6">
        <f t="shared" si="1"/>
        <v>16</v>
      </c>
      <c r="M40" s="6" t="s">
        <v>23</v>
      </c>
      <c r="N40" s="6">
        <v>12394</v>
      </c>
      <c r="O40" s="6">
        <v>324</v>
      </c>
      <c r="P40" s="12">
        <v>418.96</v>
      </c>
      <c r="Q40" s="12">
        <f t="shared" si="2"/>
        <v>418.96</v>
      </c>
      <c r="R40" s="6">
        <v>22</v>
      </c>
      <c r="S40" s="6" t="b">
        <v>1</v>
      </c>
      <c r="T40" s="6">
        <v>0</v>
      </c>
      <c r="U40" s="6">
        <f t="shared" si="3"/>
        <v>0</v>
      </c>
      <c r="V40" s="12">
        <f t="shared" si="4"/>
        <v>681.04</v>
      </c>
      <c r="W40" s="12">
        <f t="shared" si="5"/>
        <v>19.0436363636364</v>
      </c>
      <c r="X40" s="12">
        <f t="shared" si="6"/>
        <v>0</v>
      </c>
      <c r="Y40" s="6">
        <f t="shared" si="7"/>
        <v>0</v>
      </c>
    </row>
    <row r="41" spans="1:25">
      <c r="A41" s="8" t="s">
        <v>107</v>
      </c>
      <c r="B41" s="9" t="s">
        <v>108</v>
      </c>
      <c r="C41" s="10" t="s">
        <v>4131</v>
      </c>
      <c r="D41" s="10">
        <v>44932</v>
      </c>
      <c r="E41" s="9">
        <v>1</v>
      </c>
      <c r="F41" s="9">
        <v>6</v>
      </c>
      <c r="G41" s="9">
        <v>2023</v>
      </c>
      <c r="H41" s="10">
        <f t="shared" si="0"/>
        <v>44932</v>
      </c>
      <c r="I41" s="10" t="str" cm="1">
        <f t="array" ref="I41">_xlfn.IFS(E41=1,"January",E41=2,"Febuary",E41=3,"March",E41=4,"April",E41=5,"May",E41=6,"June",E41=7,"July",E41=8,"August",E41=9,"September",E41=10,"October",E41=11,"November",E41=12,"December",E41&gt;12,_xlfn.IFS(F41=1,"January",F41=2,"Febuary",F41=3,"March",F41=4,"April",F41=5,"May",F41=6,"June",F41=7,"July",F41=8,"August",F41=9,"September",F41=10,"October",F41=11,"November",F41=12,"December"))</f>
        <v>January</v>
      </c>
      <c r="J41" s="10" t="str" cm="1">
        <f t="array" ref="J41">_xlfn.IFS(OR(I41="December",I41="January",I41="Febuary"),"Winter",OR(I41="March",I41="April",I41="May"),"Spring",OR(I41="June",I41="July",I41="August"),"Summer",OR(I41="September",I41="October",I41="November"),"Fall")</f>
        <v>Winter</v>
      </c>
      <c r="K41" s="13">
        <v>44952</v>
      </c>
      <c r="L41" s="9">
        <f t="shared" si="1"/>
        <v>20</v>
      </c>
      <c r="M41" s="9" t="s">
        <v>23</v>
      </c>
      <c r="N41" s="9">
        <v>70092</v>
      </c>
      <c r="O41" s="9">
        <v>2388</v>
      </c>
      <c r="P41" s="14">
        <v>4152.44</v>
      </c>
      <c r="Q41" s="14">
        <f t="shared" si="2"/>
        <v>3636.145</v>
      </c>
      <c r="R41" s="9">
        <v>424</v>
      </c>
      <c r="S41" s="9" t="b">
        <v>0</v>
      </c>
      <c r="T41" s="9">
        <v>0</v>
      </c>
      <c r="U41" s="9">
        <f t="shared" si="3"/>
        <v>0</v>
      </c>
      <c r="V41" s="14">
        <f t="shared" si="4"/>
        <v>17563.855</v>
      </c>
      <c r="W41" s="14">
        <f t="shared" si="5"/>
        <v>8.57581367924528</v>
      </c>
      <c r="X41" s="14">
        <f t="shared" si="6"/>
        <v>0</v>
      </c>
      <c r="Y41" s="9">
        <f t="shared" si="7"/>
        <v>0</v>
      </c>
    </row>
    <row r="42" spans="1:25">
      <c r="A42" s="5" t="s">
        <v>109</v>
      </c>
      <c r="B42" s="6" t="s">
        <v>110</v>
      </c>
      <c r="C42" s="7" t="s">
        <v>4127</v>
      </c>
      <c r="D42" s="7">
        <v>45201</v>
      </c>
      <c r="E42" s="6">
        <v>10</v>
      </c>
      <c r="F42" s="6">
        <v>2</v>
      </c>
      <c r="G42" s="6">
        <v>2023</v>
      </c>
      <c r="H42" s="7">
        <f t="shared" si="0"/>
        <v>45201</v>
      </c>
      <c r="I42" s="7" t="str" cm="1">
        <f t="array" ref="I42">_xlfn.IFS(E42=1,"January",E42=2,"Febuary",E42=3,"March",E42=4,"April",E42=5,"May",E42=6,"June",E42=7,"July",E42=8,"August",E42=9,"September",E42=10,"October",E42=11,"November",E42=12,"December",E42&gt;12,_xlfn.IFS(F42=1,"January",F42=2,"Febuary",F42=3,"March",F42=4,"April",F42=5,"May",F42=6,"June",F42=7,"July",F42=8,"August",F42=9,"September",F42=10,"October",F42=11,"November",F42=12,"December"))</f>
        <v>October</v>
      </c>
      <c r="J42" s="7" t="str" cm="1">
        <f t="array" ref="J42">_xlfn.IFS(OR(I42="December",I42="January",I42="Febuary"),"Winter",OR(I42="March",I42="April",I42="May"),"Spring",OR(I42="June",I42="July",I42="August"),"Summer",OR(I42="September",I42="October",I42="November"),"Fall")</f>
        <v>Fall</v>
      </c>
      <c r="K42" s="11">
        <v>45211</v>
      </c>
      <c r="L42" s="6">
        <f t="shared" si="1"/>
        <v>10</v>
      </c>
      <c r="M42" s="6" t="s">
        <v>23</v>
      </c>
      <c r="N42" s="6">
        <v>4890</v>
      </c>
      <c r="O42" s="6">
        <v>172</v>
      </c>
      <c r="P42" s="12">
        <v>205.48</v>
      </c>
      <c r="Q42" s="12">
        <f t="shared" si="2"/>
        <v>205.48</v>
      </c>
      <c r="R42" s="6">
        <v>29</v>
      </c>
      <c r="S42" s="6" t="b">
        <v>1</v>
      </c>
      <c r="T42" s="6">
        <v>0</v>
      </c>
      <c r="U42" s="6">
        <f t="shared" si="3"/>
        <v>0</v>
      </c>
      <c r="V42" s="12">
        <f t="shared" si="4"/>
        <v>1244.52</v>
      </c>
      <c r="W42" s="12">
        <f t="shared" si="5"/>
        <v>7.08551724137931</v>
      </c>
      <c r="X42" s="12">
        <f t="shared" si="6"/>
        <v>0</v>
      </c>
      <c r="Y42" s="6">
        <f t="shared" si="7"/>
        <v>0</v>
      </c>
    </row>
    <row r="43" spans="1:25">
      <c r="A43" s="8" t="s">
        <v>111</v>
      </c>
      <c r="B43" s="9" t="s">
        <v>112</v>
      </c>
      <c r="C43" s="10" t="s">
        <v>4127</v>
      </c>
      <c r="D43" s="10">
        <v>45101</v>
      </c>
      <c r="E43" s="9">
        <v>6</v>
      </c>
      <c r="F43" s="9">
        <v>24</v>
      </c>
      <c r="G43" s="9">
        <v>2023</v>
      </c>
      <c r="H43" s="10">
        <f t="shared" si="0"/>
        <v>45101</v>
      </c>
      <c r="I43" s="10" t="str" cm="1">
        <f t="array" ref="I43">_xlfn.IFS(E43=1,"January",E43=2,"Febuary",E43=3,"March",E43=4,"April",E43=5,"May",E43=6,"June",E43=7,"July",E43=8,"August",E43=9,"September",E43=10,"October",E43=11,"November",E43=12,"December",E43&gt;12,_xlfn.IFS(F43=1,"January",F43=2,"Febuary",F43=3,"March",F43=4,"April",F43=5,"May",F43=6,"June",F43=7,"July",F43=8,"August",F43=9,"September",F43=10,"October",F43=11,"November",F43=12,"December"))</f>
        <v>June</v>
      </c>
      <c r="J43" s="10" t="str" cm="1">
        <f t="array" ref="J43">_xlfn.IFS(OR(I43="December",I43="January",I43="Febuary"),"Winter",OR(I43="March",I43="April",I43="May"),"Spring",OR(I43="June",I43="July",I43="August"),"Summer",OR(I43="September",I43="October",I43="November"),"Fall")</f>
        <v>Summer</v>
      </c>
      <c r="K43" s="13">
        <v>45106</v>
      </c>
      <c r="L43" s="9">
        <f t="shared" si="1"/>
        <v>5</v>
      </c>
      <c r="M43" s="9" t="s">
        <v>14</v>
      </c>
      <c r="N43" s="9">
        <v>42606</v>
      </c>
      <c r="O43" s="9">
        <v>1061</v>
      </c>
      <c r="P43" s="14">
        <v>973.67</v>
      </c>
      <c r="Q43" s="14">
        <f t="shared" si="2"/>
        <v>973.67</v>
      </c>
      <c r="R43" s="9">
        <v>55</v>
      </c>
      <c r="S43" s="9" t="b">
        <v>1</v>
      </c>
      <c r="T43" s="9">
        <v>0</v>
      </c>
      <c r="U43" s="9">
        <f t="shared" si="3"/>
        <v>0</v>
      </c>
      <c r="V43" s="14">
        <f t="shared" si="4"/>
        <v>1776.33</v>
      </c>
      <c r="W43" s="14">
        <f t="shared" si="5"/>
        <v>17.7030909090909</v>
      </c>
      <c r="X43" s="14">
        <f t="shared" si="6"/>
        <v>0</v>
      </c>
      <c r="Y43" s="9">
        <f t="shared" si="7"/>
        <v>0</v>
      </c>
    </row>
    <row r="44" spans="1:25">
      <c r="A44" s="5" t="s">
        <v>113</v>
      </c>
      <c r="B44" s="6" t="s">
        <v>114</v>
      </c>
      <c r="C44" s="7" t="s">
        <v>4127</v>
      </c>
      <c r="D44" s="7" t="s">
        <v>115</v>
      </c>
      <c r="E44" s="6">
        <v>21</v>
      </c>
      <c r="F44" s="6">
        <v>8</v>
      </c>
      <c r="G44" s="6">
        <v>2023</v>
      </c>
      <c r="H44" s="7">
        <f t="shared" si="0"/>
        <v>45159</v>
      </c>
      <c r="I44" s="7" t="str" cm="1">
        <f t="array" ref="I44">_xlfn.IFS(E44=1,"January",E44=2,"Febuary",E44=3,"March",E44=4,"April",E44=5,"May",E44=6,"June",E44=7,"July",E44=8,"August",E44=9,"September",E44=10,"October",E44=11,"November",E44=12,"December",E44&gt;12,_xlfn.IFS(F44=1,"January",F44=2,"Febuary",F44=3,"March",F44=4,"April",F44=5,"May",F44=6,"June",F44=7,"July",F44=8,"August",F44=9,"September",F44=10,"October",F44=11,"November",F44=12,"December"))</f>
        <v>August</v>
      </c>
      <c r="J44" s="7" t="str" cm="1">
        <f t="array" ref="J44">_xlfn.IFS(OR(I44="December",I44="January",I44="Febuary"),"Winter",OR(I44="March",I44="April",I44="May"),"Spring",OR(I44="June",I44="July",I44="August"),"Summer",OR(I44="September",I44="October",I44="November"),"Fall")</f>
        <v>Summer</v>
      </c>
      <c r="K44" s="11">
        <v>45167</v>
      </c>
      <c r="L44" s="6">
        <f t="shared" si="1"/>
        <v>8</v>
      </c>
      <c r="M44" s="6" t="s">
        <v>33</v>
      </c>
      <c r="N44" s="6">
        <v>97276</v>
      </c>
      <c r="O44" s="6">
        <v>2967</v>
      </c>
      <c r="P44" s="12">
        <v>4397.28</v>
      </c>
      <c r="Q44" s="12">
        <f t="shared" si="2"/>
        <v>3636.145</v>
      </c>
      <c r="R44" s="6">
        <v>546</v>
      </c>
      <c r="S44" s="6" t="b">
        <v>1</v>
      </c>
      <c r="T44" s="6">
        <v>0</v>
      </c>
      <c r="U44" s="6">
        <f t="shared" si="3"/>
        <v>0</v>
      </c>
      <c r="V44" s="12">
        <f t="shared" si="4"/>
        <v>23663.855</v>
      </c>
      <c r="W44" s="12">
        <f t="shared" si="5"/>
        <v>6.65960622710623</v>
      </c>
      <c r="X44" s="12">
        <f t="shared" si="6"/>
        <v>0</v>
      </c>
      <c r="Y44" s="6">
        <f t="shared" si="7"/>
        <v>0</v>
      </c>
    </row>
    <row r="45" spans="1:25">
      <c r="A45" s="8" t="s">
        <v>116</v>
      </c>
      <c r="B45" s="9" t="s">
        <v>117</v>
      </c>
      <c r="C45" s="10" t="s">
        <v>4129</v>
      </c>
      <c r="D45" s="10">
        <v>45061</v>
      </c>
      <c r="E45" s="9">
        <v>5</v>
      </c>
      <c r="F45" s="9">
        <v>15</v>
      </c>
      <c r="G45" s="9">
        <v>2023</v>
      </c>
      <c r="H45" s="10">
        <f t="shared" si="0"/>
        <v>45061</v>
      </c>
      <c r="I45" s="10" t="str" cm="1">
        <f t="array" ref="I45">_xlfn.IFS(E45=1,"January",E45=2,"Febuary",E45=3,"March",E45=4,"April",E45=5,"May",E45=6,"June",E45=7,"July",E45=8,"August",E45=9,"September",E45=10,"October",E45=11,"November",E45=12,"December",E45&gt;12,_xlfn.IFS(F45=1,"January",F45=2,"Febuary",F45=3,"March",F45=4,"April",F45=5,"May",F45=6,"June",F45=7,"July",F45=8,"August",F45=9,"September",F45=10,"October",F45=11,"November",F45=12,"December"))</f>
        <v>May</v>
      </c>
      <c r="J45" s="10" t="str" cm="1">
        <f t="array" ref="J45">_xlfn.IFS(OR(I45="December",I45="January",I45="Febuary"),"Winter",OR(I45="March",I45="April",I45="May"),"Spring",OR(I45="June",I45="July",I45="August"),"Summer",OR(I45="September",I45="October",I45="November"),"Fall")</f>
        <v>Spring</v>
      </c>
      <c r="K45" s="13">
        <v>45078</v>
      </c>
      <c r="L45" s="9">
        <f t="shared" si="1"/>
        <v>17</v>
      </c>
      <c r="M45" s="9" t="s">
        <v>23</v>
      </c>
      <c r="N45" s="9">
        <v>81038</v>
      </c>
      <c r="O45" s="9">
        <v>2149</v>
      </c>
      <c r="P45" s="14">
        <v>3729.91</v>
      </c>
      <c r="Q45" s="14">
        <f t="shared" si="2"/>
        <v>3636.145</v>
      </c>
      <c r="R45" s="9">
        <v>116</v>
      </c>
      <c r="S45" s="9" t="b">
        <v>1</v>
      </c>
      <c r="T45" s="9">
        <v>81075</v>
      </c>
      <c r="U45" s="9">
        <f t="shared" si="3"/>
        <v>0.143077397471477</v>
      </c>
      <c r="V45" s="14">
        <f t="shared" si="4"/>
        <v>2163.855</v>
      </c>
      <c r="W45" s="14">
        <f t="shared" si="5"/>
        <v>31.3460775862069</v>
      </c>
      <c r="X45" s="14">
        <f t="shared" si="6"/>
        <v>0.0448491520197348</v>
      </c>
      <c r="Y45" s="9">
        <f t="shared" si="7"/>
        <v>1.00045657592734</v>
      </c>
    </row>
    <row r="46" spans="1:25">
      <c r="A46" s="5" t="s">
        <v>118</v>
      </c>
      <c r="B46" s="6" t="s">
        <v>119</v>
      </c>
      <c r="C46" s="7" t="s">
        <v>4127</v>
      </c>
      <c r="D46" s="7">
        <v>45186</v>
      </c>
      <c r="E46" s="6">
        <v>9</v>
      </c>
      <c r="F46" s="6">
        <v>17</v>
      </c>
      <c r="G46" s="6">
        <v>2023</v>
      </c>
      <c r="H46" s="7">
        <f t="shared" si="0"/>
        <v>45186</v>
      </c>
      <c r="I46" s="7" t="str" cm="1">
        <f t="array" ref="I46">_xlfn.IFS(E46=1,"January",E46=2,"Febuary",E46=3,"March",E46=4,"April",E46=5,"May",E46=6,"June",E46=7,"July",E46=8,"August",E46=9,"September",E46=10,"October",E46=11,"November",E46=12,"December",E46&gt;12,_xlfn.IFS(F46=1,"January",F46=2,"Febuary",F46=3,"March",F46=4,"April",F46=5,"May",F46=6,"June",F46=7,"July",F46=8,"August",F46=9,"September",F46=10,"October",F46=11,"November",F46=12,"December"))</f>
        <v>September</v>
      </c>
      <c r="J46" s="7" t="str" cm="1">
        <f t="array" ref="J46">_xlfn.IFS(OR(I46="December",I46="January",I46="Febuary"),"Winter",OR(I46="March",I46="April",I46="May"),"Spring",OR(I46="June",I46="July",I46="August"),"Summer",OR(I46="September",I46="October",I46="November"),"Fall")</f>
        <v>Fall</v>
      </c>
      <c r="K46" s="11">
        <v>45202</v>
      </c>
      <c r="L46" s="6">
        <f t="shared" si="1"/>
        <v>16</v>
      </c>
      <c r="M46" s="6" t="s">
        <v>14</v>
      </c>
      <c r="N46" s="6">
        <v>88313</v>
      </c>
      <c r="O46" s="6">
        <v>1127</v>
      </c>
      <c r="P46" s="12">
        <v>670.24</v>
      </c>
      <c r="Q46" s="12">
        <f t="shared" si="2"/>
        <v>670.24</v>
      </c>
      <c r="R46" s="6">
        <v>96</v>
      </c>
      <c r="S46" s="6" t="b">
        <v>0</v>
      </c>
      <c r="T46" s="6">
        <v>0</v>
      </c>
      <c r="U46" s="6">
        <f t="shared" si="3"/>
        <v>0</v>
      </c>
      <c r="V46" s="12">
        <f t="shared" si="4"/>
        <v>4129.76</v>
      </c>
      <c r="W46" s="12">
        <f t="shared" si="5"/>
        <v>6.98166666666667</v>
      </c>
      <c r="X46" s="12">
        <f t="shared" si="6"/>
        <v>0</v>
      </c>
      <c r="Y46" s="6">
        <f t="shared" si="7"/>
        <v>0</v>
      </c>
    </row>
    <row r="47" spans="1:25">
      <c r="A47" s="8" t="s">
        <v>120</v>
      </c>
      <c r="B47" s="9" t="s">
        <v>121</v>
      </c>
      <c r="C47" s="10" t="s">
        <v>4128</v>
      </c>
      <c r="D47" s="10">
        <v>45079</v>
      </c>
      <c r="E47" s="9">
        <v>6</v>
      </c>
      <c r="F47" s="9">
        <v>2</v>
      </c>
      <c r="G47" s="9">
        <v>2023</v>
      </c>
      <c r="H47" s="10">
        <f t="shared" si="0"/>
        <v>45079</v>
      </c>
      <c r="I47" s="10" t="str" cm="1">
        <f t="array" ref="I47">_xlfn.IFS(E47=1,"January",E47=2,"Febuary",E47=3,"March",E47=4,"April",E47=5,"May",E47=6,"June",E47=7,"July",E47=8,"August",E47=9,"September",E47=10,"October",E47=11,"November",E47=12,"December",E47&gt;12,_xlfn.IFS(F47=1,"January",F47=2,"Febuary",F47=3,"March",F47=4,"April",F47=5,"May",F47=6,"June",F47=7,"July",F47=8,"August",F47=9,"September",F47=10,"October",F47=11,"November",F47=12,"December"))</f>
        <v>June</v>
      </c>
      <c r="J47" s="10" t="str" cm="1">
        <f t="array" ref="J47">_xlfn.IFS(OR(I47="December",I47="January",I47="Febuary"),"Winter",OR(I47="March",I47="April",I47="May"),"Spring",OR(I47="June",I47="July",I47="August"),"Summer",OR(I47="September",I47="October",I47="November"),"Fall")</f>
        <v>Summer</v>
      </c>
      <c r="K47" s="13">
        <v>45105</v>
      </c>
      <c r="L47" s="9">
        <f t="shared" si="1"/>
        <v>26</v>
      </c>
      <c r="M47" s="9" t="s">
        <v>33</v>
      </c>
      <c r="N47" s="9">
        <v>11627</v>
      </c>
      <c r="O47" s="9">
        <v>319</v>
      </c>
      <c r="P47" s="14">
        <v>531.19</v>
      </c>
      <c r="Q47" s="14">
        <f t="shared" si="2"/>
        <v>531.19</v>
      </c>
      <c r="R47" s="9">
        <v>17</v>
      </c>
      <c r="S47" s="9" t="b">
        <v>1</v>
      </c>
      <c r="T47" s="9">
        <v>0</v>
      </c>
      <c r="U47" s="9">
        <f t="shared" si="3"/>
        <v>0</v>
      </c>
      <c r="V47" s="14">
        <f t="shared" si="4"/>
        <v>318.81</v>
      </c>
      <c r="W47" s="14">
        <f t="shared" si="5"/>
        <v>31.2464705882353</v>
      </c>
      <c r="X47" s="14">
        <f t="shared" si="6"/>
        <v>0</v>
      </c>
      <c r="Y47" s="9">
        <f t="shared" si="7"/>
        <v>0</v>
      </c>
    </row>
    <row r="48" spans="1:25">
      <c r="A48" s="5" t="s">
        <v>122</v>
      </c>
      <c r="B48" s="6" t="s">
        <v>123</v>
      </c>
      <c r="C48" s="7" t="s">
        <v>4131</v>
      </c>
      <c r="D48" s="7">
        <v>45028</v>
      </c>
      <c r="E48" s="6">
        <v>4</v>
      </c>
      <c r="F48" s="6">
        <v>12</v>
      </c>
      <c r="G48" s="6">
        <v>2023</v>
      </c>
      <c r="H48" s="7">
        <f t="shared" si="0"/>
        <v>45028</v>
      </c>
      <c r="I48" s="7" t="str" cm="1">
        <f t="array" ref="I48">_xlfn.IFS(E48=1,"January",E48=2,"Febuary",E48=3,"March",E48=4,"April",E48=5,"May",E48=6,"June",E48=7,"July",E48=8,"August",E48=9,"September",E48=10,"October",E48=11,"November",E48=12,"December",E48&gt;12,_xlfn.IFS(F48=1,"January",F48=2,"Febuary",F48=3,"March",F48=4,"April",F48=5,"May",F48=6,"June",F48=7,"July",F48=8,"August",F48=9,"September",F48=10,"October",F48=11,"November",F48=12,"December"))</f>
        <v>April</v>
      </c>
      <c r="J48" s="7" t="str" cm="1">
        <f t="array" ref="J48">_xlfn.IFS(OR(I48="December",I48="January",I48="Febuary"),"Winter",OR(I48="March",I48="April",I48="May"),"Spring",OR(I48="June",I48="July",I48="August"),"Summer",OR(I48="September",I48="October",I48="November"),"Fall")</f>
        <v>Spring</v>
      </c>
      <c r="K48" s="11">
        <v>45035</v>
      </c>
      <c r="L48" s="6">
        <f t="shared" si="1"/>
        <v>7</v>
      </c>
      <c r="M48" s="6" t="s">
        <v>41</v>
      </c>
      <c r="N48" s="6">
        <v>9792</v>
      </c>
      <c r="O48" s="6">
        <v>136</v>
      </c>
      <c r="P48" s="12">
        <v>235.62</v>
      </c>
      <c r="Q48" s="12">
        <f t="shared" si="2"/>
        <v>235.62</v>
      </c>
      <c r="R48" s="6">
        <v>13</v>
      </c>
      <c r="S48" s="6" t="b">
        <v>1</v>
      </c>
      <c r="T48" s="6">
        <v>0</v>
      </c>
      <c r="U48" s="6">
        <f t="shared" si="3"/>
        <v>0</v>
      </c>
      <c r="V48" s="12">
        <f t="shared" si="4"/>
        <v>414.38</v>
      </c>
      <c r="W48" s="12">
        <f t="shared" si="5"/>
        <v>18.1246153846154</v>
      </c>
      <c r="X48" s="12">
        <f t="shared" si="6"/>
        <v>0</v>
      </c>
      <c r="Y48" s="6">
        <f t="shared" si="7"/>
        <v>0</v>
      </c>
    </row>
    <row r="49" spans="1:25">
      <c r="A49" s="8" t="s">
        <v>124</v>
      </c>
      <c r="B49" s="9" t="s">
        <v>125</v>
      </c>
      <c r="C49" s="10" t="s">
        <v>4129</v>
      </c>
      <c r="D49" s="10">
        <v>45203</v>
      </c>
      <c r="E49" s="9">
        <v>10</v>
      </c>
      <c r="F49" s="9">
        <v>4</v>
      </c>
      <c r="G49" s="9">
        <v>2023</v>
      </c>
      <c r="H49" s="10">
        <f t="shared" si="0"/>
        <v>45203</v>
      </c>
      <c r="I49" s="10" t="str" cm="1">
        <f t="array" ref="I49">_xlfn.IFS(E49=1,"January",E49=2,"Febuary",E49=3,"March",E49=4,"April",E49=5,"May",E49=6,"June",E49=7,"July",E49=8,"August",E49=9,"September",E49=10,"October",E49=11,"November",E49=12,"December",E49&gt;12,_xlfn.IFS(F49=1,"January",F49=2,"Febuary",F49=3,"March",F49=4,"April",F49=5,"May",F49=6,"June",F49=7,"July",F49=8,"August",F49=9,"September",F49=10,"October",F49=11,"November",F49=12,"December"))</f>
        <v>October</v>
      </c>
      <c r="J49" s="10" t="str" cm="1">
        <f t="array" ref="J49">_xlfn.IFS(OR(I49="December",I49="January",I49="Febuary"),"Winter",OR(I49="March",I49="April",I49="May"),"Spring",OR(I49="June",I49="July",I49="August"),"Summer",OR(I49="September",I49="October",I49="November"),"Fall")</f>
        <v>Fall</v>
      </c>
      <c r="K49" s="13">
        <v>45217</v>
      </c>
      <c r="L49" s="9">
        <f t="shared" si="1"/>
        <v>14</v>
      </c>
      <c r="M49" s="9" t="s">
        <v>23</v>
      </c>
      <c r="N49" s="9">
        <v>74969</v>
      </c>
      <c r="O49" s="9">
        <v>1964</v>
      </c>
      <c r="P49" s="14">
        <v>2341.65</v>
      </c>
      <c r="Q49" s="14">
        <f t="shared" si="2"/>
        <v>2341.65</v>
      </c>
      <c r="R49" s="9">
        <v>249</v>
      </c>
      <c r="S49" s="9" t="b">
        <v>1</v>
      </c>
      <c r="T49" s="9">
        <v>0</v>
      </c>
      <c r="U49" s="9">
        <f t="shared" si="3"/>
        <v>0</v>
      </c>
      <c r="V49" s="14">
        <f t="shared" si="4"/>
        <v>10108.35</v>
      </c>
      <c r="W49" s="14">
        <f t="shared" si="5"/>
        <v>9.40421686746988</v>
      </c>
      <c r="X49" s="14">
        <f t="shared" si="6"/>
        <v>0</v>
      </c>
      <c r="Y49" s="9">
        <f t="shared" si="7"/>
        <v>0</v>
      </c>
    </row>
    <row r="50" spans="1:25">
      <c r="A50" s="5" t="s">
        <v>126</v>
      </c>
      <c r="B50" s="6" t="s">
        <v>127</v>
      </c>
      <c r="C50" s="7" t="s">
        <v>4129</v>
      </c>
      <c r="D50" s="7">
        <v>44927</v>
      </c>
      <c r="E50" s="6">
        <v>1</v>
      </c>
      <c r="F50" s="6">
        <v>1</v>
      </c>
      <c r="G50" s="6">
        <v>2023</v>
      </c>
      <c r="H50" s="7">
        <f t="shared" si="0"/>
        <v>44927</v>
      </c>
      <c r="I50" s="7" t="str" cm="1">
        <f t="array" ref="I50">_xlfn.IFS(E50=1,"January",E50=2,"Febuary",E50=3,"March",E50=4,"April",E50=5,"May",E50=6,"June",E50=7,"July",E50=8,"August",E50=9,"September",E50=10,"October",E50=11,"November",E50=12,"December",E50&gt;12,_xlfn.IFS(F50=1,"January",F50=2,"Febuary",F50=3,"March",F50=4,"April",F50=5,"May",F50=6,"June",F50=7,"July",F50=8,"August",F50=9,"September",F50=10,"October",F50=11,"November",F50=12,"December"))</f>
        <v>January</v>
      </c>
      <c r="J50" s="7" t="str" cm="1">
        <f t="array" ref="J50">_xlfn.IFS(OR(I50="December",I50="January",I50="Febuary"),"Winter",OR(I50="March",I50="April",I50="May"),"Spring",OR(I50="June",I50="July",I50="August"),"Summer",OR(I50="September",I50="October",I50="November"),"Fall")</f>
        <v>Winter</v>
      </c>
      <c r="K50" s="11">
        <v>44943</v>
      </c>
      <c r="L50" s="6">
        <f t="shared" si="1"/>
        <v>16</v>
      </c>
      <c r="M50" s="6" t="s">
        <v>19</v>
      </c>
      <c r="N50" s="6">
        <v>44001</v>
      </c>
      <c r="O50" s="6">
        <v>1483</v>
      </c>
      <c r="P50" s="12">
        <v>2928.86</v>
      </c>
      <c r="Q50" s="12">
        <f t="shared" si="2"/>
        <v>2928.86</v>
      </c>
      <c r="R50" s="6">
        <v>0</v>
      </c>
      <c r="S50" s="6" t="b">
        <v>0</v>
      </c>
      <c r="T50" s="6">
        <v>0</v>
      </c>
      <c r="U50" s="6">
        <f t="shared" si="3"/>
        <v>0</v>
      </c>
      <c r="V50" s="12">
        <f t="shared" si="4"/>
        <v>-2928.86</v>
      </c>
      <c r="W50" s="12">
        <f t="shared" si="5"/>
        <v>0</v>
      </c>
      <c r="X50" s="12">
        <f t="shared" si="6"/>
        <v>0</v>
      </c>
      <c r="Y50" s="6">
        <f t="shared" si="7"/>
        <v>0</v>
      </c>
    </row>
    <row r="51" spans="1:25">
      <c r="A51" s="8" t="s">
        <v>128</v>
      </c>
      <c r="B51" s="9" t="s">
        <v>129</v>
      </c>
      <c r="C51" s="10" t="s">
        <v>4127</v>
      </c>
      <c r="D51" s="10">
        <v>44984</v>
      </c>
      <c r="E51" s="9">
        <v>2</v>
      </c>
      <c r="F51" s="9">
        <v>27</v>
      </c>
      <c r="G51" s="9">
        <v>2023</v>
      </c>
      <c r="H51" s="10">
        <f t="shared" si="0"/>
        <v>44984</v>
      </c>
      <c r="I51" s="10" t="str" cm="1">
        <f t="array" ref="I51">_xlfn.IFS(E51=1,"January",E51=2,"Febuary",E51=3,"March",E51=4,"April",E51=5,"May",E51=6,"June",E51=7,"July",E51=8,"August",E51=9,"September",E51=10,"October",E51=11,"November",E51=12,"December",E51&gt;12,_xlfn.IFS(F51=1,"January",F51=2,"Febuary",F51=3,"March",F51=4,"April",F51=5,"May",F51=6,"June",F51=7,"July",F51=8,"August",F51=9,"September",F51=10,"October",F51=11,"November",F51=12,"December"))</f>
        <v>Febuary</v>
      </c>
      <c r="J51" s="10" t="str" cm="1">
        <f t="array" ref="J51">_xlfn.IFS(OR(I51="December",I51="January",I51="Febuary"),"Winter",OR(I51="March",I51="April",I51="May"),"Spring",OR(I51="June",I51="July",I51="August"),"Summer",OR(I51="September",I51="October",I51="November"),"Fall")</f>
        <v>Winter</v>
      </c>
      <c r="K51" s="13">
        <v>44985</v>
      </c>
      <c r="L51" s="9">
        <f t="shared" si="1"/>
        <v>1</v>
      </c>
      <c r="M51" s="9" t="s">
        <v>23</v>
      </c>
      <c r="N51" s="9">
        <v>77552</v>
      </c>
      <c r="O51" s="9">
        <v>2572</v>
      </c>
      <c r="P51" s="14">
        <v>4321.12</v>
      </c>
      <c r="Q51" s="14">
        <f t="shared" si="2"/>
        <v>3636.145</v>
      </c>
      <c r="R51" s="9">
        <v>258</v>
      </c>
      <c r="S51" s="9" t="b">
        <v>1</v>
      </c>
      <c r="T51" s="9">
        <v>0</v>
      </c>
      <c r="U51" s="9">
        <f t="shared" si="3"/>
        <v>0</v>
      </c>
      <c r="V51" s="14">
        <f t="shared" si="4"/>
        <v>9263.855</v>
      </c>
      <c r="W51" s="14">
        <f t="shared" si="5"/>
        <v>14.0935852713178</v>
      </c>
      <c r="X51" s="14">
        <f t="shared" si="6"/>
        <v>0</v>
      </c>
      <c r="Y51" s="9">
        <f t="shared" si="7"/>
        <v>0</v>
      </c>
    </row>
    <row r="52" spans="1:25">
      <c r="A52" s="5" t="s">
        <v>130</v>
      </c>
      <c r="B52" s="6" t="s">
        <v>131</v>
      </c>
      <c r="C52" s="7" t="s">
        <v>4129</v>
      </c>
      <c r="D52" s="7">
        <v>45084</v>
      </c>
      <c r="E52" s="6">
        <v>6</v>
      </c>
      <c r="F52" s="6">
        <v>7</v>
      </c>
      <c r="G52" s="6">
        <v>2023</v>
      </c>
      <c r="H52" s="7">
        <f t="shared" si="0"/>
        <v>45084</v>
      </c>
      <c r="I52" s="7" t="str" cm="1">
        <f t="array" ref="I52">_xlfn.IFS(E52=1,"January",E52=2,"Febuary",E52=3,"March",E52=4,"April",E52=5,"May",E52=6,"June",E52=7,"July",E52=8,"August",E52=9,"September",E52=10,"October",E52=11,"November",E52=12,"December",E52&gt;12,_xlfn.IFS(F52=1,"January",F52=2,"Febuary",F52=3,"March",F52=4,"April",F52=5,"May",F52=6,"June",F52=7,"July",F52=8,"August",F52=9,"September",F52=10,"October",F52=11,"November",F52=12,"December"))</f>
        <v>June</v>
      </c>
      <c r="J52" s="7" t="str" cm="1">
        <f t="array" ref="J52">_xlfn.IFS(OR(I52="December",I52="January",I52="Febuary"),"Winter",OR(I52="March",I52="April",I52="May"),"Spring",OR(I52="June",I52="July",I52="August"),"Summer",OR(I52="September",I52="October",I52="November"),"Fall")</f>
        <v>Summer</v>
      </c>
      <c r="K52" s="11">
        <v>45094</v>
      </c>
      <c r="L52" s="6">
        <f t="shared" si="1"/>
        <v>10</v>
      </c>
      <c r="M52" s="6" t="s">
        <v>41</v>
      </c>
      <c r="N52" s="6">
        <v>24897</v>
      </c>
      <c r="O52" s="6">
        <v>908</v>
      </c>
      <c r="P52" s="12">
        <v>1507.73</v>
      </c>
      <c r="Q52" s="12">
        <f t="shared" si="2"/>
        <v>1507.73</v>
      </c>
      <c r="R52" s="6">
        <v>141</v>
      </c>
      <c r="S52" s="6" t="b">
        <v>1</v>
      </c>
      <c r="T52" s="6">
        <v>0</v>
      </c>
      <c r="U52" s="6">
        <f t="shared" si="3"/>
        <v>0</v>
      </c>
      <c r="V52" s="12">
        <f t="shared" si="4"/>
        <v>5542.27</v>
      </c>
      <c r="W52" s="12">
        <f t="shared" si="5"/>
        <v>10.6931205673759</v>
      </c>
      <c r="X52" s="12">
        <f t="shared" si="6"/>
        <v>0</v>
      </c>
      <c r="Y52" s="6">
        <f t="shared" si="7"/>
        <v>0</v>
      </c>
    </row>
    <row r="53" spans="1:25">
      <c r="A53" s="8" t="s">
        <v>132</v>
      </c>
      <c r="B53" s="9" t="s">
        <v>133</v>
      </c>
      <c r="C53" s="10" t="s">
        <v>4128</v>
      </c>
      <c r="D53" s="10">
        <v>45217</v>
      </c>
      <c r="E53" s="9">
        <v>10</v>
      </c>
      <c r="F53" s="9">
        <v>18</v>
      </c>
      <c r="G53" s="9">
        <v>2023</v>
      </c>
      <c r="H53" s="10">
        <f t="shared" si="0"/>
        <v>45217</v>
      </c>
      <c r="I53" s="10" t="str" cm="1">
        <f t="array" ref="I53">_xlfn.IFS(E53=1,"January",E53=2,"Febuary",E53=3,"March",E53=4,"April",E53=5,"May",E53=6,"June",E53=7,"July",E53=8,"August",E53=9,"September",E53=10,"October",E53=11,"November",E53=12,"December",E53&gt;12,_xlfn.IFS(F53=1,"January",F53=2,"Febuary",F53=3,"March",F53=4,"April",F53=5,"May",F53=6,"June",F53=7,"July",F53=8,"August",F53=9,"September",F53=10,"October",F53=11,"November",F53=12,"December"))</f>
        <v>October</v>
      </c>
      <c r="J53" s="10" t="str" cm="1">
        <f t="array" ref="J53">_xlfn.IFS(OR(I53="December",I53="January",I53="Febuary"),"Winter",OR(I53="March",I53="April",I53="May"),"Spring",OR(I53="June",I53="July",I53="August"),"Summer",OR(I53="September",I53="October",I53="November"),"Fall")</f>
        <v>Fall</v>
      </c>
      <c r="K53" s="13">
        <v>45238</v>
      </c>
      <c r="L53" s="9">
        <f t="shared" si="1"/>
        <v>21</v>
      </c>
      <c r="M53" s="9" t="s">
        <v>14</v>
      </c>
      <c r="N53" s="9">
        <v>69148</v>
      </c>
      <c r="O53" s="9">
        <v>954</v>
      </c>
      <c r="P53" s="14">
        <v>1547.16</v>
      </c>
      <c r="Q53" s="14">
        <f t="shared" si="2"/>
        <v>1547.16</v>
      </c>
      <c r="R53" s="9">
        <v>74</v>
      </c>
      <c r="S53" s="9" t="b">
        <v>0</v>
      </c>
      <c r="T53" s="9">
        <v>0</v>
      </c>
      <c r="U53" s="9">
        <f t="shared" si="3"/>
        <v>0</v>
      </c>
      <c r="V53" s="14">
        <f t="shared" si="4"/>
        <v>2152.84</v>
      </c>
      <c r="W53" s="14">
        <f t="shared" si="5"/>
        <v>20.9075675675676</v>
      </c>
      <c r="X53" s="14">
        <f t="shared" si="6"/>
        <v>0</v>
      </c>
      <c r="Y53" s="9">
        <f t="shared" si="7"/>
        <v>0</v>
      </c>
    </row>
    <row r="54" spans="1:25">
      <c r="A54" s="5" t="s">
        <v>134</v>
      </c>
      <c r="B54" s="6" t="s">
        <v>135</v>
      </c>
      <c r="C54" s="7" t="s">
        <v>4129</v>
      </c>
      <c r="D54" s="7">
        <v>45175</v>
      </c>
      <c r="E54" s="6">
        <v>9</v>
      </c>
      <c r="F54" s="6">
        <v>6</v>
      </c>
      <c r="G54" s="6">
        <v>2023</v>
      </c>
      <c r="H54" s="7">
        <f t="shared" si="0"/>
        <v>45175</v>
      </c>
      <c r="I54" s="7" t="str" cm="1">
        <f t="array" ref="I54">_xlfn.IFS(E54=1,"January",E54=2,"Febuary",E54=3,"March",E54=4,"April",E54=5,"May",E54=6,"June",E54=7,"July",E54=8,"August",E54=9,"September",E54=10,"October",E54=11,"November",E54=12,"December",E54&gt;12,_xlfn.IFS(F54=1,"January",F54=2,"Febuary",F54=3,"March",F54=4,"April",F54=5,"May",F54=6,"June",F54=7,"July",F54=8,"August",F54=9,"September",F54=10,"October",F54=11,"November",F54=12,"December"))</f>
        <v>September</v>
      </c>
      <c r="J54" s="7" t="str" cm="1">
        <f t="array" ref="J54">_xlfn.IFS(OR(I54="December",I54="January",I54="Febuary"),"Winter",OR(I54="March",I54="April",I54="May"),"Spring",OR(I54="June",I54="July",I54="August"),"Summer",OR(I54="September",I54="October",I54="November"),"Fall")</f>
        <v>Fall</v>
      </c>
      <c r="K54" s="11">
        <v>45181</v>
      </c>
      <c r="L54" s="6">
        <f t="shared" si="1"/>
        <v>6</v>
      </c>
      <c r="M54" s="6" t="s">
        <v>19</v>
      </c>
      <c r="N54" s="6">
        <v>24483</v>
      </c>
      <c r="O54" s="6">
        <v>883</v>
      </c>
      <c r="P54" s="12">
        <v>640.98</v>
      </c>
      <c r="Q54" s="12">
        <f t="shared" si="2"/>
        <v>640.98</v>
      </c>
      <c r="R54" s="6">
        <v>0</v>
      </c>
      <c r="S54" s="6" t="b">
        <v>0</v>
      </c>
      <c r="T54" s="6">
        <v>0</v>
      </c>
      <c r="U54" s="6">
        <f t="shared" si="3"/>
        <v>0</v>
      </c>
      <c r="V54" s="12">
        <f t="shared" si="4"/>
        <v>-640.98</v>
      </c>
      <c r="W54" s="12">
        <f t="shared" si="5"/>
        <v>0</v>
      </c>
      <c r="X54" s="12">
        <f t="shared" si="6"/>
        <v>0</v>
      </c>
      <c r="Y54" s="6">
        <f t="shared" si="7"/>
        <v>0</v>
      </c>
    </row>
    <row r="55" spans="1:25">
      <c r="A55" s="8" t="s">
        <v>136</v>
      </c>
      <c r="B55" s="9" t="s">
        <v>137</v>
      </c>
      <c r="C55" s="10" t="s">
        <v>4129</v>
      </c>
      <c r="D55" s="10">
        <v>45199</v>
      </c>
      <c r="E55" s="9">
        <v>9</v>
      </c>
      <c r="F55" s="9">
        <v>30</v>
      </c>
      <c r="G55" s="9">
        <v>2023</v>
      </c>
      <c r="H55" s="10">
        <f t="shared" si="0"/>
        <v>45199</v>
      </c>
      <c r="I55" s="10" t="str" cm="1">
        <f t="array" ref="I55">_xlfn.IFS(E55=1,"January",E55=2,"Febuary",E55=3,"March",E55=4,"April",E55=5,"May",E55=6,"June",E55=7,"July",E55=8,"August",E55=9,"September",E55=10,"October",E55=11,"November",E55=12,"December",E55&gt;12,_xlfn.IFS(F55=1,"January",F55=2,"Febuary",F55=3,"March",F55=4,"April",F55=5,"May",F55=6,"June",F55=7,"July",F55=8,"August",F55=9,"September",F55=10,"October",F55=11,"November",F55=12,"December"))</f>
        <v>September</v>
      </c>
      <c r="J55" s="10" t="str" cm="1">
        <f t="array" ref="J55">_xlfn.IFS(OR(I55="December",I55="January",I55="Febuary"),"Winter",OR(I55="March",I55="April",I55="May"),"Spring",OR(I55="June",I55="July",I55="August"),"Summer",OR(I55="September",I55="October",I55="November"),"Fall")</f>
        <v>Fall</v>
      </c>
      <c r="K55" s="13">
        <v>45210</v>
      </c>
      <c r="L55" s="9">
        <f t="shared" si="1"/>
        <v>11</v>
      </c>
      <c r="M55" s="9" t="s">
        <v>138</v>
      </c>
      <c r="N55" s="9">
        <v>49555</v>
      </c>
      <c r="O55" s="9">
        <v>1114</v>
      </c>
      <c r="P55" s="14">
        <v>919.99</v>
      </c>
      <c r="Q55" s="14">
        <f t="shared" si="2"/>
        <v>919.99</v>
      </c>
      <c r="R55" s="9">
        <v>95</v>
      </c>
      <c r="S55" s="9" t="b">
        <v>0</v>
      </c>
      <c r="T55" s="9">
        <v>0</v>
      </c>
      <c r="U55" s="9">
        <f t="shared" si="3"/>
        <v>0</v>
      </c>
      <c r="V55" s="14">
        <f t="shared" si="4"/>
        <v>3830.01</v>
      </c>
      <c r="W55" s="14">
        <f t="shared" si="5"/>
        <v>9.68410526315789</v>
      </c>
      <c r="X55" s="14">
        <f t="shared" si="6"/>
        <v>0</v>
      </c>
      <c r="Y55" s="9">
        <f t="shared" si="7"/>
        <v>0</v>
      </c>
    </row>
    <row r="56" spans="1:25">
      <c r="A56" s="5" t="s">
        <v>140</v>
      </c>
      <c r="B56" s="6" t="s">
        <v>141</v>
      </c>
      <c r="C56" s="7" t="s">
        <v>4128</v>
      </c>
      <c r="D56" s="7">
        <v>45170</v>
      </c>
      <c r="E56" s="6">
        <v>9</v>
      </c>
      <c r="F56" s="6">
        <v>1</v>
      </c>
      <c r="G56" s="6">
        <v>2023</v>
      </c>
      <c r="H56" s="7">
        <f t="shared" si="0"/>
        <v>45170</v>
      </c>
      <c r="I56" s="7" t="str" cm="1">
        <f t="array" ref="I56">_xlfn.IFS(E56=1,"January",E56=2,"Febuary",E56=3,"March",E56=4,"April",E56=5,"May",E56=6,"June",E56=7,"July",E56=8,"August",E56=9,"September",E56=10,"October",E56=11,"November",E56=12,"December",E56&gt;12,_xlfn.IFS(F56=1,"January",F56=2,"Febuary",F56=3,"March",F56=4,"April",F56=5,"May",F56=6,"June",F56=7,"July",F56=8,"August",F56=9,"September",F56=10,"October",F56=11,"November",F56=12,"December"))</f>
        <v>September</v>
      </c>
      <c r="J56" s="7" t="str" cm="1">
        <f t="array" ref="J56">_xlfn.IFS(OR(I56="December",I56="January",I56="Febuary"),"Winter",OR(I56="March",I56="April",I56="May"),"Spring",OR(I56="June",I56="July",I56="August"),"Summer",OR(I56="September",I56="October",I56="November"),"Fall")</f>
        <v>Fall</v>
      </c>
      <c r="K56" s="11">
        <v>45165</v>
      </c>
      <c r="L56" s="6">
        <f t="shared" si="1"/>
        <v>45200</v>
      </c>
      <c r="M56" s="6" t="s">
        <v>41</v>
      </c>
      <c r="N56" s="6">
        <v>18159</v>
      </c>
      <c r="O56" s="6">
        <v>471</v>
      </c>
      <c r="P56" s="12">
        <v>563.31</v>
      </c>
      <c r="Q56" s="12">
        <f t="shared" si="2"/>
        <v>563.31</v>
      </c>
      <c r="R56" s="6">
        <v>33</v>
      </c>
      <c r="S56" s="6" t="b">
        <v>0</v>
      </c>
      <c r="T56" s="6">
        <v>0</v>
      </c>
      <c r="U56" s="6">
        <f t="shared" si="3"/>
        <v>0</v>
      </c>
      <c r="V56" s="12">
        <f t="shared" si="4"/>
        <v>1086.69</v>
      </c>
      <c r="W56" s="12">
        <f t="shared" si="5"/>
        <v>17.07</v>
      </c>
      <c r="X56" s="12">
        <f t="shared" si="6"/>
        <v>0</v>
      </c>
      <c r="Y56" s="6">
        <f t="shared" si="7"/>
        <v>0</v>
      </c>
    </row>
    <row r="57" spans="1:25">
      <c r="A57" s="8" t="s">
        <v>142</v>
      </c>
      <c r="B57" s="9" t="s">
        <v>143</v>
      </c>
      <c r="C57" s="10" t="s">
        <v>4131</v>
      </c>
      <c r="D57" s="10">
        <v>45197</v>
      </c>
      <c r="E57" s="9">
        <v>9</v>
      </c>
      <c r="F57" s="9">
        <v>28</v>
      </c>
      <c r="G57" s="9">
        <v>2023</v>
      </c>
      <c r="H57" s="10">
        <f t="shared" si="0"/>
        <v>45197</v>
      </c>
      <c r="I57" s="10" t="str" cm="1">
        <f t="array" ref="I57">_xlfn.IFS(E57=1,"January",E57=2,"Febuary",E57=3,"March",E57=4,"April",E57=5,"May",E57=6,"June",E57=7,"July",E57=8,"August",E57=9,"September",E57=10,"October",E57=11,"November",E57=12,"December",E57&gt;12,_xlfn.IFS(F57=1,"January",F57=2,"Febuary",F57=3,"March",F57=4,"April",F57=5,"May",F57=6,"June",F57=7,"July",F57=8,"August",F57=9,"September",F57=10,"October",F57=11,"November",F57=12,"December"))</f>
        <v>September</v>
      </c>
      <c r="J57" s="10" t="str" cm="1">
        <f t="array" ref="J57">_xlfn.IFS(OR(I57="December",I57="January",I57="Febuary"),"Winter",OR(I57="March",I57="April",I57="May"),"Spring",OR(I57="June",I57="July",I57="August"),"Summer",OR(I57="September",I57="October",I57="November"),"Fall")</f>
        <v>Fall</v>
      </c>
      <c r="K57" s="13">
        <v>45207</v>
      </c>
      <c r="L57" s="9">
        <f t="shared" si="1"/>
        <v>10</v>
      </c>
      <c r="M57" s="9" t="s">
        <v>19</v>
      </c>
      <c r="N57" s="9">
        <v>81077</v>
      </c>
      <c r="O57" s="9">
        <v>3593</v>
      </c>
      <c r="P57" s="14">
        <v>3219.35</v>
      </c>
      <c r="Q57" s="14">
        <f t="shared" si="2"/>
        <v>3219.35</v>
      </c>
      <c r="R57" s="9">
        <v>279</v>
      </c>
      <c r="S57" s="9" t="b">
        <v>0</v>
      </c>
      <c r="T57" s="9">
        <v>0</v>
      </c>
      <c r="U57" s="9">
        <f t="shared" si="3"/>
        <v>0</v>
      </c>
      <c r="V57" s="14">
        <f t="shared" si="4"/>
        <v>10730.65</v>
      </c>
      <c r="W57" s="14">
        <f t="shared" si="5"/>
        <v>11.5388888888889</v>
      </c>
      <c r="X57" s="14">
        <f t="shared" si="6"/>
        <v>0</v>
      </c>
      <c r="Y57" s="9">
        <f t="shared" si="7"/>
        <v>0</v>
      </c>
    </row>
    <row r="58" spans="1:25">
      <c r="A58" s="5" t="s">
        <v>144</v>
      </c>
      <c r="B58" s="6" t="s">
        <v>145</v>
      </c>
      <c r="C58" s="7" t="s">
        <v>4128</v>
      </c>
      <c r="D58" s="7">
        <v>45035</v>
      </c>
      <c r="E58" s="6">
        <v>4</v>
      </c>
      <c r="F58" s="6">
        <v>19</v>
      </c>
      <c r="G58" s="6">
        <v>2023</v>
      </c>
      <c r="H58" s="7">
        <f t="shared" si="0"/>
        <v>45035</v>
      </c>
      <c r="I58" s="7" t="str" cm="1">
        <f t="array" ref="I58">_xlfn.IFS(E58=1,"January",E58=2,"Febuary",E58=3,"March",E58=4,"April",E58=5,"May",E58=6,"June",E58=7,"July",E58=8,"August",E58=9,"September",E58=10,"October",E58=11,"November",E58=12,"December",E58&gt;12,_xlfn.IFS(F58=1,"January",F58=2,"Febuary",F58=3,"March",F58=4,"April",F58=5,"May",F58=6,"June",F58=7,"July",F58=8,"August",F58=9,"September",F58=10,"October",F58=11,"November",F58=12,"December"))</f>
        <v>April</v>
      </c>
      <c r="J58" s="7" t="str" cm="1">
        <f t="array" ref="J58">_xlfn.IFS(OR(I58="December",I58="January",I58="Febuary"),"Winter",OR(I58="March",I58="April",I58="May"),"Spring",OR(I58="June",I58="July",I58="August"),"Summer",OR(I58="September",I58="October",I58="November"),"Fall")</f>
        <v>Spring</v>
      </c>
      <c r="K58" s="11">
        <v>45057</v>
      </c>
      <c r="L58" s="6">
        <f t="shared" si="1"/>
        <v>22</v>
      </c>
      <c r="M58" s="6" t="s">
        <v>23</v>
      </c>
      <c r="N58" s="6">
        <v>36920</v>
      </c>
      <c r="O58" s="6">
        <v>382</v>
      </c>
      <c r="P58" s="12">
        <v>428.93</v>
      </c>
      <c r="Q58" s="12">
        <f t="shared" si="2"/>
        <v>428.93</v>
      </c>
      <c r="R58" s="6">
        <v>29</v>
      </c>
      <c r="S58" s="6" t="b">
        <v>1</v>
      </c>
      <c r="T58" s="6">
        <v>0</v>
      </c>
      <c r="U58" s="6">
        <f t="shared" si="3"/>
        <v>0</v>
      </c>
      <c r="V58" s="12">
        <f t="shared" si="4"/>
        <v>1021.07</v>
      </c>
      <c r="W58" s="12">
        <f t="shared" si="5"/>
        <v>14.7906896551724</v>
      </c>
      <c r="X58" s="12">
        <f t="shared" si="6"/>
        <v>0</v>
      </c>
      <c r="Y58" s="6">
        <f t="shared" si="7"/>
        <v>0</v>
      </c>
    </row>
    <row r="59" spans="1:25">
      <c r="A59" s="8" t="s">
        <v>146</v>
      </c>
      <c r="B59" s="9" t="s">
        <v>147</v>
      </c>
      <c r="C59" s="10" t="s">
        <v>4127</v>
      </c>
      <c r="D59" s="10">
        <v>45280</v>
      </c>
      <c r="E59" s="9">
        <v>12</v>
      </c>
      <c r="F59" s="9">
        <v>20</v>
      </c>
      <c r="G59" s="9">
        <v>2023</v>
      </c>
      <c r="H59" s="10">
        <f t="shared" si="0"/>
        <v>45280</v>
      </c>
      <c r="I59" s="10" t="str" cm="1">
        <f t="array" ref="I59">_xlfn.IFS(E59=1,"January",E59=2,"Febuary",E59=3,"March",E59=4,"April",E59=5,"May",E59=6,"June",E59=7,"July",E59=8,"August",E59=9,"September",E59=10,"October",E59=11,"November",E59=12,"December",E59&gt;12,_xlfn.IFS(F59=1,"January",F59=2,"Febuary",F59=3,"March",F59=4,"April",F59=5,"May",F59=6,"June",F59=7,"July",F59=8,"August",F59=9,"September",F59=10,"October",F59=11,"November",F59=12,"December"))</f>
        <v>December</v>
      </c>
      <c r="J59" s="10" t="str" cm="1">
        <f t="array" ref="J59">_xlfn.IFS(OR(I59="December",I59="January",I59="Febuary"),"Winter",OR(I59="March",I59="April",I59="May"),"Spring",OR(I59="June",I59="July",I59="August"),"Summer",OR(I59="September",I59="October",I59="November"),"Fall")</f>
        <v>Winter</v>
      </c>
      <c r="K59" s="13">
        <v>45300</v>
      </c>
      <c r="L59" s="9">
        <f t="shared" si="1"/>
        <v>20</v>
      </c>
      <c r="M59" s="9" t="s">
        <v>14</v>
      </c>
      <c r="N59" s="9">
        <v>93067</v>
      </c>
      <c r="O59" s="9">
        <v>3121</v>
      </c>
      <c r="P59" s="14">
        <v>5719.84</v>
      </c>
      <c r="Q59" s="14">
        <f t="shared" si="2"/>
        <v>3636.145</v>
      </c>
      <c r="R59" s="9">
        <v>396</v>
      </c>
      <c r="S59" s="9" t="b">
        <v>1</v>
      </c>
      <c r="T59" s="9">
        <v>0</v>
      </c>
      <c r="U59" s="9">
        <f t="shared" si="3"/>
        <v>0</v>
      </c>
      <c r="V59" s="14">
        <f t="shared" si="4"/>
        <v>16163.855</v>
      </c>
      <c r="W59" s="14">
        <f t="shared" si="5"/>
        <v>9.18218434343434</v>
      </c>
      <c r="X59" s="14">
        <f t="shared" si="6"/>
        <v>0</v>
      </c>
      <c r="Y59" s="9">
        <f t="shared" si="7"/>
        <v>0</v>
      </c>
    </row>
    <row r="60" spans="1:25">
      <c r="A60" s="5" t="s">
        <v>148</v>
      </c>
      <c r="B60" s="6" t="s">
        <v>149</v>
      </c>
      <c r="C60" s="7" t="s">
        <v>4128</v>
      </c>
      <c r="D60" s="7">
        <v>45270</v>
      </c>
      <c r="E60" s="6">
        <v>12</v>
      </c>
      <c r="F60" s="6">
        <v>10</v>
      </c>
      <c r="G60" s="6">
        <v>2023</v>
      </c>
      <c r="H60" s="7">
        <f t="shared" si="0"/>
        <v>45270</v>
      </c>
      <c r="I60" s="7" t="str" cm="1">
        <f t="array" ref="I60">_xlfn.IFS(E60=1,"January",E60=2,"Febuary",E60=3,"March",E60=4,"April",E60=5,"May",E60=6,"June",E60=7,"July",E60=8,"August",E60=9,"September",E60=10,"October",E60=11,"November",E60=12,"December",E60&gt;12,_xlfn.IFS(F60=1,"January",F60=2,"Febuary",F60=3,"March",F60=4,"April",F60=5,"May",F60=6,"June",F60=7,"July",F60=8,"August",F60=9,"September",F60=10,"October",F60=11,"November",F60=12,"December"))</f>
        <v>December</v>
      </c>
      <c r="J60" s="7" t="str" cm="1">
        <f t="array" ref="J60">_xlfn.IFS(OR(I60="December",I60="January",I60="Febuary"),"Winter",OR(I60="March",I60="April",I60="May"),"Spring",OR(I60="June",I60="July",I60="August"),"Summer",OR(I60="September",I60="October",I60="November"),"Fall")</f>
        <v>Winter</v>
      </c>
      <c r="K60" s="11">
        <v>45284</v>
      </c>
      <c r="L60" s="6">
        <f t="shared" si="1"/>
        <v>14</v>
      </c>
      <c r="M60" s="6" t="s">
        <v>19</v>
      </c>
      <c r="N60" s="6">
        <v>68121</v>
      </c>
      <c r="O60" s="6">
        <v>2312</v>
      </c>
      <c r="P60" s="12">
        <v>4014.77</v>
      </c>
      <c r="Q60" s="12">
        <f t="shared" si="2"/>
        <v>3636.145</v>
      </c>
      <c r="R60" s="6">
        <v>408</v>
      </c>
      <c r="S60" s="6" t="b">
        <v>1</v>
      </c>
      <c r="T60" s="6">
        <v>0</v>
      </c>
      <c r="U60" s="6">
        <f t="shared" si="3"/>
        <v>0</v>
      </c>
      <c r="V60" s="12">
        <f t="shared" si="4"/>
        <v>16763.855</v>
      </c>
      <c r="W60" s="12">
        <f t="shared" si="5"/>
        <v>8.91212009803922</v>
      </c>
      <c r="X60" s="12">
        <f t="shared" si="6"/>
        <v>0</v>
      </c>
      <c r="Y60" s="6">
        <f t="shared" si="7"/>
        <v>0</v>
      </c>
    </row>
    <row r="61" spans="1:25">
      <c r="A61" s="8" t="s">
        <v>150</v>
      </c>
      <c r="B61" s="9" t="s">
        <v>151</v>
      </c>
      <c r="C61" s="10" t="s">
        <v>4131</v>
      </c>
      <c r="D61" s="10">
        <v>45191</v>
      </c>
      <c r="E61" s="9">
        <v>9</v>
      </c>
      <c r="F61" s="9">
        <v>22</v>
      </c>
      <c r="G61" s="9">
        <v>2023</v>
      </c>
      <c r="H61" s="10">
        <f t="shared" si="0"/>
        <v>45191</v>
      </c>
      <c r="I61" s="10" t="str" cm="1">
        <f t="array" ref="I61">_xlfn.IFS(E61=1,"January",E61=2,"Febuary",E61=3,"March",E61=4,"April",E61=5,"May",E61=6,"June",E61=7,"July",E61=8,"August",E61=9,"September",E61=10,"October",E61=11,"November",E61=12,"December",E61&gt;12,_xlfn.IFS(F61=1,"January",F61=2,"Febuary",F61=3,"March",F61=4,"April",F61=5,"May",F61=6,"June",F61=7,"July",F61=8,"August",F61=9,"September",F61=10,"October",F61=11,"November",F61=12,"December"))</f>
        <v>September</v>
      </c>
      <c r="J61" s="10" t="str" cm="1">
        <f t="array" ref="J61">_xlfn.IFS(OR(I61="December",I61="January",I61="Febuary"),"Winter",OR(I61="March",I61="April",I61="May"),"Spring",OR(I61="June",I61="July",I61="August"),"Summer",OR(I61="September",I61="October",I61="November"),"Fall")</f>
        <v>Fall</v>
      </c>
      <c r="K61" s="13">
        <v>45211</v>
      </c>
      <c r="L61" s="9">
        <f t="shared" si="1"/>
        <v>20</v>
      </c>
      <c r="M61" s="9" t="s">
        <v>23</v>
      </c>
      <c r="N61" s="9">
        <v>70479</v>
      </c>
      <c r="O61" s="9">
        <v>1823</v>
      </c>
      <c r="P61" s="14">
        <v>2634.34</v>
      </c>
      <c r="Q61" s="14">
        <f t="shared" si="2"/>
        <v>2634.34</v>
      </c>
      <c r="R61" s="9">
        <v>112</v>
      </c>
      <c r="S61" s="9" t="b">
        <v>1</v>
      </c>
      <c r="T61" s="9">
        <v>0</v>
      </c>
      <c r="U61" s="9">
        <f t="shared" si="3"/>
        <v>0</v>
      </c>
      <c r="V61" s="14">
        <f t="shared" si="4"/>
        <v>2965.66</v>
      </c>
      <c r="W61" s="14">
        <f t="shared" si="5"/>
        <v>23.5208928571429</v>
      </c>
      <c r="X61" s="14">
        <f t="shared" si="6"/>
        <v>0</v>
      </c>
      <c r="Y61" s="9">
        <f t="shared" si="7"/>
        <v>0</v>
      </c>
    </row>
    <row r="62" spans="1:25">
      <c r="A62" s="5" t="s">
        <v>152</v>
      </c>
      <c r="B62" s="6" t="s">
        <v>153</v>
      </c>
      <c r="C62" s="7" t="s">
        <v>4127</v>
      </c>
      <c r="D62" s="7">
        <v>44959</v>
      </c>
      <c r="E62" s="6">
        <v>2</v>
      </c>
      <c r="F62" s="6">
        <v>2</v>
      </c>
      <c r="G62" s="6">
        <v>2023</v>
      </c>
      <c r="H62" s="7">
        <f t="shared" si="0"/>
        <v>44959</v>
      </c>
      <c r="I62" s="7" t="str" cm="1">
        <f t="array" ref="I62">_xlfn.IFS(E62=1,"January",E62=2,"Febuary",E62=3,"March",E62=4,"April",E62=5,"May",E62=6,"June",E62=7,"July",E62=8,"August",E62=9,"September",E62=10,"October",E62=11,"November",E62=12,"December",E62&gt;12,_xlfn.IFS(F62=1,"January",F62=2,"Febuary",F62=3,"March",F62=4,"April",F62=5,"May",F62=6,"June",F62=7,"July",F62=8,"August",F62=9,"September",F62=10,"October",F62=11,"November",F62=12,"December"))</f>
        <v>Febuary</v>
      </c>
      <c r="J62" s="7" t="str" cm="1">
        <f t="array" ref="J62">_xlfn.IFS(OR(I62="December",I62="January",I62="Febuary"),"Winter",OR(I62="March",I62="April",I62="May"),"Spring",OR(I62="June",I62="July",I62="August"),"Summer",OR(I62="September",I62="October",I62="November"),"Fall")</f>
        <v>Winter</v>
      </c>
      <c r="K62" s="11">
        <v>44963</v>
      </c>
      <c r="L62" s="6">
        <f t="shared" si="1"/>
        <v>4</v>
      </c>
      <c r="M62" s="6" t="s">
        <v>41</v>
      </c>
      <c r="N62" s="6">
        <v>90475</v>
      </c>
      <c r="O62" s="6">
        <v>1762</v>
      </c>
      <c r="P62" s="12">
        <v>3149.01</v>
      </c>
      <c r="Q62" s="12">
        <f t="shared" si="2"/>
        <v>3149.01</v>
      </c>
      <c r="R62" s="6">
        <v>274</v>
      </c>
      <c r="S62" s="6" t="b">
        <v>1</v>
      </c>
      <c r="T62" s="6">
        <v>0</v>
      </c>
      <c r="U62" s="6">
        <f t="shared" si="3"/>
        <v>0</v>
      </c>
      <c r="V62" s="12">
        <f t="shared" si="4"/>
        <v>10550.99</v>
      </c>
      <c r="W62" s="12">
        <f t="shared" si="5"/>
        <v>11.4927372262774</v>
      </c>
      <c r="X62" s="12">
        <f t="shared" si="6"/>
        <v>0</v>
      </c>
      <c r="Y62" s="6">
        <f t="shared" si="7"/>
        <v>0</v>
      </c>
    </row>
    <row r="63" spans="1:25">
      <c r="A63" s="8" t="s">
        <v>154</v>
      </c>
      <c r="B63" s="9" t="s">
        <v>155</v>
      </c>
      <c r="C63" s="10" t="s">
        <v>4131</v>
      </c>
      <c r="D63" s="10">
        <v>45044</v>
      </c>
      <c r="E63" s="9">
        <v>4</v>
      </c>
      <c r="F63" s="9">
        <v>28</v>
      </c>
      <c r="G63" s="9">
        <v>2023</v>
      </c>
      <c r="H63" s="10">
        <f t="shared" si="0"/>
        <v>45044</v>
      </c>
      <c r="I63" s="10" t="str" cm="1">
        <f t="array" ref="I63">_xlfn.IFS(E63=1,"January",E63=2,"Febuary",E63=3,"March",E63=4,"April",E63=5,"May",E63=6,"June",E63=7,"July",E63=8,"August",E63=9,"September",E63=10,"October",E63=11,"November",E63=12,"December",E63&gt;12,_xlfn.IFS(F63=1,"January",F63=2,"Febuary",F63=3,"March",F63=4,"April",F63=5,"May",F63=6,"June",F63=7,"July",F63=8,"August",F63=9,"September",F63=10,"October",F63=11,"November",F63=12,"December"))</f>
        <v>April</v>
      </c>
      <c r="J63" s="10" t="str" cm="1">
        <f t="array" ref="J63">_xlfn.IFS(OR(I63="December",I63="January",I63="Febuary"),"Winter",OR(I63="March",I63="April",I63="May"),"Spring",OR(I63="June",I63="July",I63="August"),"Summer",OR(I63="September",I63="October",I63="November"),"Fall")</f>
        <v>Spring</v>
      </c>
      <c r="K63" s="13">
        <v>45064</v>
      </c>
      <c r="L63" s="9">
        <f t="shared" si="1"/>
        <v>20</v>
      </c>
      <c r="M63" s="9" t="s">
        <v>41</v>
      </c>
      <c r="N63" s="9">
        <v>20457</v>
      </c>
      <c r="O63" s="9">
        <v>396</v>
      </c>
      <c r="P63" s="14">
        <v>663.56</v>
      </c>
      <c r="Q63" s="14">
        <f t="shared" si="2"/>
        <v>663.56</v>
      </c>
      <c r="R63" s="9">
        <v>58</v>
      </c>
      <c r="S63" s="9" t="b">
        <v>1</v>
      </c>
      <c r="T63" s="9">
        <v>0</v>
      </c>
      <c r="U63" s="9">
        <f t="shared" si="3"/>
        <v>0</v>
      </c>
      <c r="V63" s="14">
        <f t="shared" si="4"/>
        <v>2236.44</v>
      </c>
      <c r="W63" s="14">
        <f t="shared" si="5"/>
        <v>11.4406896551724</v>
      </c>
      <c r="X63" s="14">
        <f t="shared" si="6"/>
        <v>0</v>
      </c>
      <c r="Y63" s="9">
        <f t="shared" si="7"/>
        <v>0</v>
      </c>
    </row>
    <row r="64" spans="1:25">
      <c r="A64" s="5" t="s">
        <v>156</v>
      </c>
      <c r="B64" s="6" t="s">
        <v>157</v>
      </c>
      <c r="C64" s="7" t="s">
        <v>4127</v>
      </c>
      <c r="D64" s="7">
        <v>45289</v>
      </c>
      <c r="E64" s="6">
        <v>12</v>
      </c>
      <c r="F64" s="6">
        <v>29</v>
      </c>
      <c r="G64" s="6">
        <v>2023</v>
      </c>
      <c r="H64" s="7">
        <f t="shared" si="0"/>
        <v>45289</v>
      </c>
      <c r="I64" s="7" t="str" cm="1">
        <f t="array" ref="I64">_xlfn.IFS(E64=1,"January",E64=2,"Febuary",E64=3,"March",E64=4,"April",E64=5,"May",E64=6,"June",E64=7,"July",E64=8,"August",E64=9,"September",E64=10,"October",E64=11,"November",E64=12,"December",E64&gt;12,_xlfn.IFS(F64=1,"January",F64=2,"Febuary",F64=3,"March",F64=4,"April",F64=5,"May",F64=6,"June",F64=7,"July",F64=8,"August",F64=9,"September",F64=10,"October",F64=11,"November",F64=12,"December"))</f>
        <v>December</v>
      </c>
      <c r="J64" s="7" t="str" cm="1">
        <f t="array" ref="J64">_xlfn.IFS(OR(I64="December",I64="January",I64="Febuary"),"Winter",OR(I64="March",I64="April",I64="May"),"Spring",OR(I64="June",I64="July",I64="August"),"Summer",OR(I64="September",I64="October",I64="November"),"Fall")</f>
        <v>Winter</v>
      </c>
      <c r="K64" s="11">
        <v>45294</v>
      </c>
      <c r="L64" s="6">
        <f t="shared" si="1"/>
        <v>5</v>
      </c>
      <c r="M64" s="6" t="s">
        <v>19</v>
      </c>
      <c r="N64" s="6">
        <v>67557</v>
      </c>
      <c r="O64" s="6">
        <v>3063</v>
      </c>
      <c r="P64" s="12">
        <v>3502.47</v>
      </c>
      <c r="Q64" s="12">
        <f t="shared" si="2"/>
        <v>3502.47</v>
      </c>
      <c r="R64" s="6">
        <v>554</v>
      </c>
      <c r="S64" s="6" t="b">
        <v>0</v>
      </c>
      <c r="T64" s="6">
        <v>0</v>
      </c>
      <c r="U64" s="6">
        <f t="shared" si="3"/>
        <v>0</v>
      </c>
      <c r="V64" s="12">
        <f t="shared" si="4"/>
        <v>24197.53</v>
      </c>
      <c r="W64" s="12">
        <f t="shared" si="5"/>
        <v>6.32214801444043</v>
      </c>
      <c r="X64" s="12">
        <f t="shared" si="6"/>
        <v>0</v>
      </c>
      <c r="Y64" s="6">
        <f t="shared" si="7"/>
        <v>0</v>
      </c>
    </row>
    <row r="65" spans="1:25">
      <c r="A65" s="8" t="s">
        <v>158</v>
      </c>
      <c r="B65" s="9" t="s">
        <v>159</v>
      </c>
      <c r="C65" s="10" t="s">
        <v>4131</v>
      </c>
      <c r="D65" s="10">
        <v>44943</v>
      </c>
      <c r="E65" s="9">
        <v>1</v>
      </c>
      <c r="F65" s="9">
        <v>17</v>
      </c>
      <c r="G65" s="9">
        <v>2023</v>
      </c>
      <c r="H65" s="10">
        <f t="shared" si="0"/>
        <v>44943</v>
      </c>
      <c r="I65" s="10" t="str" cm="1">
        <f t="array" ref="I65">_xlfn.IFS(E65=1,"January",E65=2,"Febuary",E65=3,"March",E65=4,"April",E65=5,"May",E65=6,"June",E65=7,"July",E65=8,"August",E65=9,"September",E65=10,"October",E65=11,"November",E65=12,"December",E65&gt;12,_xlfn.IFS(F65=1,"January",F65=2,"Febuary",F65=3,"March",F65=4,"April",F65=5,"May",F65=6,"June",F65=7,"July",F65=8,"August",F65=9,"September",F65=10,"October",F65=11,"November",F65=12,"December"))</f>
        <v>January</v>
      </c>
      <c r="J65" s="10" t="str" cm="1">
        <f t="array" ref="J65">_xlfn.IFS(OR(I65="December",I65="January",I65="Febuary"),"Winter",OR(I65="March",I65="April",I65="May"),"Spring",OR(I65="June",I65="July",I65="August"),"Summer",OR(I65="September",I65="October",I65="November"),"Fall")</f>
        <v>Winter</v>
      </c>
      <c r="K65" s="13">
        <v>44960</v>
      </c>
      <c r="L65" s="9">
        <f t="shared" si="1"/>
        <v>17</v>
      </c>
      <c r="M65" s="9" t="s">
        <v>23</v>
      </c>
      <c r="N65" s="9">
        <v>78189</v>
      </c>
      <c r="O65" s="9">
        <v>2164</v>
      </c>
      <c r="P65" s="14">
        <v>1734.66</v>
      </c>
      <c r="Q65" s="14">
        <f t="shared" si="2"/>
        <v>1734.66</v>
      </c>
      <c r="R65" s="9">
        <v>187</v>
      </c>
      <c r="S65" s="9" t="b">
        <v>1</v>
      </c>
      <c r="T65" s="9">
        <v>78213</v>
      </c>
      <c r="U65" s="9">
        <f t="shared" si="3"/>
        <v>0.239090688248757</v>
      </c>
      <c r="V65" s="14">
        <f t="shared" si="4"/>
        <v>7615.34</v>
      </c>
      <c r="W65" s="14">
        <f t="shared" si="5"/>
        <v>9.27625668449198</v>
      </c>
      <c r="X65" s="14">
        <f t="shared" si="6"/>
        <v>0.0221786659506732</v>
      </c>
      <c r="Y65" s="9">
        <f t="shared" si="7"/>
        <v>1.00030694854775</v>
      </c>
    </row>
    <row r="66" spans="1:25">
      <c r="A66" s="5" t="s">
        <v>160</v>
      </c>
      <c r="B66" s="6" t="s">
        <v>161</v>
      </c>
      <c r="C66" s="7" t="s">
        <v>4127</v>
      </c>
      <c r="D66" s="7">
        <v>45048</v>
      </c>
      <c r="E66" s="6">
        <v>5</v>
      </c>
      <c r="F66" s="6">
        <v>2</v>
      </c>
      <c r="G66" s="6">
        <v>2023</v>
      </c>
      <c r="H66" s="7">
        <f t="shared" ref="H66:H129" si="8">IF(E66&gt;12,DATE(G66,F66,E66),D66)</f>
        <v>45048</v>
      </c>
      <c r="I66" s="7" t="str" cm="1">
        <f t="array" ref="I66">_xlfn.IFS(E66=1,"January",E66=2,"Febuary",E66=3,"March",E66=4,"April",E66=5,"May",E66=6,"June",E66=7,"July",E66=8,"August",E66=9,"September",E66=10,"October",E66=11,"November",E66=12,"December",E66&gt;12,_xlfn.IFS(F66=1,"January",F66=2,"Febuary",F66=3,"March",F66=4,"April",F66=5,"May",F66=6,"June",F66=7,"July",F66=8,"August",F66=9,"September",F66=10,"October",F66=11,"November",F66=12,"December"))</f>
        <v>May</v>
      </c>
      <c r="J66" s="7" t="str" cm="1">
        <f t="array" ref="J66">_xlfn.IFS(OR(I66="December",I66="January",I66="Febuary"),"Winter",OR(I66="March",I66="April",I66="May"),"Spring",OR(I66="June",I66="July",I66="August"),"Summer",OR(I66="September",I66="October",I66="November"),"Fall")</f>
        <v>Spring</v>
      </c>
      <c r="K66" s="11">
        <v>45058</v>
      </c>
      <c r="L66" s="6">
        <f t="shared" ref="L66:L129" si="9">IF(DATEDIF(H66,K66,"D")&lt;0,H66+30,DATEDIF(H66,K66,"D"))</f>
        <v>10</v>
      </c>
      <c r="M66" s="6" t="s">
        <v>23</v>
      </c>
      <c r="N66" s="6">
        <v>79953</v>
      </c>
      <c r="O66" s="6">
        <v>1857</v>
      </c>
      <c r="P66" s="12">
        <v>2360.81</v>
      </c>
      <c r="Q66" s="12">
        <f t="shared" ref="Q66:Q129" si="10">IF(IF(P66&lt;$AA$6,$AA$6,IF(P66&gt;$AA$7,$AA$7,P66))&lt;0,IF(P66&lt;$AA$6,$AA$6,IF(P66&gt;$AA$7,$AA$7,P66))*(-1),IF(P66&lt;$AA$6,$AA$6,IF(P66&gt;$AA$7,$AA$7,P66)))</f>
        <v>2360.81</v>
      </c>
      <c r="R66" s="6">
        <v>218</v>
      </c>
      <c r="S66" s="6" t="b">
        <v>0</v>
      </c>
      <c r="T66" s="6">
        <v>0</v>
      </c>
      <c r="U66" s="6">
        <f t="shared" ref="U66:U129" si="11">IFERROR((R66/T66)*100,0)</f>
        <v>0</v>
      </c>
      <c r="V66" s="12">
        <f t="shared" ref="V66:V129" si="12">(R66*50)-Q66</f>
        <v>8539.19</v>
      </c>
      <c r="W66" s="12">
        <f t="shared" ref="W66:W129" si="13">IFERROR(Q66/R66,0)</f>
        <v>10.8294036697248</v>
      </c>
      <c r="X66" s="12">
        <f t="shared" ref="X66:X129" si="14">IFERROR(Q66/T66,0)</f>
        <v>0</v>
      </c>
      <c r="Y66" s="6">
        <f t="shared" ref="Y66:Y129" si="15">T66/N66</f>
        <v>0</v>
      </c>
    </row>
    <row r="67" spans="1:25">
      <c r="A67" s="8" t="s">
        <v>162</v>
      </c>
      <c r="B67" s="9" t="s">
        <v>163</v>
      </c>
      <c r="C67" s="10" t="s">
        <v>4129</v>
      </c>
      <c r="D67" s="10">
        <v>45203</v>
      </c>
      <c r="E67" s="9">
        <v>10</v>
      </c>
      <c r="F67" s="9">
        <v>4</v>
      </c>
      <c r="G67" s="9">
        <v>2023</v>
      </c>
      <c r="H67" s="10">
        <f t="shared" si="8"/>
        <v>45203</v>
      </c>
      <c r="I67" s="10" t="str" cm="1">
        <f t="array" ref="I67">_xlfn.IFS(E67=1,"January",E67=2,"Febuary",E67=3,"March",E67=4,"April",E67=5,"May",E67=6,"June",E67=7,"July",E67=8,"August",E67=9,"September",E67=10,"October",E67=11,"November",E67=12,"December",E67&gt;12,_xlfn.IFS(F67=1,"January",F67=2,"Febuary",F67=3,"March",F67=4,"April",F67=5,"May",F67=6,"June",F67=7,"July",F67=8,"August",F67=9,"September",F67=10,"October",F67=11,"November",F67=12,"December"))</f>
        <v>October</v>
      </c>
      <c r="J67" s="10" t="str" cm="1">
        <f t="array" ref="J67">_xlfn.IFS(OR(I67="December",I67="January",I67="Febuary"),"Winter",OR(I67="March",I67="April",I67="May"),"Spring",OR(I67="June",I67="July",I67="August"),"Summer",OR(I67="September",I67="October",I67="November"),"Fall")</f>
        <v>Fall</v>
      </c>
      <c r="K67" s="13">
        <v>45214</v>
      </c>
      <c r="L67" s="9">
        <f t="shared" si="9"/>
        <v>11</v>
      </c>
      <c r="M67" s="9" t="s">
        <v>14</v>
      </c>
      <c r="N67" s="9">
        <v>53995</v>
      </c>
      <c r="O67" s="9">
        <v>1509</v>
      </c>
      <c r="P67" s="14">
        <v>2420.95</v>
      </c>
      <c r="Q67" s="14">
        <f t="shared" si="10"/>
        <v>2420.95</v>
      </c>
      <c r="R67" s="9">
        <v>285</v>
      </c>
      <c r="S67" s="9" t="b">
        <v>1</v>
      </c>
      <c r="T67" s="9">
        <v>0</v>
      </c>
      <c r="U67" s="9">
        <f t="shared" si="11"/>
        <v>0</v>
      </c>
      <c r="V67" s="14">
        <f t="shared" si="12"/>
        <v>11829.05</v>
      </c>
      <c r="W67" s="14">
        <f t="shared" si="13"/>
        <v>8.49456140350877</v>
      </c>
      <c r="X67" s="14">
        <f t="shared" si="14"/>
        <v>0</v>
      </c>
      <c r="Y67" s="9">
        <f t="shared" si="15"/>
        <v>0</v>
      </c>
    </row>
    <row r="68" spans="1:25">
      <c r="A68" s="5" t="s">
        <v>164</v>
      </c>
      <c r="B68" s="6" t="s">
        <v>165</v>
      </c>
      <c r="C68" s="7" t="s">
        <v>4131</v>
      </c>
      <c r="D68" s="7">
        <v>45219</v>
      </c>
      <c r="E68" s="6">
        <v>10</v>
      </c>
      <c r="F68" s="6">
        <v>20</v>
      </c>
      <c r="G68" s="6">
        <v>2023</v>
      </c>
      <c r="H68" s="7">
        <f t="shared" si="8"/>
        <v>45219</v>
      </c>
      <c r="I68" s="7" t="str" cm="1">
        <f t="array" ref="I68">_xlfn.IFS(E68=1,"January",E68=2,"Febuary",E68=3,"March",E68=4,"April",E68=5,"May",E68=6,"June",E68=7,"July",E68=8,"August",E68=9,"September",E68=10,"October",E68=11,"November",E68=12,"December",E68&gt;12,_xlfn.IFS(F68=1,"January",F68=2,"Febuary",F68=3,"March",F68=4,"April",F68=5,"May",F68=6,"June",F68=7,"July",F68=8,"August",F68=9,"September",F68=10,"October",F68=11,"November",F68=12,"December"))</f>
        <v>October</v>
      </c>
      <c r="J68" s="7" t="str" cm="1">
        <f t="array" ref="J68">_xlfn.IFS(OR(I68="December",I68="January",I68="Febuary"),"Winter",OR(I68="March",I68="April",I68="May"),"Spring",OR(I68="June",I68="July",I68="August"),"Summer",OR(I68="September",I68="October",I68="November"),"Fall")</f>
        <v>Fall</v>
      </c>
      <c r="K68" s="11">
        <v>45243</v>
      </c>
      <c r="L68" s="6">
        <f t="shared" si="9"/>
        <v>24</v>
      </c>
      <c r="M68" s="6" t="s">
        <v>41</v>
      </c>
      <c r="N68" s="6">
        <v>41757</v>
      </c>
      <c r="O68" s="6">
        <v>1535</v>
      </c>
      <c r="P68" s="12">
        <v>1772.36</v>
      </c>
      <c r="Q68" s="12">
        <f t="shared" si="10"/>
        <v>1772.36</v>
      </c>
      <c r="R68" s="6">
        <v>0</v>
      </c>
      <c r="S68" s="6" t="b">
        <v>1</v>
      </c>
      <c r="T68" s="6">
        <v>0</v>
      </c>
      <c r="U68" s="6">
        <f t="shared" si="11"/>
        <v>0</v>
      </c>
      <c r="V68" s="12">
        <f t="shared" si="12"/>
        <v>-1772.36</v>
      </c>
      <c r="W68" s="12">
        <f t="shared" si="13"/>
        <v>0</v>
      </c>
      <c r="X68" s="12">
        <f t="shared" si="14"/>
        <v>0</v>
      </c>
      <c r="Y68" s="6">
        <f t="shared" si="15"/>
        <v>0</v>
      </c>
    </row>
    <row r="69" spans="1:25">
      <c r="A69" s="8" t="s">
        <v>166</v>
      </c>
      <c r="B69" s="9" t="s">
        <v>167</v>
      </c>
      <c r="C69" s="10" t="s">
        <v>4129</v>
      </c>
      <c r="D69" s="10">
        <v>45169</v>
      </c>
      <c r="E69" s="9">
        <v>8</v>
      </c>
      <c r="F69" s="9">
        <v>31</v>
      </c>
      <c r="G69" s="9">
        <v>2023</v>
      </c>
      <c r="H69" s="10">
        <f t="shared" si="8"/>
        <v>45169</v>
      </c>
      <c r="I69" s="10" t="str" cm="1">
        <f t="array" ref="I69">_xlfn.IFS(E69=1,"January",E69=2,"Febuary",E69=3,"March",E69=4,"April",E69=5,"May",E69=6,"June",E69=7,"July",E69=8,"August",E69=9,"September",E69=10,"October",E69=11,"November",E69=12,"December",E69&gt;12,_xlfn.IFS(F69=1,"January",F69=2,"Febuary",F69=3,"March",F69=4,"April",F69=5,"May",F69=6,"June",F69=7,"July",F69=8,"August",F69=9,"September",F69=10,"October",F69=11,"November",F69=12,"December"))</f>
        <v>August</v>
      </c>
      <c r="J69" s="10" t="str" cm="1">
        <f t="array" ref="J69">_xlfn.IFS(OR(I69="December",I69="January",I69="Febuary"),"Winter",OR(I69="March",I69="April",I69="May"),"Spring",OR(I69="June",I69="July",I69="August"),"Summer",OR(I69="September",I69="October",I69="November"),"Fall")</f>
        <v>Summer</v>
      </c>
      <c r="K69" s="13">
        <v>45181</v>
      </c>
      <c r="L69" s="9">
        <f t="shared" si="9"/>
        <v>12</v>
      </c>
      <c r="M69" s="9" t="s">
        <v>19</v>
      </c>
      <c r="N69" s="9">
        <v>10692</v>
      </c>
      <c r="O69" s="9">
        <v>169</v>
      </c>
      <c r="P69" s="14">
        <v>253.53</v>
      </c>
      <c r="Q69" s="14">
        <f t="shared" si="10"/>
        <v>253.53</v>
      </c>
      <c r="R69" s="9">
        <v>18</v>
      </c>
      <c r="S69" s="9" t="b">
        <v>1</v>
      </c>
      <c r="T69" s="9">
        <v>0</v>
      </c>
      <c r="U69" s="9">
        <f t="shared" si="11"/>
        <v>0</v>
      </c>
      <c r="V69" s="14">
        <f t="shared" si="12"/>
        <v>646.47</v>
      </c>
      <c r="W69" s="14">
        <f t="shared" si="13"/>
        <v>14.085</v>
      </c>
      <c r="X69" s="14">
        <f t="shared" si="14"/>
        <v>0</v>
      </c>
      <c r="Y69" s="9">
        <f t="shared" si="15"/>
        <v>0</v>
      </c>
    </row>
    <row r="70" spans="1:25">
      <c r="A70" s="5" t="s">
        <v>168</v>
      </c>
      <c r="B70" s="6" t="s">
        <v>169</v>
      </c>
      <c r="C70" s="7" t="s">
        <v>4129</v>
      </c>
      <c r="D70" s="7">
        <v>44976</v>
      </c>
      <c r="E70" s="6">
        <v>2</v>
      </c>
      <c r="F70" s="6">
        <v>19</v>
      </c>
      <c r="G70" s="6">
        <v>2023</v>
      </c>
      <c r="H70" s="7">
        <f t="shared" si="8"/>
        <v>44976</v>
      </c>
      <c r="I70" s="7" t="str" cm="1">
        <f t="array" ref="I70">_xlfn.IFS(E70=1,"January",E70=2,"Febuary",E70=3,"March",E70=4,"April",E70=5,"May",E70=6,"June",E70=7,"July",E70=8,"August",E70=9,"September",E70=10,"October",E70=11,"November",E70=12,"December",E70&gt;12,_xlfn.IFS(F70=1,"January",F70=2,"Febuary",F70=3,"March",F70=4,"April",F70=5,"May",F70=6,"June",F70=7,"July",F70=8,"August",F70=9,"September",F70=10,"October",F70=11,"November",F70=12,"December"))</f>
        <v>Febuary</v>
      </c>
      <c r="J70" s="7" t="str" cm="1">
        <f t="array" ref="J70">_xlfn.IFS(OR(I70="December",I70="January",I70="Febuary"),"Winter",OR(I70="March",I70="April",I70="May"),"Spring",OR(I70="June",I70="July",I70="August"),"Summer",OR(I70="September",I70="October",I70="November"),"Fall")</f>
        <v>Winter</v>
      </c>
      <c r="K70" s="11">
        <v>45002</v>
      </c>
      <c r="L70" s="6">
        <f t="shared" si="9"/>
        <v>26</v>
      </c>
      <c r="M70" s="6" t="s">
        <v>23</v>
      </c>
      <c r="N70" s="6">
        <v>46758</v>
      </c>
      <c r="O70" s="6">
        <v>1308</v>
      </c>
      <c r="P70" s="12">
        <v>839.07</v>
      </c>
      <c r="Q70" s="12">
        <f t="shared" si="10"/>
        <v>839.07</v>
      </c>
      <c r="R70" s="6">
        <v>91</v>
      </c>
      <c r="S70" s="6" t="b">
        <v>1</v>
      </c>
      <c r="T70" s="6">
        <v>0</v>
      </c>
      <c r="U70" s="6">
        <f t="shared" si="11"/>
        <v>0</v>
      </c>
      <c r="V70" s="12">
        <f t="shared" si="12"/>
        <v>3710.93</v>
      </c>
      <c r="W70" s="12">
        <f t="shared" si="13"/>
        <v>9.22054945054945</v>
      </c>
      <c r="X70" s="12">
        <f t="shared" si="14"/>
        <v>0</v>
      </c>
      <c r="Y70" s="6">
        <f t="shared" si="15"/>
        <v>0</v>
      </c>
    </row>
    <row r="71" spans="1:25">
      <c r="A71" s="8" t="s">
        <v>170</v>
      </c>
      <c r="B71" s="9" t="s">
        <v>171</v>
      </c>
      <c r="C71" s="10" t="s">
        <v>4127</v>
      </c>
      <c r="D71" s="10">
        <v>45137</v>
      </c>
      <c r="E71" s="9">
        <v>7</v>
      </c>
      <c r="F71" s="9">
        <v>30</v>
      </c>
      <c r="G71" s="9">
        <v>2023</v>
      </c>
      <c r="H71" s="10">
        <f t="shared" si="8"/>
        <v>45137</v>
      </c>
      <c r="I71" s="10" t="str" cm="1">
        <f t="array" ref="I71">_xlfn.IFS(E71=1,"January",E71=2,"Febuary",E71=3,"March",E71=4,"April",E71=5,"May",E71=6,"June",E71=7,"July",E71=8,"August",E71=9,"September",E71=10,"October",E71=11,"November",E71=12,"December",E71&gt;12,_xlfn.IFS(F71=1,"January",F71=2,"Febuary",F71=3,"March",F71=4,"April",F71=5,"May",F71=6,"June",F71=7,"July",F71=8,"August",F71=9,"September",F71=10,"October",F71=11,"November",F71=12,"December"))</f>
        <v>July</v>
      </c>
      <c r="J71" s="10" t="str" cm="1">
        <f t="array" ref="J71">_xlfn.IFS(OR(I71="December",I71="January",I71="Febuary"),"Winter",OR(I71="March",I71="April",I71="May"),"Spring",OR(I71="June",I71="July",I71="August"),"Summer",OR(I71="September",I71="October",I71="November"),"Fall")</f>
        <v>Summer</v>
      </c>
      <c r="K71" s="13">
        <v>45160</v>
      </c>
      <c r="L71" s="9">
        <f t="shared" si="9"/>
        <v>23</v>
      </c>
      <c r="M71" s="9" t="s">
        <v>23</v>
      </c>
      <c r="N71" s="9">
        <v>73409</v>
      </c>
      <c r="O71" s="9">
        <v>2460</v>
      </c>
      <c r="P71" s="14">
        <v>3990.14</v>
      </c>
      <c r="Q71" s="14">
        <f t="shared" si="10"/>
        <v>3636.145</v>
      </c>
      <c r="R71" s="9">
        <v>219</v>
      </c>
      <c r="S71" s="9" t="b">
        <v>1</v>
      </c>
      <c r="T71" s="9">
        <v>0</v>
      </c>
      <c r="U71" s="9">
        <f t="shared" si="11"/>
        <v>0</v>
      </c>
      <c r="V71" s="14">
        <f t="shared" si="12"/>
        <v>7313.855</v>
      </c>
      <c r="W71" s="14">
        <f t="shared" si="13"/>
        <v>16.603401826484</v>
      </c>
      <c r="X71" s="14">
        <f t="shared" si="14"/>
        <v>0</v>
      </c>
      <c r="Y71" s="9">
        <f t="shared" si="15"/>
        <v>0</v>
      </c>
    </row>
    <row r="72" spans="1:25">
      <c r="A72" s="5" t="s">
        <v>172</v>
      </c>
      <c r="B72" s="6" t="s">
        <v>173</v>
      </c>
      <c r="C72" s="7" t="s">
        <v>4128</v>
      </c>
      <c r="D72" s="7">
        <v>45271</v>
      </c>
      <c r="E72" s="6">
        <v>12</v>
      </c>
      <c r="F72" s="6">
        <v>11</v>
      </c>
      <c r="G72" s="6">
        <v>2023</v>
      </c>
      <c r="H72" s="7">
        <f t="shared" si="8"/>
        <v>45271</v>
      </c>
      <c r="I72" s="7" t="str" cm="1">
        <f t="array" ref="I72">_xlfn.IFS(E72=1,"January",E72=2,"Febuary",E72=3,"March",E72=4,"April",E72=5,"May",E72=6,"June",E72=7,"July",E72=8,"August",E72=9,"September",E72=10,"October",E72=11,"November",E72=12,"December",E72&gt;12,_xlfn.IFS(F72=1,"January",F72=2,"Febuary",F72=3,"March",F72=4,"April",F72=5,"May",F72=6,"June",F72=7,"July",F72=8,"August",F72=9,"September",F72=10,"October",F72=11,"November",F72=12,"December"))</f>
        <v>December</v>
      </c>
      <c r="J72" s="7" t="str" cm="1">
        <f t="array" ref="J72">_xlfn.IFS(OR(I72="December",I72="January",I72="Febuary"),"Winter",OR(I72="March",I72="April",I72="May"),"Spring",OR(I72="June",I72="July",I72="August"),"Summer",OR(I72="September",I72="October",I72="November"),"Fall")</f>
        <v>Winter</v>
      </c>
      <c r="K72" s="11">
        <v>45299</v>
      </c>
      <c r="L72" s="6">
        <f t="shared" si="9"/>
        <v>28</v>
      </c>
      <c r="M72" s="6" t="s">
        <v>14</v>
      </c>
      <c r="N72" s="6">
        <v>72211</v>
      </c>
      <c r="O72" s="6">
        <v>3462</v>
      </c>
      <c r="P72" s="12">
        <v>5951.42</v>
      </c>
      <c r="Q72" s="12">
        <f t="shared" si="10"/>
        <v>3636.145</v>
      </c>
      <c r="R72" s="6">
        <v>474</v>
      </c>
      <c r="S72" s="6" t="b">
        <v>1</v>
      </c>
      <c r="T72" s="6">
        <v>0</v>
      </c>
      <c r="U72" s="6">
        <f t="shared" si="11"/>
        <v>0</v>
      </c>
      <c r="V72" s="12">
        <f t="shared" si="12"/>
        <v>20063.855</v>
      </c>
      <c r="W72" s="12">
        <f t="shared" si="13"/>
        <v>7.67119198312236</v>
      </c>
      <c r="X72" s="12">
        <f t="shared" si="14"/>
        <v>0</v>
      </c>
      <c r="Y72" s="6">
        <f t="shared" si="15"/>
        <v>0</v>
      </c>
    </row>
    <row r="73" spans="1:25">
      <c r="A73" s="8" t="s">
        <v>174</v>
      </c>
      <c r="B73" s="9" t="s">
        <v>175</v>
      </c>
      <c r="C73" s="10" t="s">
        <v>4127</v>
      </c>
      <c r="D73" s="10">
        <v>44958</v>
      </c>
      <c r="E73" s="9">
        <v>2</v>
      </c>
      <c r="F73" s="9">
        <v>1</v>
      </c>
      <c r="G73" s="9">
        <v>2023</v>
      </c>
      <c r="H73" s="10">
        <f t="shared" si="8"/>
        <v>44958</v>
      </c>
      <c r="I73" s="10" t="str" cm="1">
        <f t="array" ref="I73">_xlfn.IFS(E73=1,"January",E73=2,"Febuary",E73=3,"March",E73=4,"April",E73=5,"May",E73=6,"June",E73=7,"July",E73=8,"August",E73=9,"September",E73=10,"October",E73=11,"November",E73=12,"December",E73&gt;12,_xlfn.IFS(F73=1,"January",F73=2,"Febuary",F73=3,"March",F73=4,"April",F73=5,"May",F73=6,"June",F73=7,"July",F73=8,"August",F73=9,"September",F73=10,"October",F73=11,"November",F73=12,"December"))</f>
        <v>Febuary</v>
      </c>
      <c r="J73" s="10" t="str" cm="1">
        <f t="array" ref="J73">_xlfn.IFS(OR(I73="December",I73="January",I73="Febuary"),"Winter",OR(I73="March",I73="April",I73="May"),"Spring",OR(I73="June",I73="July",I73="August"),"Summer",OR(I73="September",I73="October",I73="November"),"Fall")</f>
        <v>Winter</v>
      </c>
      <c r="K73" s="13">
        <v>44953</v>
      </c>
      <c r="L73" s="9">
        <f t="shared" si="9"/>
        <v>44988</v>
      </c>
      <c r="M73" s="9" t="s">
        <v>23</v>
      </c>
      <c r="N73" s="9">
        <v>66697</v>
      </c>
      <c r="O73" s="9">
        <v>1340</v>
      </c>
      <c r="P73" s="14">
        <v>2090.74</v>
      </c>
      <c r="Q73" s="14">
        <f t="shared" si="10"/>
        <v>2090.74</v>
      </c>
      <c r="R73" s="9">
        <v>0</v>
      </c>
      <c r="S73" s="9" t="b">
        <v>1</v>
      </c>
      <c r="T73" s="9">
        <v>0</v>
      </c>
      <c r="U73" s="9">
        <f t="shared" si="11"/>
        <v>0</v>
      </c>
      <c r="V73" s="14">
        <f t="shared" si="12"/>
        <v>-2090.74</v>
      </c>
      <c r="W73" s="14">
        <f t="shared" si="13"/>
        <v>0</v>
      </c>
      <c r="X73" s="14">
        <f t="shared" si="14"/>
        <v>0</v>
      </c>
      <c r="Y73" s="9">
        <f t="shared" si="15"/>
        <v>0</v>
      </c>
    </row>
    <row r="74" spans="1:25">
      <c r="A74" s="5" t="s">
        <v>176</v>
      </c>
      <c r="B74" s="6" t="s">
        <v>177</v>
      </c>
      <c r="C74" s="7" t="s">
        <v>4127</v>
      </c>
      <c r="D74" s="7">
        <v>44982</v>
      </c>
      <c r="E74" s="6">
        <v>2</v>
      </c>
      <c r="F74" s="6">
        <v>25</v>
      </c>
      <c r="G74" s="6">
        <v>2023</v>
      </c>
      <c r="H74" s="7">
        <f t="shared" si="8"/>
        <v>44982</v>
      </c>
      <c r="I74" s="7" t="str" cm="1">
        <f t="array" ref="I74">_xlfn.IFS(E74=1,"January",E74=2,"Febuary",E74=3,"March",E74=4,"April",E74=5,"May",E74=6,"June",E74=7,"July",E74=8,"August",E74=9,"September",E74=10,"October",E74=11,"November",E74=12,"December",E74&gt;12,_xlfn.IFS(F74=1,"January",F74=2,"Febuary",F74=3,"March",F74=4,"April",F74=5,"May",F74=6,"June",F74=7,"July",F74=8,"August",F74=9,"September",F74=10,"October",F74=11,"November",F74=12,"December"))</f>
        <v>Febuary</v>
      </c>
      <c r="J74" s="7" t="str" cm="1">
        <f t="array" ref="J74">_xlfn.IFS(OR(I74="December",I74="January",I74="Febuary"),"Winter",OR(I74="March",I74="April",I74="May"),"Spring",OR(I74="June",I74="July",I74="August"),"Summer",OR(I74="September",I74="October",I74="November"),"Fall")</f>
        <v>Winter</v>
      </c>
      <c r="K74" s="11">
        <v>44994</v>
      </c>
      <c r="L74" s="6">
        <f t="shared" si="9"/>
        <v>12</v>
      </c>
      <c r="M74" s="6" t="s">
        <v>41</v>
      </c>
      <c r="N74" s="6">
        <v>38065</v>
      </c>
      <c r="O74" s="6">
        <v>927</v>
      </c>
      <c r="P74" s="12">
        <v>1808.48</v>
      </c>
      <c r="Q74" s="12">
        <f t="shared" si="10"/>
        <v>1808.48</v>
      </c>
      <c r="R74" s="6">
        <v>0</v>
      </c>
      <c r="S74" s="6" t="b">
        <v>0</v>
      </c>
      <c r="T74" s="6">
        <v>0</v>
      </c>
      <c r="U74" s="6">
        <f t="shared" si="11"/>
        <v>0</v>
      </c>
      <c r="V74" s="12">
        <f t="shared" si="12"/>
        <v>-1808.48</v>
      </c>
      <c r="W74" s="12">
        <f t="shared" si="13"/>
        <v>0</v>
      </c>
      <c r="X74" s="12">
        <f t="shared" si="14"/>
        <v>0</v>
      </c>
      <c r="Y74" s="6">
        <f t="shared" si="15"/>
        <v>0</v>
      </c>
    </row>
    <row r="75" spans="1:25">
      <c r="A75" s="8" t="s">
        <v>178</v>
      </c>
      <c r="B75" s="9" t="s">
        <v>179</v>
      </c>
      <c r="C75" s="10" t="s">
        <v>4127</v>
      </c>
      <c r="D75" s="10">
        <v>45156</v>
      </c>
      <c r="E75" s="9">
        <v>8</v>
      </c>
      <c r="F75" s="9">
        <v>18</v>
      </c>
      <c r="G75" s="9">
        <v>2023</v>
      </c>
      <c r="H75" s="10">
        <f t="shared" si="8"/>
        <v>45156</v>
      </c>
      <c r="I75" s="10" t="str" cm="1">
        <f t="array" ref="I75">_xlfn.IFS(E75=1,"January",E75=2,"Febuary",E75=3,"March",E75=4,"April",E75=5,"May",E75=6,"June",E75=7,"July",E75=8,"August",E75=9,"September",E75=10,"October",E75=11,"November",E75=12,"December",E75&gt;12,_xlfn.IFS(F75=1,"January",F75=2,"Febuary",F75=3,"March",F75=4,"April",F75=5,"May",F75=6,"June",F75=7,"July",F75=8,"August",F75=9,"September",F75=10,"October",F75=11,"November",F75=12,"December"))</f>
        <v>August</v>
      </c>
      <c r="J75" s="10" t="str" cm="1">
        <f t="array" ref="J75">_xlfn.IFS(OR(I75="December",I75="January",I75="Febuary"),"Winter",OR(I75="March",I75="April",I75="May"),"Spring",OR(I75="June",I75="July",I75="August"),"Summer",OR(I75="September",I75="October",I75="November"),"Fall")</f>
        <v>Summer</v>
      </c>
      <c r="K75" s="13">
        <v>45175</v>
      </c>
      <c r="L75" s="9">
        <f t="shared" si="9"/>
        <v>19</v>
      </c>
      <c r="M75" s="9" t="s">
        <v>23</v>
      </c>
      <c r="N75" s="9">
        <v>93093</v>
      </c>
      <c r="O75" s="9">
        <v>2343</v>
      </c>
      <c r="P75" s="14">
        <v>4076.77</v>
      </c>
      <c r="Q75" s="14">
        <f t="shared" si="10"/>
        <v>3636.145</v>
      </c>
      <c r="R75" s="9">
        <v>327</v>
      </c>
      <c r="S75" s="9" t="b">
        <v>0</v>
      </c>
      <c r="T75" s="9">
        <v>0</v>
      </c>
      <c r="U75" s="9">
        <f t="shared" si="11"/>
        <v>0</v>
      </c>
      <c r="V75" s="14">
        <f t="shared" si="12"/>
        <v>12713.855</v>
      </c>
      <c r="W75" s="14">
        <f t="shared" si="13"/>
        <v>11.1197094801223</v>
      </c>
      <c r="X75" s="14">
        <f t="shared" si="14"/>
        <v>0</v>
      </c>
      <c r="Y75" s="9">
        <f t="shared" si="15"/>
        <v>0</v>
      </c>
    </row>
    <row r="76" spans="1:25">
      <c r="A76" s="5" t="s">
        <v>180</v>
      </c>
      <c r="B76" s="6" t="s">
        <v>181</v>
      </c>
      <c r="C76" s="7" t="s">
        <v>4131</v>
      </c>
      <c r="D76" s="7">
        <v>45163</v>
      </c>
      <c r="E76" s="6">
        <v>8</v>
      </c>
      <c r="F76" s="6">
        <v>25</v>
      </c>
      <c r="G76" s="6">
        <v>2023</v>
      </c>
      <c r="H76" s="7">
        <f t="shared" si="8"/>
        <v>45163</v>
      </c>
      <c r="I76" s="7" t="str" cm="1">
        <f t="array" ref="I76">_xlfn.IFS(E76=1,"January",E76=2,"Febuary",E76=3,"March",E76=4,"April",E76=5,"May",E76=6,"June",E76=7,"July",E76=8,"August",E76=9,"September",E76=10,"October",E76=11,"November",E76=12,"December",E76&gt;12,_xlfn.IFS(F76=1,"January",F76=2,"Febuary",F76=3,"March",F76=4,"April",F76=5,"May",F76=6,"June",F76=7,"July",F76=8,"August",F76=9,"September",F76=10,"October",F76=11,"November",F76=12,"December"))</f>
        <v>August</v>
      </c>
      <c r="J76" s="7" t="str" cm="1">
        <f t="array" ref="J76">_xlfn.IFS(OR(I76="December",I76="January",I76="Febuary"),"Winter",OR(I76="March",I76="April",I76="May"),"Spring",OR(I76="June",I76="July",I76="August"),"Summer",OR(I76="September",I76="October",I76="November"),"Fall")</f>
        <v>Summer</v>
      </c>
      <c r="K76" s="11">
        <v>45179</v>
      </c>
      <c r="L76" s="6">
        <f t="shared" si="9"/>
        <v>16</v>
      </c>
      <c r="M76" s="6" t="s">
        <v>14</v>
      </c>
      <c r="N76" s="6">
        <v>33606</v>
      </c>
      <c r="O76" s="6">
        <v>1150</v>
      </c>
      <c r="P76" s="12">
        <v>2132.84</v>
      </c>
      <c r="Q76" s="12">
        <f t="shared" si="10"/>
        <v>2132.84</v>
      </c>
      <c r="R76" s="6">
        <v>152</v>
      </c>
      <c r="S76" s="6" t="b">
        <v>1</v>
      </c>
      <c r="T76" s="6">
        <v>0</v>
      </c>
      <c r="U76" s="6">
        <f t="shared" si="11"/>
        <v>0</v>
      </c>
      <c r="V76" s="12">
        <f t="shared" si="12"/>
        <v>5467.16</v>
      </c>
      <c r="W76" s="12">
        <f t="shared" si="13"/>
        <v>14.0318421052632</v>
      </c>
      <c r="X76" s="12">
        <f t="shared" si="14"/>
        <v>0</v>
      </c>
      <c r="Y76" s="6">
        <f t="shared" si="15"/>
        <v>0</v>
      </c>
    </row>
    <row r="77" spans="1:25">
      <c r="A77" s="8" t="s">
        <v>182</v>
      </c>
      <c r="B77" s="9" t="s">
        <v>183</v>
      </c>
      <c r="C77" s="10" t="s">
        <v>4129</v>
      </c>
      <c r="D77" s="10">
        <v>45153</v>
      </c>
      <c r="E77" s="9">
        <v>8</v>
      </c>
      <c r="F77" s="9">
        <v>15</v>
      </c>
      <c r="G77" s="9">
        <v>2023</v>
      </c>
      <c r="H77" s="10">
        <f t="shared" si="8"/>
        <v>45153</v>
      </c>
      <c r="I77" s="10" t="str" cm="1">
        <f t="array" ref="I77">_xlfn.IFS(E77=1,"January",E77=2,"Febuary",E77=3,"March",E77=4,"April",E77=5,"May",E77=6,"June",E77=7,"July",E77=8,"August",E77=9,"September",E77=10,"October",E77=11,"November",E77=12,"December",E77&gt;12,_xlfn.IFS(F77=1,"January",F77=2,"Febuary",F77=3,"March",F77=4,"April",F77=5,"May",F77=6,"June",F77=7,"July",F77=8,"August",F77=9,"September",F77=10,"October",F77=11,"November",F77=12,"December"))</f>
        <v>August</v>
      </c>
      <c r="J77" s="10" t="str" cm="1">
        <f t="array" ref="J77">_xlfn.IFS(OR(I77="December",I77="January",I77="Febuary"),"Winter",OR(I77="March",I77="April",I77="May"),"Spring",OR(I77="June",I77="July",I77="August"),"Summer",OR(I77="September",I77="October",I77="November"),"Fall")</f>
        <v>Summer</v>
      </c>
      <c r="K77" s="13">
        <v>45156</v>
      </c>
      <c r="L77" s="9">
        <f t="shared" si="9"/>
        <v>3</v>
      </c>
      <c r="M77" s="9" t="s">
        <v>23</v>
      </c>
      <c r="N77" s="9">
        <v>12534</v>
      </c>
      <c r="O77" s="9">
        <v>304</v>
      </c>
      <c r="P77" s="14">
        <v>577.71</v>
      </c>
      <c r="Q77" s="14">
        <f t="shared" si="10"/>
        <v>577.71</v>
      </c>
      <c r="R77" s="9">
        <v>38</v>
      </c>
      <c r="S77" s="9" t="b">
        <v>1</v>
      </c>
      <c r="T77" s="9">
        <v>0</v>
      </c>
      <c r="U77" s="9">
        <f t="shared" si="11"/>
        <v>0</v>
      </c>
      <c r="V77" s="14">
        <f t="shared" si="12"/>
        <v>1322.29</v>
      </c>
      <c r="W77" s="14">
        <f t="shared" si="13"/>
        <v>15.2028947368421</v>
      </c>
      <c r="X77" s="14">
        <f t="shared" si="14"/>
        <v>0</v>
      </c>
      <c r="Y77" s="9">
        <f t="shared" si="15"/>
        <v>0</v>
      </c>
    </row>
    <row r="78" spans="1:25">
      <c r="A78" s="5" t="s">
        <v>184</v>
      </c>
      <c r="B78" s="6" t="s">
        <v>185</v>
      </c>
      <c r="C78" s="7" t="s">
        <v>4128</v>
      </c>
      <c r="D78" s="7" t="s">
        <v>186</v>
      </c>
      <c r="E78" s="6">
        <v>20</v>
      </c>
      <c r="F78" s="6">
        <v>2</v>
      </c>
      <c r="G78" s="6">
        <v>2023</v>
      </c>
      <c r="H78" s="7">
        <f t="shared" si="8"/>
        <v>44977</v>
      </c>
      <c r="I78" s="7" t="str" cm="1">
        <f t="array" ref="I78">_xlfn.IFS(E78=1,"January",E78=2,"Febuary",E78=3,"March",E78=4,"April",E78=5,"May",E78=6,"June",E78=7,"July",E78=8,"August",E78=9,"September",E78=10,"October",E78=11,"November",E78=12,"December",E78&gt;12,_xlfn.IFS(F78=1,"January",F78=2,"Febuary",F78=3,"March",F78=4,"April",F78=5,"May",F78=6,"June",F78=7,"July",F78=8,"August",F78=9,"September",F78=10,"October",F78=11,"November",F78=12,"December"))</f>
        <v>Febuary</v>
      </c>
      <c r="J78" s="7" t="str" cm="1">
        <f t="array" ref="J78">_xlfn.IFS(OR(I78="December",I78="January",I78="Febuary"),"Winter",OR(I78="March",I78="April",I78="May"),"Spring",OR(I78="June",I78="July",I78="August"),"Summer",OR(I78="September",I78="October",I78="November"),"Fall")</f>
        <v>Winter</v>
      </c>
      <c r="K78" s="11">
        <v>44978</v>
      </c>
      <c r="L78" s="6">
        <f t="shared" si="9"/>
        <v>1</v>
      </c>
      <c r="M78" s="6" t="s">
        <v>41</v>
      </c>
      <c r="N78" s="6">
        <v>95663</v>
      </c>
      <c r="O78" s="6">
        <v>2998</v>
      </c>
      <c r="P78" s="12">
        <v>5102.66</v>
      </c>
      <c r="Q78" s="12">
        <f t="shared" si="10"/>
        <v>3636.145</v>
      </c>
      <c r="R78" s="6">
        <v>460</v>
      </c>
      <c r="S78" s="6" t="b">
        <v>0</v>
      </c>
      <c r="T78" s="6">
        <v>0</v>
      </c>
      <c r="U78" s="6">
        <f t="shared" si="11"/>
        <v>0</v>
      </c>
      <c r="V78" s="12">
        <f t="shared" si="12"/>
        <v>19363.855</v>
      </c>
      <c r="W78" s="12">
        <f t="shared" si="13"/>
        <v>7.90466304347826</v>
      </c>
      <c r="X78" s="12">
        <f t="shared" si="14"/>
        <v>0</v>
      </c>
      <c r="Y78" s="6">
        <f t="shared" si="15"/>
        <v>0</v>
      </c>
    </row>
    <row r="79" spans="1:25">
      <c r="A79" s="8" t="s">
        <v>187</v>
      </c>
      <c r="B79" s="9" t="s">
        <v>188</v>
      </c>
      <c r="C79" s="10" t="s">
        <v>4129</v>
      </c>
      <c r="D79" s="10">
        <v>45203</v>
      </c>
      <c r="E79" s="9">
        <v>10</v>
      </c>
      <c r="F79" s="9">
        <v>4</v>
      </c>
      <c r="G79" s="9">
        <v>2023</v>
      </c>
      <c r="H79" s="10">
        <f t="shared" si="8"/>
        <v>45203</v>
      </c>
      <c r="I79" s="10" t="str" cm="1">
        <f t="array" ref="I79">_xlfn.IFS(E79=1,"January",E79=2,"Febuary",E79=3,"March",E79=4,"April",E79=5,"May",E79=6,"June",E79=7,"July",E79=8,"August",E79=9,"September",E79=10,"October",E79=11,"November",E79=12,"December",E79&gt;12,_xlfn.IFS(F79=1,"January",F79=2,"Febuary",F79=3,"March",F79=4,"April",F79=5,"May",F79=6,"June",F79=7,"July",F79=8,"August",F79=9,"September",F79=10,"October",F79=11,"November",F79=12,"December"))</f>
        <v>October</v>
      </c>
      <c r="J79" s="10" t="str" cm="1">
        <f t="array" ref="J79">_xlfn.IFS(OR(I79="December",I79="January",I79="Febuary"),"Winter",OR(I79="March",I79="April",I79="May"),"Spring",OR(I79="June",I79="July",I79="August"),"Summer",OR(I79="September",I79="October",I79="November"),"Fall")</f>
        <v>Fall</v>
      </c>
      <c r="K79" s="13">
        <v>45218</v>
      </c>
      <c r="L79" s="9">
        <f t="shared" si="9"/>
        <v>15</v>
      </c>
      <c r="M79" s="9" t="s">
        <v>23</v>
      </c>
      <c r="N79" s="9">
        <v>41397</v>
      </c>
      <c r="O79" s="9">
        <v>1708</v>
      </c>
      <c r="P79" s="14">
        <v>2581.45</v>
      </c>
      <c r="Q79" s="14">
        <f t="shared" si="10"/>
        <v>2581.45</v>
      </c>
      <c r="R79" s="9">
        <v>299</v>
      </c>
      <c r="S79" s="9" t="b">
        <v>0</v>
      </c>
      <c r="T79" s="9">
        <v>0</v>
      </c>
      <c r="U79" s="9">
        <f t="shared" si="11"/>
        <v>0</v>
      </c>
      <c r="V79" s="14">
        <f t="shared" si="12"/>
        <v>12368.55</v>
      </c>
      <c r="W79" s="14">
        <f t="shared" si="13"/>
        <v>8.63361204013378</v>
      </c>
      <c r="X79" s="14">
        <f t="shared" si="14"/>
        <v>0</v>
      </c>
      <c r="Y79" s="9">
        <f t="shared" si="15"/>
        <v>0</v>
      </c>
    </row>
    <row r="80" spans="1:25">
      <c r="A80" s="5" t="s">
        <v>189</v>
      </c>
      <c r="B80" s="6" t="s">
        <v>190</v>
      </c>
      <c r="C80" s="7" t="s">
        <v>4131</v>
      </c>
      <c r="D80" s="7">
        <v>45048</v>
      </c>
      <c r="E80" s="6">
        <v>5</v>
      </c>
      <c r="F80" s="6">
        <v>2</v>
      </c>
      <c r="G80" s="6">
        <v>2023</v>
      </c>
      <c r="H80" s="7">
        <f t="shared" si="8"/>
        <v>45048</v>
      </c>
      <c r="I80" s="7" t="str" cm="1">
        <f t="array" ref="I80">_xlfn.IFS(E80=1,"January",E80=2,"Febuary",E80=3,"March",E80=4,"April",E80=5,"May",E80=6,"June",E80=7,"July",E80=8,"August",E80=9,"September",E80=10,"October",E80=11,"November",E80=12,"December",E80&gt;12,_xlfn.IFS(F80=1,"January",F80=2,"Febuary",F80=3,"March",F80=4,"April",F80=5,"May",F80=6,"June",F80=7,"July",F80=8,"August",F80=9,"September",F80=10,"October",F80=11,"November",F80=12,"December"))</f>
        <v>May</v>
      </c>
      <c r="J80" s="7" t="str" cm="1">
        <f t="array" ref="J80">_xlfn.IFS(OR(I80="December",I80="January",I80="Febuary"),"Winter",OR(I80="March",I80="April",I80="May"),"Spring",OR(I80="June",I80="July",I80="August"),"Summer",OR(I80="September",I80="October",I80="November"),"Fall")</f>
        <v>Spring</v>
      </c>
      <c r="K80" s="11">
        <v>45060</v>
      </c>
      <c r="L80" s="6">
        <f t="shared" si="9"/>
        <v>12</v>
      </c>
      <c r="M80" s="6" t="s">
        <v>191</v>
      </c>
      <c r="N80" s="6">
        <v>92387</v>
      </c>
      <c r="O80" s="6">
        <v>3530</v>
      </c>
      <c r="P80" s="12">
        <v>1795.28</v>
      </c>
      <c r="Q80" s="12">
        <f t="shared" si="10"/>
        <v>1795.28</v>
      </c>
      <c r="R80" s="6">
        <v>347</v>
      </c>
      <c r="S80" s="6" t="b">
        <v>1</v>
      </c>
      <c r="T80" s="6">
        <v>0</v>
      </c>
      <c r="U80" s="6">
        <f t="shared" si="11"/>
        <v>0</v>
      </c>
      <c r="V80" s="12">
        <f t="shared" si="12"/>
        <v>15554.72</v>
      </c>
      <c r="W80" s="12">
        <f t="shared" si="13"/>
        <v>5.17371757925072</v>
      </c>
      <c r="X80" s="12">
        <f t="shared" si="14"/>
        <v>0</v>
      </c>
      <c r="Y80" s="6">
        <f t="shared" si="15"/>
        <v>0</v>
      </c>
    </row>
    <row r="81" spans="1:25">
      <c r="A81" s="8" t="s">
        <v>192</v>
      </c>
      <c r="B81" s="9" t="s">
        <v>193</v>
      </c>
      <c r="C81" s="10" t="s">
        <v>4127</v>
      </c>
      <c r="D81" s="10">
        <v>45036</v>
      </c>
      <c r="E81" s="9">
        <v>4</v>
      </c>
      <c r="F81" s="9">
        <v>20</v>
      </c>
      <c r="G81" s="9">
        <v>2023</v>
      </c>
      <c r="H81" s="10">
        <f t="shared" si="8"/>
        <v>45036</v>
      </c>
      <c r="I81" s="10" t="str" cm="1">
        <f t="array" ref="I81">_xlfn.IFS(E81=1,"January",E81=2,"Febuary",E81=3,"March",E81=4,"April",E81=5,"May",E81=6,"June",E81=7,"July",E81=8,"August",E81=9,"September",E81=10,"October",E81=11,"November",E81=12,"December",E81&gt;12,_xlfn.IFS(F81=1,"January",F81=2,"Febuary",F81=3,"March",F81=4,"April",F81=5,"May",F81=6,"June",F81=7,"July",F81=8,"August",F81=9,"September",F81=10,"October",F81=11,"November",F81=12,"December"))</f>
        <v>April</v>
      </c>
      <c r="J81" s="10" t="str" cm="1">
        <f t="array" ref="J81">_xlfn.IFS(OR(I81="December",I81="January",I81="Febuary"),"Winter",OR(I81="March",I81="April",I81="May"),"Spring",OR(I81="June",I81="July",I81="August"),"Summer",OR(I81="September",I81="October",I81="November"),"Fall")</f>
        <v>Spring</v>
      </c>
      <c r="K81" s="13">
        <v>45050</v>
      </c>
      <c r="L81" s="9">
        <f t="shared" si="9"/>
        <v>14</v>
      </c>
      <c r="M81" s="9" t="s">
        <v>19</v>
      </c>
      <c r="N81" s="9">
        <v>2016</v>
      </c>
      <c r="O81" s="9">
        <v>56</v>
      </c>
      <c r="P81" s="14">
        <v>67.13</v>
      </c>
      <c r="Q81" s="14">
        <f t="shared" si="10"/>
        <v>67.13</v>
      </c>
      <c r="R81" s="9">
        <v>10</v>
      </c>
      <c r="S81" s="9" t="b">
        <v>1</v>
      </c>
      <c r="T81" s="9">
        <v>0</v>
      </c>
      <c r="U81" s="9">
        <f t="shared" si="11"/>
        <v>0</v>
      </c>
      <c r="V81" s="14">
        <f t="shared" si="12"/>
        <v>432.87</v>
      </c>
      <c r="W81" s="14">
        <f t="shared" si="13"/>
        <v>6.713</v>
      </c>
      <c r="X81" s="14">
        <f t="shared" si="14"/>
        <v>0</v>
      </c>
      <c r="Y81" s="9">
        <f t="shared" si="15"/>
        <v>0</v>
      </c>
    </row>
    <row r="82" spans="1:25">
      <c r="A82" s="5" t="s">
        <v>194</v>
      </c>
      <c r="B82" s="6" t="s">
        <v>195</v>
      </c>
      <c r="C82" s="7" t="s">
        <v>4127</v>
      </c>
      <c r="D82" s="7">
        <v>45011</v>
      </c>
      <c r="E82" s="6">
        <v>3</v>
      </c>
      <c r="F82" s="6">
        <v>26</v>
      </c>
      <c r="G82" s="6">
        <v>2023</v>
      </c>
      <c r="H82" s="7">
        <f t="shared" si="8"/>
        <v>45011</v>
      </c>
      <c r="I82" s="7" t="str" cm="1">
        <f t="array" ref="I82">_xlfn.IFS(E82=1,"January",E82=2,"Febuary",E82=3,"March",E82=4,"April",E82=5,"May",E82=6,"June",E82=7,"July",E82=8,"August",E82=9,"September",E82=10,"October",E82=11,"November",E82=12,"December",E82&gt;12,_xlfn.IFS(F82=1,"January",F82=2,"Febuary",F82=3,"March",F82=4,"April",F82=5,"May",F82=6,"June",F82=7,"July",F82=8,"August",F82=9,"September",F82=10,"October",F82=11,"November",F82=12,"December"))</f>
        <v>March</v>
      </c>
      <c r="J82" s="7" t="str" cm="1">
        <f t="array" ref="J82">_xlfn.IFS(OR(I82="December",I82="January",I82="Febuary"),"Winter",OR(I82="March",I82="April",I82="May"),"Spring",OR(I82="June",I82="July",I82="August"),"Summer",OR(I82="September",I82="October",I82="November"),"Fall")</f>
        <v>Spring</v>
      </c>
      <c r="K82" s="11">
        <v>45019</v>
      </c>
      <c r="L82" s="6">
        <f t="shared" si="9"/>
        <v>8</v>
      </c>
      <c r="M82" s="6" t="s">
        <v>23</v>
      </c>
      <c r="N82" s="6">
        <v>90789</v>
      </c>
      <c r="O82" s="6">
        <v>4046</v>
      </c>
      <c r="P82" s="12">
        <v>5489.38</v>
      </c>
      <c r="Q82" s="12">
        <f t="shared" si="10"/>
        <v>3636.145</v>
      </c>
      <c r="R82" s="6">
        <v>299</v>
      </c>
      <c r="S82" s="6" t="b">
        <v>1</v>
      </c>
      <c r="T82" s="6">
        <v>0</v>
      </c>
      <c r="U82" s="6">
        <f t="shared" si="11"/>
        <v>0</v>
      </c>
      <c r="V82" s="12">
        <f t="shared" si="12"/>
        <v>11313.855</v>
      </c>
      <c r="W82" s="12">
        <f t="shared" si="13"/>
        <v>12.1610200668896</v>
      </c>
      <c r="X82" s="12">
        <f t="shared" si="14"/>
        <v>0</v>
      </c>
      <c r="Y82" s="6">
        <f t="shared" si="15"/>
        <v>0</v>
      </c>
    </row>
    <row r="83" spans="1:25">
      <c r="A83" s="8" t="s">
        <v>196</v>
      </c>
      <c r="B83" s="9" t="s">
        <v>197</v>
      </c>
      <c r="C83" s="10" t="s">
        <v>4128</v>
      </c>
      <c r="D83" s="10">
        <v>45062</v>
      </c>
      <c r="E83" s="9">
        <v>5</v>
      </c>
      <c r="F83" s="9">
        <v>16</v>
      </c>
      <c r="G83" s="9">
        <v>2023</v>
      </c>
      <c r="H83" s="10">
        <f t="shared" si="8"/>
        <v>45062</v>
      </c>
      <c r="I83" s="10" t="str" cm="1">
        <f t="array" ref="I83">_xlfn.IFS(E83=1,"January",E83=2,"Febuary",E83=3,"March",E83=4,"April",E83=5,"May",E83=6,"June",E83=7,"July",E83=8,"August",E83=9,"September",E83=10,"October",E83=11,"November",E83=12,"December",E83&gt;12,_xlfn.IFS(F83=1,"January",F83=2,"Febuary",F83=3,"March",F83=4,"April",F83=5,"May",F83=6,"June",F83=7,"July",F83=8,"August",F83=9,"September",F83=10,"October",F83=11,"November",F83=12,"December"))</f>
        <v>May</v>
      </c>
      <c r="J83" s="10" t="str" cm="1">
        <f t="array" ref="J83">_xlfn.IFS(OR(I83="December",I83="January",I83="Febuary"),"Winter",OR(I83="March",I83="April",I83="May"),"Spring",OR(I83="June",I83="July",I83="August"),"Summer",OR(I83="September",I83="October",I83="November"),"Fall")</f>
        <v>Spring</v>
      </c>
      <c r="K83" s="13">
        <v>45069</v>
      </c>
      <c r="L83" s="9">
        <f t="shared" si="9"/>
        <v>7</v>
      </c>
      <c r="M83" s="9" t="s">
        <v>14</v>
      </c>
      <c r="N83" s="9">
        <v>56591</v>
      </c>
      <c r="O83" s="9">
        <v>1829</v>
      </c>
      <c r="P83" s="14">
        <v>1748.61</v>
      </c>
      <c r="Q83" s="14">
        <f t="shared" si="10"/>
        <v>1748.61</v>
      </c>
      <c r="R83" s="9">
        <v>138</v>
      </c>
      <c r="S83" s="9" t="b">
        <v>0</v>
      </c>
      <c r="T83" s="9">
        <v>0</v>
      </c>
      <c r="U83" s="9">
        <f t="shared" si="11"/>
        <v>0</v>
      </c>
      <c r="V83" s="14">
        <f t="shared" si="12"/>
        <v>5151.39</v>
      </c>
      <c r="W83" s="14">
        <f t="shared" si="13"/>
        <v>12.6710869565217</v>
      </c>
      <c r="X83" s="14">
        <f t="shared" si="14"/>
        <v>0</v>
      </c>
      <c r="Y83" s="9">
        <f t="shared" si="15"/>
        <v>0</v>
      </c>
    </row>
    <row r="84" spans="1:25">
      <c r="A84" s="5" t="s">
        <v>198</v>
      </c>
      <c r="B84" s="6" t="s">
        <v>199</v>
      </c>
      <c r="C84" s="7" t="s">
        <v>4131</v>
      </c>
      <c r="D84" s="7">
        <v>45073</v>
      </c>
      <c r="E84" s="6">
        <v>5</v>
      </c>
      <c r="F84" s="6">
        <v>27</v>
      </c>
      <c r="G84" s="6">
        <v>2023</v>
      </c>
      <c r="H84" s="7">
        <f t="shared" si="8"/>
        <v>45073</v>
      </c>
      <c r="I84" s="7" t="str" cm="1">
        <f t="array" ref="I84">_xlfn.IFS(E84=1,"January",E84=2,"Febuary",E84=3,"March",E84=4,"April",E84=5,"May",E84=6,"June",E84=7,"July",E84=8,"August",E84=9,"September",E84=10,"October",E84=11,"November",E84=12,"December",E84&gt;12,_xlfn.IFS(F84=1,"January",F84=2,"Febuary",F84=3,"March",F84=4,"April",F84=5,"May",F84=6,"June",F84=7,"July",F84=8,"August",F84=9,"September",F84=10,"October",F84=11,"November",F84=12,"December"))</f>
        <v>May</v>
      </c>
      <c r="J84" s="7" t="str" cm="1">
        <f t="array" ref="J84">_xlfn.IFS(OR(I84="December",I84="January",I84="Febuary"),"Winter",OR(I84="March",I84="April",I84="May"),"Spring",OR(I84="June",I84="July",I84="August"),"Summer",OR(I84="September",I84="October",I84="November"),"Fall")</f>
        <v>Spring</v>
      </c>
      <c r="K84" s="11">
        <v>45084</v>
      </c>
      <c r="L84" s="6">
        <f t="shared" si="9"/>
        <v>11</v>
      </c>
      <c r="M84" s="6" t="s">
        <v>33</v>
      </c>
      <c r="N84" s="6">
        <v>90812</v>
      </c>
      <c r="O84" s="6">
        <v>2869</v>
      </c>
      <c r="P84" s="12">
        <v>2803.46</v>
      </c>
      <c r="Q84" s="12">
        <f t="shared" si="10"/>
        <v>2803.46</v>
      </c>
      <c r="R84" s="6">
        <v>258</v>
      </c>
      <c r="S84" s="6" t="b">
        <v>1</v>
      </c>
      <c r="T84" s="6">
        <v>0</v>
      </c>
      <c r="U84" s="6">
        <f t="shared" si="11"/>
        <v>0</v>
      </c>
      <c r="V84" s="12">
        <f t="shared" si="12"/>
        <v>10096.54</v>
      </c>
      <c r="W84" s="12">
        <f t="shared" si="13"/>
        <v>10.8661240310078</v>
      </c>
      <c r="X84" s="12">
        <f t="shared" si="14"/>
        <v>0</v>
      </c>
      <c r="Y84" s="6">
        <f t="shared" si="15"/>
        <v>0</v>
      </c>
    </row>
    <row r="85" spans="1:25">
      <c r="A85" s="8" t="s">
        <v>200</v>
      </c>
      <c r="B85" s="9" t="s">
        <v>201</v>
      </c>
      <c r="C85" s="10" t="s">
        <v>4129</v>
      </c>
      <c r="D85" s="10">
        <v>45211</v>
      </c>
      <c r="E85" s="9">
        <v>10</v>
      </c>
      <c r="F85" s="9">
        <v>12</v>
      </c>
      <c r="G85" s="9">
        <v>2023</v>
      </c>
      <c r="H85" s="10">
        <f t="shared" si="8"/>
        <v>45211</v>
      </c>
      <c r="I85" s="10" t="str" cm="1">
        <f t="array" ref="I85">_xlfn.IFS(E85=1,"January",E85=2,"Febuary",E85=3,"March",E85=4,"April",E85=5,"May",E85=6,"June",E85=7,"July",E85=8,"August",E85=9,"September",E85=10,"October",E85=11,"November",E85=12,"December",E85&gt;12,_xlfn.IFS(F85=1,"January",F85=2,"Febuary",F85=3,"March",F85=4,"April",F85=5,"May",F85=6,"June",F85=7,"July",F85=8,"August",F85=9,"September",F85=10,"October",F85=11,"November",F85=12,"December"))</f>
        <v>October</v>
      </c>
      <c r="J85" s="10" t="str" cm="1">
        <f t="array" ref="J85">_xlfn.IFS(OR(I85="December",I85="January",I85="Febuary"),"Winter",OR(I85="March",I85="April",I85="May"),"Spring",OR(I85="June",I85="July",I85="August"),"Summer",OR(I85="September",I85="October",I85="November"),"Fall")</f>
        <v>Fall</v>
      </c>
      <c r="K85" s="13">
        <v>45234</v>
      </c>
      <c r="L85" s="9">
        <f t="shared" si="9"/>
        <v>23</v>
      </c>
      <c r="M85" s="9" t="s">
        <v>33</v>
      </c>
      <c r="N85" s="9">
        <v>24247</v>
      </c>
      <c r="O85" s="9">
        <v>275</v>
      </c>
      <c r="P85" s="14">
        <v>533.98</v>
      </c>
      <c r="Q85" s="14">
        <f t="shared" si="10"/>
        <v>533.98</v>
      </c>
      <c r="R85" s="9">
        <v>18</v>
      </c>
      <c r="S85" s="9" t="b">
        <v>0</v>
      </c>
      <c r="T85" s="9">
        <v>0</v>
      </c>
      <c r="U85" s="9">
        <f t="shared" si="11"/>
        <v>0</v>
      </c>
      <c r="V85" s="14">
        <f t="shared" si="12"/>
        <v>366.02</v>
      </c>
      <c r="W85" s="14">
        <f t="shared" si="13"/>
        <v>29.6655555555556</v>
      </c>
      <c r="X85" s="14">
        <f t="shared" si="14"/>
        <v>0</v>
      </c>
      <c r="Y85" s="9">
        <f t="shared" si="15"/>
        <v>0</v>
      </c>
    </row>
    <row r="86" spans="1:25">
      <c r="A86" s="5" t="s">
        <v>202</v>
      </c>
      <c r="B86" s="6" t="s">
        <v>203</v>
      </c>
      <c r="C86" s="7" t="s">
        <v>4127</v>
      </c>
      <c r="D86" s="7">
        <v>45024</v>
      </c>
      <c r="E86" s="6">
        <v>4</v>
      </c>
      <c r="F86" s="6">
        <v>8</v>
      </c>
      <c r="G86" s="6">
        <v>2023</v>
      </c>
      <c r="H86" s="7">
        <f t="shared" si="8"/>
        <v>45024</v>
      </c>
      <c r="I86" s="7" t="str" cm="1">
        <f t="array" ref="I86">_xlfn.IFS(E86=1,"January",E86=2,"Febuary",E86=3,"March",E86=4,"April",E86=5,"May",E86=6,"June",E86=7,"July",E86=8,"August",E86=9,"September",E86=10,"October",E86=11,"November",E86=12,"December",E86&gt;12,_xlfn.IFS(F86=1,"January",F86=2,"Febuary",F86=3,"March",F86=4,"April",F86=5,"May",F86=6,"June",F86=7,"July",F86=8,"August",F86=9,"September",F86=10,"October",F86=11,"November",F86=12,"December"))</f>
        <v>April</v>
      </c>
      <c r="J86" s="7" t="str" cm="1">
        <f t="array" ref="J86">_xlfn.IFS(OR(I86="December",I86="January",I86="Febuary"),"Winter",OR(I86="March",I86="April",I86="May"),"Spring",OR(I86="June",I86="July",I86="August"),"Summer",OR(I86="September",I86="October",I86="November"),"Fall")</f>
        <v>Spring</v>
      </c>
      <c r="K86" s="11">
        <v>45032</v>
      </c>
      <c r="L86" s="6">
        <f t="shared" si="9"/>
        <v>8</v>
      </c>
      <c r="M86" s="6" t="s">
        <v>23</v>
      </c>
      <c r="N86" s="6">
        <v>25300</v>
      </c>
      <c r="O86" s="6">
        <v>1251</v>
      </c>
      <c r="P86" s="12">
        <v>2298.8</v>
      </c>
      <c r="Q86" s="12">
        <f t="shared" si="10"/>
        <v>2298.8</v>
      </c>
      <c r="R86" s="6">
        <v>105</v>
      </c>
      <c r="S86" s="6" t="b">
        <v>1</v>
      </c>
      <c r="T86" s="6">
        <v>0</v>
      </c>
      <c r="U86" s="6">
        <f t="shared" si="11"/>
        <v>0</v>
      </c>
      <c r="V86" s="12">
        <f t="shared" si="12"/>
        <v>2951.2</v>
      </c>
      <c r="W86" s="12">
        <f t="shared" si="13"/>
        <v>21.8933333333333</v>
      </c>
      <c r="X86" s="12">
        <f t="shared" si="14"/>
        <v>0</v>
      </c>
      <c r="Y86" s="6">
        <f t="shared" si="15"/>
        <v>0</v>
      </c>
    </row>
    <row r="87" spans="1:25">
      <c r="A87" s="8" t="s">
        <v>204</v>
      </c>
      <c r="B87" s="9" t="s">
        <v>205</v>
      </c>
      <c r="C87" s="10" t="s">
        <v>4129</v>
      </c>
      <c r="D87" s="10">
        <v>45223</v>
      </c>
      <c r="E87" s="9">
        <v>10</v>
      </c>
      <c r="F87" s="9">
        <v>24</v>
      </c>
      <c r="G87" s="9">
        <v>2023</v>
      </c>
      <c r="H87" s="10">
        <f t="shared" si="8"/>
        <v>45223</v>
      </c>
      <c r="I87" s="10" t="str" cm="1">
        <f t="array" ref="I87">_xlfn.IFS(E87=1,"January",E87=2,"Febuary",E87=3,"March",E87=4,"April",E87=5,"May",E87=6,"June",E87=7,"July",E87=8,"August",E87=9,"September",E87=10,"October",E87=11,"November",E87=12,"December",E87&gt;12,_xlfn.IFS(F87=1,"January",F87=2,"Febuary",F87=3,"March",F87=4,"April",F87=5,"May",F87=6,"June",F87=7,"July",F87=8,"August",F87=9,"September",F87=10,"October",F87=11,"November",F87=12,"December"))</f>
        <v>October</v>
      </c>
      <c r="J87" s="10" t="str" cm="1">
        <f t="array" ref="J87">_xlfn.IFS(OR(I87="December",I87="January",I87="Febuary"),"Winter",OR(I87="March",I87="April",I87="May"),"Spring",OR(I87="June",I87="July",I87="August"),"Summer",OR(I87="September",I87="October",I87="November"),"Fall")</f>
        <v>Fall</v>
      </c>
      <c r="K87" s="13">
        <v>45253</v>
      </c>
      <c r="L87" s="9">
        <f t="shared" si="9"/>
        <v>30</v>
      </c>
      <c r="M87" s="9" t="s">
        <v>41</v>
      </c>
      <c r="N87" s="9">
        <v>75065</v>
      </c>
      <c r="O87" s="9">
        <v>1119</v>
      </c>
      <c r="P87" s="14">
        <v>1984.85</v>
      </c>
      <c r="Q87" s="14">
        <f t="shared" si="10"/>
        <v>1984.85</v>
      </c>
      <c r="R87" s="9">
        <v>73</v>
      </c>
      <c r="S87" s="9" t="b">
        <v>1</v>
      </c>
      <c r="T87" s="9">
        <v>0</v>
      </c>
      <c r="U87" s="9">
        <f t="shared" si="11"/>
        <v>0</v>
      </c>
      <c r="V87" s="14">
        <f t="shared" si="12"/>
        <v>1665.15</v>
      </c>
      <c r="W87" s="14">
        <f t="shared" si="13"/>
        <v>27.1897260273973</v>
      </c>
      <c r="X87" s="14">
        <f t="shared" si="14"/>
        <v>0</v>
      </c>
      <c r="Y87" s="9">
        <f t="shared" si="15"/>
        <v>0</v>
      </c>
    </row>
    <row r="88" spans="1:25">
      <c r="A88" s="5" t="s">
        <v>206</v>
      </c>
      <c r="B88" s="6" t="s">
        <v>207</v>
      </c>
      <c r="C88" s="7" t="s">
        <v>4129</v>
      </c>
      <c r="D88" s="7">
        <v>45205</v>
      </c>
      <c r="E88" s="6">
        <v>10</v>
      </c>
      <c r="F88" s="6">
        <v>6</v>
      </c>
      <c r="G88" s="6">
        <v>2023</v>
      </c>
      <c r="H88" s="7">
        <f t="shared" si="8"/>
        <v>45205</v>
      </c>
      <c r="I88" s="7" t="str" cm="1">
        <f t="array" ref="I88">_xlfn.IFS(E88=1,"January",E88=2,"Febuary",E88=3,"March",E88=4,"April",E88=5,"May",E88=6,"June",E88=7,"July",E88=8,"August",E88=9,"September",E88=10,"October",E88=11,"November",E88=12,"December",E88&gt;12,_xlfn.IFS(F88=1,"January",F88=2,"Febuary",F88=3,"March",F88=4,"April",F88=5,"May",F88=6,"June",F88=7,"July",F88=8,"August",F88=9,"September",F88=10,"October",F88=11,"November",F88=12,"December"))</f>
        <v>October</v>
      </c>
      <c r="J88" s="7" t="str" cm="1">
        <f t="array" ref="J88">_xlfn.IFS(OR(I88="December",I88="January",I88="Febuary"),"Winter",OR(I88="March",I88="April",I88="May"),"Spring",OR(I88="June",I88="July",I88="August"),"Summer",OR(I88="September",I88="October",I88="November"),"Fall")</f>
        <v>Fall</v>
      </c>
      <c r="K88" s="11">
        <v>45115</v>
      </c>
      <c r="L88" s="6">
        <f t="shared" si="9"/>
        <v>45235</v>
      </c>
      <c r="M88" s="6" t="s">
        <v>33</v>
      </c>
      <c r="N88" s="6">
        <v>83798</v>
      </c>
      <c r="O88" s="6">
        <v>1612</v>
      </c>
      <c r="P88" s="12">
        <v>1787.74</v>
      </c>
      <c r="Q88" s="12">
        <f t="shared" si="10"/>
        <v>1787.74</v>
      </c>
      <c r="R88" s="6">
        <v>279</v>
      </c>
      <c r="S88" s="6" t="b">
        <v>1</v>
      </c>
      <c r="T88" s="6">
        <v>0</v>
      </c>
      <c r="U88" s="6">
        <f t="shared" si="11"/>
        <v>0</v>
      </c>
      <c r="V88" s="12">
        <f t="shared" si="12"/>
        <v>12162.26</v>
      </c>
      <c r="W88" s="12">
        <f t="shared" si="13"/>
        <v>6.40767025089606</v>
      </c>
      <c r="X88" s="12">
        <f t="shared" si="14"/>
        <v>0</v>
      </c>
      <c r="Y88" s="6">
        <f t="shared" si="15"/>
        <v>0</v>
      </c>
    </row>
    <row r="89" spans="1:25">
      <c r="A89" s="8" t="s">
        <v>208</v>
      </c>
      <c r="B89" s="9" t="s">
        <v>209</v>
      </c>
      <c r="C89" s="10" t="s">
        <v>4131</v>
      </c>
      <c r="D89" s="10">
        <v>45226</v>
      </c>
      <c r="E89" s="9">
        <v>10</v>
      </c>
      <c r="F89" s="9">
        <v>27</v>
      </c>
      <c r="G89" s="9">
        <v>2023</v>
      </c>
      <c r="H89" s="10">
        <f t="shared" si="8"/>
        <v>45226</v>
      </c>
      <c r="I89" s="10" t="str" cm="1">
        <f t="array" ref="I89">_xlfn.IFS(E89=1,"January",E89=2,"Febuary",E89=3,"March",E89=4,"April",E89=5,"May",E89=6,"June",E89=7,"July",E89=8,"August",E89=9,"September",E89=10,"October",E89=11,"November",E89=12,"December",E89&gt;12,_xlfn.IFS(F89=1,"January",F89=2,"Febuary",F89=3,"March",F89=4,"April",F89=5,"May",F89=6,"June",F89=7,"July",F89=8,"August",F89=9,"September",F89=10,"October",F89=11,"November",F89=12,"December"))</f>
        <v>October</v>
      </c>
      <c r="J89" s="10" t="str" cm="1">
        <f t="array" ref="J89">_xlfn.IFS(OR(I89="December",I89="January",I89="Febuary"),"Winter",OR(I89="March",I89="April",I89="May"),"Spring",OR(I89="June",I89="July",I89="August"),"Summer",OR(I89="September",I89="October",I89="November"),"Fall")</f>
        <v>Fall</v>
      </c>
      <c r="K89" s="13">
        <v>45255</v>
      </c>
      <c r="L89" s="9">
        <f t="shared" si="9"/>
        <v>29</v>
      </c>
      <c r="M89" s="9" t="s">
        <v>33</v>
      </c>
      <c r="N89" s="9">
        <v>10268</v>
      </c>
      <c r="O89" s="9">
        <v>123</v>
      </c>
      <c r="P89" s="14">
        <v>64.03</v>
      </c>
      <c r="Q89" s="14">
        <f t="shared" si="10"/>
        <v>64.03</v>
      </c>
      <c r="R89" s="9">
        <v>8</v>
      </c>
      <c r="S89" s="9" t="b">
        <v>0</v>
      </c>
      <c r="T89" s="9">
        <v>0</v>
      </c>
      <c r="U89" s="9">
        <f t="shared" si="11"/>
        <v>0</v>
      </c>
      <c r="V89" s="14">
        <f t="shared" si="12"/>
        <v>335.97</v>
      </c>
      <c r="W89" s="14">
        <f t="shared" si="13"/>
        <v>8.00375</v>
      </c>
      <c r="X89" s="14">
        <f t="shared" si="14"/>
        <v>0</v>
      </c>
      <c r="Y89" s="9">
        <f t="shared" si="15"/>
        <v>0</v>
      </c>
    </row>
    <row r="90" spans="1:25">
      <c r="A90" s="5" t="s">
        <v>210</v>
      </c>
      <c r="B90" s="6" t="s">
        <v>211</v>
      </c>
      <c r="C90" s="7" t="s">
        <v>4129</v>
      </c>
      <c r="D90" s="7">
        <v>45198</v>
      </c>
      <c r="E90" s="6">
        <v>9</v>
      </c>
      <c r="F90" s="6">
        <v>29</v>
      </c>
      <c r="G90" s="6">
        <v>2023</v>
      </c>
      <c r="H90" s="7">
        <f t="shared" si="8"/>
        <v>45198</v>
      </c>
      <c r="I90" s="7" t="str" cm="1">
        <f t="array" ref="I90">_xlfn.IFS(E90=1,"January",E90=2,"Febuary",E90=3,"March",E90=4,"April",E90=5,"May",E90=6,"June",E90=7,"July",E90=8,"August",E90=9,"September",E90=10,"October",E90=11,"November",E90=12,"December",E90&gt;12,_xlfn.IFS(F90=1,"January",F90=2,"Febuary",F90=3,"March",F90=4,"April",F90=5,"May",F90=6,"June",F90=7,"July",F90=8,"August",F90=9,"September",F90=10,"October",F90=11,"November",F90=12,"December"))</f>
        <v>September</v>
      </c>
      <c r="J90" s="7" t="str" cm="1">
        <f t="array" ref="J90">_xlfn.IFS(OR(I90="December",I90="January",I90="Febuary"),"Winter",OR(I90="March",I90="April",I90="May"),"Spring",OR(I90="June",I90="July",I90="August"),"Summer",OR(I90="September",I90="October",I90="November"),"Fall")</f>
        <v>Fall</v>
      </c>
      <c r="K90" s="11">
        <v>45209</v>
      </c>
      <c r="L90" s="6">
        <f t="shared" si="9"/>
        <v>11</v>
      </c>
      <c r="M90" s="6" t="s">
        <v>138</v>
      </c>
      <c r="N90" s="6">
        <v>87807</v>
      </c>
      <c r="O90" s="6">
        <v>3125</v>
      </c>
      <c r="P90" s="12">
        <v>1938.54</v>
      </c>
      <c r="Q90" s="12">
        <f t="shared" si="10"/>
        <v>1938.54</v>
      </c>
      <c r="R90" s="6">
        <v>506</v>
      </c>
      <c r="S90" s="6" t="b">
        <v>1</v>
      </c>
      <c r="T90" s="6">
        <v>87884</v>
      </c>
      <c r="U90" s="6">
        <f t="shared" si="11"/>
        <v>0.575758954986118</v>
      </c>
      <c r="V90" s="12">
        <f t="shared" si="12"/>
        <v>23361.46</v>
      </c>
      <c r="W90" s="12">
        <f t="shared" si="13"/>
        <v>3.83110671936759</v>
      </c>
      <c r="X90" s="12">
        <f t="shared" si="14"/>
        <v>0.0220579400118338</v>
      </c>
      <c r="Y90" s="6">
        <f t="shared" si="15"/>
        <v>1.00087692325213</v>
      </c>
    </row>
    <row r="91" spans="1:25">
      <c r="A91" s="8" t="s">
        <v>212</v>
      </c>
      <c r="B91" s="9" t="s">
        <v>213</v>
      </c>
      <c r="C91" s="10" t="s">
        <v>4131</v>
      </c>
      <c r="D91" s="10">
        <v>44968</v>
      </c>
      <c r="E91" s="9">
        <v>2</v>
      </c>
      <c r="F91" s="9">
        <v>11</v>
      </c>
      <c r="G91" s="9">
        <v>2023</v>
      </c>
      <c r="H91" s="10">
        <f t="shared" si="8"/>
        <v>44968</v>
      </c>
      <c r="I91" s="10" t="str" cm="1">
        <f t="array" ref="I91">_xlfn.IFS(E91=1,"January",E91=2,"Febuary",E91=3,"March",E91=4,"April",E91=5,"May",E91=6,"June",E91=7,"July",E91=8,"August",E91=9,"September",E91=10,"October",E91=11,"November",E91=12,"December",E91&gt;12,_xlfn.IFS(F91=1,"January",F91=2,"Febuary",F91=3,"March",F91=4,"April",F91=5,"May",F91=6,"June",F91=7,"July",F91=8,"August",F91=9,"September",F91=10,"October",F91=11,"November",F91=12,"December"))</f>
        <v>Febuary</v>
      </c>
      <c r="J91" s="10" t="str" cm="1">
        <f t="array" ref="J91">_xlfn.IFS(OR(I91="December",I91="January",I91="Febuary"),"Winter",OR(I91="March",I91="April",I91="May"),"Spring",OR(I91="June",I91="July",I91="August"),"Summer",OR(I91="September",I91="October",I91="November"),"Fall")</f>
        <v>Winter</v>
      </c>
      <c r="K91" s="13">
        <v>45253</v>
      </c>
      <c r="L91" s="9">
        <f t="shared" si="9"/>
        <v>285</v>
      </c>
      <c r="M91" s="9" t="s">
        <v>33</v>
      </c>
      <c r="N91" s="9">
        <v>13185</v>
      </c>
      <c r="O91" s="9">
        <v>250</v>
      </c>
      <c r="P91" s="14">
        <v>242.07</v>
      </c>
      <c r="Q91" s="14">
        <f t="shared" si="10"/>
        <v>242.07</v>
      </c>
      <c r="R91" s="9">
        <v>14</v>
      </c>
      <c r="S91" s="9" t="b">
        <v>1</v>
      </c>
      <c r="T91" s="9">
        <v>0</v>
      </c>
      <c r="U91" s="9">
        <f t="shared" si="11"/>
        <v>0</v>
      </c>
      <c r="V91" s="14">
        <f t="shared" si="12"/>
        <v>457.93</v>
      </c>
      <c r="W91" s="14">
        <f t="shared" si="13"/>
        <v>17.2907142857143</v>
      </c>
      <c r="X91" s="14">
        <f t="shared" si="14"/>
        <v>0</v>
      </c>
      <c r="Y91" s="9">
        <f t="shared" si="15"/>
        <v>0</v>
      </c>
    </row>
    <row r="92" spans="1:25">
      <c r="A92" s="5" t="s">
        <v>214</v>
      </c>
      <c r="B92" s="6" t="s">
        <v>215</v>
      </c>
      <c r="C92" s="7" t="s">
        <v>4128</v>
      </c>
      <c r="D92" s="7">
        <v>44961</v>
      </c>
      <c r="E92" s="6">
        <v>2</v>
      </c>
      <c r="F92" s="6">
        <v>4</v>
      </c>
      <c r="G92" s="6">
        <v>2023</v>
      </c>
      <c r="H92" s="7">
        <f t="shared" si="8"/>
        <v>44961</v>
      </c>
      <c r="I92" s="7" t="str" cm="1">
        <f t="array" ref="I92">_xlfn.IFS(E92=1,"January",E92=2,"Febuary",E92=3,"March",E92=4,"April",E92=5,"May",E92=6,"June",E92=7,"July",E92=8,"August",E92=9,"September",E92=10,"October",E92=11,"November",E92=12,"December",E92&gt;12,_xlfn.IFS(F92=1,"January",F92=2,"Febuary",F92=3,"March",F92=4,"April",F92=5,"May",F92=6,"June",F92=7,"July",F92=8,"August",F92=9,"September",F92=10,"October",F92=11,"November",F92=12,"December"))</f>
        <v>Febuary</v>
      </c>
      <c r="J92" s="7" t="str" cm="1">
        <f t="array" ref="J92">_xlfn.IFS(OR(I92="December",I92="January",I92="Febuary"),"Winter",OR(I92="March",I92="April",I92="May"),"Spring",OR(I92="June",I92="July",I92="August"),"Summer",OR(I92="September",I92="October",I92="November"),"Fall")</f>
        <v>Winter</v>
      </c>
      <c r="K92" s="11">
        <v>44991</v>
      </c>
      <c r="L92" s="6">
        <f t="shared" si="9"/>
        <v>30</v>
      </c>
      <c r="M92" s="6" t="s">
        <v>33</v>
      </c>
      <c r="N92" s="6">
        <v>64704</v>
      </c>
      <c r="O92" s="6">
        <v>1112</v>
      </c>
      <c r="P92" s="12">
        <v>582.26</v>
      </c>
      <c r="Q92" s="12">
        <f t="shared" si="10"/>
        <v>582.26</v>
      </c>
      <c r="R92" s="6">
        <v>213</v>
      </c>
      <c r="S92" s="6" t="b">
        <v>1</v>
      </c>
      <c r="T92" s="6">
        <v>0</v>
      </c>
      <c r="U92" s="6">
        <f t="shared" si="11"/>
        <v>0</v>
      </c>
      <c r="V92" s="12">
        <f t="shared" si="12"/>
        <v>10067.74</v>
      </c>
      <c r="W92" s="12">
        <f t="shared" si="13"/>
        <v>2.73361502347418</v>
      </c>
      <c r="X92" s="12">
        <f t="shared" si="14"/>
        <v>0</v>
      </c>
      <c r="Y92" s="6">
        <f t="shared" si="15"/>
        <v>0</v>
      </c>
    </row>
    <row r="93" spans="1:25">
      <c r="A93" s="8" t="s">
        <v>216</v>
      </c>
      <c r="B93" s="9" t="s">
        <v>217</v>
      </c>
      <c r="C93" s="10" t="s">
        <v>4128</v>
      </c>
      <c r="D93" s="10">
        <v>44988</v>
      </c>
      <c r="E93" s="9">
        <v>3</v>
      </c>
      <c r="F93" s="9">
        <v>3</v>
      </c>
      <c r="G93" s="9">
        <v>2023</v>
      </c>
      <c r="H93" s="10">
        <f t="shared" si="8"/>
        <v>44988</v>
      </c>
      <c r="I93" s="10" t="str" cm="1">
        <f t="array" ref="I93">_xlfn.IFS(E93=1,"January",E93=2,"Febuary",E93=3,"March",E93=4,"April",E93=5,"May",E93=6,"June",E93=7,"July",E93=8,"August",E93=9,"September",E93=10,"October",E93=11,"November",E93=12,"December",E93&gt;12,_xlfn.IFS(F93=1,"January",F93=2,"Febuary",F93=3,"March",F93=4,"April",F93=5,"May",F93=6,"June",F93=7,"July",F93=8,"August",F93=9,"September",F93=10,"October",F93=11,"November",F93=12,"December"))</f>
        <v>March</v>
      </c>
      <c r="J93" s="10" t="str" cm="1">
        <f t="array" ref="J93">_xlfn.IFS(OR(I93="December",I93="January",I93="Febuary"),"Winter",OR(I93="March",I93="April",I93="May"),"Spring",OR(I93="June",I93="July",I93="August"),"Summer",OR(I93="September",I93="October",I93="November"),"Fall")</f>
        <v>Spring</v>
      </c>
      <c r="K93" s="13">
        <v>45017</v>
      </c>
      <c r="L93" s="9">
        <f t="shared" si="9"/>
        <v>29</v>
      </c>
      <c r="M93" s="9" t="s">
        <v>41</v>
      </c>
      <c r="N93" s="9">
        <v>87779</v>
      </c>
      <c r="O93" s="9">
        <v>1188</v>
      </c>
      <c r="P93" s="14">
        <v>624.56</v>
      </c>
      <c r="Q93" s="14">
        <f t="shared" si="10"/>
        <v>624.56</v>
      </c>
      <c r="R93" s="9">
        <v>186</v>
      </c>
      <c r="S93" s="9" t="b">
        <v>0</v>
      </c>
      <c r="T93" s="9">
        <v>0</v>
      </c>
      <c r="U93" s="9">
        <f t="shared" si="11"/>
        <v>0</v>
      </c>
      <c r="V93" s="14">
        <f t="shared" si="12"/>
        <v>8675.44</v>
      </c>
      <c r="W93" s="14">
        <f t="shared" si="13"/>
        <v>3.35784946236559</v>
      </c>
      <c r="X93" s="14">
        <f t="shared" si="14"/>
        <v>0</v>
      </c>
      <c r="Y93" s="9">
        <f t="shared" si="15"/>
        <v>0</v>
      </c>
    </row>
    <row r="94" spans="1:25">
      <c r="A94" s="5" t="s">
        <v>218</v>
      </c>
      <c r="B94" s="6" t="s">
        <v>219</v>
      </c>
      <c r="C94" s="7" t="s">
        <v>4129</v>
      </c>
      <c r="D94" s="7">
        <v>45223</v>
      </c>
      <c r="E94" s="6">
        <v>10</v>
      </c>
      <c r="F94" s="6">
        <v>24</v>
      </c>
      <c r="G94" s="6">
        <v>2023</v>
      </c>
      <c r="H94" s="7">
        <f t="shared" si="8"/>
        <v>45223</v>
      </c>
      <c r="I94" s="7" t="str" cm="1">
        <f t="array" ref="I94">_xlfn.IFS(E94=1,"January",E94=2,"Febuary",E94=3,"March",E94=4,"April",E94=5,"May",E94=6,"June",E94=7,"July",E94=8,"August",E94=9,"September",E94=10,"October",E94=11,"November",E94=12,"December",E94&gt;12,_xlfn.IFS(F94=1,"January",F94=2,"Febuary",F94=3,"March",F94=4,"April",F94=5,"May",F94=6,"June",F94=7,"July",F94=8,"August",F94=9,"September",F94=10,"October",F94=11,"November",F94=12,"December"))</f>
        <v>October</v>
      </c>
      <c r="J94" s="7" t="str" cm="1">
        <f t="array" ref="J94">_xlfn.IFS(OR(I94="December",I94="January",I94="Febuary"),"Winter",OR(I94="March",I94="April",I94="May"),"Spring",OR(I94="June",I94="July",I94="August"),"Summer",OR(I94="September",I94="October",I94="November"),"Fall")</f>
        <v>Fall</v>
      </c>
      <c r="K94" s="11">
        <v>45239</v>
      </c>
      <c r="L94" s="6">
        <f t="shared" si="9"/>
        <v>16</v>
      </c>
      <c r="M94" s="6" t="s">
        <v>41</v>
      </c>
      <c r="N94" s="6">
        <v>40099</v>
      </c>
      <c r="O94" s="6">
        <v>566</v>
      </c>
      <c r="P94" s="12">
        <v>1061.2</v>
      </c>
      <c r="Q94" s="12">
        <f t="shared" si="10"/>
        <v>1061.2</v>
      </c>
      <c r="R94" s="6">
        <v>28</v>
      </c>
      <c r="S94" s="6" t="b">
        <v>0</v>
      </c>
      <c r="T94" s="6">
        <v>0</v>
      </c>
      <c r="U94" s="6">
        <f t="shared" si="11"/>
        <v>0</v>
      </c>
      <c r="V94" s="12">
        <f t="shared" si="12"/>
        <v>338.8</v>
      </c>
      <c r="W94" s="12">
        <f t="shared" si="13"/>
        <v>37.9</v>
      </c>
      <c r="X94" s="12">
        <f t="shared" si="14"/>
        <v>0</v>
      </c>
      <c r="Y94" s="6">
        <f t="shared" si="15"/>
        <v>0</v>
      </c>
    </row>
    <row r="95" spans="1:25">
      <c r="A95" s="8" t="s">
        <v>220</v>
      </c>
      <c r="B95" s="9" t="s">
        <v>221</v>
      </c>
      <c r="C95" s="10" t="s">
        <v>4129</v>
      </c>
      <c r="D95" s="10">
        <v>45141</v>
      </c>
      <c r="E95" s="9">
        <v>8</v>
      </c>
      <c r="F95" s="9">
        <v>3</v>
      </c>
      <c r="G95" s="9">
        <v>2023</v>
      </c>
      <c r="H95" s="10">
        <f t="shared" si="8"/>
        <v>45141</v>
      </c>
      <c r="I95" s="10" t="str" cm="1">
        <f t="array" ref="I95">_xlfn.IFS(E95=1,"January",E95=2,"Febuary",E95=3,"March",E95=4,"April",E95=5,"May",E95=6,"June",E95=7,"July",E95=8,"August",E95=9,"September",E95=10,"October",E95=11,"November",E95=12,"December",E95&gt;12,_xlfn.IFS(F95=1,"January",F95=2,"Febuary",F95=3,"March",F95=4,"April",F95=5,"May",F95=6,"June",F95=7,"July",F95=8,"August",F95=9,"September",F95=10,"October",F95=11,"November",F95=12,"December"))</f>
        <v>August</v>
      </c>
      <c r="J95" s="10" t="str" cm="1">
        <f t="array" ref="J95">_xlfn.IFS(OR(I95="December",I95="January",I95="Febuary"),"Winter",OR(I95="March",I95="April",I95="May"),"Spring",OR(I95="June",I95="July",I95="August"),"Summer",OR(I95="September",I95="October",I95="November"),"Fall")</f>
        <v>Summer</v>
      </c>
      <c r="K95" s="13">
        <v>45167</v>
      </c>
      <c r="L95" s="9">
        <f t="shared" si="9"/>
        <v>26</v>
      </c>
      <c r="M95" s="9" t="s">
        <v>138</v>
      </c>
      <c r="N95" s="9">
        <v>9571</v>
      </c>
      <c r="O95" s="9">
        <v>319</v>
      </c>
      <c r="P95" s="14">
        <v>497.4</v>
      </c>
      <c r="Q95" s="14">
        <f t="shared" si="10"/>
        <v>497.4</v>
      </c>
      <c r="R95" s="9">
        <v>52</v>
      </c>
      <c r="S95" s="9" t="b">
        <v>0</v>
      </c>
      <c r="T95" s="9">
        <v>0</v>
      </c>
      <c r="U95" s="9">
        <f t="shared" si="11"/>
        <v>0</v>
      </c>
      <c r="V95" s="14">
        <f t="shared" si="12"/>
        <v>2102.6</v>
      </c>
      <c r="W95" s="14">
        <f t="shared" si="13"/>
        <v>9.56538461538461</v>
      </c>
      <c r="X95" s="14">
        <f t="shared" si="14"/>
        <v>0</v>
      </c>
      <c r="Y95" s="9">
        <f t="shared" si="15"/>
        <v>0</v>
      </c>
    </row>
    <row r="96" spans="1:25">
      <c r="A96" s="5" t="s">
        <v>222</v>
      </c>
      <c r="B96" s="6" t="s">
        <v>223</v>
      </c>
      <c r="C96" s="7" t="s">
        <v>4127</v>
      </c>
      <c r="D96" s="7">
        <v>45088</v>
      </c>
      <c r="E96" s="6">
        <v>6</v>
      </c>
      <c r="F96" s="6">
        <v>11</v>
      </c>
      <c r="G96" s="6">
        <v>2023</v>
      </c>
      <c r="H96" s="7">
        <f t="shared" si="8"/>
        <v>45088</v>
      </c>
      <c r="I96" s="7" t="str" cm="1">
        <f t="array" ref="I96">_xlfn.IFS(E96=1,"January",E96=2,"Febuary",E96=3,"March",E96=4,"April",E96=5,"May",E96=6,"June",E96=7,"July",E96=8,"August",E96=9,"September",E96=10,"October",E96=11,"November",E96=12,"December",E96&gt;12,_xlfn.IFS(F96=1,"January",F96=2,"Febuary",F96=3,"March",F96=4,"April",F96=5,"May",F96=6,"June",F96=7,"July",F96=8,"August",F96=9,"September",F96=10,"October",F96=11,"November",F96=12,"December"))</f>
        <v>June</v>
      </c>
      <c r="J96" s="7" t="str" cm="1">
        <f t="array" ref="J96">_xlfn.IFS(OR(I96="December",I96="January",I96="Febuary"),"Winter",OR(I96="March",I96="April",I96="May"),"Spring",OR(I96="June",I96="July",I96="August"),"Summer",OR(I96="September",I96="October",I96="November"),"Fall")</f>
        <v>Summer</v>
      </c>
      <c r="K96" s="11">
        <v>45097</v>
      </c>
      <c r="L96" s="6">
        <f t="shared" si="9"/>
        <v>9</v>
      </c>
      <c r="M96" s="6" t="s">
        <v>14</v>
      </c>
      <c r="N96" s="6">
        <v>39044</v>
      </c>
      <c r="O96" s="6">
        <v>1465</v>
      </c>
      <c r="P96" s="12">
        <v>1411.43</v>
      </c>
      <c r="Q96" s="12">
        <f t="shared" si="10"/>
        <v>1411.43</v>
      </c>
      <c r="R96" s="6">
        <v>186</v>
      </c>
      <c r="S96" s="6" t="b">
        <v>1</v>
      </c>
      <c r="T96" s="6">
        <v>0</v>
      </c>
      <c r="U96" s="6">
        <f t="shared" si="11"/>
        <v>0</v>
      </c>
      <c r="V96" s="12">
        <f t="shared" si="12"/>
        <v>7888.57</v>
      </c>
      <c r="W96" s="12">
        <f t="shared" si="13"/>
        <v>7.58833333333333</v>
      </c>
      <c r="X96" s="12">
        <f t="shared" si="14"/>
        <v>0</v>
      </c>
      <c r="Y96" s="6">
        <f t="shared" si="15"/>
        <v>0</v>
      </c>
    </row>
    <row r="97" spans="1:25">
      <c r="A97" s="8" t="s">
        <v>224</v>
      </c>
      <c r="B97" s="9" t="s">
        <v>225</v>
      </c>
      <c r="C97" s="10" t="s">
        <v>4129</v>
      </c>
      <c r="D97" s="10">
        <v>45087</v>
      </c>
      <c r="E97" s="9">
        <v>6</v>
      </c>
      <c r="F97" s="9">
        <v>10</v>
      </c>
      <c r="G97" s="9">
        <v>2023</v>
      </c>
      <c r="H97" s="10">
        <f t="shared" si="8"/>
        <v>45087</v>
      </c>
      <c r="I97" s="10" t="str" cm="1">
        <f t="array" ref="I97">_xlfn.IFS(E97=1,"January",E97=2,"Febuary",E97=3,"March",E97=4,"April",E97=5,"May",E97=6,"June",E97=7,"July",E97=8,"August",E97=9,"September",E97=10,"October",E97=11,"November",E97=12,"December",E97&gt;12,_xlfn.IFS(F97=1,"January",F97=2,"Febuary",F97=3,"March",F97=4,"April",F97=5,"May",F97=6,"June",F97=7,"July",F97=8,"August",F97=9,"September",F97=10,"October",F97=11,"November",F97=12,"December"))</f>
        <v>June</v>
      </c>
      <c r="J97" s="10" t="str" cm="1">
        <f t="array" ref="J97">_xlfn.IFS(OR(I97="December",I97="January",I97="Febuary"),"Winter",OR(I97="March",I97="April",I97="May"),"Spring",OR(I97="June",I97="July",I97="August"),"Summer",OR(I97="September",I97="October",I97="November"),"Fall")</f>
        <v>Summer</v>
      </c>
      <c r="K97" s="13">
        <v>45105</v>
      </c>
      <c r="L97" s="9">
        <f t="shared" si="9"/>
        <v>18</v>
      </c>
      <c r="M97" s="9" t="s">
        <v>41</v>
      </c>
      <c r="N97" s="9">
        <v>52214</v>
      </c>
      <c r="O97" s="9">
        <v>1352</v>
      </c>
      <c r="P97" s="14">
        <v>945</v>
      </c>
      <c r="Q97" s="14">
        <f t="shared" si="10"/>
        <v>945</v>
      </c>
      <c r="R97" s="9">
        <v>225</v>
      </c>
      <c r="S97" s="9" t="b">
        <v>0</v>
      </c>
      <c r="T97" s="9">
        <v>0</v>
      </c>
      <c r="U97" s="9">
        <f t="shared" si="11"/>
        <v>0</v>
      </c>
      <c r="V97" s="14">
        <f t="shared" si="12"/>
        <v>10305</v>
      </c>
      <c r="W97" s="14">
        <f t="shared" si="13"/>
        <v>4.2</v>
      </c>
      <c r="X97" s="14">
        <f t="shared" si="14"/>
        <v>0</v>
      </c>
      <c r="Y97" s="9">
        <f t="shared" si="15"/>
        <v>0</v>
      </c>
    </row>
    <row r="98" spans="1:25">
      <c r="A98" s="5" t="s">
        <v>226</v>
      </c>
      <c r="B98" s="6" t="s">
        <v>227</v>
      </c>
      <c r="C98" s="7" t="s">
        <v>4127</v>
      </c>
      <c r="D98" s="7">
        <v>45270</v>
      </c>
      <c r="E98" s="6">
        <v>12</v>
      </c>
      <c r="F98" s="6">
        <v>10</v>
      </c>
      <c r="G98" s="6">
        <v>2023</v>
      </c>
      <c r="H98" s="7">
        <f t="shared" si="8"/>
        <v>45270</v>
      </c>
      <c r="I98" s="7" t="str" cm="1">
        <f t="array" ref="I98">_xlfn.IFS(E98=1,"January",E98=2,"Febuary",E98=3,"March",E98=4,"April",E98=5,"May",E98=6,"June",E98=7,"July",E98=8,"August",E98=9,"September",E98=10,"October",E98=11,"November",E98=12,"December",E98&gt;12,_xlfn.IFS(F98=1,"January",F98=2,"Febuary",F98=3,"March",F98=4,"April",F98=5,"May",F98=6,"June",F98=7,"July",F98=8,"August",F98=9,"September",F98=10,"October",F98=11,"November",F98=12,"December"))</f>
        <v>December</v>
      </c>
      <c r="J98" s="7" t="str" cm="1">
        <f t="array" ref="J98">_xlfn.IFS(OR(I98="December",I98="January",I98="Febuary"),"Winter",OR(I98="March",I98="April",I98="May"),"Spring",OR(I98="June",I98="July",I98="August"),"Summer",OR(I98="September",I98="October",I98="November"),"Fall")</f>
        <v>Winter</v>
      </c>
      <c r="K98" s="11">
        <v>45281</v>
      </c>
      <c r="L98" s="6">
        <f t="shared" si="9"/>
        <v>11</v>
      </c>
      <c r="M98" s="6" t="s">
        <v>23</v>
      </c>
      <c r="N98" s="6">
        <v>62228</v>
      </c>
      <c r="O98" s="6">
        <v>1816</v>
      </c>
      <c r="P98" s="12">
        <v>2301.7</v>
      </c>
      <c r="Q98" s="12">
        <f t="shared" si="10"/>
        <v>2301.7</v>
      </c>
      <c r="R98" s="6">
        <v>233</v>
      </c>
      <c r="S98" s="6" t="b">
        <v>0</v>
      </c>
      <c r="T98" s="6">
        <v>0</v>
      </c>
      <c r="U98" s="6">
        <f t="shared" si="11"/>
        <v>0</v>
      </c>
      <c r="V98" s="12">
        <f t="shared" si="12"/>
        <v>9348.3</v>
      </c>
      <c r="W98" s="12">
        <f t="shared" si="13"/>
        <v>9.87854077253219</v>
      </c>
      <c r="X98" s="12">
        <f t="shared" si="14"/>
        <v>0</v>
      </c>
      <c r="Y98" s="6">
        <f t="shared" si="15"/>
        <v>0</v>
      </c>
    </row>
    <row r="99" spans="1:25">
      <c r="A99" s="8" t="s">
        <v>228</v>
      </c>
      <c r="B99" s="9" t="s">
        <v>229</v>
      </c>
      <c r="C99" s="10" t="s">
        <v>4127</v>
      </c>
      <c r="D99" s="10">
        <v>45109</v>
      </c>
      <c r="E99" s="9">
        <v>7</v>
      </c>
      <c r="F99" s="9">
        <v>2</v>
      </c>
      <c r="G99" s="9">
        <v>2023</v>
      </c>
      <c r="H99" s="10">
        <f t="shared" si="8"/>
        <v>45109</v>
      </c>
      <c r="I99" s="10" t="str" cm="1">
        <f t="array" ref="I99">_xlfn.IFS(E99=1,"January",E99=2,"Febuary",E99=3,"March",E99=4,"April",E99=5,"May",E99=6,"June",E99=7,"July",E99=8,"August",E99=9,"September",E99=10,"October",E99=11,"November",E99=12,"December",E99&gt;12,_xlfn.IFS(F99=1,"January",F99=2,"Febuary",F99=3,"March",F99=4,"April",F99=5,"May",F99=6,"June",F99=7,"July",F99=8,"August",F99=9,"September",F99=10,"October",F99=11,"November",F99=12,"December"))</f>
        <v>July</v>
      </c>
      <c r="J99" s="10" t="str" cm="1">
        <f t="array" ref="J99">_xlfn.IFS(OR(I99="December",I99="January",I99="Febuary"),"Winter",OR(I99="March",I99="April",I99="May"),"Spring",OR(I99="June",I99="July",I99="August"),"Summer",OR(I99="September",I99="October",I99="November"),"Fall")</f>
        <v>Summer</v>
      </c>
      <c r="K99" s="13">
        <v>44983</v>
      </c>
      <c r="L99" s="9">
        <f t="shared" si="9"/>
        <v>45139</v>
      </c>
      <c r="M99" s="9" t="s">
        <v>138</v>
      </c>
      <c r="N99" s="9">
        <v>49984</v>
      </c>
      <c r="O99" s="9">
        <v>1871</v>
      </c>
      <c r="P99" s="14">
        <v>950.5</v>
      </c>
      <c r="Q99" s="14">
        <f t="shared" si="10"/>
        <v>950.5</v>
      </c>
      <c r="R99" s="9">
        <v>273</v>
      </c>
      <c r="S99" s="9" t="b">
        <v>0</v>
      </c>
      <c r="T99" s="9">
        <v>0</v>
      </c>
      <c r="U99" s="9">
        <f t="shared" si="11"/>
        <v>0</v>
      </c>
      <c r="V99" s="14">
        <f t="shared" si="12"/>
        <v>12699.5</v>
      </c>
      <c r="W99" s="14">
        <f t="shared" si="13"/>
        <v>3.48168498168498</v>
      </c>
      <c r="X99" s="14">
        <f t="shared" si="14"/>
        <v>0</v>
      </c>
      <c r="Y99" s="9">
        <f t="shared" si="15"/>
        <v>0</v>
      </c>
    </row>
    <row r="100" spans="1:25">
      <c r="A100" s="5" t="s">
        <v>230</v>
      </c>
      <c r="B100" s="6" t="s">
        <v>231</v>
      </c>
      <c r="C100" s="7" t="s">
        <v>4131</v>
      </c>
      <c r="D100" s="7">
        <v>45245</v>
      </c>
      <c r="E100" s="6">
        <v>11</v>
      </c>
      <c r="F100" s="6">
        <v>15</v>
      </c>
      <c r="G100" s="6">
        <v>2023</v>
      </c>
      <c r="H100" s="7">
        <f t="shared" si="8"/>
        <v>45245</v>
      </c>
      <c r="I100" s="7" t="str" cm="1">
        <f t="array" ref="I100">_xlfn.IFS(E100=1,"January",E100=2,"Febuary",E100=3,"March",E100=4,"April",E100=5,"May",E100=6,"June",E100=7,"July",E100=8,"August",E100=9,"September",E100=10,"October",E100=11,"November",E100=12,"December",E100&gt;12,_xlfn.IFS(F100=1,"January",F100=2,"Febuary",F100=3,"March",F100=4,"April",F100=5,"May",F100=6,"June",F100=7,"July",F100=8,"August",F100=9,"September",F100=10,"October",F100=11,"November",F100=12,"December"))</f>
        <v>November</v>
      </c>
      <c r="J100" s="7" t="str" cm="1">
        <f t="array" ref="J100">_xlfn.IFS(OR(I100="December",I100="January",I100="Febuary"),"Winter",OR(I100="March",I100="April",I100="May"),"Spring",OR(I100="June",I100="July",I100="August"),"Summer",OR(I100="September",I100="October",I100="November"),"Fall")</f>
        <v>Fall</v>
      </c>
      <c r="K100" s="11">
        <v>45271</v>
      </c>
      <c r="L100" s="6">
        <f t="shared" si="9"/>
        <v>26</v>
      </c>
      <c r="M100" s="6" t="s">
        <v>33</v>
      </c>
      <c r="N100" s="6">
        <v>41774</v>
      </c>
      <c r="O100" s="6">
        <v>446</v>
      </c>
      <c r="P100" s="12">
        <v>850.8</v>
      </c>
      <c r="Q100" s="12">
        <f t="shared" si="10"/>
        <v>850.8</v>
      </c>
      <c r="R100" s="6">
        <v>74</v>
      </c>
      <c r="S100" s="6" t="b">
        <v>0</v>
      </c>
      <c r="T100" s="6">
        <v>0</v>
      </c>
      <c r="U100" s="6">
        <f t="shared" si="11"/>
        <v>0</v>
      </c>
      <c r="V100" s="12">
        <f t="shared" si="12"/>
        <v>2849.2</v>
      </c>
      <c r="W100" s="12">
        <f t="shared" si="13"/>
        <v>11.4972972972973</v>
      </c>
      <c r="X100" s="12">
        <f t="shared" si="14"/>
        <v>0</v>
      </c>
      <c r="Y100" s="6">
        <f t="shared" si="15"/>
        <v>0</v>
      </c>
    </row>
    <row r="101" spans="1:25">
      <c r="A101" s="8" t="s">
        <v>232</v>
      </c>
      <c r="B101" s="9" t="s">
        <v>233</v>
      </c>
      <c r="C101" s="10" t="s">
        <v>4131</v>
      </c>
      <c r="D101" s="10">
        <v>44964</v>
      </c>
      <c r="E101" s="9">
        <v>2</v>
      </c>
      <c r="F101" s="9">
        <v>7</v>
      </c>
      <c r="G101" s="9">
        <v>2023</v>
      </c>
      <c r="H101" s="10">
        <f t="shared" si="8"/>
        <v>44964</v>
      </c>
      <c r="I101" s="10" t="str" cm="1">
        <f t="array" ref="I101">_xlfn.IFS(E101=1,"January",E101=2,"Febuary",E101=3,"March",E101=4,"April",E101=5,"May",E101=6,"June",E101=7,"July",E101=8,"August",E101=9,"September",E101=10,"October",E101=11,"November",E101=12,"December",E101&gt;12,_xlfn.IFS(F101=1,"January",F101=2,"Febuary",F101=3,"March",F101=4,"April",F101=5,"May",F101=6,"June",F101=7,"July",F101=8,"August",F101=9,"September",F101=10,"October",F101=11,"November",F101=12,"December"))</f>
        <v>Febuary</v>
      </c>
      <c r="J101" s="10" t="str" cm="1">
        <f t="array" ref="J101">_xlfn.IFS(OR(I101="December",I101="January",I101="Febuary"),"Winter",OR(I101="March",I101="April",I101="May"),"Spring",OR(I101="June",I101="July",I101="August"),"Summer",OR(I101="September",I101="October",I101="November"),"Fall")</f>
        <v>Winter</v>
      </c>
      <c r="K101" s="13">
        <v>44975</v>
      </c>
      <c r="L101" s="9">
        <f t="shared" si="9"/>
        <v>11</v>
      </c>
      <c r="M101" s="9" t="s">
        <v>234</v>
      </c>
      <c r="N101" s="9">
        <v>3568</v>
      </c>
      <c r="O101" s="9">
        <v>81</v>
      </c>
      <c r="P101" s="14">
        <v>90.9</v>
      </c>
      <c r="Q101" s="14">
        <f t="shared" si="10"/>
        <v>90.9</v>
      </c>
      <c r="R101" s="9">
        <v>8</v>
      </c>
      <c r="S101" s="9" t="b">
        <v>1</v>
      </c>
      <c r="T101" s="9">
        <v>0</v>
      </c>
      <c r="U101" s="9">
        <f t="shared" si="11"/>
        <v>0</v>
      </c>
      <c r="V101" s="14">
        <f t="shared" si="12"/>
        <v>309.1</v>
      </c>
      <c r="W101" s="14">
        <f t="shared" si="13"/>
        <v>11.3625</v>
      </c>
      <c r="X101" s="14">
        <f t="shared" si="14"/>
        <v>0</v>
      </c>
      <c r="Y101" s="9">
        <f t="shared" si="15"/>
        <v>0</v>
      </c>
    </row>
    <row r="102" spans="1:25">
      <c r="A102" s="5" t="s">
        <v>235</v>
      </c>
      <c r="B102" s="6" t="s">
        <v>236</v>
      </c>
      <c r="C102" s="7" t="s">
        <v>4127</v>
      </c>
      <c r="D102" s="7">
        <v>44994</v>
      </c>
      <c r="E102" s="6">
        <v>3</v>
      </c>
      <c r="F102" s="6">
        <v>9</v>
      </c>
      <c r="G102" s="6">
        <v>2023</v>
      </c>
      <c r="H102" s="7">
        <f t="shared" si="8"/>
        <v>44994</v>
      </c>
      <c r="I102" s="7" t="str" cm="1">
        <f t="array" ref="I102">_xlfn.IFS(E102=1,"January",E102=2,"Febuary",E102=3,"March",E102=4,"April",E102=5,"May",E102=6,"June",E102=7,"July",E102=8,"August",E102=9,"September",E102=10,"October",E102=11,"November",E102=12,"December",E102&gt;12,_xlfn.IFS(F102=1,"January",F102=2,"Febuary",F102=3,"March",F102=4,"April",F102=5,"May",F102=6,"June",F102=7,"July",F102=8,"August",F102=9,"September",F102=10,"October",F102=11,"November",F102=12,"December"))</f>
        <v>March</v>
      </c>
      <c r="J102" s="7" t="str" cm="1">
        <f t="array" ref="J102">_xlfn.IFS(OR(I102="December",I102="January",I102="Febuary"),"Winter",OR(I102="March",I102="April",I102="May"),"Spring",OR(I102="June",I102="July",I102="August"),"Summer",OR(I102="September",I102="October",I102="November"),"Fall")</f>
        <v>Spring</v>
      </c>
      <c r="K102" s="11">
        <v>45017</v>
      </c>
      <c r="L102" s="6">
        <f t="shared" si="9"/>
        <v>23</v>
      </c>
      <c r="M102" s="6" t="s">
        <v>14</v>
      </c>
      <c r="N102" s="6">
        <v>63592</v>
      </c>
      <c r="O102" s="6">
        <v>3111</v>
      </c>
      <c r="P102" s="12">
        <v>3433</v>
      </c>
      <c r="Q102" s="12">
        <f t="shared" si="10"/>
        <v>3433</v>
      </c>
      <c r="R102" s="6">
        <v>156</v>
      </c>
      <c r="S102" s="6" t="b">
        <v>0</v>
      </c>
      <c r="T102" s="6">
        <v>0</v>
      </c>
      <c r="U102" s="6">
        <f t="shared" si="11"/>
        <v>0</v>
      </c>
      <c r="V102" s="12">
        <f t="shared" si="12"/>
        <v>4367</v>
      </c>
      <c r="W102" s="12">
        <f t="shared" si="13"/>
        <v>22.0064102564103</v>
      </c>
      <c r="X102" s="12">
        <f t="shared" si="14"/>
        <v>0</v>
      </c>
      <c r="Y102" s="6">
        <f t="shared" si="15"/>
        <v>0</v>
      </c>
    </row>
    <row r="103" spans="1:25">
      <c r="A103" s="8" t="s">
        <v>237</v>
      </c>
      <c r="B103" s="9" t="s">
        <v>238</v>
      </c>
      <c r="C103" s="10" t="s">
        <v>4131</v>
      </c>
      <c r="D103" s="10">
        <v>45052</v>
      </c>
      <c r="E103" s="9">
        <v>5</v>
      </c>
      <c r="F103" s="9">
        <v>6</v>
      </c>
      <c r="G103" s="9">
        <v>2023</v>
      </c>
      <c r="H103" s="10">
        <f t="shared" si="8"/>
        <v>45052</v>
      </c>
      <c r="I103" s="10" t="str" cm="1">
        <f t="array" ref="I103">_xlfn.IFS(E103=1,"January",E103=2,"Febuary",E103=3,"March",E103=4,"April",E103=5,"May",E103=6,"June",E103=7,"July",E103=8,"August",E103=9,"September",E103=10,"October",E103=11,"November",E103=12,"December",E103&gt;12,_xlfn.IFS(F103=1,"January",F103=2,"Febuary",F103=3,"March",F103=4,"April",F103=5,"May",F103=6,"June",F103=7,"July",F103=8,"August",F103=9,"September",F103=10,"October",F103=11,"November",F103=12,"December"))</f>
        <v>May</v>
      </c>
      <c r="J103" s="10" t="str" cm="1">
        <f t="array" ref="J103">_xlfn.IFS(OR(I103="December",I103="January",I103="Febuary"),"Winter",OR(I103="March",I103="April",I103="May"),"Spring",OR(I103="June",I103="July",I103="August"),"Summer",OR(I103="September",I103="October",I103="November"),"Fall")</f>
        <v>Spring</v>
      </c>
      <c r="K103" s="13">
        <v>45059</v>
      </c>
      <c r="L103" s="9">
        <f t="shared" si="9"/>
        <v>7</v>
      </c>
      <c r="M103" s="9" t="s">
        <v>41</v>
      </c>
      <c r="N103" s="9">
        <v>68563</v>
      </c>
      <c r="O103" s="9">
        <v>2276</v>
      </c>
      <c r="P103" s="14">
        <v>2471.49</v>
      </c>
      <c r="Q103" s="14">
        <f t="shared" si="10"/>
        <v>2471.49</v>
      </c>
      <c r="R103" s="9">
        <v>403</v>
      </c>
      <c r="S103" s="9" t="b">
        <v>1</v>
      </c>
      <c r="T103" s="9">
        <v>0</v>
      </c>
      <c r="U103" s="9">
        <f t="shared" si="11"/>
        <v>0</v>
      </c>
      <c r="V103" s="14">
        <f t="shared" si="12"/>
        <v>17678.51</v>
      </c>
      <c r="W103" s="14">
        <f t="shared" si="13"/>
        <v>6.13272952853598</v>
      </c>
      <c r="X103" s="14">
        <f t="shared" si="14"/>
        <v>0</v>
      </c>
      <c r="Y103" s="9">
        <f t="shared" si="15"/>
        <v>0</v>
      </c>
    </row>
    <row r="104" spans="1:25">
      <c r="A104" s="5" t="s">
        <v>239</v>
      </c>
      <c r="B104" s="6" t="s">
        <v>240</v>
      </c>
      <c r="C104" s="7" t="s">
        <v>4127</v>
      </c>
      <c r="D104" s="7">
        <v>45205</v>
      </c>
      <c r="E104" s="6">
        <v>10</v>
      </c>
      <c r="F104" s="6">
        <v>6</v>
      </c>
      <c r="G104" s="6">
        <v>2023</v>
      </c>
      <c r="H104" s="7">
        <f t="shared" si="8"/>
        <v>45205</v>
      </c>
      <c r="I104" s="7" t="str" cm="1">
        <f t="array" ref="I104">_xlfn.IFS(E104=1,"January",E104=2,"Febuary",E104=3,"March",E104=4,"April",E104=5,"May",E104=6,"June",E104=7,"July",E104=8,"August",E104=9,"September",E104=10,"October",E104=11,"November",E104=12,"December",E104&gt;12,_xlfn.IFS(F104=1,"January",F104=2,"Febuary",F104=3,"March",F104=4,"April",F104=5,"May",F104=6,"June",F104=7,"July",F104=8,"August",F104=9,"September",F104=10,"October",F104=11,"November",F104=12,"December"))</f>
        <v>October</v>
      </c>
      <c r="J104" s="7" t="str" cm="1">
        <f t="array" ref="J104">_xlfn.IFS(OR(I104="December",I104="January",I104="Febuary"),"Winter",OR(I104="March",I104="April",I104="May"),"Spring",OR(I104="June",I104="July",I104="August"),"Summer",OR(I104="September",I104="October",I104="November"),"Fall")</f>
        <v>Fall</v>
      </c>
      <c r="K104" s="11">
        <v>45234</v>
      </c>
      <c r="L104" s="6">
        <f t="shared" si="9"/>
        <v>29</v>
      </c>
      <c r="M104" s="6" t="s">
        <v>138</v>
      </c>
      <c r="N104" s="6">
        <v>3695</v>
      </c>
      <c r="O104" s="6">
        <v>74</v>
      </c>
      <c r="P104" s="12">
        <v>44.7</v>
      </c>
      <c r="Q104" s="12">
        <f t="shared" si="10"/>
        <v>44.7</v>
      </c>
      <c r="R104" s="6">
        <v>7</v>
      </c>
      <c r="S104" s="6" t="b">
        <v>0</v>
      </c>
      <c r="T104" s="6">
        <v>0</v>
      </c>
      <c r="U104" s="6">
        <f t="shared" si="11"/>
        <v>0</v>
      </c>
      <c r="V104" s="12">
        <f t="shared" si="12"/>
        <v>305.3</v>
      </c>
      <c r="W104" s="12">
        <f t="shared" si="13"/>
        <v>6.38571428571429</v>
      </c>
      <c r="X104" s="12">
        <f t="shared" si="14"/>
        <v>0</v>
      </c>
      <c r="Y104" s="6">
        <f t="shared" si="15"/>
        <v>0</v>
      </c>
    </row>
    <row r="105" spans="1:25">
      <c r="A105" s="8" t="s">
        <v>241</v>
      </c>
      <c r="B105" s="9" t="s">
        <v>242</v>
      </c>
      <c r="C105" s="10" t="s">
        <v>4129</v>
      </c>
      <c r="D105" s="10">
        <v>45261</v>
      </c>
      <c r="E105" s="9">
        <v>12</v>
      </c>
      <c r="F105" s="9">
        <v>1</v>
      </c>
      <c r="G105" s="9">
        <v>2023</v>
      </c>
      <c r="H105" s="10">
        <f t="shared" si="8"/>
        <v>45261</v>
      </c>
      <c r="I105" s="10" t="str" cm="1">
        <f t="array" ref="I105">_xlfn.IFS(E105=1,"January",E105=2,"Febuary",E105=3,"March",E105=4,"April",E105=5,"May",E105=6,"June",E105=7,"July",E105=8,"August",E105=9,"September",E105=10,"October",E105=11,"November",E105=12,"December",E105&gt;12,_xlfn.IFS(F105=1,"January",F105=2,"Febuary",F105=3,"March",F105=4,"April",F105=5,"May",F105=6,"June",F105=7,"July",F105=8,"August",F105=9,"September",F105=10,"October",F105=11,"November",F105=12,"December"))</f>
        <v>December</v>
      </c>
      <c r="J105" s="10" t="str" cm="1">
        <f t="array" ref="J105">_xlfn.IFS(OR(I105="December",I105="January",I105="Febuary"),"Winter",OR(I105="March",I105="April",I105="May"),"Spring",OR(I105="June",I105="July",I105="August"),"Summer",OR(I105="September",I105="October",I105="November"),"Fall")</f>
        <v>Winter</v>
      </c>
      <c r="K105" s="13">
        <v>45266</v>
      </c>
      <c r="L105" s="9">
        <f t="shared" si="9"/>
        <v>5</v>
      </c>
      <c r="M105" s="9" t="s">
        <v>23</v>
      </c>
      <c r="N105" s="9">
        <v>49190</v>
      </c>
      <c r="O105" s="9">
        <v>1518</v>
      </c>
      <c r="P105" s="14">
        <v>2212.46</v>
      </c>
      <c r="Q105" s="14">
        <f t="shared" si="10"/>
        <v>2212.46</v>
      </c>
      <c r="R105" s="9">
        <v>188</v>
      </c>
      <c r="S105" s="9" t="b">
        <v>1</v>
      </c>
      <c r="T105" s="9">
        <v>0</v>
      </c>
      <c r="U105" s="9">
        <f t="shared" si="11"/>
        <v>0</v>
      </c>
      <c r="V105" s="14">
        <f t="shared" si="12"/>
        <v>7187.54</v>
      </c>
      <c r="W105" s="14">
        <f t="shared" si="13"/>
        <v>11.7684042553191</v>
      </c>
      <c r="X105" s="14">
        <f t="shared" si="14"/>
        <v>0</v>
      </c>
      <c r="Y105" s="9">
        <f t="shared" si="15"/>
        <v>0</v>
      </c>
    </row>
    <row r="106" spans="1:25">
      <c r="A106" s="5" t="s">
        <v>243</v>
      </c>
      <c r="B106" s="6" t="s">
        <v>244</v>
      </c>
      <c r="C106" s="7" t="s">
        <v>4131</v>
      </c>
      <c r="D106" s="7">
        <v>45210</v>
      </c>
      <c r="E106" s="6">
        <v>10</v>
      </c>
      <c r="F106" s="6">
        <v>11</v>
      </c>
      <c r="G106" s="6">
        <v>2023</v>
      </c>
      <c r="H106" s="7">
        <f t="shared" si="8"/>
        <v>45210</v>
      </c>
      <c r="I106" s="7" t="str" cm="1">
        <f t="array" ref="I106">_xlfn.IFS(E106=1,"January",E106=2,"Febuary",E106=3,"March",E106=4,"April",E106=5,"May",E106=6,"June",E106=7,"July",E106=8,"August",E106=9,"September",E106=10,"October",E106=11,"November",E106=12,"December",E106&gt;12,_xlfn.IFS(F106=1,"January",F106=2,"Febuary",F106=3,"March",F106=4,"April",F106=5,"May",F106=6,"June",F106=7,"July",F106=8,"August",F106=9,"September",F106=10,"October",F106=11,"November",F106=12,"December"))</f>
        <v>October</v>
      </c>
      <c r="J106" s="7" t="str" cm="1">
        <f t="array" ref="J106">_xlfn.IFS(OR(I106="December",I106="January",I106="Febuary"),"Winter",OR(I106="March",I106="April",I106="May"),"Spring",OR(I106="June",I106="July",I106="August"),"Summer",OR(I106="September",I106="October",I106="November"),"Fall")</f>
        <v>Fall</v>
      </c>
      <c r="K106" s="11">
        <v>45221</v>
      </c>
      <c r="L106" s="6">
        <f t="shared" si="9"/>
        <v>11</v>
      </c>
      <c r="M106" s="6" t="s">
        <v>14</v>
      </c>
      <c r="N106" s="6">
        <v>6258</v>
      </c>
      <c r="O106" s="6">
        <v>148</v>
      </c>
      <c r="P106" s="12">
        <v>236.73</v>
      </c>
      <c r="Q106" s="12">
        <f t="shared" si="10"/>
        <v>236.73</v>
      </c>
      <c r="R106" s="6">
        <v>7</v>
      </c>
      <c r="S106" s="6" t="b">
        <v>1</v>
      </c>
      <c r="T106" s="6">
        <v>0</v>
      </c>
      <c r="U106" s="6">
        <f t="shared" si="11"/>
        <v>0</v>
      </c>
      <c r="V106" s="12">
        <f t="shared" si="12"/>
        <v>113.27</v>
      </c>
      <c r="W106" s="12">
        <f t="shared" si="13"/>
        <v>33.8185714285714</v>
      </c>
      <c r="X106" s="12">
        <f t="shared" si="14"/>
        <v>0</v>
      </c>
      <c r="Y106" s="6">
        <f t="shared" si="15"/>
        <v>0</v>
      </c>
    </row>
    <row r="107" spans="1:25">
      <c r="A107" s="8" t="s">
        <v>245</v>
      </c>
      <c r="B107" s="9" t="s">
        <v>246</v>
      </c>
      <c r="C107" s="10" t="s">
        <v>4131</v>
      </c>
      <c r="D107" s="10">
        <v>44995</v>
      </c>
      <c r="E107" s="9">
        <v>3</v>
      </c>
      <c r="F107" s="9">
        <v>10</v>
      </c>
      <c r="G107" s="9">
        <v>2023</v>
      </c>
      <c r="H107" s="10">
        <f t="shared" si="8"/>
        <v>44995</v>
      </c>
      <c r="I107" s="10" t="str" cm="1">
        <f t="array" ref="I107">_xlfn.IFS(E107=1,"January",E107=2,"Febuary",E107=3,"March",E107=4,"April",E107=5,"May",E107=6,"June",E107=7,"July",E107=8,"August",E107=9,"September",E107=10,"October",E107=11,"November",E107=12,"December",E107&gt;12,_xlfn.IFS(F107=1,"January",F107=2,"Febuary",F107=3,"March",F107=4,"April",F107=5,"May",F107=6,"June",F107=7,"July",F107=8,"August",F107=9,"September",F107=10,"October",F107=11,"November",F107=12,"December"))</f>
        <v>March</v>
      </c>
      <c r="J107" s="10" t="str" cm="1">
        <f t="array" ref="J107">_xlfn.IFS(OR(I107="December",I107="January",I107="Febuary"),"Winter",OR(I107="March",I107="April",I107="May"),"Spring",OR(I107="June",I107="July",I107="August"),"Summer",OR(I107="September",I107="October",I107="November"),"Fall")</f>
        <v>Spring</v>
      </c>
      <c r="K107" s="13">
        <v>45021</v>
      </c>
      <c r="L107" s="9">
        <f t="shared" si="9"/>
        <v>26</v>
      </c>
      <c r="M107" s="9" t="s">
        <v>41</v>
      </c>
      <c r="N107" s="9">
        <v>88538</v>
      </c>
      <c r="O107" s="9">
        <v>2770</v>
      </c>
      <c r="P107" s="14">
        <v>4194.3</v>
      </c>
      <c r="Q107" s="14">
        <f t="shared" si="10"/>
        <v>3636.145</v>
      </c>
      <c r="R107" s="9">
        <v>342</v>
      </c>
      <c r="S107" s="9" t="b">
        <v>0</v>
      </c>
      <c r="T107" s="9">
        <v>0</v>
      </c>
      <c r="U107" s="9">
        <f t="shared" si="11"/>
        <v>0</v>
      </c>
      <c r="V107" s="14">
        <f t="shared" si="12"/>
        <v>13463.855</v>
      </c>
      <c r="W107" s="14">
        <f t="shared" si="13"/>
        <v>10.6320029239766</v>
      </c>
      <c r="X107" s="14">
        <f t="shared" si="14"/>
        <v>0</v>
      </c>
      <c r="Y107" s="9">
        <f t="shared" si="15"/>
        <v>0</v>
      </c>
    </row>
    <row r="108" spans="1:25">
      <c r="A108" s="5" t="s">
        <v>247</v>
      </c>
      <c r="B108" s="6" t="s">
        <v>248</v>
      </c>
      <c r="C108" s="7" t="s">
        <v>4129</v>
      </c>
      <c r="D108" s="7">
        <v>45210</v>
      </c>
      <c r="E108" s="6">
        <v>10</v>
      </c>
      <c r="F108" s="6">
        <v>11</v>
      </c>
      <c r="G108" s="6">
        <v>2023</v>
      </c>
      <c r="H108" s="7">
        <f t="shared" si="8"/>
        <v>45210</v>
      </c>
      <c r="I108" s="7" t="str" cm="1">
        <f t="array" ref="I108">_xlfn.IFS(E108=1,"January",E108=2,"Febuary",E108=3,"March",E108=4,"April",E108=5,"May",E108=6,"June",E108=7,"July",E108=8,"August",E108=9,"September",E108=10,"October",E108=11,"November",E108=12,"December",E108&gt;12,_xlfn.IFS(F108=1,"January",F108=2,"Febuary",F108=3,"March",F108=4,"April",F108=5,"May",F108=6,"June",F108=7,"July",F108=8,"August",F108=9,"September",F108=10,"October",F108=11,"November",F108=12,"December"))</f>
        <v>October</v>
      </c>
      <c r="J108" s="7" t="str" cm="1">
        <f t="array" ref="J108">_xlfn.IFS(OR(I108="December",I108="January",I108="Febuary"),"Winter",OR(I108="March",I108="April",I108="May"),"Spring",OR(I108="June",I108="July",I108="August"),"Summer",OR(I108="September",I108="October",I108="November"),"Fall")</f>
        <v>Fall</v>
      </c>
      <c r="K108" s="11">
        <v>45231</v>
      </c>
      <c r="L108" s="6">
        <f t="shared" si="9"/>
        <v>21</v>
      </c>
      <c r="M108" s="6" t="s">
        <v>41</v>
      </c>
      <c r="N108" s="6">
        <v>40504</v>
      </c>
      <c r="O108" s="6">
        <v>608</v>
      </c>
      <c r="P108" s="12">
        <v>430.25</v>
      </c>
      <c r="Q108" s="12">
        <f t="shared" si="10"/>
        <v>430.25</v>
      </c>
      <c r="R108" s="6">
        <v>120</v>
      </c>
      <c r="S108" s="6" t="b">
        <v>0</v>
      </c>
      <c r="T108" s="6">
        <v>0</v>
      </c>
      <c r="U108" s="6">
        <f t="shared" si="11"/>
        <v>0</v>
      </c>
      <c r="V108" s="12">
        <f t="shared" si="12"/>
        <v>5569.75</v>
      </c>
      <c r="W108" s="12">
        <f t="shared" si="13"/>
        <v>3.58541666666667</v>
      </c>
      <c r="X108" s="12">
        <f t="shared" si="14"/>
        <v>0</v>
      </c>
      <c r="Y108" s="6">
        <f t="shared" si="15"/>
        <v>0</v>
      </c>
    </row>
    <row r="109" spans="1:25">
      <c r="A109" s="8" t="s">
        <v>249</v>
      </c>
      <c r="B109" s="9" t="s">
        <v>250</v>
      </c>
      <c r="C109" s="10" t="s">
        <v>4128</v>
      </c>
      <c r="D109" s="10">
        <v>45034</v>
      </c>
      <c r="E109" s="9">
        <v>4</v>
      </c>
      <c r="F109" s="9">
        <v>18</v>
      </c>
      <c r="G109" s="9">
        <v>2023</v>
      </c>
      <c r="H109" s="10">
        <f t="shared" si="8"/>
        <v>45034</v>
      </c>
      <c r="I109" s="10" t="str" cm="1">
        <f t="array" ref="I109">_xlfn.IFS(E109=1,"January",E109=2,"Febuary",E109=3,"March",E109=4,"April",E109=5,"May",E109=6,"June",E109=7,"July",E109=8,"August",E109=9,"September",E109=10,"October",E109=11,"November",E109=12,"December",E109&gt;12,_xlfn.IFS(F109=1,"January",F109=2,"Febuary",F109=3,"March",F109=4,"April",F109=5,"May",F109=6,"June",F109=7,"July",F109=8,"August",F109=9,"September",F109=10,"October",F109=11,"November",F109=12,"December"))</f>
        <v>April</v>
      </c>
      <c r="J109" s="10" t="str" cm="1">
        <f t="array" ref="J109">_xlfn.IFS(OR(I109="December",I109="January",I109="Febuary"),"Winter",OR(I109="March",I109="April",I109="May"),"Spring",OR(I109="June",I109="July",I109="August"),"Summer",OR(I109="September",I109="October",I109="November"),"Fall")</f>
        <v>Spring</v>
      </c>
      <c r="K109" s="13">
        <v>45053</v>
      </c>
      <c r="L109" s="9">
        <f t="shared" si="9"/>
        <v>19</v>
      </c>
      <c r="M109" s="9" t="s">
        <v>41</v>
      </c>
      <c r="N109" s="9">
        <v>34159</v>
      </c>
      <c r="O109" s="9">
        <v>522</v>
      </c>
      <c r="P109" s="14">
        <v>714.23</v>
      </c>
      <c r="Q109" s="14">
        <f t="shared" si="10"/>
        <v>714.23</v>
      </c>
      <c r="R109" s="9">
        <v>47</v>
      </c>
      <c r="S109" s="9" t="b">
        <v>0</v>
      </c>
      <c r="T109" s="9">
        <v>0</v>
      </c>
      <c r="U109" s="9">
        <f t="shared" si="11"/>
        <v>0</v>
      </c>
      <c r="V109" s="14">
        <f t="shared" si="12"/>
        <v>1635.77</v>
      </c>
      <c r="W109" s="14">
        <f t="shared" si="13"/>
        <v>15.1963829787234</v>
      </c>
      <c r="X109" s="14">
        <f t="shared" si="14"/>
        <v>0</v>
      </c>
      <c r="Y109" s="9">
        <f t="shared" si="15"/>
        <v>0</v>
      </c>
    </row>
    <row r="110" spans="1:25">
      <c r="A110" s="5" t="s">
        <v>251</v>
      </c>
      <c r="B110" s="6" t="s">
        <v>252</v>
      </c>
      <c r="C110" s="7" t="s">
        <v>4131</v>
      </c>
      <c r="D110" s="7">
        <v>45251</v>
      </c>
      <c r="E110" s="6">
        <v>11</v>
      </c>
      <c r="F110" s="6">
        <v>21</v>
      </c>
      <c r="G110" s="6">
        <v>2023</v>
      </c>
      <c r="H110" s="7">
        <f t="shared" si="8"/>
        <v>45251</v>
      </c>
      <c r="I110" s="7" t="str" cm="1">
        <f t="array" ref="I110">_xlfn.IFS(E110=1,"January",E110=2,"Febuary",E110=3,"March",E110=4,"April",E110=5,"May",E110=6,"June",E110=7,"July",E110=8,"August",E110=9,"September",E110=10,"October",E110=11,"November",E110=12,"December",E110&gt;12,_xlfn.IFS(F110=1,"January",F110=2,"Febuary",F110=3,"March",F110=4,"April",F110=5,"May",F110=6,"June",F110=7,"July",F110=8,"August",F110=9,"September",F110=10,"October",F110=11,"November",F110=12,"December"))</f>
        <v>November</v>
      </c>
      <c r="J110" s="7" t="str" cm="1">
        <f t="array" ref="J110">_xlfn.IFS(OR(I110="December",I110="January",I110="Febuary"),"Winter",OR(I110="March",I110="April",I110="May"),"Spring",OR(I110="June",I110="July",I110="August"),"Summer",OR(I110="September",I110="October",I110="November"),"Fall")</f>
        <v>Fall</v>
      </c>
      <c r="K110" s="11">
        <v>45281</v>
      </c>
      <c r="L110" s="6">
        <f t="shared" si="9"/>
        <v>30</v>
      </c>
      <c r="M110" s="6" t="s">
        <v>14</v>
      </c>
      <c r="N110" s="6">
        <v>14986</v>
      </c>
      <c r="O110" s="6">
        <v>235</v>
      </c>
      <c r="P110" s="12">
        <v>318.24</v>
      </c>
      <c r="Q110" s="12">
        <f t="shared" si="10"/>
        <v>318.24</v>
      </c>
      <c r="R110" s="6">
        <v>25</v>
      </c>
      <c r="S110" s="6" t="b">
        <v>1</v>
      </c>
      <c r="T110" s="6">
        <v>0</v>
      </c>
      <c r="U110" s="6">
        <f t="shared" si="11"/>
        <v>0</v>
      </c>
      <c r="V110" s="12">
        <f t="shared" si="12"/>
        <v>931.76</v>
      </c>
      <c r="W110" s="12">
        <f t="shared" si="13"/>
        <v>12.7296</v>
      </c>
      <c r="X110" s="12">
        <f t="shared" si="14"/>
        <v>0</v>
      </c>
      <c r="Y110" s="6">
        <f t="shared" si="15"/>
        <v>0</v>
      </c>
    </row>
    <row r="111" spans="1:25">
      <c r="A111" s="8" t="s">
        <v>253</v>
      </c>
      <c r="B111" s="9" t="s">
        <v>254</v>
      </c>
      <c r="C111" s="10" t="s">
        <v>4128</v>
      </c>
      <c r="D111" s="10">
        <v>45055</v>
      </c>
      <c r="E111" s="9">
        <v>5</v>
      </c>
      <c r="F111" s="9">
        <v>9</v>
      </c>
      <c r="G111" s="9">
        <v>2023</v>
      </c>
      <c r="H111" s="10">
        <f t="shared" si="8"/>
        <v>45055</v>
      </c>
      <c r="I111" s="10" t="str" cm="1">
        <f t="array" ref="I111">_xlfn.IFS(E111=1,"January",E111=2,"Febuary",E111=3,"March",E111=4,"April",E111=5,"May",E111=6,"June",E111=7,"July",E111=8,"August",E111=9,"September",E111=10,"October",E111=11,"November",E111=12,"December",E111&gt;12,_xlfn.IFS(F111=1,"January",F111=2,"Febuary",F111=3,"March",F111=4,"April",F111=5,"May",F111=6,"June",F111=7,"July",F111=8,"August",F111=9,"September",F111=10,"October",F111=11,"November",F111=12,"December"))</f>
        <v>May</v>
      </c>
      <c r="J111" s="10" t="str" cm="1">
        <f t="array" ref="J111">_xlfn.IFS(OR(I111="December",I111="January",I111="Febuary"),"Winter",OR(I111="March",I111="April",I111="May"),"Spring",OR(I111="June",I111="July",I111="August"),"Summer",OR(I111="September",I111="October",I111="November"),"Fall")</f>
        <v>Spring</v>
      </c>
      <c r="K111" s="13">
        <v>45063</v>
      </c>
      <c r="L111" s="9">
        <f t="shared" si="9"/>
        <v>8</v>
      </c>
      <c r="M111" s="9" t="s">
        <v>33</v>
      </c>
      <c r="N111" s="9">
        <v>62858</v>
      </c>
      <c r="O111" s="9">
        <v>2991</v>
      </c>
      <c r="P111" s="14">
        <v>5391.63</v>
      </c>
      <c r="Q111" s="14">
        <f t="shared" si="10"/>
        <v>3636.145</v>
      </c>
      <c r="R111" s="9">
        <v>457</v>
      </c>
      <c r="S111" s="9" t="b">
        <v>0</v>
      </c>
      <c r="T111" s="9">
        <v>0</v>
      </c>
      <c r="U111" s="9">
        <f t="shared" si="11"/>
        <v>0</v>
      </c>
      <c r="V111" s="14">
        <f t="shared" si="12"/>
        <v>19213.855</v>
      </c>
      <c r="W111" s="14">
        <f t="shared" si="13"/>
        <v>7.95655361050328</v>
      </c>
      <c r="X111" s="14">
        <f t="shared" si="14"/>
        <v>0</v>
      </c>
      <c r="Y111" s="9">
        <f t="shared" si="15"/>
        <v>0</v>
      </c>
    </row>
    <row r="112" spans="1:25">
      <c r="A112" s="5" t="s">
        <v>255</v>
      </c>
      <c r="B112" s="6" t="s">
        <v>256</v>
      </c>
      <c r="C112" s="7" t="s">
        <v>4129</v>
      </c>
      <c r="D112" s="7">
        <v>44974</v>
      </c>
      <c r="E112" s="6">
        <v>2</v>
      </c>
      <c r="F112" s="6">
        <v>17</v>
      </c>
      <c r="G112" s="6">
        <v>2023</v>
      </c>
      <c r="H112" s="7">
        <f t="shared" si="8"/>
        <v>44974</v>
      </c>
      <c r="I112" s="7" t="str" cm="1">
        <f t="array" ref="I112">_xlfn.IFS(E112=1,"January",E112=2,"Febuary",E112=3,"March",E112=4,"April",E112=5,"May",E112=6,"June",E112=7,"July",E112=8,"August",E112=9,"September",E112=10,"October",E112=11,"November",E112=12,"December",E112&gt;12,_xlfn.IFS(F112=1,"January",F112=2,"Febuary",F112=3,"March",F112=4,"April",F112=5,"May",F112=6,"June",F112=7,"July",F112=8,"August",F112=9,"September",F112=10,"October",F112=11,"November",F112=12,"December"))</f>
        <v>Febuary</v>
      </c>
      <c r="J112" s="7" t="str" cm="1">
        <f t="array" ref="J112">_xlfn.IFS(OR(I112="December",I112="January",I112="Febuary"),"Winter",OR(I112="March",I112="April",I112="May"),"Spring",OR(I112="June",I112="July",I112="August"),"Summer",OR(I112="September",I112="October",I112="November"),"Fall")</f>
        <v>Winter</v>
      </c>
      <c r="K112" s="11">
        <v>44997</v>
      </c>
      <c r="L112" s="6">
        <f t="shared" si="9"/>
        <v>23</v>
      </c>
      <c r="M112" s="6" t="s">
        <v>23</v>
      </c>
      <c r="N112" s="6">
        <v>13666</v>
      </c>
      <c r="O112" s="6">
        <v>537</v>
      </c>
      <c r="P112" s="12">
        <v>573.89</v>
      </c>
      <c r="Q112" s="12">
        <f t="shared" si="10"/>
        <v>573.89</v>
      </c>
      <c r="R112" s="6">
        <v>92</v>
      </c>
      <c r="S112" s="6" t="b">
        <v>0</v>
      </c>
      <c r="T112" s="6">
        <v>0</v>
      </c>
      <c r="U112" s="6">
        <f t="shared" si="11"/>
        <v>0</v>
      </c>
      <c r="V112" s="12">
        <f t="shared" si="12"/>
        <v>4026.11</v>
      </c>
      <c r="W112" s="12">
        <f t="shared" si="13"/>
        <v>6.2379347826087</v>
      </c>
      <c r="X112" s="12">
        <f t="shared" si="14"/>
        <v>0</v>
      </c>
      <c r="Y112" s="6">
        <f t="shared" si="15"/>
        <v>0</v>
      </c>
    </row>
    <row r="113" spans="1:25">
      <c r="A113" s="8" t="s">
        <v>257</v>
      </c>
      <c r="B113" s="9" t="s">
        <v>258</v>
      </c>
      <c r="C113" s="10" t="s">
        <v>4131</v>
      </c>
      <c r="D113" s="10" t="s">
        <v>259</v>
      </c>
      <c r="E113" s="9">
        <v>23</v>
      </c>
      <c r="F113" s="9">
        <v>1</v>
      </c>
      <c r="G113" s="9">
        <v>2023</v>
      </c>
      <c r="H113" s="10">
        <f t="shared" si="8"/>
        <v>44949</v>
      </c>
      <c r="I113" s="10" t="str" cm="1">
        <f t="array" ref="I113">_xlfn.IFS(E113=1,"January",E113=2,"Febuary",E113=3,"March",E113=4,"April",E113=5,"May",E113=6,"June",E113=7,"July",E113=8,"August",E113=9,"September",E113=10,"October",E113=11,"November",E113=12,"December",E113&gt;12,_xlfn.IFS(F113=1,"January",F113=2,"Febuary",F113=3,"March",F113=4,"April",F113=5,"May",F113=6,"June",F113=7,"July",F113=8,"August",F113=9,"September",F113=10,"October",F113=11,"November",F113=12,"December"))</f>
        <v>January</v>
      </c>
      <c r="J113" s="10" t="str" cm="1">
        <f t="array" ref="J113">_xlfn.IFS(OR(I113="December",I113="January",I113="Febuary"),"Winter",OR(I113="March",I113="April",I113="May"),"Spring",OR(I113="June",I113="July",I113="August"),"Summer",OR(I113="September",I113="October",I113="November"),"Fall")</f>
        <v>Winter</v>
      </c>
      <c r="K113" s="13">
        <v>44968</v>
      </c>
      <c r="L113" s="9">
        <f t="shared" si="9"/>
        <v>19</v>
      </c>
      <c r="M113" s="9" t="s">
        <v>23</v>
      </c>
      <c r="N113" s="9">
        <v>39660</v>
      </c>
      <c r="O113" s="9">
        <v>654</v>
      </c>
      <c r="P113" s="14">
        <v>691.43</v>
      </c>
      <c r="Q113" s="14">
        <f t="shared" si="10"/>
        <v>691.43</v>
      </c>
      <c r="R113" s="9">
        <v>73</v>
      </c>
      <c r="S113" s="9" t="b">
        <v>0</v>
      </c>
      <c r="T113" s="9">
        <v>0</v>
      </c>
      <c r="U113" s="9">
        <f t="shared" si="11"/>
        <v>0</v>
      </c>
      <c r="V113" s="14">
        <f t="shared" si="12"/>
        <v>2958.57</v>
      </c>
      <c r="W113" s="14">
        <f t="shared" si="13"/>
        <v>9.47164383561644</v>
      </c>
      <c r="X113" s="14">
        <f t="shared" si="14"/>
        <v>0</v>
      </c>
      <c r="Y113" s="9">
        <f t="shared" si="15"/>
        <v>0</v>
      </c>
    </row>
    <row r="114" spans="1:25">
      <c r="A114" s="5" t="s">
        <v>260</v>
      </c>
      <c r="B114" s="6" t="s">
        <v>261</v>
      </c>
      <c r="C114" s="7" t="s">
        <v>4131</v>
      </c>
      <c r="D114" s="7">
        <v>44993</v>
      </c>
      <c r="E114" s="6">
        <v>3</v>
      </c>
      <c r="F114" s="6">
        <v>8</v>
      </c>
      <c r="G114" s="6">
        <v>2023</v>
      </c>
      <c r="H114" s="7">
        <f t="shared" si="8"/>
        <v>44993</v>
      </c>
      <c r="I114" s="7" t="str" cm="1">
        <f t="array" ref="I114">_xlfn.IFS(E114=1,"January",E114=2,"Febuary",E114=3,"March",E114=4,"April",E114=5,"May",E114=6,"June",E114=7,"July",E114=8,"August",E114=9,"September",E114=10,"October",E114=11,"November",E114=12,"December",E114&gt;12,_xlfn.IFS(F114=1,"January",F114=2,"Febuary",F114=3,"March",F114=4,"April",F114=5,"May",F114=6,"June",F114=7,"July",F114=8,"August",F114=9,"September",F114=10,"October",F114=11,"November",F114=12,"December"))</f>
        <v>March</v>
      </c>
      <c r="J114" s="7" t="str" cm="1">
        <f t="array" ref="J114">_xlfn.IFS(OR(I114="December",I114="January",I114="Febuary"),"Winter",OR(I114="March",I114="April",I114="May"),"Spring",OR(I114="June",I114="July",I114="August"),"Summer",OR(I114="September",I114="October",I114="November"),"Fall")</f>
        <v>Spring</v>
      </c>
      <c r="K114" s="11">
        <v>45013</v>
      </c>
      <c r="L114" s="6">
        <f t="shared" si="9"/>
        <v>20</v>
      </c>
      <c r="M114" s="6" t="s">
        <v>33</v>
      </c>
      <c r="N114" s="6">
        <v>4561</v>
      </c>
      <c r="O114" s="6">
        <v>79</v>
      </c>
      <c r="P114" s="12">
        <v>112.8</v>
      </c>
      <c r="Q114" s="12">
        <f t="shared" si="10"/>
        <v>112.8</v>
      </c>
      <c r="R114" s="6">
        <v>7</v>
      </c>
      <c r="S114" s="6" t="b">
        <v>0</v>
      </c>
      <c r="T114" s="6">
        <v>0</v>
      </c>
      <c r="U114" s="6">
        <f t="shared" si="11"/>
        <v>0</v>
      </c>
      <c r="V114" s="12">
        <f t="shared" si="12"/>
        <v>237.2</v>
      </c>
      <c r="W114" s="12">
        <f t="shared" si="13"/>
        <v>16.1142857142857</v>
      </c>
      <c r="X114" s="12">
        <f t="shared" si="14"/>
        <v>0</v>
      </c>
      <c r="Y114" s="6">
        <f t="shared" si="15"/>
        <v>0</v>
      </c>
    </row>
    <row r="115" spans="1:25">
      <c r="A115" s="8" t="s">
        <v>262</v>
      </c>
      <c r="B115" s="9" t="s">
        <v>263</v>
      </c>
      <c r="C115" s="10" t="s">
        <v>4128</v>
      </c>
      <c r="D115" s="10">
        <v>45153</v>
      </c>
      <c r="E115" s="9">
        <v>8</v>
      </c>
      <c r="F115" s="9">
        <v>15</v>
      </c>
      <c r="G115" s="9">
        <v>2023</v>
      </c>
      <c r="H115" s="10">
        <f t="shared" si="8"/>
        <v>45153</v>
      </c>
      <c r="I115" s="10" t="str" cm="1">
        <f t="array" ref="I115">_xlfn.IFS(E115=1,"January",E115=2,"Febuary",E115=3,"March",E115=4,"April",E115=5,"May",E115=6,"June",E115=7,"July",E115=8,"August",E115=9,"September",E115=10,"October",E115=11,"November",E115=12,"December",E115&gt;12,_xlfn.IFS(F115=1,"January",F115=2,"Febuary",F115=3,"March",F115=4,"April",F115=5,"May",F115=6,"June",F115=7,"July",F115=8,"August",F115=9,"September",F115=10,"October",F115=11,"November",F115=12,"December"))</f>
        <v>August</v>
      </c>
      <c r="J115" s="10" t="str" cm="1">
        <f t="array" ref="J115">_xlfn.IFS(OR(I115="December",I115="January",I115="Febuary"),"Winter",OR(I115="March",I115="April",I115="May"),"Spring",OR(I115="June",I115="July",I115="August"),"Summer",OR(I115="September",I115="October",I115="November"),"Fall")</f>
        <v>Summer</v>
      </c>
      <c r="K115" s="13">
        <v>45161</v>
      </c>
      <c r="L115" s="9">
        <f t="shared" si="9"/>
        <v>8</v>
      </c>
      <c r="M115" s="9" t="s">
        <v>19</v>
      </c>
      <c r="N115" s="9">
        <v>27854</v>
      </c>
      <c r="O115" s="9">
        <v>1092</v>
      </c>
      <c r="P115" s="14">
        <v>1582.97</v>
      </c>
      <c r="Q115" s="14">
        <f t="shared" si="10"/>
        <v>1582.97</v>
      </c>
      <c r="R115" s="9">
        <v>208</v>
      </c>
      <c r="S115" s="9" t="b">
        <v>1</v>
      </c>
      <c r="T115" s="9">
        <v>0</v>
      </c>
      <c r="U115" s="9">
        <f t="shared" si="11"/>
        <v>0</v>
      </c>
      <c r="V115" s="14">
        <f t="shared" si="12"/>
        <v>8817.03</v>
      </c>
      <c r="W115" s="14">
        <f t="shared" si="13"/>
        <v>7.61043269230769</v>
      </c>
      <c r="X115" s="14">
        <f t="shared" si="14"/>
        <v>0</v>
      </c>
      <c r="Y115" s="9">
        <f t="shared" si="15"/>
        <v>0</v>
      </c>
    </row>
    <row r="116" spans="1:25">
      <c r="A116" s="5" t="s">
        <v>264</v>
      </c>
      <c r="B116" s="6" t="s">
        <v>265</v>
      </c>
      <c r="C116" s="7" t="s">
        <v>4131</v>
      </c>
      <c r="D116" s="7">
        <v>44931</v>
      </c>
      <c r="E116" s="6">
        <v>1</v>
      </c>
      <c r="F116" s="6">
        <v>5</v>
      </c>
      <c r="G116" s="6">
        <v>2023</v>
      </c>
      <c r="H116" s="7">
        <f t="shared" si="8"/>
        <v>44931</v>
      </c>
      <c r="I116" s="7" t="str" cm="1">
        <f t="array" ref="I116">_xlfn.IFS(E116=1,"January",E116=2,"Febuary",E116=3,"March",E116=4,"April",E116=5,"May",E116=6,"June",E116=7,"July",E116=8,"August",E116=9,"September",E116=10,"October",E116=11,"November",E116=12,"December",E116&gt;12,_xlfn.IFS(F116=1,"January",F116=2,"Febuary",F116=3,"March",F116=4,"April",F116=5,"May",F116=6,"June",F116=7,"July",F116=8,"August",F116=9,"September",F116=10,"October",F116=11,"November",F116=12,"December"))</f>
        <v>January</v>
      </c>
      <c r="J116" s="7" t="str" cm="1">
        <f t="array" ref="J116">_xlfn.IFS(OR(I116="December",I116="January",I116="Febuary"),"Winter",OR(I116="March",I116="April",I116="May"),"Spring",OR(I116="June",I116="July",I116="August"),"Summer",OR(I116="September",I116="October",I116="November"),"Fall")</f>
        <v>Winter</v>
      </c>
      <c r="K116" s="11">
        <v>44958</v>
      </c>
      <c r="L116" s="6">
        <f t="shared" si="9"/>
        <v>27</v>
      </c>
      <c r="M116" s="6" t="s">
        <v>266</v>
      </c>
      <c r="N116" s="6">
        <v>65505</v>
      </c>
      <c r="O116" s="6">
        <v>1064</v>
      </c>
      <c r="P116" s="12">
        <v>1280.98</v>
      </c>
      <c r="Q116" s="12">
        <f t="shared" si="10"/>
        <v>1280.98</v>
      </c>
      <c r="R116" s="6">
        <v>161</v>
      </c>
      <c r="S116" s="6" t="b">
        <v>1</v>
      </c>
      <c r="T116" s="6">
        <v>0</v>
      </c>
      <c r="U116" s="6">
        <f t="shared" si="11"/>
        <v>0</v>
      </c>
      <c r="V116" s="12">
        <f t="shared" si="12"/>
        <v>6769.02</v>
      </c>
      <c r="W116" s="12">
        <f t="shared" si="13"/>
        <v>7.95639751552795</v>
      </c>
      <c r="X116" s="12">
        <f t="shared" si="14"/>
        <v>0</v>
      </c>
      <c r="Y116" s="6">
        <f t="shared" si="15"/>
        <v>0</v>
      </c>
    </row>
    <row r="117" spans="1:25">
      <c r="A117" s="8" t="s">
        <v>267</v>
      </c>
      <c r="B117" s="9" t="s">
        <v>268</v>
      </c>
      <c r="C117" s="10" t="s">
        <v>4127</v>
      </c>
      <c r="D117" s="10">
        <v>45280</v>
      </c>
      <c r="E117" s="9">
        <v>12</v>
      </c>
      <c r="F117" s="9">
        <v>20</v>
      </c>
      <c r="G117" s="9">
        <v>2023</v>
      </c>
      <c r="H117" s="10">
        <f t="shared" si="8"/>
        <v>45280</v>
      </c>
      <c r="I117" s="10" t="str" cm="1">
        <f t="array" ref="I117">_xlfn.IFS(E117=1,"January",E117=2,"Febuary",E117=3,"March",E117=4,"April",E117=5,"May",E117=6,"June",E117=7,"July",E117=8,"August",E117=9,"September",E117=10,"October",E117=11,"November",E117=12,"December",E117&gt;12,_xlfn.IFS(F117=1,"January",F117=2,"Febuary",F117=3,"March",F117=4,"April",F117=5,"May",F117=6,"June",F117=7,"July",F117=8,"August",F117=9,"September",F117=10,"October",F117=11,"November",F117=12,"December"))</f>
        <v>December</v>
      </c>
      <c r="J117" s="10" t="str" cm="1">
        <f t="array" ref="J117">_xlfn.IFS(OR(I117="December",I117="January",I117="Febuary"),"Winter",OR(I117="March",I117="April",I117="May"),"Spring",OR(I117="June",I117="July",I117="August"),"Summer",OR(I117="September",I117="October",I117="November"),"Fall")</f>
        <v>Winter</v>
      </c>
      <c r="K117" s="13">
        <v>45307</v>
      </c>
      <c r="L117" s="9">
        <f t="shared" si="9"/>
        <v>27</v>
      </c>
      <c r="M117" s="9" t="s">
        <v>19</v>
      </c>
      <c r="N117" s="9">
        <v>53251</v>
      </c>
      <c r="O117" s="9">
        <v>1032</v>
      </c>
      <c r="P117" s="14">
        <v>1201.86</v>
      </c>
      <c r="Q117" s="14">
        <f t="shared" si="10"/>
        <v>1201.86</v>
      </c>
      <c r="R117" s="9">
        <v>70</v>
      </c>
      <c r="S117" s="9" t="b">
        <v>1</v>
      </c>
      <c r="T117" s="9">
        <v>0</v>
      </c>
      <c r="U117" s="9">
        <f t="shared" si="11"/>
        <v>0</v>
      </c>
      <c r="V117" s="14">
        <f t="shared" si="12"/>
        <v>2298.14</v>
      </c>
      <c r="W117" s="14">
        <f t="shared" si="13"/>
        <v>17.1694285714286</v>
      </c>
      <c r="X117" s="14">
        <f t="shared" si="14"/>
        <v>0</v>
      </c>
      <c r="Y117" s="9">
        <f t="shared" si="15"/>
        <v>0</v>
      </c>
    </row>
    <row r="118" spans="1:25">
      <c r="A118" s="5" t="s">
        <v>269</v>
      </c>
      <c r="B118" s="6" t="s">
        <v>270</v>
      </c>
      <c r="C118" s="7" t="s">
        <v>4127</v>
      </c>
      <c r="D118" s="7">
        <v>45116</v>
      </c>
      <c r="E118" s="6">
        <v>7</v>
      </c>
      <c r="F118" s="6">
        <v>9</v>
      </c>
      <c r="G118" s="6">
        <v>2023</v>
      </c>
      <c r="H118" s="7">
        <f t="shared" si="8"/>
        <v>45116</v>
      </c>
      <c r="I118" s="7" t="str" cm="1">
        <f t="array" ref="I118">_xlfn.IFS(E118=1,"January",E118=2,"Febuary",E118=3,"March",E118=4,"April",E118=5,"May",E118=6,"June",E118=7,"July",E118=8,"August",E118=9,"September",E118=10,"October",E118=11,"November",E118=12,"December",E118&gt;12,_xlfn.IFS(F118=1,"January",F118=2,"Febuary",F118=3,"March",F118=4,"April",F118=5,"May",F118=6,"June",F118=7,"July",F118=8,"August",F118=9,"September",F118=10,"October",F118=11,"November",F118=12,"December"))</f>
        <v>July</v>
      </c>
      <c r="J118" s="7" t="str" cm="1">
        <f t="array" ref="J118">_xlfn.IFS(OR(I118="December",I118="January",I118="Febuary"),"Winter",OR(I118="March",I118="April",I118="May"),"Spring",OR(I118="June",I118="July",I118="August"),"Summer",OR(I118="September",I118="October",I118="November"),"Fall")</f>
        <v>Summer</v>
      </c>
      <c r="K118" s="11">
        <v>45124</v>
      </c>
      <c r="L118" s="6">
        <f t="shared" si="9"/>
        <v>8</v>
      </c>
      <c r="M118" s="6" t="s">
        <v>14</v>
      </c>
      <c r="N118" s="6">
        <v>23662</v>
      </c>
      <c r="O118" s="6">
        <v>1148</v>
      </c>
      <c r="P118" s="12">
        <v>1424.92</v>
      </c>
      <c r="Q118" s="12">
        <f t="shared" si="10"/>
        <v>1424.92</v>
      </c>
      <c r="R118" s="6">
        <v>0</v>
      </c>
      <c r="S118" s="6" t="b">
        <v>1</v>
      </c>
      <c r="T118" s="6">
        <v>0</v>
      </c>
      <c r="U118" s="6">
        <f t="shared" si="11"/>
        <v>0</v>
      </c>
      <c r="V118" s="12">
        <f t="shared" si="12"/>
        <v>-1424.92</v>
      </c>
      <c r="W118" s="12">
        <f t="shared" si="13"/>
        <v>0</v>
      </c>
      <c r="X118" s="12">
        <f t="shared" si="14"/>
        <v>0</v>
      </c>
      <c r="Y118" s="6">
        <f t="shared" si="15"/>
        <v>0</v>
      </c>
    </row>
    <row r="119" spans="1:25">
      <c r="A119" s="8" t="s">
        <v>271</v>
      </c>
      <c r="B119" s="9" t="s">
        <v>272</v>
      </c>
      <c r="C119" s="10" t="s">
        <v>4127</v>
      </c>
      <c r="D119" s="10">
        <v>45110</v>
      </c>
      <c r="E119" s="9">
        <v>7</v>
      </c>
      <c r="F119" s="9">
        <v>3</v>
      </c>
      <c r="G119" s="9">
        <v>2023</v>
      </c>
      <c r="H119" s="10">
        <f t="shared" si="8"/>
        <v>45110</v>
      </c>
      <c r="I119" s="10" t="str" cm="1">
        <f t="array" ref="I119">_xlfn.IFS(E119=1,"January",E119=2,"Febuary",E119=3,"March",E119=4,"April",E119=5,"May",E119=6,"June",E119=7,"July",E119=8,"August",E119=9,"September",E119=10,"October",E119=11,"November",E119=12,"December",E119&gt;12,_xlfn.IFS(F119=1,"January",F119=2,"Febuary",F119=3,"March",F119=4,"April",F119=5,"May",F119=6,"June",F119=7,"July",F119=8,"August",F119=9,"September",F119=10,"October",F119=11,"November",F119=12,"December"))</f>
        <v>July</v>
      </c>
      <c r="J119" s="10" t="str" cm="1">
        <f t="array" ref="J119">_xlfn.IFS(OR(I119="December",I119="January",I119="Febuary"),"Winter",OR(I119="March",I119="April",I119="May"),"Spring",OR(I119="June",I119="July",I119="August"),"Summer",OR(I119="September",I119="October",I119="November"),"Fall")</f>
        <v>Summer</v>
      </c>
      <c r="K119" s="13">
        <v>45008</v>
      </c>
      <c r="L119" s="9">
        <f t="shared" si="9"/>
        <v>45140</v>
      </c>
      <c r="M119" s="9" t="s">
        <v>41</v>
      </c>
      <c r="N119" s="9">
        <v>9392</v>
      </c>
      <c r="O119" s="9">
        <v>189</v>
      </c>
      <c r="P119" s="14">
        <v>338.61</v>
      </c>
      <c r="Q119" s="14">
        <f t="shared" si="10"/>
        <v>338.61</v>
      </c>
      <c r="R119" s="9">
        <v>23</v>
      </c>
      <c r="S119" s="9" t="b">
        <v>1</v>
      </c>
      <c r="T119" s="9">
        <v>0</v>
      </c>
      <c r="U119" s="9">
        <f t="shared" si="11"/>
        <v>0</v>
      </c>
      <c r="V119" s="14">
        <f t="shared" si="12"/>
        <v>811.39</v>
      </c>
      <c r="W119" s="14">
        <f t="shared" si="13"/>
        <v>14.7221739130435</v>
      </c>
      <c r="X119" s="14">
        <f t="shared" si="14"/>
        <v>0</v>
      </c>
      <c r="Y119" s="9">
        <f t="shared" si="15"/>
        <v>0</v>
      </c>
    </row>
    <row r="120" spans="1:25">
      <c r="A120" s="5" t="s">
        <v>273</v>
      </c>
      <c r="B120" s="6" t="s">
        <v>274</v>
      </c>
      <c r="C120" s="7" t="s">
        <v>4128</v>
      </c>
      <c r="D120" s="7">
        <v>45113</v>
      </c>
      <c r="E120" s="6">
        <v>7</v>
      </c>
      <c r="F120" s="6">
        <v>6</v>
      </c>
      <c r="G120" s="6">
        <v>2023</v>
      </c>
      <c r="H120" s="7">
        <f t="shared" si="8"/>
        <v>45113</v>
      </c>
      <c r="I120" s="7" t="str" cm="1">
        <f t="array" ref="I120">_xlfn.IFS(E120=1,"January",E120=2,"Febuary",E120=3,"March",E120=4,"April",E120=5,"May",E120=6,"June",E120=7,"July",E120=8,"August",E120=9,"September",E120=10,"October",E120=11,"November",E120=12,"December",E120&gt;12,_xlfn.IFS(F120=1,"January",F120=2,"Febuary",F120=3,"March",F120=4,"April",F120=5,"May",F120=6,"June",F120=7,"July",F120=8,"August",F120=9,"September",F120=10,"October",F120=11,"November",F120=12,"December"))</f>
        <v>July</v>
      </c>
      <c r="J120" s="7" t="str" cm="1">
        <f t="array" ref="J120">_xlfn.IFS(OR(I120="December",I120="January",I120="Febuary"),"Winter",OR(I120="March",I120="April",I120="May"),"Spring",OR(I120="June",I120="July",I120="August"),"Summer",OR(I120="September",I120="October",I120="November"),"Fall")</f>
        <v>Summer</v>
      </c>
      <c r="K120" s="11">
        <v>45132</v>
      </c>
      <c r="L120" s="6">
        <f t="shared" si="9"/>
        <v>19</v>
      </c>
      <c r="M120" s="6" t="s">
        <v>266</v>
      </c>
      <c r="N120" s="6">
        <v>31535</v>
      </c>
      <c r="O120" s="6">
        <v>1149</v>
      </c>
      <c r="P120" s="12">
        <v>1369.32</v>
      </c>
      <c r="Q120" s="12">
        <f t="shared" si="10"/>
        <v>1369.32</v>
      </c>
      <c r="R120" s="6">
        <v>95</v>
      </c>
      <c r="S120" s="6" t="b">
        <v>1</v>
      </c>
      <c r="T120" s="6">
        <v>0</v>
      </c>
      <c r="U120" s="6">
        <f t="shared" si="11"/>
        <v>0</v>
      </c>
      <c r="V120" s="12">
        <f t="shared" si="12"/>
        <v>3380.68</v>
      </c>
      <c r="W120" s="12">
        <f t="shared" si="13"/>
        <v>14.4138947368421</v>
      </c>
      <c r="X120" s="12">
        <f t="shared" si="14"/>
        <v>0</v>
      </c>
      <c r="Y120" s="6">
        <f t="shared" si="15"/>
        <v>0</v>
      </c>
    </row>
    <row r="121" spans="1:25">
      <c r="A121" s="8" t="s">
        <v>275</v>
      </c>
      <c r="B121" s="9" t="s">
        <v>276</v>
      </c>
      <c r="C121" s="10" t="s">
        <v>4128</v>
      </c>
      <c r="D121" s="10">
        <v>44947</v>
      </c>
      <c r="E121" s="9">
        <v>1</v>
      </c>
      <c r="F121" s="9">
        <v>21</v>
      </c>
      <c r="G121" s="9">
        <v>2023</v>
      </c>
      <c r="H121" s="10">
        <f t="shared" si="8"/>
        <v>44947</v>
      </c>
      <c r="I121" s="10" t="str" cm="1">
        <f t="array" ref="I121">_xlfn.IFS(E121=1,"January",E121=2,"Febuary",E121=3,"March",E121=4,"April",E121=5,"May",E121=6,"June",E121=7,"July",E121=8,"August",E121=9,"September",E121=10,"October",E121=11,"November",E121=12,"December",E121&gt;12,_xlfn.IFS(F121=1,"January",F121=2,"Febuary",F121=3,"March",F121=4,"April",F121=5,"May",F121=6,"June",F121=7,"July",F121=8,"August",F121=9,"September",F121=10,"October",F121=11,"November",F121=12,"December"))</f>
        <v>January</v>
      </c>
      <c r="J121" s="10" t="str" cm="1">
        <f t="array" ref="J121">_xlfn.IFS(OR(I121="December",I121="January",I121="Febuary"),"Winter",OR(I121="March",I121="April",I121="May"),"Spring",OR(I121="June",I121="July",I121="August"),"Summer",OR(I121="September",I121="October",I121="November"),"Fall")</f>
        <v>Winter</v>
      </c>
      <c r="K121" s="13">
        <v>44963</v>
      </c>
      <c r="L121" s="9">
        <f t="shared" si="9"/>
        <v>16</v>
      </c>
      <c r="M121" s="9" t="s">
        <v>19</v>
      </c>
      <c r="N121" s="9">
        <v>79603</v>
      </c>
      <c r="O121" s="9">
        <v>3912</v>
      </c>
      <c r="P121" s="14">
        <v>7471.52</v>
      </c>
      <c r="Q121" s="14">
        <f t="shared" si="10"/>
        <v>3636.145</v>
      </c>
      <c r="R121" s="9">
        <v>344</v>
      </c>
      <c r="S121" s="9" t="b">
        <v>0</v>
      </c>
      <c r="T121" s="9">
        <v>0</v>
      </c>
      <c r="U121" s="9">
        <f t="shared" si="11"/>
        <v>0</v>
      </c>
      <c r="V121" s="14">
        <f t="shared" si="12"/>
        <v>13563.855</v>
      </c>
      <c r="W121" s="14">
        <f t="shared" si="13"/>
        <v>10.5701889534884</v>
      </c>
      <c r="X121" s="14">
        <f t="shared" si="14"/>
        <v>0</v>
      </c>
      <c r="Y121" s="9">
        <f t="shared" si="15"/>
        <v>0</v>
      </c>
    </row>
    <row r="122" spans="1:25">
      <c r="A122" s="5" t="s">
        <v>277</v>
      </c>
      <c r="B122" s="6" t="s">
        <v>278</v>
      </c>
      <c r="C122" s="7" t="s">
        <v>4129</v>
      </c>
      <c r="D122" s="7">
        <v>45054</v>
      </c>
      <c r="E122" s="6">
        <v>5</v>
      </c>
      <c r="F122" s="6">
        <v>8</v>
      </c>
      <c r="G122" s="6">
        <v>2023</v>
      </c>
      <c r="H122" s="7">
        <f t="shared" si="8"/>
        <v>45054</v>
      </c>
      <c r="I122" s="7" t="str" cm="1">
        <f t="array" ref="I122">_xlfn.IFS(E122=1,"January",E122=2,"Febuary",E122=3,"March",E122=4,"April",E122=5,"May",E122=6,"June",E122=7,"July",E122=8,"August",E122=9,"September",E122=10,"October",E122=11,"November",E122=12,"December",E122&gt;12,_xlfn.IFS(F122=1,"January",F122=2,"Febuary",F122=3,"March",F122=4,"April",F122=5,"May",F122=6,"June",F122=7,"July",F122=8,"August",F122=9,"September",F122=10,"October",F122=11,"November",F122=12,"December"))</f>
        <v>May</v>
      </c>
      <c r="J122" s="7" t="str" cm="1">
        <f t="array" ref="J122">_xlfn.IFS(OR(I122="December",I122="January",I122="Febuary"),"Winter",OR(I122="March",I122="April",I122="May"),"Spring",OR(I122="June",I122="July",I122="August"),"Summer",OR(I122="September",I122="October",I122="November"),"Fall")</f>
        <v>Spring</v>
      </c>
      <c r="K122" s="11">
        <v>45083</v>
      </c>
      <c r="L122" s="6">
        <f t="shared" si="9"/>
        <v>29</v>
      </c>
      <c r="M122" s="6" t="s">
        <v>23</v>
      </c>
      <c r="N122" s="6">
        <v>53256</v>
      </c>
      <c r="O122" s="6">
        <v>1329</v>
      </c>
      <c r="P122" s="12">
        <v>1669.23</v>
      </c>
      <c r="Q122" s="12">
        <f t="shared" si="10"/>
        <v>1669.23</v>
      </c>
      <c r="R122" s="6">
        <v>241</v>
      </c>
      <c r="S122" s="6" t="b">
        <v>0</v>
      </c>
      <c r="T122" s="6">
        <v>0</v>
      </c>
      <c r="U122" s="6">
        <f t="shared" si="11"/>
        <v>0</v>
      </c>
      <c r="V122" s="12">
        <f t="shared" si="12"/>
        <v>10380.77</v>
      </c>
      <c r="W122" s="12">
        <f t="shared" si="13"/>
        <v>6.92626556016597</v>
      </c>
      <c r="X122" s="12">
        <f t="shared" si="14"/>
        <v>0</v>
      </c>
      <c r="Y122" s="6">
        <f t="shared" si="15"/>
        <v>0</v>
      </c>
    </row>
    <row r="123" spans="1:25">
      <c r="A123" s="8" t="s">
        <v>279</v>
      </c>
      <c r="B123" s="9" t="s">
        <v>280</v>
      </c>
      <c r="C123" s="10" t="s">
        <v>4128</v>
      </c>
      <c r="D123" s="10">
        <v>45213</v>
      </c>
      <c r="E123" s="9">
        <v>10</v>
      </c>
      <c r="F123" s="9">
        <v>14</v>
      </c>
      <c r="G123" s="9">
        <v>2023</v>
      </c>
      <c r="H123" s="10">
        <f t="shared" si="8"/>
        <v>45213</v>
      </c>
      <c r="I123" s="10" t="str" cm="1">
        <f t="array" ref="I123">_xlfn.IFS(E123=1,"January",E123=2,"Febuary",E123=3,"March",E123=4,"April",E123=5,"May",E123=6,"June",E123=7,"July",E123=8,"August",E123=9,"September",E123=10,"October",E123=11,"November",E123=12,"December",E123&gt;12,_xlfn.IFS(F123=1,"January",F123=2,"Febuary",F123=3,"March",F123=4,"April",F123=5,"May",F123=6,"June",F123=7,"July",F123=8,"August",F123=9,"September",F123=10,"October",F123=11,"November",F123=12,"December"))</f>
        <v>October</v>
      </c>
      <c r="J123" s="10" t="str" cm="1">
        <f t="array" ref="J123">_xlfn.IFS(OR(I123="December",I123="January",I123="Febuary"),"Winter",OR(I123="March",I123="April",I123="May"),"Spring",OR(I123="June",I123="July",I123="August"),"Summer",OR(I123="September",I123="October",I123="November"),"Fall")</f>
        <v>Fall</v>
      </c>
      <c r="K123" s="13">
        <v>45214</v>
      </c>
      <c r="L123" s="9">
        <f t="shared" si="9"/>
        <v>1</v>
      </c>
      <c r="M123" s="9" t="s">
        <v>33</v>
      </c>
      <c r="N123" s="9">
        <v>90135</v>
      </c>
      <c r="O123" s="9">
        <v>964</v>
      </c>
      <c r="P123" s="14">
        <v>1854.54</v>
      </c>
      <c r="Q123" s="14">
        <f t="shared" si="10"/>
        <v>1854.54</v>
      </c>
      <c r="R123" s="9">
        <v>61</v>
      </c>
      <c r="S123" s="9" t="b">
        <v>1</v>
      </c>
      <c r="T123" s="9">
        <v>0</v>
      </c>
      <c r="U123" s="9">
        <f t="shared" si="11"/>
        <v>0</v>
      </c>
      <c r="V123" s="14">
        <f t="shared" si="12"/>
        <v>1195.46</v>
      </c>
      <c r="W123" s="14">
        <f t="shared" si="13"/>
        <v>30.4022950819672</v>
      </c>
      <c r="X123" s="14">
        <f t="shared" si="14"/>
        <v>0</v>
      </c>
      <c r="Y123" s="9">
        <f t="shared" si="15"/>
        <v>0</v>
      </c>
    </row>
    <row r="124" spans="1:25">
      <c r="A124" s="5" t="s">
        <v>281</v>
      </c>
      <c r="B124" s="6" t="s">
        <v>282</v>
      </c>
      <c r="C124" s="7" t="s">
        <v>4131</v>
      </c>
      <c r="D124" s="7">
        <v>45244</v>
      </c>
      <c r="E124" s="6">
        <v>11</v>
      </c>
      <c r="F124" s="6">
        <v>14</v>
      </c>
      <c r="G124" s="6">
        <v>2023</v>
      </c>
      <c r="H124" s="7">
        <f t="shared" si="8"/>
        <v>45244</v>
      </c>
      <c r="I124" s="7" t="str" cm="1">
        <f t="array" ref="I124">_xlfn.IFS(E124=1,"January",E124=2,"Febuary",E124=3,"March",E124=4,"April",E124=5,"May",E124=6,"June",E124=7,"July",E124=8,"August",E124=9,"September",E124=10,"October",E124=11,"November",E124=12,"December",E124&gt;12,_xlfn.IFS(F124=1,"January",F124=2,"Febuary",F124=3,"March",F124=4,"April",F124=5,"May",F124=6,"June",F124=7,"July",F124=8,"August",F124=9,"September",F124=10,"October",F124=11,"November",F124=12,"December"))</f>
        <v>November</v>
      </c>
      <c r="J124" s="7" t="str" cm="1">
        <f t="array" ref="J124">_xlfn.IFS(OR(I124="December",I124="January",I124="Febuary"),"Winter",OR(I124="March",I124="April",I124="May"),"Spring",OR(I124="June",I124="July",I124="August"),"Summer",OR(I124="September",I124="October",I124="November"),"Fall")</f>
        <v>Fall</v>
      </c>
      <c r="K124" s="11">
        <v>45255</v>
      </c>
      <c r="L124" s="6">
        <f t="shared" si="9"/>
        <v>11</v>
      </c>
      <c r="M124" s="6" t="s">
        <v>19</v>
      </c>
      <c r="N124" s="6">
        <v>36222</v>
      </c>
      <c r="O124" s="6">
        <v>715</v>
      </c>
      <c r="P124" s="12">
        <v>1250.71</v>
      </c>
      <c r="Q124" s="12">
        <f t="shared" si="10"/>
        <v>1250.71</v>
      </c>
      <c r="R124" s="6">
        <v>112</v>
      </c>
      <c r="S124" s="6" t="b">
        <v>1</v>
      </c>
      <c r="T124" s="6">
        <v>0</v>
      </c>
      <c r="U124" s="6">
        <f t="shared" si="11"/>
        <v>0</v>
      </c>
      <c r="V124" s="12">
        <f t="shared" si="12"/>
        <v>4349.29</v>
      </c>
      <c r="W124" s="12">
        <f t="shared" si="13"/>
        <v>11.1670535714286</v>
      </c>
      <c r="X124" s="12">
        <f t="shared" si="14"/>
        <v>0</v>
      </c>
      <c r="Y124" s="6">
        <f t="shared" si="15"/>
        <v>0</v>
      </c>
    </row>
    <row r="125" spans="1:25">
      <c r="A125" s="8" t="s">
        <v>283</v>
      </c>
      <c r="B125" s="9" t="s">
        <v>284</v>
      </c>
      <c r="C125" s="10" t="s">
        <v>4128</v>
      </c>
      <c r="D125" s="10">
        <v>45048</v>
      </c>
      <c r="E125" s="9">
        <v>5</v>
      </c>
      <c r="F125" s="9">
        <v>2</v>
      </c>
      <c r="G125" s="9">
        <v>2023</v>
      </c>
      <c r="H125" s="10">
        <f t="shared" si="8"/>
        <v>45048</v>
      </c>
      <c r="I125" s="10" t="str" cm="1">
        <f t="array" ref="I125">_xlfn.IFS(E125=1,"January",E125=2,"Febuary",E125=3,"March",E125=4,"April",E125=5,"May",E125=6,"June",E125=7,"July",E125=8,"August",E125=9,"September",E125=10,"October",E125=11,"November",E125=12,"December",E125&gt;12,_xlfn.IFS(F125=1,"January",F125=2,"Febuary",F125=3,"March",F125=4,"April",F125=5,"May",F125=6,"June",F125=7,"July",F125=8,"August",F125=9,"September",F125=10,"October",F125=11,"November",F125=12,"December"))</f>
        <v>May</v>
      </c>
      <c r="J125" s="10" t="str" cm="1">
        <f t="array" ref="J125">_xlfn.IFS(OR(I125="December",I125="January",I125="Febuary"),"Winter",OR(I125="March",I125="April",I125="May"),"Spring",OR(I125="June",I125="July",I125="August"),"Summer",OR(I125="September",I125="October",I125="November"),"Fall")</f>
        <v>Spring</v>
      </c>
      <c r="K125" s="13">
        <v>45065</v>
      </c>
      <c r="L125" s="9">
        <f t="shared" si="9"/>
        <v>17</v>
      </c>
      <c r="M125" s="9" t="s">
        <v>138</v>
      </c>
      <c r="N125" s="9">
        <v>78373</v>
      </c>
      <c r="O125" s="9">
        <v>3388</v>
      </c>
      <c r="P125" s="14">
        <v>3535.88</v>
      </c>
      <c r="Q125" s="14">
        <f t="shared" si="10"/>
        <v>3535.88</v>
      </c>
      <c r="R125" s="9">
        <v>307</v>
      </c>
      <c r="S125" s="9" t="b">
        <v>1</v>
      </c>
      <c r="T125" s="9">
        <v>0</v>
      </c>
      <c r="U125" s="9">
        <f t="shared" si="11"/>
        <v>0</v>
      </c>
      <c r="V125" s="14">
        <f t="shared" si="12"/>
        <v>11814.12</v>
      </c>
      <c r="W125" s="14">
        <f t="shared" si="13"/>
        <v>11.5175244299674</v>
      </c>
      <c r="X125" s="14">
        <f t="shared" si="14"/>
        <v>0</v>
      </c>
      <c r="Y125" s="9">
        <f t="shared" si="15"/>
        <v>0</v>
      </c>
    </row>
    <row r="126" spans="1:25">
      <c r="A126" s="5" t="s">
        <v>285</v>
      </c>
      <c r="B126" s="6" t="s">
        <v>286</v>
      </c>
      <c r="C126" s="7" t="s">
        <v>4127</v>
      </c>
      <c r="D126" s="7">
        <v>45017</v>
      </c>
      <c r="E126" s="6">
        <v>4</v>
      </c>
      <c r="F126" s="6">
        <v>1</v>
      </c>
      <c r="G126" s="6">
        <v>2023</v>
      </c>
      <c r="H126" s="7">
        <f t="shared" si="8"/>
        <v>45017</v>
      </c>
      <c r="I126" s="7" t="str" cm="1">
        <f t="array" ref="I126">_xlfn.IFS(E126=1,"January",E126=2,"Febuary",E126=3,"March",E126=4,"April",E126=5,"May",E126=6,"June",E126=7,"July",E126=8,"August",E126=9,"September",E126=10,"October",E126=11,"November",E126=12,"December",E126&gt;12,_xlfn.IFS(F126=1,"January",F126=2,"Febuary",F126=3,"March",F126=4,"April",F126=5,"May",F126=6,"June",F126=7,"July",F126=8,"August",F126=9,"September",F126=10,"October",F126=11,"November",F126=12,"December"))</f>
        <v>April</v>
      </c>
      <c r="J126" s="7" t="str" cm="1">
        <f t="array" ref="J126">_xlfn.IFS(OR(I126="December",I126="January",I126="Febuary"),"Winter",OR(I126="March",I126="April",I126="May"),"Spring",OR(I126="June",I126="July",I126="August"),"Summer",OR(I126="September",I126="October",I126="November"),"Fall")</f>
        <v>Spring</v>
      </c>
      <c r="K126" s="11">
        <v>44959</v>
      </c>
      <c r="L126" s="6">
        <f t="shared" si="9"/>
        <v>45047</v>
      </c>
      <c r="M126" s="6" t="s">
        <v>23</v>
      </c>
      <c r="N126" s="6">
        <v>80575</v>
      </c>
      <c r="O126" s="6">
        <v>3592</v>
      </c>
      <c r="P126" s="12">
        <v>6449.3</v>
      </c>
      <c r="Q126" s="12">
        <f t="shared" si="10"/>
        <v>3636.145</v>
      </c>
      <c r="R126" s="6">
        <v>589</v>
      </c>
      <c r="S126" s="6" t="b">
        <v>0</v>
      </c>
      <c r="T126" s="6">
        <v>0</v>
      </c>
      <c r="U126" s="6">
        <f t="shared" si="11"/>
        <v>0</v>
      </c>
      <c r="V126" s="12">
        <f t="shared" si="12"/>
        <v>25813.855</v>
      </c>
      <c r="W126" s="12">
        <f t="shared" si="13"/>
        <v>6.17342105263158</v>
      </c>
      <c r="X126" s="12">
        <f t="shared" si="14"/>
        <v>0</v>
      </c>
      <c r="Y126" s="6">
        <f t="shared" si="15"/>
        <v>0</v>
      </c>
    </row>
    <row r="127" spans="1:25">
      <c r="A127" s="8" t="s">
        <v>287</v>
      </c>
      <c r="B127" s="9" t="s">
        <v>288</v>
      </c>
      <c r="C127" s="10" t="s">
        <v>4129</v>
      </c>
      <c r="D127" s="10">
        <v>45097</v>
      </c>
      <c r="E127" s="9">
        <v>6</v>
      </c>
      <c r="F127" s="9">
        <v>20</v>
      </c>
      <c r="G127" s="9">
        <v>2023</v>
      </c>
      <c r="H127" s="10">
        <f t="shared" si="8"/>
        <v>45097</v>
      </c>
      <c r="I127" s="10" t="str" cm="1">
        <f t="array" ref="I127">_xlfn.IFS(E127=1,"January",E127=2,"Febuary",E127=3,"March",E127=4,"April",E127=5,"May",E127=6,"June",E127=7,"July",E127=8,"August",E127=9,"September",E127=10,"October",E127=11,"November",E127=12,"December",E127&gt;12,_xlfn.IFS(F127=1,"January",F127=2,"Febuary",F127=3,"March",F127=4,"April",F127=5,"May",F127=6,"June",F127=7,"July",F127=8,"August",F127=9,"September",F127=10,"October",F127=11,"November",F127=12,"December"))</f>
        <v>June</v>
      </c>
      <c r="J127" s="10" t="str" cm="1">
        <f t="array" ref="J127">_xlfn.IFS(OR(I127="December",I127="January",I127="Febuary"),"Winter",OR(I127="March",I127="April",I127="May"),"Spring",OR(I127="June",I127="July",I127="August"),"Summer",OR(I127="September",I127="October",I127="November"),"Fall")</f>
        <v>Summer</v>
      </c>
      <c r="K127" s="13">
        <v>45101</v>
      </c>
      <c r="L127" s="9">
        <f t="shared" si="9"/>
        <v>4</v>
      </c>
      <c r="M127" s="9" t="s">
        <v>23</v>
      </c>
      <c r="N127" s="9">
        <v>97354</v>
      </c>
      <c r="O127" s="9">
        <v>3966</v>
      </c>
      <c r="P127" s="14">
        <v>2637.77</v>
      </c>
      <c r="Q127" s="14">
        <f t="shared" si="10"/>
        <v>2637.77</v>
      </c>
      <c r="R127" s="9">
        <v>628</v>
      </c>
      <c r="S127" s="9" t="b">
        <v>1</v>
      </c>
      <c r="T127" s="9">
        <v>0</v>
      </c>
      <c r="U127" s="9">
        <f t="shared" si="11"/>
        <v>0</v>
      </c>
      <c r="V127" s="14">
        <f t="shared" si="12"/>
        <v>28762.23</v>
      </c>
      <c r="W127" s="14">
        <f t="shared" si="13"/>
        <v>4.20027070063694</v>
      </c>
      <c r="X127" s="14">
        <f t="shared" si="14"/>
        <v>0</v>
      </c>
      <c r="Y127" s="9">
        <f t="shared" si="15"/>
        <v>0</v>
      </c>
    </row>
    <row r="128" spans="1:25">
      <c r="A128" s="5" t="s">
        <v>289</v>
      </c>
      <c r="B128" s="6" t="s">
        <v>290</v>
      </c>
      <c r="C128" s="7" t="s">
        <v>4128</v>
      </c>
      <c r="D128" s="7">
        <v>45269</v>
      </c>
      <c r="E128" s="6">
        <v>12</v>
      </c>
      <c r="F128" s="6">
        <v>9</v>
      </c>
      <c r="G128" s="6">
        <v>2023</v>
      </c>
      <c r="H128" s="7">
        <f t="shared" si="8"/>
        <v>45269</v>
      </c>
      <c r="I128" s="7" t="str" cm="1">
        <f t="array" ref="I128">_xlfn.IFS(E128=1,"January",E128=2,"Febuary",E128=3,"March",E128=4,"April",E128=5,"May",E128=6,"June",E128=7,"July",E128=8,"August",E128=9,"September",E128=10,"October",E128=11,"November",E128=12,"December",E128&gt;12,_xlfn.IFS(F128=1,"January",F128=2,"Febuary",F128=3,"March",F128=4,"April",F128=5,"May",F128=6,"June",F128=7,"July",F128=8,"August",F128=9,"September",F128=10,"October",F128=11,"November",F128=12,"December"))</f>
        <v>December</v>
      </c>
      <c r="J128" s="7" t="str" cm="1">
        <f t="array" ref="J128">_xlfn.IFS(OR(I128="December",I128="January",I128="Febuary"),"Winter",OR(I128="March",I128="April",I128="May"),"Spring",OR(I128="June",I128="July",I128="August"),"Summer",OR(I128="September",I128="October",I128="November"),"Fall")</f>
        <v>Winter</v>
      </c>
      <c r="K128" s="11">
        <v>45282</v>
      </c>
      <c r="L128" s="6">
        <f t="shared" si="9"/>
        <v>13</v>
      </c>
      <c r="M128" s="6" t="s">
        <v>33</v>
      </c>
      <c r="N128" s="6">
        <v>85651</v>
      </c>
      <c r="O128" s="6">
        <v>1244</v>
      </c>
      <c r="P128" s="12">
        <v>2348.14</v>
      </c>
      <c r="Q128" s="12">
        <f t="shared" si="10"/>
        <v>2348.14</v>
      </c>
      <c r="R128" s="6">
        <v>63</v>
      </c>
      <c r="S128" s="6" t="b">
        <v>0</v>
      </c>
      <c r="T128" s="6">
        <v>0</v>
      </c>
      <c r="U128" s="6">
        <f t="shared" si="11"/>
        <v>0</v>
      </c>
      <c r="V128" s="12">
        <f t="shared" si="12"/>
        <v>801.86</v>
      </c>
      <c r="W128" s="12">
        <f t="shared" si="13"/>
        <v>37.2720634920635</v>
      </c>
      <c r="X128" s="12">
        <f t="shared" si="14"/>
        <v>0</v>
      </c>
      <c r="Y128" s="6">
        <f t="shared" si="15"/>
        <v>0</v>
      </c>
    </row>
    <row r="129" spans="1:25">
      <c r="A129" s="8" t="s">
        <v>291</v>
      </c>
      <c r="B129" s="9" t="s">
        <v>292</v>
      </c>
      <c r="C129" s="10" t="s">
        <v>4129</v>
      </c>
      <c r="D129" s="10">
        <v>45063</v>
      </c>
      <c r="E129" s="9">
        <v>5</v>
      </c>
      <c r="F129" s="9">
        <v>17</v>
      </c>
      <c r="G129" s="9">
        <v>2023</v>
      </c>
      <c r="H129" s="10">
        <f t="shared" si="8"/>
        <v>45063</v>
      </c>
      <c r="I129" s="10" t="str" cm="1">
        <f t="array" ref="I129">_xlfn.IFS(E129=1,"January",E129=2,"Febuary",E129=3,"March",E129=4,"April",E129=5,"May",E129=6,"June",E129=7,"July",E129=8,"August",E129=9,"September",E129=10,"October",E129=11,"November",E129=12,"December",E129&gt;12,_xlfn.IFS(F129=1,"January",F129=2,"Febuary",F129=3,"March",F129=4,"April",F129=5,"May",F129=6,"June",F129=7,"July",F129=8,"August",F129=9,"September",F129=10,"October",F129=11,"November",F129=12,"December"))</f>
        <v>May</v>
      </c>
      <c r="J129" s="10" t="str" cm="1">
        <f t="array" ref="J129">_xlfn.IFS(OR(I129="December",I129="January",I129="Febuary"),"Winter",OR(I129="March",I129="April",I129="May"),"Spring",OR(I129="June",I129="July",I129="August"),"Summer",OR(I129="September",I129="October",I129="November"),"Fall")</f>
        <v>Spring</v>
      </c>
      <c r="K129" s="13">
        <v>45088</v>
      </c>
      <c r="L129" s="9">
        <f t="shared" si="9"/>
        <v>25</v>
      </c>
      <c r="M129" s="9" t="s">
        <v>33</v>
      </c>
      <c r="N129" s="9">
        <v>64335</v>
      </c>
      <c r="O129" s="9">
        <v>2690</v>
      </c>
      <c r="P129" s="14">
        <v>3893.68</v>
      </c>
      <c r="Q129" s="14">
        <f t="shared" si="10"/>
        <v>3636.145</v>
      </c>
      <c r="R129" s="9">
        <v>0</v>
      </c>
      <c r="S129" s="9" t="b">
        <v>1</v>
      </c>
      <c r="T129" s="9">
        <v>0</v>
      </c>
      <c r="U129" s="9">
        <f t="shared" si="11"/>
        <v>0</v>
      </c>
      <c r="V129" s="14">
        <f t="shared" si="12"/>
        <v>-3636.145</v>
      </c>
      <c r="W129" s="14">
        <f t="shared" si="13"/>
        <v>0</v>
      </c>
      <c r="X129" s="14">
        <f t="shared" si="14"/>
        <v>0</v>
      </c>
      <c r="Y129" s="9">
        <f t="shared" si="15"/>
        <v>0</v>
      </c>
    </row>
    <row r="130" spans="1:25">
      <c r="A130" s="5" t="s">
        <v>293</v>
      </c>
      <c r="B130" s="6" t="s">
        <v>294</v>
      </c>
      <c r="C130" s="7" t="s">
        <v>4131</v>
      </c>
      <c r="D130" s="7">
        <v>45122</v>
      </c>
      <c r="E130" s="6">
        <v>7</v>
      </c>
      <c r="F130" s="6">
        <v>15</v>
      </c>
      <c r="G130" s="6">
        <v>2023</v>
      </c>
      <c r="H130" s="7">
        <f t="shared" ref="H130:H193" si="16">IF(E130&gt;12,DATE(G130,F130,E130),D130)</f>
        <v>45122</v>
      </c>
      <c r="I130" s="7" t="str" cm="1">
        <f t="array" ref="I130">_xlfn.IFS(E130=1,"January",E130=2,"Febuary",E130=3,"March",E130=4,"April",E130=5,"May",E130=6,"June",E130=7,"July",E130=8,"August",E130=9,"September",E130=10,"October",E130=11,"November",E130=12,"December",E130&gt;12,_xlfn.IFS(F130=1,"January",F130=2,"Febuary",F130=3,"March",F130=4,"April",F130=5,"May",F130=6,"June",F130=7,"July",F130=8,"August",F130=9,"September",F130=10,"October",F130=11,"November",F130=12,"December"))</f>
        <v>July</v>
      </c>
      <c r="J130" s="7" t="str" cm="1">
        <f t="array" ref="J130">_xlfn.IFS(OR(I130="December",I130="January",I130="Febuary"),"Winter",OR(I130="March",I130="April",I130="May"),"Spring",OR(I130="June",I130="July",I130="August"),"Summer",OR(I130="September",I130="October",I130="November"),"Fall")</f>
        <v>Summer</v>
      </c>
      <c r="K130" s="11">
        <v>45127</v>
      </c>
      <c r="L130" s="6">
        <f t="shared" ref="L130:L193" si="17">IF(DATEDIF(H130,K130,"D")&lt;0,H130+30,DATEDIF(H130,K130,"D"))</f>
        <v>5</v>
      </c>
      <c r="M130" s="6" t="s">
        <v>14</v>
      </c>
      <c r="N130" s="6">
        <v>11965</v>
      </c>
      <c r="O130" s="6">
        <v>559</v>
      </c>
      <c r="P130" s="12">
        <v>325.11</v>
      </c>
      <c r="Q130" s="12">
        <f t="shared" ref="Q130:Q193" si="18">IF(IF(P130&lt;$AA$6,$AA$6,IF(P130&gt;$AA$7,$AA$7,P130))&lt;0,IF(P130&lt;$AA$6,$AA$6,IF(P130&gt;$AA$7,$AA$7,P130))*(-1),IF(P130&lt;$AA$6,$AA$6,IF(P130&gt;$AA$7,$AA$7,P130)))</f>
        <v>325.11</v>
      </c>
      <c r="R130" s="6">
        <v>39</v>
      </c>
      <c r="S130" s="6" t="b">
        <v>0</v>
      </c>
      <c r="T130" s="6">
        <v>0</v>
      </c>
      <c r="U130" s="6">
        <f t="shared" ref="U130:U193" si="19">IFERROR((R130/T130)*100,0)</f>
        <v>0</v>
      </c>
      <c r="V130" s="12">
        <f t="shared" ref="V130:V193" si="20">(R130*50)-Q130</f>
        <v>1624.89</v>
      </c>
      <c r="W130" s="12">
        <f t="shared" ref="W130:W193" si="21">IFERROR(Q130/R130,0)</f>
        <v>8.33615384615385</v>
      </c>
      <c r="X130" s="12">
        <f t="shared" ref="X130:X193" si="22">IFERROR(Q130/T130,0)</f>
        <v>0</v>
      </c>
      <c r="Y130" s="6">
        <f t="shared" ref="Y130:Y193" si="23">T130/N130</f>
        <v>0</v>
      </c>
    </row>
    <row r="131" spans="1:25">
      <c r="A131" s="8" t="s">
        <v>295</v>
      </c>
      <c r="B131" s="9" t="s">
        <v>296</v>
      </c>
      <c r="C131" s="10" t="s">
        <v>4131</v>
      </c>
      <c r="D131" s="10">
        <v>45040</v>
      </c>
      <c r="E131" s="9">
        <v>4</v>
      </c>
      <c r="F131" s="9">
        <v>24</v>
      </c>
      <c r="G131" s="9">
        <v>2023</v>
      </c>
      <c r="H131" s="10">
        <f t="shared" si="16"/>
        <v>45040</v>
      </c>
      <c r="I131" s="10" t="str" cm="1">
        <f t="array" ref="I131">_xlfn.IFS(E131=1,"January",E131=2,"Febuary",E131=3,"March",E131=4,"April",E131=5,"May",E131=6,"June",E131=7,"July",E131=8,"August",E131=9,"September",E131=10,"October",E131=11,"November",E131=12,"December",E131&gt;12,_xlfn.IFS(F131=1,"January",F131=2,"Febuary",F131=3,"March",F131=4,"April",F131=5,"May",F131=6,"June",F131=7,"July",F131=8,"August",F131=9,"September",F131=10,"October",F131=11,"November",F131=12,"December"))</f>
        <v>April</v>
      </c>
      <c r="J131" s="10" t="str" cm="1">
        <f t="array" ref="J131">_xlfn.IFS(OR(I131="December",I131="January",I131="Febuary"),"Winter",OR(I131="March",I131="April",I131="May"),"Spring",OR(I131="June",I131="July",I131="August"),"Summer",OR(I131="September",I131="October",I131="November"),"Fall")</f>
        <v>Spring</v>
      </c>
      <c r="K131" s="13">
        <v>45060</v>
      </c>
      <c r="L131" s="9">
        <f t="shared" si="17"/>
        <v>20</v>
      </c>
      <c r="M131" s="9" t="s">
        <v>19</v>
      </c>
      <c r="N131" s="9">
        <v>25538</v>
      </c>
      <c r="O131" s="9">
        <v>868</v>
      </c>
      <c r="P131" s="14">
        <v>1272.82</v>
      </c>
      <c r="Q131" s="14">
        <f t="shared" si="18"/>
        <v>1272.82</v>
      </c>
      <c r="R131" s="9">
        <v>156</v>
      </c>
      <c r="S131" s="9" t="b">
        <v>0</v>
      </c>
      <c r="T131" s="9">
        <v>0</v>
      </c>
      <c r="U131" s="9">
        <f t="shared" si="19"/>
        <v>0</v>
      </c>
      <c r="V131" s="14">
        <f t="shared" si="20"/>
        <v>6527.18</v>
      </c>
      <c r="W131" s="14">
        <f t="shared" si="21"/>
        <v>8.15910256410256</v>
      </c>
      <c r="X131" s="14">
        <f t="shared" si="22"/>
        <v>0</v>
      </c>
      <c r="Y131" s="9">
        <f t="shared" si="23"/>
        <v>0</v>
      </c>
    </row>
    <row r="132" spans="1:25">
      <c r="A132" s="5" t="s">
        <v>297</v>
      </c>
      <c r="B132" s="6" t="s">
        <v>298</v>
      </c>
      <c r="C132" s="7" t="s">
        <v>4128</v>
      </c>
      <c r="D132" s="7">
        <v>45106</v>
      </c>
      <c r="E132" s="6">
        <v>6</v>
      </c>
      <c r="F132" s="6">
        <v>29</v>
      </c>
      <c r="G132" s="6">
        <v>2023</v>
      </c>
      <c r="H132" s="7">
        <f t="shared" si="16"/>
        <v>45106</v>
      </c>
      <c r="I132" s="7" t="str" cm="1">
        <f t="array" ref="I132">_xlfn.IFS(E132=1,"January",E132=2,"Febuary",E132=3,"March",E132=4,"April",E132=5,"May",E132=6,"June",E132=7,"July",E132=8,"August",E132=9,"September",E132=10,"October",E132=11,"November",E132=12,"December",E132&gt;12,_xlfn.IFS(F132=1,"January",F132=2,"Febuary",F132=3,"March",F132=4,"April",F132=5,"May",F132=6,"June",F132=7,"July",F132=8,"August",F132=9,"September",F132=10,"October",F132=11,"November",F132=12,"December"))</f>
        <v>June</v>
      </c>
      <c r="J132" s="7" t="str" cm="1">
        <f t="array" ref="J132">_xlfn.IFS(OR(I132="December",I132="January",I132="Febuary"),"Winter",OR(I132="March",I132="April",I132="May"),"Spring",OR(I132="June",I132="July",I132="August"),"Summer",OR(I132="September",I132="October",I132="November"),"Fall")</f>
        <v>Summer</v>
      </c>
      <c r="K132" s="11">
        <v>45117</v>
      </c>
      <c r="L132" s="6">
        <f t="shared" si="17"/>
        <v>11</v>
      </c>
      <c r="M132" s="6" t="s">
        <v>41</v>
      </c>
      <c r="N132" s="6">
        <v>71592</v>
      </c>
      <c r="O132" s="6">
        <v>3410</v>
      </c>
      <c r="P132" s="12">
        <v>6688.28</v>
      </c>
      <c r="Q132" s="12">
        <f t="shared" si="18"/>
        <v>3636.145</v>
      </c>
      <c r="R132" s="6">
        <v>616</v>
      </c>
      <c r="S132" s="6" t="b">
        <v>0</v>
      </c>
      <c r="T132" s="6">
        <v>0</v>
      </c>
      <c r="U132" s="6">
        <f t="shared" si="19"/>
        <v>0</v>
      </c>
      <c r="V132" s="12">
        <f t="shared" si="20"/>
        <v>27163.855</v>
      </c>
      <c r="W132" s="12">
        <f t="shared" si="21"/>
        <v>5.90283279220779</v>
      </c>
      <c r="X132" s="12">
        <f t="shared" si="22"/>
        <v>0</v>
      </c>
      <c r="Y132" s="6">
        <f t="shared" si="23"/>
        <v>0</v>
      </c>
    </row>
    <row r="133" spans="1:25">
      <c r="A133" s="8" t="s">
        <v>299</v>
      </c>
      <c r="B133" s="9" t="s">
        <v>300</v>
      </c>
      <c r="C133" s="10" t="s">
        <v>4128</v>
      </c>
      <c r="D133" s="10">
        <v>45043</v>
      </c>
      <c r="E133" s="9">
        <v>4</v>
      </c>
      <c r="F133" s="9">
        <v>27</v>
      </c>
      <c r="G133" s="9">
        <v>2023</v>
      </c>
      <c r="H133" s="10">
        <f t="shared" si="16"/>
        <v>45043</v>
      </c>
      <c r="I133" s="10" t="str" cm="1">
        <f t="array" ref="I133">_xlfn.IFS(E133=1,"January",E133=2,"Febuary",E133=3,"March",E133=4,"April",E133=5,"May",E133=6,"June",E133=7,"July",E133=8,"August",E133=9,"September",E133=10,"October",E133=11,"November",E133=12,"December",E133&gt;12,_xlfn.IFS(F133=1,"January",F133=2,"Febuary",F133=3,"March",F133=4,"April",F133=5,"May",F133=6,"June",F133=7,"July",F133=8,"August",F133=9,"September",F133=10,"October",F133=11,"November",F133=12,"December"))</f>
        <v>April</v>
      </c>
      <c r="J133" s="10" t="str" cm="1">
        <f t="array" ref="J133">_xlfn.IFS(OR(I133="December",I133="January",I133="Febuary"),"Winter",OR(I133="March",I133="April",I133="May"),"Spring",OR(I133="June",I133="July",I133="August"),"Summer",OR(I133="September",I133="October",I133="November"),"Fall")</f>
        <v>Spring</v>
      </c>
      <c r="K133" s="13">
        <v>45046</v>
      </c>
      <c r="L133" s="9">
        <f t="shared" si="17"/>
        <v>3</v>
      </c>
      <c r="M133" s="9" t="s">
        <v>41</v>
      </c>
      <c r="N133" s="9">
        <v>99018</v>
      </c>
      <c r="O133" s="9">
        <v>4265</v>
      </c>
      <c r="P133" s="14">
        <v>2579.05</v>
      </c>
      <c r="Q133" s="14">
        <f t="shared" si="18"/>
        <v>2579.05</v>
      </c>
      <c r="R133" s="9">
        <v>480</v>
      </c>
      <c r="S133" s="9" t="b">
        <v>0</v>
      </c>
      <c r="T133" s="9">
        <v>0</v>
      </c>
      <c r="U133" s="9">
        <f t="shared" si="19"/>
        <v>0</v>
      </c>
      <c r="V133" s="14">
        <f t="shared" si="20"/>
        <v>21420.95</v>
      </c>
      <c r="W133" s="14">
        <f t="shared" si="21"/>
        <v>5.37302083333333</v>
      </c>
      <c r="X133" s="14">
        <f t="shared" si="22"/>
        <v>0</v>
      </c>
      <c r="Y133" s="9">
        <f t="shared" si="23"/>
        <v>0</v>
      </c>
    </row>
    <row r="134" spans="1:25">
      <c r="A134" s="5" t="s">
        <v>301</v>
      </c>
      <c r="B134" s="6" t="s">
        <v>302</v>
      </c>
      <c r="C134" s="7" t="s">
        <v>4131</v>
      </c>
      <c r="D134" s="7">
        <v>45131</v>
      </c>
      <c r="E134" s="6">
        <v>7</v>
      </c>
      <c r="F134" s="6">
        <v>24</v>
      </c>
      <c r="G134" s="6">
        <v>2023</v>
      </c>
      <c r="H134" s="7">
        <f t="shared" si="16"/>
        <v>45131</v>
      </c>
      <c r="I134" s="7" t="str" cm="1">
        <f t="array" ref="I134">_xlfn.IFS(E134=1,"January",E134=2,"Febuary",E134=3,"March",E134=4,"April",E134=5,"May",E134=6,"June",E134=7,"July",E134=8,"August",E134=9,"September",E134=10,"October",E134=11,"November",E134=12,"December",E134&gt;12,_xlfn.IFS(F134=1,"January",F134=2,"Febuary",F134=3,"March",F134=4,"April",F134=5,"May",F134=6,"June",F134=7,"July",F134=8,"August",F134=9,"September",F134=10,"October",F134=11,"November",F134=12,"December"))</f>
        <v>July</v>
      </c>
      <c r="J134" s="7" t="str" cm="1">
        <f t="array" ref="J134">_xlfn.IFS(OR(I134="December",I134="January",I134="Febuary"),"Winter",OR(I134="March",I134="April",I134="May"),"Spring",OR(I134="June",I134="July",I134="August"),"Summer",OR(I134="September",I134="October",I134="November"),"Fall")</f>
        <v>Summer</v>
      </c>
      <c r="K134" s="11">
        <v>45148</v>
      </c>
      <c r="L134" s="6">
        <f t="shared" si="17"/>
        <v>17</v>
      </c>
      <c r="M134" s="6" t="s">
        <v>19</v>
      </c>
      <c r="N134" s="6">
        <v>9110</v>
      </c>
      <c r="O134" s="6">
        <v>334</v>
      </c>
      <c r="P134" s="12">
        <v>444.9</v>
      </c>
      <c r="Q134" s="12">
        <f t="shared" si="18"/>
        <v>444.9</v>
      </c>
      <c r="R134" s="6">
        <v>38</v>
      </c>
      <c r="S134" s="6" t="b">
        <v>1</v>
      </c>
      <c r="T134" s="6">
        <v>0</v>
      </c>
      <c r="U134" s="6">
        <f t="shared" si="19"/>
        <v>0</v>
      </c>
      <c r="V134" s="12">
        <f t="shared" si="20"/>
        <v>1455.1</v>
      </c>
      <c r="W134" s="12">
        <f t="shared" si="21"/>
        <v>11.7078947368421</v>
      </c>
      <c r="X134" s="12">
        <f t="shared" si="22"/>
        <v>0</v>
      </c>
      <c r="Y134" s="6">
        <f t="shared" si="23"/>
        <v>0</v>
      </c>
    </row>
    <row r="135" spans="1:25">
      <c r="A135" s="8" t="s">
        <v>303</v>
      </c>
      <c r="B135" s="9" t="s">
        <v>304</v>
      </c>
      <c r="C135" s="10" t="s">
        <v>4127</v>
      </c>
      <c r="D135" s="10">
        <v>45069</v>
      </c>
      <c r="E135" s="9">
        <v>5</v>
      </c>
      <c r="F135" s="9">
        <v>23</v>
      </c>
      <c r="G135" s="9">
        <v>2023</v>
      </c>
      <c r="H135" s="10">
        <f t="shared" si="16"/>
        <v>45069</v>
      </c>
      <c r="I135" s="10" t="str" cm="1">
        <f t="array" ref="I135">_xlfn.IFS(E135=1,"January",E135=2,"Febuary",E135=3,"March",E135=4,"April",E135=5,"May",E135=6,"June",E135=7,"July",E135=8,"August",E135=9,"September",E135=10,"October",E135=11,"November",E135=12,"December",E135&gt;12,_xlfn.IFS(F135=1,"January",F135=2,"Febuary",F135=3,"March",F135=4,"April",F135=5,"May",F135=6,"June",F135=7,"July",F135=8,"August",F135=9,"September",F135=10,"October",F135=11,"November",F135=12,"December"))</f>
        <v>May</v>
      </c>
      <c r="J135" s="10" t="str" cm="1">
        <f t="array" ref="J135">_xlfn.IFS(OR(I135="December",I135="January",I135="Febuary"),"Winter",OR(I135="March",I135="April",I135="May"),"Spring",OR(I135="June",I135="July",I135="August"),"Summer",OR(I135="September",I135="October",I135="November"),"Fall")</f>
        <v>Spring</v>
      </c>
      <c r="K135" s="13">
        <v>45085</v>
      </c>
      <c r="L135" s="9">
        <f t="shared" si="17"/>
        <v>16</v>
      </c>
      <c r="M135" s="9" t="s">
        <v>19</v>
      </c>
      <c r="N135" s="9">
        <v>80309</v>
      </c>
      <c r="O135" s="9">
        <v>2657</v>
      </c>
      <c r="P135" s="14">
        <v>4308.83</v>
      </c>
      <c r="Q135" s="14">
        <f t="shared" si="18"/>
        <v>3636.145</v>
      </c>
      <c r="R135" s="9">
        <v>253</v>
      </c>
      <c r="S135" s="9" t="b">
        <v>1</v>
      </c>
      <c r="T135" s="9">
        <v>0</v>
      </c>
      <c r="U135" s="9">
        <f t="shared" si="19"/>
        <v>0</v>
      </c>
      <c r="V135" s="14">
        <f t="shared" si="20"/>
        <v>9013.855</v>
      </c>
      <c r="W135" s="14">
        <f t="shared" si="21"/>
        <v>14.3721146245059</v>
      </c>
      <c r="X135" s="14">
        <f t="shared" si="22"/>
        <v>0</v>
      </c>
      <c r="Y135" s="9">
        <f t="shared" si="23"/>
        <v>0</v>
      </c>
    </row>
    <row r="136" spans="1:25">
      <c r="A136" s="5" t="s">
        <v>305</v>
      </c>
      <c r="B136" s="6" t="s">
        <v>306</v>
      </c>
      <c r="C136" s="7" t="s">
        <v>4128</v>
      </c>
      <c r="D136" s="7">
        <v>45274</v>
      </c>
      <c r="E136" s="6">
        <v>12</v>
      </c>
      <c r="F136" s="6">
        <v>14</v>
      </c>
      <c r="G136" s="6">
        <v>2023</v>
      </c>
      <c r="H136" s="7">
        <f t="shared" si="16"/>
        <v>45274</v>
      </c>
      <c r="I136" s="7" t="str" cm="1">
        <f t="array" ref="I136">_xlfn.IFS(E136=1,"January",E136=2,"Febuary",E136=3,"March",E136=4,"April",E136=5,"May",E136=6,"June",E136=7,"July",E136=8,"August",E136=9,"September",E136=10,"October",E136=11,"November",E136=12,"December",E136&gt;12,_xlfn.IFS(F136=1,"January",F136=2,"Febuary",F136=3,"March",F136=4,"April",F136=5,"May",F136=6,"June",F136=7,"July",F136=8,"August",F136=9,"September",F136=10,"October",F136=11,"November",F136=12,"December"))</f>
        <v>December</v>
      </c>
      <c r="J136" s="7" t="str" cm="1">
        <f t="array" ref="J136">_xlfn.IFS(OR(I136="December",I136="January",I136="Febuary"),"Winter",OR(I136="March",I136="April",I136="May"),"Spring",OR(I136="June",I136="July",I136="August"),"Summer",OR(I136="September",I136="October",I136="November"),"Fall")</f>
        <v>Winter</v>
      </c>
      <c r="K136" s="11">
        <v>45289</v>
      </c>
      <c r="L136" s="6">
        <f t="shared" si="17"/>
        <v>15</v>
      </c>
      <c r="M136" s="6" t="s">
        <v>41</v>
      </c>
      <c r="N136" s="6">
        <v>28266</v>
      </c>
      <c r="O136" s="6">
        <v>676</v>
      </c>
      <c r="P136" s="12">
        <v>1159.6</v>
      </c>
      <c r="Q136" s="12">
        <f t="shared" si="18"/>
        <v>1159.6</v>
      </c>
      <c r="R136" s="6">
        <v>0</v>
      </c>
      <c r="S136" s="6" t="b">
        <v>1</v>
      </c>
      <c r="T136" s="6">
        <v>0</v>
      </c>
      <c r="U136" s="6">
        <f t="shared" si="19"/>
        <v>0</v>
      </c>
      <c r="V136" s="12">
        <f t="shared" si="20"/>
        <v>-1159.6</v>
      </c>
      <c r="W136" s="12">
        <f t="shared" si="21"/>
        <v>0</v>
      </c>
      <c r="X136" s="12">
        <f t="shared" si="22"/>
        <v>0</v>
      </c>
      <c r="Y136" s="6">
        <f t="shared" si="23"/>
        <v>0</v>
      </c>
    </row>
    <row r="137" spans="1:25">
      <c r="A137" s="8" t="s">
        <v>307</v>
      </c>
      <c r="B137" s="9" t="s">
        <v>308</v>
      </c>
      <c r="C137" s="10" t="s">
        <v>4129</v>
      </c>
      <c r="D137" s="10">
        <v>44941</v>
      </c>
      <c r="E137" s="9">
        <v>1</v>
      </c>
      <c r="F137" s="9">
        <v>15</v>
      </c>
      <c r="G137" s="9">
        <v>2023</v>
      </c>
      <c r="H137" s="10">
        <f t="shared" si="16"/>
        <v>44941</v>
      </c>
      <c r="I137" s="10" t="str" cm="1">
        <f t="array" ref="I137">_xlfn.IFS(E137=1,"January",E137=2,"Febuary",E137=3,"March",E137=4,"April",E137=5,"May",E137=6,"June",E137=7,"July",E137=8,"August",E137=9,"September",E137=10,"October",E137=11,"November",E137=12,"December",E137&gt;12,_xlfn.IFS(F137=1,"January",F137=2,"Febuary",F137=3,"March",F137=4,"April",F137=5,"May",F137=6,"June",F137=7,"July",F137=8,"August",F137=9,"September",F137=10,"October",F137=11,"November",F137=12,"December"))</f>
        <v>January</v>
      </c>
      <c r="J137" s="10" t="str" cm="1">
        <f t="array" ref="J137">_xlfn.IFS(OR(I137="December",I137="January",I137="Febuary"),"Winter",OR(I137="March",I137="April",I137="May"),"Spring",OR(I137="June",I137="July",I137="August"),"Summer",OR(I137="September",I137="October",I137="November"),"Fall")</f>
        <v>Winter</v>
      </c>
      <c r="K137" s="13">
        <v>44961</v>
      </c>
      <c r="L137" s="9">
        <f t="shared" si="17"/>
        <v>20</v>
      </c>
      <c r="M137" s="9" t="s">
        <v>41</v>
      </c>
      <c r="N137" s="9">
        <v>53992</v>
      </c>
      <c r="O137" s="9">
        <v>883</v>
      </c>
      <c r="P137" s="14">
        <v>989.61</v>
      </c>
      <c r="Q137" s="14">
        <f t="shared" si="18"/>
        <v>989.61</v>
      </c>
      <c r="R137" s="9">
        <v>91</v>
      </c>
      <c r="S137" s="9" t="b">
        <v>1</v>
      </c>
      <c r="T137" s="9">
        <v>0</v>
      </c>
      <c r="U137" s="9">
        <f t="shared" si="19"/>
        <v>0</v>
      </c>
      <c r="V137" s="14">
        <f t="shared" si="20"/>
        <v>3560.39</v>
      </c>
      <c r="W137" s="14">
        <f t="shared" si="21"/>
        <v>10.8748351648352</v>
      </c>
      <c r="X137" s="14">
        <f t="shared" si="22"/>
        <v>0</v>
      </c>
      <c r="Y137" s="9">
        <f t="shared" si="23"/>
        <v>0</v>
      </c>
    </row>
    <row r="138" spans="1:25">
      <c r="A138" s="5" t="s">
        <v>309</v>
      </c>
      <c r="B138" s="6" t="s">
        <v>310</v>
      </c>
      <c r="C138" s="7" t="s">
        <v>4127</v>
      </c>
      <c r="D138" s="7">
        <v>45018</v>
      </c>
      <c r="E138" s="6">
        <v>4</v>
      </c>
      <c r="F138" s="6">
        <v>2</v>
      </c>
      <c r="G138" s="6">
        <v>2023</v>
      </c>
      <c r="H138" s="7">
        <f t="shared" si="16"/>
        <v>45018</v>
      </c>
      <c r="I138" s="7" t="str" cm="1">
        <f t="array" ref="I138">_xlfn.IFS(E138=1,"January",E138=2,"Febuary",E138=3,"March",E138=4,"April",E138=5,"May",E138=6,"June",E138=7,"July",E138=8,"August",E138=9,"September",E138=10,"October",E138=11,"November",E138=12,"December",E138&gt;12,_xlfn.IFS(F138=1,"January",F138=2,"Febuary",F138=3,"March",F138=4,"April",F138=5,"May",F138=6,"June",F138=7,"July",F138=8,"August",F138=9,"September",F138=10,"October",F138=11,"November",F138=12,"December"))</f>
        <v>April</v>
      </c>
      <c r="J138" s="7" t="str" cm="1">
        <f t="array" ref="J138">_xlfn.IFS(OR(I138="December",I138="January",I138="Febuary"),"Winter",OR(I138="March",I138="April",I138="May"),"Spring",OR(I138="June",I138="July",I138="August"),"Summer",OR(I138="September",I138="October",I138="November"),"Fall")</f>
        <v>Spring</v>
      </c>
      <c r="K138" s="11">
        <v>45047</v>
      </c>
      <c r="L138" s="6">
        <f t="shared" si="17"/>
        <v>29</v>
      </c>
      <c r="M138" s="6" t="s">
        <v>41</v>
      </c>
      <c r="N138" s="6">
        <v>83948</v>
      </c>
      <c r="O138" s="6">
        <v>2870</v>
      </c>
      <c r="P138" s="12">
        <v>2313.94</v>
      </c>
      <c r="Q138" s="12">
        <f t="shared" si="18"/>
        <v>2313.94</v>
      </c>
      <c r="R138" s="6">
        <v>258</v>
      </c>
      <c r="S138" s="6" t="b">
        <v>1</v>
      </c>
      <c r="T138" s="6">
        <v>0</v>
      </c>
      <c r="U138" s="6">
        <f t="shared" si="19"/>
        <v>0</v>
      </c>
      <c r="V138" s="12">
        <f t="shared" si="20"/>
        <v>10586.06</v>
      </c>
      <c r="W138" s="12">
        <f t="shared" si="21"/>
        <v>8.96875968992248</v>
      </c>
      <c r="X138" s="12">
        <f t="shared" si="22"/>
        <v>0</v>
      </c>
      <c r="Y138" s="6">
        <f t="shared" si="23"/>
        <v>0</v>
      </c>
    </row>
    <row r="139" spans="1:25">
      <c r="A139" s="8" t="s">
        <v>311</v>
      </c>
      <c r="B139" s="9" t="s">
        <v>312</v>
      </c>
      <c r="C139" s="10" t="s">
        <v>4127</v>
      </c>
      <c r="D139" s="10">
        <v>44946</v>
      </c>
      <c r="E139" s="9">
        <v>1</v>
      </c>
      <c r="F139" s="9">
        <v>20</v>
      </c>
      <c r="G139" s="9">
        <v>2023</v>
      </c>
      <c r="H139" s="10">
        <f t="shared" si="16"/>
        <v>44946</v>
      </c>
      <c r="I139" s="10" t="str" cm="1">
        <f t="array" ref="I139">_xlfn.IFS(E139=1,"January",E139=2,"Febuary",E139=3,"March",E139=4,"April",E139=5,"May",E139=6,"June",E139=7,"July",E139=8,"August",E139=9,"September",E139=10,"October",E139=11,"November",E139=12,"December",E139&gt;12,_xlfn.IFS(F139=1,"January",F139=2,"Febuary",F139=3,"March",F139=4,"April",F139=5,"May",F139=6,"June",F139=7,"July",F139=8,"August",F139=9,"September",F139=10,"October",F139=11,"November",F139=12,"December"))</f>
        <v>January</v>
      </c>
      <c r="J139" s="10" t="str" cm="1">
        <f t="array" ref="J139">_xlfn.IFS(OR(I139="December",I139="January",I139="Febuary"),"Winter",OR(I139="March",I139="April",I139="May"),"Spring",OR(I139="June",I139="July",I139="August"),"Summer",OR(I139="September",I139="October",I139="November"),"Fall")</f>
        <v>Winter</v>
      </c>
      <c r="K139" s="13">
        <v>44975</v>
      </c>
      <c r="L139" s="9">
        <f t="shared" si="17"/>
        <v>29</v>
      </c>
      <c r="M139" s="9" t="s">
        <v>19</v>
      </c>
      <c r="N139" s="9">
        <v>99806</v>
      </c>
      <c r="O139" s="9">
        <v>2268</v>
      </c>
      <c r="P139" s="14">
        <v>1278.05</v>
      </c>
      <c r="Q139" s="14">
        <f t="shared" si="18"/>
        <v>1278.05</v>
      </c>
      <c r="R139" s="9">
        <v>260</v>
      </c>
      <c r="S139" s="9" t="b">
        <v>1</v>
      </c>
      <c r="T139" s="9">
        <v>0</v>
      </c>
      <c r="U139" s="9">
        <f t="shared" si="19"/>
        <v>0</v>
      </c>
      <c r="V139" s="14">
        <f t="shared" si="20"/>
        <v>11721.95</v>
      </c>
      <c r="W139" s="14">
        <f t="shared" si="21"/>
        <v>4.91557692307692</v>
      </c>
      <c r="X139" s="14">
        <f t="shared" si="22"/>
        <v>0</v>
      </c>
      <c r="Y139" s="9">
        <f t="shared" si="23"/>
        <v>0</v>
      </c>
    </row>
    <row r="140" spans="1:25">
      <c r="A140" s="5" t="s">
        <v>313</v>
      </c>
      <c r="B140" s="6" t="s">
        <v>314</v>
      </c>
      <c r="C140" s="7" t="s">
        <v>4128</v>
      </c>
      <c r="D140" s="7">
        <v>45087</v>
      </c>
      <c r="E140" s="6">
        <v>6</v>
      </c>
      <c r="F140" s="6">
        <v>10</v>
      </c>
      <c r="G140" s="6">
        <v>2023</v>
      </c>
      <c r="H140" s="7">
        <f t="shared" si="16"/>
        <v>45087</v>
      </c>
      <c r="I140" s="7" t="str" cm="1">
        <f t="array" ref="I140">_xlfn.IFS(E140=1,"January",E140=2,"Febuary",E140=3,"March",E140=4,"April",E140=5,"May",E140=6,"June",E140=7,"July",E140=8,"August",E140=9,"September",E140=10,"October",E140=11,"November",E140=12,"December",E140&gt;12,_xlfn.IFS(F140=1,"January",F140=2,"Febuary",F140=3,"March",F140=4,"April",F140=5,"May",F140=6,"June",F140=7,"July",F140=8,"August",F140=9,"September",F140=10,"October",F140=11,"November",F140=12,"December"))</f>
        <v>June</v>
      </c>
      <c r="J140" s="7" t="str" cm="1">
        <f t="array" ref="J140">_xlfn.IFS(OR(I140="December",I140="January",I140="Febuary"),"Winter",OR(I140="March",I140="April",I140="May"),"Spring",OR(I140="June",I140="July",I140="August"),"Summer",OR(I140="September",I140="October",I140="November"),"Fall")</f>
        <v>Summer</v>
      </c>
      <c r="K140" s="11">
        <v>45111</v>
      </c>
      <c r="L140" s="6">
        <f t="shared" si="17"/>
        <v>24</v>
      </c>
      <c r="M140" s="6" t="s">
        <v>33</v>
      </c>
      <c r="N140" s="6">
        <v>7910</v>
      </c>
      <c r="O140" s="6">
        <v>353</v>
      </c>
      <c r="P140" s="12">
        <v>483.47</v>
      </c>
      <c r="Q140" s="12">
        <f t="shared" si="18"/>
        <v>483.47</v>
      </c>
      <c r="R140" s="6">
        <v>22</v>
      </c>
      <c r="S140" s="6" t="b">
        <v>0</v>
      </c>
      <c r="T140" s="6">
        <v>0</v>
      </c>
      <c r="U140" s="6">
        <f t="shared" si="19"/>
        <v>0</v>
      </c>
      <c r="V140" s="12">
        <f t="shared" si="20"/>
        <v>616.53</v>
      </c>
      <c r="W140" s="12">
        <f t="shared" si="21"/>
        <v>21.9759090909091</v>
      </c>
      <c r="X140" s="12">
        <f t="shared" si="22"/>
        <v>0</v>
      </c>
      <c r="Y140" s="6">
        <f t="shared" si="23"/>
        <v>0</v>
      </c>
    </row>
    <row r="141" spans="1:25">
      <c r="A141" s="8" t="s">
        <v>315</v>
      </c>
      <c r="B141" s="9" t="s">
        <v>316</v>
      </c>
      <c r="C141" s="10" t="s">
        <v>4129</v>
      </c>
      <c r="D141" s="10">
        <v>44986</v>
      </c>
      <c r="E141" s="9">
        <v>3</v>
      </c>
      <c r="F141" s="9">
        <v>1</v>
      </c>
      <c r="G141" s="9">
        <v>2023</v>
      </c>
      <c r="H141" s="10">
        <f t="shared" si="16"/>
        <v>44986</v>
      </c>
      <c r="I141" s="10" t="str" cm="1">
        <f t="array" ref="I141">_xlfn.IFS(E141=1,"January",E141=2,"Febuary",E141=3,"March",E141=4,"April",E141=5,"May",E141=6,"June",E141=7,"July",E141=8,"August",E141=9,"September",E141=10,"October",E141=11,"November",E141=12,"December",E141&gt;12,_xlfn.IFS(F141=1,"January",F141=2,"Febuary",F141=3,"March",F141=4,"April",F141=5,"May",F141=6,"June",F141=7,"July",F141=8,"August",F141=9,"September",F141=10,"October",F141=11,"November",F141=12,"December"))</f>
        <v>March</v>
      </c>
      <c r="J141" s="10" t="str" cm="1">
        <f t="array" ref="J141">_xlfn.IFS(OR(I141="December",I141="January",I141="Febuary"),"Winter",OR(I141="March",I141="April",I141="May"),"Spring",OR(I141="June",I141="July",I141="August"),"Summer",OR(I141="September",I141="October",I141="November"),"Fall")</f>
        <v>Spring</v>
      </c>
      <c r="K141" s="13">
        <v>44995</v>
      </c>
      <c r="L141" s="9">
        <f t="shared" si="17"/>
        <v>9</v>
      </c>
      <c r="M141" s="9" t="s">
        <v>33</v>
      </c>
      <c r="N141" s="9">
        <v>91982</v>
      </c>
      <c r="O141" s="9">
        <v>4574</v>
      </c>
      <c r="P141" s="14">
        <v>5394.42</v>
      </c>
      <c r="Q141" s="14">
        <f t="shared" si="18"/>
        <v>3636.145</v>
      </c>
      <c r="R141" s="9">
        <v>0</v>
      </c>
      <c r="S141" s="9" t="b">
        <v>0</v>
      </c>
      <c r="T141" s="9">
        <v>92026</v>
      </c>
      <c r="U141" s="9">
        <f t="shared" si="19"/>
        <v>0</v>
      </c>
      <c r="V141" s="14">
        <f t="shared" si="20"/>
        <v>-3636.145</v>
      </c>
      <c r="W141" s="14">
        <f t="shared" si="21"/>
        <v>0</v>
      </c>
      <c r="X141" s="14">
        <f t="shared" si="22"/>
        <v>0.0395121487405733</v>
      </c>
      <c r="Y141" s="9">
        <f t="shared" si="23"/>
        <v>1.00047835446066</v>
      </c>
    </row>
    <row r="142" spans="1:25">
      <c r="A142" s="5" t="s">
        <v>317</v>
      </c>
      <c r="B142" s="6" t="s">
        <v>318</v>
      </c>
      <c r="C142" s="7" t="s">
        <v>4129</v>
      </c>
      <c r="D142" s="7">
        <v>45235</v>
      </c>
      <c r="E142" s="6">
        <v>11</v>
      </c>
      <c r="F142" s="6">
        <v>5</v>
      </c>
      <c r="G142" s="6">
        <v>2023</v>
      </c>
      <c r="H142" s="7">
        <f t="shared" si="16"/>
        <v>45235</v>
      </c>
      <c r="I142" s="7" t="str" cm="1">
        <f t="array" ref="I142">_xlfn.IFS(E142=1,"January",E142=2,"Febuary",E142=3,"March",E142=4,"April",E142=5,"May",E142=6,"June",E142=7,"July",E142=8,"August",E142=9,"September",E142=10,"October",E142=11,"November",E142=12,"December",E142&gt;12,_xlfn.IFS(F142=1,"January",F142=2,"Febuary",F142=3,"March",F142=4,"April",F142=5,"May",F142=6,"June",F142=7,"July",F142=8,"August",F142=9,"September",F142=10,"October",F142=11,"November",F142=12,"December"))</f>
        <v>November</v>
      </c>
      <c r="J142" s="7" t="str" cm="1">
        <f t="array" ref="J142">_xlfn.IFS(OR(I142="December",I142="January",I142="Febuary"),"Winter",OR(I142="March",I142="April",I142="May"),"Spring",OR(I142="June",I142="July",I142="August"),"Summer",OR(I142="September",I142="October",I142="November"),"Fall")</f>
        <v>Fall</v>
      </c>
      <c r="K142" s="11">
        <v>45060</v>
      </c>
      <c r="L142" s="6">
        <f t="shared" si="17"/>
        <v>45265</v>
      </c>
      <c r="M142" s="6" t="s">
        <v>19</v>
      </c>
      <c r="N142" s="6">
        <v>1206</v>
      </c>
      <c r="O142" s="6">
        <v>48</v>
      </c>
      <c r="P142" s="12">
        <v>92.31</v>
      </c>
      <c r="Q142" s="12">
        <f t="shared" si="18"/>
        <v>92.31</v>
      </c>
      <c r="R142" s="6">
        <v>2</v>
      </c>
      <c r="S142" s="6" t="b">
        <v>1</v>
      </c>
      <c r="T142" s="6">
        <v>0</v>
      </c>
      <c r="U142" s="6">
        <f t="shared" si="19"/>
        <v>0</v>
      </c>
      <c r="V142" s="12">
        <f t="shared" si="20"/>
        <v>7.69</v>
      </c>
      <c r="W142" s="12">
        <f t="shared" si="21"/>
        <v>46.155</v>
      </c>
      <c r="X142" s="12">
        <f t="shared" si="22"/>
        <v>0</v>
      </c>
      <c r="Y142" s="6">
        <f t="shared" si="23"/>
        <v>0</v>
      </c>
    </row>
    <row r="143" spans="1:25">
      <c r="A143" s="8" t="s">
        <v>319</v>
      </c>
      <c r="B143" s="9" t="s">
        <v>320</v>
      </c>
      <c r="C143" s="10" t="s">
        <v>4128</v>
      </c>
      <c r="D143" s="10">
        <v>45268</v>
      </c>
      <c r="E143" s="9">
        <v>12</v>
      </c>
      <c r="F143" s="9">
        <v>8</v>
      </c>
      <c r="G143" s="9">
        <v>2023</v>
      </c>
      <c r="H143" s="10">
        <f t="shared" si="16"/>
        <v>45268</v>
      </c>
      <c r="I143" s="10" t="str" cm="1">
        <f t="array" ref="I143">_xlfn.IFS(E143=1,"January",E143=2,"Febuary",E143=3,"March",E143=4,"April",E143=5,"May",E143=6,"June",E143=7,"July",E143=8,"August",E143=9,"September",E143=10,"October",E143=11,"November",E143=12,"December",E143&gt;12,_xlfn.IFS(F143=1,"January",F143=2,"Febuary",F143=3,"March",F143=4,"April",F143=5,"May",F143=6,"June",F143=7,"July",F143=8,"August",F143=9,"September",F143=10,"October",F143=11,"November",F143=12,"December"))</f>
        <v>December</v>
      </c>
      <c r="J143" s="10" t="str" cm="1">
        <f t="array" ref="J143">_xlfn.IFS(OR(I143="December",I143="January",I143="Febuary"),"Winter",OR(I143="March",I143="April",I143="May"),"Spring",OR(I143="June",I143="July",I143="August"),"Summer",OR(I143="September",I143="October",I143="November"),"Fall")</f>
        <v>Winter</v>
      </c>
      <c r="K143" s="13">
        <v>45165</v>
      </c>
      <c r="L143" s="9">
        <f t="shared" si="17"/>
        <v>45298</v>
      </c>
      <c r="M143" s="9" t="s">
        <v>14</v>
      </c>
      <c r="N143" s="9">
        <v>88054</v>
      </c>
      <c r="O143" s="9">
        <v>1199</v>
      </c>
      <c r="P143" s="14">
        <v>708.5</v>
      </c>
      <c r="Q143" s="14">
        <f t="shared" si="18"/>
        <v>708.5</v>
      </c>
      <c r="R143" s="9">
        <v>175</v>
      </c>
      <c r="S143" s="9" t="b">
        <v>1</v>
      </c>
      <c r="T143" s="9">
        <v>0</v>
      </c>
      <c r="U143" s="9">
        <f t="shared" si="19"/>
        <v>0</v>
      </c>
      <c r="V143" s="14">
        <f t="shared" si="20"/>
        <v>8041.5</v>
      </c>
      <c r="W143" s="14">
        <f t="shared" si="21"/>
        <v>4.04857142857143</v>
      </c>
      <c r="X143" s="14">
        <f t="shared" si="22"/>
        <v>0</v>
      </c>
      <c r="Y143" s="9">
        <f t="shared" si="23"/>
        <v>0</v>
      </c>
    </row>
    <row r="144" spans="1:25">
      <c r="A144" s="5" t="s">
        <v>321</v>
      </c>
      <c r="B144" s="6" t="s">
        <v>322</v>
      </c>
      <c r="C144" s="7" t="s">
        <v>4131</v>
      </c>
      <c r="D144" s="7">
        <v>45202</v>
      </c>
      <c r="E144" s="6">
        <v>10</v>
      </c>
      <c r="F144" s="6">
        <v>3</v>
      </c>
      <c r="G144" s="6">
        <v>2023</v>
      </c>
      <c r="H144" s="7">
        <f t="shared" si="16"/>
        <v>45202</v>
      </c>
      <c r="I144" s="7" t="str" cm="1">
        <f t="array" ref="I144">_xlfn.IFS(E144=1,"January",E144=2,"Febuary",E144=3,"March",E144=4,"April",E144=5,"May",E144=6,"June",E144=7,"July",E144=8,"August",E144=9,"September",E144=10,"October",E144=11,"November",E144=12,"December",E144&gt;12,_xlfn.IFS(F144=1,"January",F144=2,"Febuary",F144=3,"March",F144=4,"April",F144=5,"May",F144=6,"June",F144=7,"July",F144=8,"August",F144=9,"September",F144=10,"October",F144=11,"November",F144=12,"December"))</f>
        <v>October</v>
      </c>
      <c r="J144" s="7" t="str" cm="1">
        <f t="array" ref="J144">_xlfn.IFS(OR(I144="December",I144="January",I144="Febuary"),"Winter",OR(I144="March",I144="April",I144="May"),"Spring",OR(I144="June",I144="July",I144="August"),"Summer",OR(I144="September",I144="October",I144="November"),"Fall")</f>
        <v>Fall</v>
      </c>
      <c r="K144" s="11">
        <v>45215</v>
      </c>
      <c r="L144" s="6">
        <f t="shared" si="17"/>
        <v>13</v>
      </c>
      <c r="M144" s="6" t="s">
        <v>19</v>
      </c>
      <c r="N144" s="6">
        <v>88897</v>
      </c>
      <c r="O144" s="6">
        <v>1915</v>
      </c>
      <c r="P144" s="12">
        <v>2926.3</v>
      </c>
      <c r="Q144" s="12">
        <f t="shared" si="18"/>
        <v>2926.3</v>
      </c>
      <c r="R144" s="6">
        <v>148</v>
      </c>
      <c r="S144" s="6" t="b">
        <v>0</v>
      </c>
      <c r="T144" s="6">
        <v>0</v>
      </c>
      <c r="U144" s="6">
        <f t="shared" si="19"/>
        <v>0</v>
      </c>
      <c r="V144" s="12">
        <f t="shared" si="20"/>
        <v>4473.7</v>
      </c>
      <c r="W144" s="12">
        <f t="shared" si="21"/>
        <v>19.7722972972973</v>
      </c>
      <c r="X144" s="12">
        <f t="shared" si="22"/>
        <v>0</v>
      </c>
      <c r="Y144" s="6">
        <f t="shared" si="23"/>
        <v>0</v>
      </c>
    </row>
    <row r="145" spans="1:25">
      <c r="A145" s="8" t="s">
        <v>323</v>
      </c>
      <c r="B145" s="9" t="s">
        <v>324</v>
      </c>
      <c r="C145" s="10" t="s">
        <v>4127</v>
      </c>
      <c r="D145" s="10">
        <v>45270</v>
      </c>
      <c r="E145" s="9">
        <v>12</v>
      </c>
      <c r="F145" s="9">
        <v>10</v>
      </c>
      <c r="G145" s="9">
        <v>2023</v>
      </c>
      <c r="H145" s="10">
        <f t="shared" si="16"/>
        <v>45270</v>
      </c>
      <c r="I145" s="10" t="str" cm="1">
        <f t="array" ref="I145">_xlfn.IFS(E145=1,"January",E145=2,"Febuary",E145=3,"March",E145=4,"April",E145=5,"May",E145=6,"June",E145=7,"July",E145=8,"August",E145=9,"September",E145=10,"October",E145=11,"November",E145=12,"December",E145&gt;12,_xlfn.IFS(F145=1,"January",F145=2,"Febuary",F145=3,"March",F145=4,"April",F145=5,"May",F145=6,"June",F145=7,"July",F145=8,"August",F145=9,"September",F145=10,"October",F145=11,"November",F145=12,"December"))</f>
        <v>December</v>
      </c>
      <c r="J145" s="10" t="str" cm="1">
        <f t="array" ref="J145">_xlfn.IFS(OR(I145="December",I145="January",I145="Febuary"),"Winter",OR(I145="March",I145="April",I145="May"),"Spring",OR(I145="June",I145="July",I145="August"),"Summer",OR(I145="September",I145="October",I145="November"),"Fall")</f>
        <v>Winter</v>
      </c>
      <c r="K145" s="13">
        <v>45295</v>
      </c>
      <c r="L145" s="9">
        <f t="shared" si="17"/>
        <v>25</v>
      </c>
      <c r="M145" s="9" t="s">
        <v>41</v>
      </c>
      <c r="N145" s="9">
        <v>24419</v>
      </c>
      <c r="O145" s="9">
        <v>350</v>
      </c>
      <c r="P145" s="14">
        <v>188.11</v>
      </c>
      <c r="Q145" s="14">
        <f t="shared" si="18"/>
        <v>188.11</v>
      </c>
      <c r="R145" s="9">
        <v>29</v>
      </c>
      <c r="S145" s="9" t="b">
        <v>0</v>
      </c>
      <c r="T145" s="9">
        <v>24436</v>
      </c>
      <c r="U145" s="9">
        <f t="shared" si="19"/>
        <v>0.118677361270257</v>
      </c>
      <c r="V145" s="14">
        <f t="shared" si="20"/>
        <v>1261.89</v>
      </c>
      <c r="W145" s="14">
        <f t="shared" si="21"/>
        <v>6.48655172413793</v>
      </c>
      <c r="X145" s="14">
        <f t="shared" si="22"/>
        <v>0.00769806842363726</v>
      </c>
      <c r="Y145" s="9">
        <f t="shared" si="23"/>
        <v>1.00069617920472</v>
      </c>
    </row>
    <row r="146" spans="1:25">
      <c r="A146" s="5" t="s">
        <v>325</v>
      </c>
      <c r="B146" s="6" t="s">
        <v>326</v>
      </c>
      <c r="C146" s="7" t="s">
        <v>4127</v>
      </c>
      <c r="D146" s="7">
        <v>45267</v>
      </c>
      <c r="E146" s="6">
        <v>12</v>
      </c>
      <c r="F146" s="6">
        <v>7</v>
      </c>
      <c r="G146" s="6">
        <v>2023</v>
      </c>
      <c r="H146" s="7">
        <f t="shared" si="16"/>
        <v>45267</v>
      </c>
      <c r="I146" s="7" t="str" cm="1">
        <f t="array" ref="I146">_xlfn.IFS(E146=1,"January",E146=2,"Febuary",E146=3,"March",E146=4,"April",E146=5,"May",E146=6,"June",E146=7,"July",E146=8,"August",E146=9,"September",E146=10,"October",E146=11,"November",E146=12,"December",E146&gt;12,_xlfn.IFS(F146=1,"January",F146=2,"Febuary",F146=3,"March",F146=4,"April",F146=5,"May",F146=6,"June",F146=7,"July",F146=8,"August",F146=9,"September",F146=10,"October",F146=11,"November",F146=12,"December"))</f>
        <v>December</v>
      </c>
      <c r="J146" s="7" t="str" cm="1">
        <f t="array" ref="J146">_xlfn.IFS(OR(I146="December",I146="January",I146="Febuary"),"Winter",OR(I146="March",I146="April",I146="May"),"Spring",OR(I146="June",I146="July",I146="August"),"Summer",OR(I146="September",I146="October",I146="November"),"Fall")</f>
        <v>Winter</v>
      </c>
      <c r="K146" s="11">
        <v>45274</v>
      </c>
      <c r="L146" s="6">
        <f t="shared" si="17"/>
        <v>7</v>
      </c>
      <c r="M146" s="6" t="s">
        <v>19</v>
      </c>
      <c r="N146" s="6">
        <v>51636</v>
      </c>
      <c r="O146" s="6">
        <v>1859</v>
      </c>
      <c r="P146" s="12">
        <v>-1407.54</v>
      </c>
      <c r="Q146" s="12">
        <f t="shared" si="18"/>
        <v>345.555</v>
      </c>
      <c r="R146" s="6">
        <v>270</v>
      </c>
      <c r="S146" s="6" t="b">
        <v>1</v>
      </c>
      <c r="T146" s="6">
        <v>0</v>
      </c>
      <c r="U146" s="6">
        <f t="shared" si="19"/>
        <v>0</v>
      </c>
      <c r="V146" s="12">
        <f t="shared" si="20"/>
        <v>13154.445</v>
      </c>
      <c r="W146" s="12">
        <f t="shared" si="21"/>
        <v>1.27983333333333</v>
      </c>
      <c r="X146" s="12">
        <f t="shared" si="22"/>
        <v>0</v>
      </c>
      <c r="Y146" s="6">
        <f t="shared" si="23"/>
        <v>0</v>
      </c>
    </row>
    <row r="147" spans="1:25">
      <c r="A147" s="8" t="s">
        <v>327</v>
      </c>
      <c r="B147" s="9" t="s">
        <v>328</v>
      </c>
      <c r="C147" s="10" t="s">
        <v>4128</v>
      </c>
      <c r="D147" s="10">
        <v>45266</v>
      </c>
      <c r="E147" s="9">
        <v>12</v>
      </c>
      <c r="F147" s="9">
        <v>6</v>
      </c>
      <c r="G147" s="9">
        <v>2023</v>
      </c>
      <c r="H147" s="10">
        <f t="shared" si="16"/>
        <v>45266</v>
      </c>
      <c r="I147" s="10" t="str" cm="1">
        <f t="array" ref="I147">_xlfn.IFS(E147=1,"January",E147=2,"Febuary",E147=3,"March",E147=4,"April",E147=5,"May",E147=6,"June",E147=7,"July",E147=8,"August",E147=9,"September",E147=10,"October",E147=11,"November",E147=12,"December",E147&gt;12,_xlfn.IFS(F147=1,"January",F147=2,"Febuary",F147=3,"March",F147=4,"April",F147=5,"May",F147=6,"June",F147=7,"July",F147=8,"August",F147=9,"September",F147=10,"October",F147=11,"November",F147=12,"December"))</f>
        <v>December</v>
      </c>
      <c r="J147" s="10" t="str" cm="1">
        <f t="array" ref="J147">_xlfn.IFS(OR(I147="December",I147="January",I147="Febuary"),"Winter",OR(I147="March",I147="April",I147="May"),"Spring",OR(I147="June",I147="July",I147="August"),"Summer",OR(I147="September",I147="October",I147="November"),"Fall")</f>
        <v>Winter</v>
      </c>
      <c r="K147" s="13">
        <v>45292</v>
      </c>
      <c r="L147" s="9">
        <f t="shared" si="17"/>
        <v>26</v>
      </c>
      <c r="M147" s="9" t="s">
        <v>41</v>
      </c>
      <c r="N147" s="9">
        <v>51015</v>
      </c>
      <c r="O147" s="9">
        <v>2071</v>
      </c>
      <c r="P147" s="14">
        <v>2444.54</v>
      </c>
      <c r="Q147" s="14">
        <f t="shared" si="18"/>
        <v>2444.54</v>
      </c>
      <c r="R147" s="9">
        <v>0</v>
      </c>
      <c r="S147" s="9" t="b">
        <v>0</v>
      </c>
      <c r="T147" s="9">
        <v>0</v>
      </c>
      <c r="U147" s="9">
        <f t="shared" si="19"/>
        <v>0</v>
      </c>
      <c r="V147" s="14">
        <f t="shared" si="20"/>
        <v>-2444.54</v>
      </c>
      <c r="W147" s="14">
        <f t="shared" si="21"/>
        <v>0</v>
      </c>
      <c r="X147" s="14">
        <f t="shared" si="22"/>
        <v>0</v>
      </c>
      <c r="Y147" s="9">
        <f t="shared" si="23"/>
        <v>0</v>
      </c>
    </row>
    <row r="148" spans="1:25">
      <c r="A148" s="5" t="s">
        <v>329</v>
      </c>
      <c r="B148" s="6" t="s">
        <v>330</v>
      </c>
      <c r="C148" s="7" t="s">
        <v>4131</v>
      </c>
      <c r="D148" s="7">
        <v>45080</v>
      </c>
      <c r="E148" s="6">
        <v>6</v>
      </c>
      <c r="F148" s="6">
        <v>3</v>
      </c>
      <c r="G148" s="6">
        <v>2023</v>
      </c>
      <c r="H148" s="7">
        <f t="shared" si="16"/>
        <v>45080</v>
      </c>
      <c r="I148" s="7" t="str" cm="1">
        <f t="array" ref="I148">_xlfn.IFS(E148=1,"January",E148=2,"Febuary",E148=3,"March",E148=4,"April",E148=5,"May",E148=6,"June",E148=7,"July",E148=8,"August",E148=9,"September",E148=10,"October",E148=11,"November",E148=12,"December",E148&gt;12,_xlfn.IFS(F148=1,"January",F148=2,"Febuary",F148=3,"March",F148=4,"April",F148=5,"May",F148=6,"June",F148=7,"July",F148=8,"August",F148=9,"September",F148=10,"October",F148=11,"November",F148=12,"December"))</f>
        <v>June</v>
      </c>
      <c r="J148" s="7" t="str" cm="1">
        <f t="array" ref="J148">_xlfn.IFS(OR(I148="December",I148="January",I148="Febuary"),"Winter",OR(I148="March",I148="April",I148="May"),"Spring",OR(I148="June",I148="July",I148="August"),"Summer",OR(I148="September",I148="October",I148="November"),"Fall")</f>
        <v>Summer</v>
      </c>
      <c r="K148" s="11">
        <v>45105</v>
      </c>
      <c r="L148" s="6">
        <f t="shared" si="17"/>
        <v>25</v>
      </c>
      <c r="M148" s="6" t="s">
        <v>19</v>
      </c>
      <c r="N148" s="6">
        <v>55268</v>
      </c>
      <c r="O148" s="6">
        <v>2599</v>
      </c>
      <c r="P148" s="12">
        <v>3072.82</v>
      </c>
      <c r="Q148" s="12">
        <f t="shared" si="18"/>
        <v>3072.82</v>
      </c>
      <c r="R148" s="6">
        <v>433</v>
      </c>
      <c r="S148" s="6" t="b">
        <v>1</v>
      </c>
      <c r="T148" s="6">
        <v>0</v>
      </c>
      <c r="U148" s="6">
        <f t="shared" si="19"/>
        <v>0</v>
      </c>
      <c r="V148" s="12">
        <f t="shared" si="20"/>
        <v>18577.18</v>
      </c>
      <c r="W148" s="12">
        <f t="shared" si="21"/>
        <v>7.09658198614319</v>
      </c>
      <c r="X148" s="12">
        <f t="shared" si="22"/>
        <v>0</v>
      </c>
      <c r="Y148" s="6">
        <f t="shared" si="23"/>
        <v>0</v>
      </c>
    </row>
    <row r="149" spans="1:25">
      <c r="A149" s="8" t="s">
        <v>331</v>
      </c>
      <c r="B149" s="9" t="s">
        <v>332</v>
      </c>
      <c r="C149" s="10" t="s">
        <v>4128</v>
      </c>
      <c r="D149" s="10">
        <v>45094</v>
      </c>
      <c r="E149" s="9">
        <v>6</v>
      </c>
      <c r="F149" s="9">
        <v>17</v>
      </c>
      <c r="G149" s="9">
        <v>2023</v>
      </c>
      <c r="H149" s="10">
        <f t="shared" si="16"/>
        <v>45094</v>
      </c>
      <c r="I149" s="10" t="str" cm="1">
        <f t="array" ref="I149">_xlfn.IFS(E149=1,"January",E149=2,"Febuary",E149=3,"March",E149=4,"April",E149=5,"May",E149=6,"June",E149=7,"July",E149=8,"August",E149=9,"September",E149=10,"October",E149=11,"November",E149=12,"December",E149&gt;12,_xlfn.IFS(F149=1,"January",F149=2,"Febuary",F149=3,"March",F149=4,"April",F149=5,"May",F149=6,"June",F149=7,"July",F149=8,"August",F149=9,"September",F149=10,"October",F149=11,"November",F149=12,"December"))</f>
        <v>June</v>
      </c>
      <c r="J149" s="10" t="str" cm="1">
        <f t="array" ref="J149">_xlfn.IFS(OR(I149="December",I149="January",I149="Febuary"),"Winter",OR(I149="March",I149="April",I149="May"),"Spring",OR(I149="June",I149="July",I149="August"),"Summer",OR(I149="September",I149="October",I149="November"),"Fall")</f>
        <v>Summer</v>
      </c>
      <c r="K149" s="13">
        <v>45103</v>
      </c>
      <c r="L149" s="9">
        <f t="shared" si="17"/>
        <v>9</v>
      </c>
      <c r="M149" s="9" t="s">
        <v>33</v>
      </c>
      <c r="N149" s="9">
        <v>88939</v>
      </c>
      <c r="O149" s="9">
        <v>2448</v>
      </c>
      <c r="P149" s="14">
        <v>3741.89</v>
      </c>
      <c r="Q149" s="14">
        <f t="shared" si="18"/>
        <v>3636.145</v>
      </c>
      <c r="R149" s="9">
        <v>205</v>
      </c>
      <c r="S149" s="9" t="b">
        <v>1</v>
      </c>
      <c r="T149" s="9">
        <v>0</v>
      </c>
      <c r="U149" s="9">
        <f t="shared" si="19"/>
        <v>0</v>
      </c>
      <c r="V149" s="14">
        <f t="shared" si="20"/>
        <v>6613.855</v>
      </c>
      <c r="W149" s="14">
        <f t="shared" si="21"/>
        <v>17.7372926829268</v>
      </c>
      <c r="X149" s="14">
        <f t="shared" si="22"/>
        <v>0</v>
      </c>
      <c r="Y149" s="9">
        <f t="shared" si="23"/>
        <v>0</v>
      </c>
    </row>
    <row r="150" spans="1:25">
      <c r="A150" s="5" t="s">
        <v>333</v>
      </c>
      <c r="B150" s="6" t="s">
        <v>334</v>
      </c>
      <c r="C150" s="7" t="s">
        <v>4131</v>
      </c>
      <c r="D150" s="7">
        <v>44992</v>
      </c>
      <c r="E150" s="6">
        <v>3</v>
      </c>
      <c r="F150" s="6">
        <v>7</v>
      </c>
      <c r="G150" s="6">
        <v>2023</v>
      </c>
      <c r="H150" s="7">
        <f t="shared" si="16"/>
        <v>44992</v>
      </c>
      <c r="I150" s="7" t="str" cm="1">
        <f t="array" ref="I150">_xlfn.IFS(E150=1,"January",E150=2,"Febuary",E150=3,"March",E150=4,"April",E150=5,"May",E150=6,"June",E150=7,"July",E150=8,"August",E150=9,"September",E150=10,"October",E150=11,"November",E150=12,"December",E150&gt;12,_xlfn.IFS(F150=1,"January",F150=2,"Febuary",F150=3,"March",F150=4,"April",F150=5,"May",F150=6,"June",F150=7,"July",F150=8,"August",F150=9,"September",F150=10,"October",F150=11,"November",F150=12,"December"))</f>
        <v>March</v>
      </c>
      <c r="J150" s="7" t="str" cm="1">
        <f t="array" ref="J150">_xlfn.IFS(OR(I150="December",I150="January",I150="Febuary"),"Winter",OR(I150="March",I150="April",I150="May"),"Spring",OR(I150="June",I150="July",I150="August"),"Summer",OR(I150="September",I150="October",I150="November"),"Fall")</f>
        <v>Spring</v>
      </c>
      <c r="K150" s="11">
        <v>45015</v>
      </c>
      <c r="L150" s="6">
        <f t="shared" si="17"/>
        <v>23</v>
      </c>
      <c r="M150" s="6" t="s">
        <v>19</v>
      </c>
      <c r="N150" s="6">
        <v>19141</v>
      </c>
      <c r="O150" s="6">
        <v>881</v>
      </c>
      <c r="P150" s="12">
        <v>1643.35</v>
      </c>
      <c r="Q150" s="12">
        <f t="shared" si="18"/>
        <v>1643.35</v>
      </c>
      <c r="R150" s="6">
        <v>67</v>
      </c>
      <c r="S150" s="6" t="b">
        <v>1</v>
      </c>
      <c r="T150" s="6">
        <v>0</v>
      </c>
      <c r="U150" s="6">
        <f t="shared" si="19"/>
        <v>0</v>
      </c>
      <c r="V150" s="12">
        <f t="shared" si="20"/>
        <v>1706.65</v>
      </c>
      <c r="W150" s="12">
        <f t="shared" si="21"/>
        <v>24.5276119402985</v>
      </c>
      <c r="X150" s="12">
        <f t="shared" si="22"/>
        <v>0</v>
      </c>
      <c r="Y150" s="6">
        <f t="shared" si="23"/>
        <v>0</v>
      </c>
    </row>
    <row r="151" spans="1:25">
      <c r="A151" s="8" t="s">
        <v>335</v>
      </c>
      <c r="B151" s="9" t="s">
        <v>336</v>
      </c>
      <c r="C151" s="10" t="s">
        <v>4127</v>
      </c>
      <c r="D151" s="10">
        <v>45121</v>
      </c>
      <c r="E151" s="9">
        <v>7</v>
      </c>
      <c r="F151" s="9">
        <v>14</v>
      </c>
      <c r="G151" s="9">
        <v>2023</v>
      </c>
      <c r="H151" s="10">
        <f t="shared" si="16"/>
        <v>45121</v>
      </c>
      <c r="I151" s="10" t="str" cm="1">
        <f t="array" ref="I151">_xlfn.IFS(E151=1,"January",E151=2,"Febuary",E151=3,"March",E151=4,"April",E151=5,"May",E151=6,"June",E151=7,"July",E151=8,"August",E151=9,"September",E151=10,"October",E151=11,"November",E151=12,"December",E151&gt;12,_xlfn.IFS(F151=1,"January",F151=2,"Febuary",F151=3,"March",F151=4,"April",F151=5,"May",F151=6,"June",F151=7,"July",F151=8,"August",F151=9,"September",F151=10,"October",F151=11,"November",F151=12,"December"))</f>
        <v>July</v>
      </c>
      <c r="J151" s="10" t="str" cm="1">
        <f t="array" ref="J151">_xlfn.IFS(OR(I151="December",I151="January",I151="Febuary"),"Winter",OR(I151="March",I151="April",I151="May"),"Spring",OR(I151="June",I151="July",I151="August"),"Summer",OR(I151="September",I151="October",I151="November"),"Fall")</f>
        <v>Summer</v>
      </c>
      <c r="K151" s="13">
        <v>45126</v>
      </c>
      <c r="L151" s="9">
        <f t="shared" si="17"/>
        <v>5</v>
      </c>
      <c r="M151" s="9" t="s">
        <v>138</v>
      </c>
      <c r="N151" s="9">
        <v>81356</v>
      </c>
      <c r="O151" s="9">
        <v>3670</v>
      </c>
      <c r="P151" s="14">
        <v>5352.87</v>
      </c>
      <c r="Q151" s="14">
        <f t="shared" si="18"/>
        <v>3636.145</v>
      </c>
      <c r="R151" s="9">
        <v>660</v>
      </c>
      <c r="S151" s="9" t="b">
        <v>1</v>
      </c>
      <c r="T151" s="9">
        <v>0</v>
      </c>
      <c r="U151" s="9">
        <f t="shared" si="19"/>
        <v>0</v>
      </c>
      <c r="V151" s="14">
        <f t="shared" si="20"/>
        <v>29363.855</v>
      </c>
      <c r="W151" s="14">
        <f t="shared" si="21"/>
        <v>5.50931060606061</v>
      </c>
      <c r="X151" s="14">
        <f t="shared" si="22"/>
        <v>0</v>
      </c>
      <c r="Y151" s="9">
        <f t="shared" si="23"/>
        <v>0</v>
      </c>
    </row>
    <row r="152" spans="1:25">
      <c r="A152" s="5" t="s">
        <v>337</v>
      </c>
      <c r="B152" s="6" t="s">
        <v>338</v>
      </c>
      <c r="C152" s="7" t="s">
        <v>4128</v>
      </c>
      <c r="D152" s="7">
        <v>45242</v>
      </c>
      <c r="E152" s="6">
        <v>11</v>
      </c>
      <c r="F152" s="6">
        <v>12</v>
      </c>
      <c r="G152" s="6">
        <v>2023</v>
      </c>
      <c r="H152" s="7">
        <f t="shared" si="16"/>
        <v>45242</v>
      </c>
      <c r="I152" s="7" t="str" cm="1">
        <f t="array" ref="I152">_xlfn.IFS(E152=1,"January",E152=2,"Febuary",E152=3,"March",E152=4,"April",E152=5,"May",E152=6,"June",E152=7,"July",E152=8,"August",E152=9,"September",E152=10,"October",E152=11,"November",E152=12,"December",E152&gt;12,_xlfn.IFS(F152=1,"January",F152=2,"Febuary",F152=3,"March",F152=4,"April",F152=5,"May",F152=6,"June",F152=7,"July",F152=8,"August",F152=9,"September",F152=10,"October",F152=11,"November",F152=12,"December"))</f>
        <v>November</v>
      </c>
      <c r="J152" s="7" t="str" cm="1">
        <f t="array" ref="J152">_xlfn.IFS(OR(I152="December",I152="January",I152="Febuary"),"Winter",OR(I152="March",I152="April",I152="May"),"Spring",OR(I152="June",I152="July",I152="August"),"Summer",OR(I152="September",I152="October",I152="November"),"Fall")</f>
        <v>Fall</v>
      </c>
      <c r="K152" s="11">
        <v>45254</v>
      </c>
      <c r="L152" s="6">
        <f t="shared" si="17"/>
        <v>12</v>
      </c>
      <c r="M152" s="6" t="s">
        <v>41</v>
      </c>
      <c r="N152" s="6">
        <v>72910</v>
      </c>
      <c r="O152" s="6">
        <v>1654</v>
      </c>
      <c r="P152" s="12">
        <v>3192.72</v>
      </c>
      <c r="Q152" s="12">
        <f t="shared" si="18"/>
        <v>3192.72</v>
      </c>
      <c r="R152" s="6">
        <v>192</v>
      </c>
      <c r="S152" s="6" t="b">
        <v>1</v>
      </c>
      <c r="T152" s="6">
        <v>0</v>
      </c>
      <c r="U152" s="6">
        <f t="shared" si="19"/>
        <v>0</v>
      </c>
      <c r="V152" s="12">
        <f t="shared" si="20"/>
        <v>6407.28</v>
      </c>
      <c r="W152" s="12">
        <f t="shared" si="21"/>
        <v>16.62875</v>
      </c>
      <c r="X152" s="12">
        <f t="shared" si="22"/>
        <v>0</v>
      </c>
      <c r="Y152" s="6">
        <f t="shared" si="23"/>
        <v>0</v>
      </c>
    </row>
    <row r="153" spans="1:25">
      <c r="A153" s="8" t="s">
        <v>339</v>
      </c>
      <c r="B153" s="9" t="s">
        <v>340</v>
      </c>
      <c r="C153" s="10" t="s">
        <v>4131</v>
      </c>
      <c r="D153" s="10">
        <v>44927</v>
      </c>
      <c r="E153" s="9">
        <v>1</v>
      </c>
      <c r="F153" s="9">
        <v>1</v>
      </c>
      <c r="G153" s="9">
        <v>2023</v>
      </c>
      <c r="H153" s="10">
        <f t="shared" si="16"/>
        <v>44927</v>
      </c>
      <c r="I153" s="10" t="str" cm="1">
        <f t="array" ref="I153">_xlfn.IFS(E153=1,"January",E153=2,"Febuary",E153=3,"March",E153=4,"April",E153=5,"May",E153=6,"June",E153=7,"July",E153=8,"August",E153=9,"September",E153=10,"October",E153=11,"November",E153=12,"December",E153&gt;12,_xlfn.IFS(F153=1,"January",F153=2,"Febuary",F153=3,"March",F153=4,"April",F153=5,"May",F153=6,"June",F153=7,"July",F153=8,"August",F153=9,"September",F153=10,"October",F153=11,"November",F153=12,"December"))</f>
        <v>January</v>
      </c>
      <c r="J153" s="10" t="str" cm="1">
        <f t="array" ref="J153">_xlfn.IFS(OR(I153="December",I153="January",I153="Febuary"),"Winter",OR(I153="March",I153="April",I153="May"),"Spring",OR(I153="June",I153="July",I153="August"),"Summer",OR(I153="September",I153="October",I153="November"),"Fall")</f>
        <v>Winter</v>
      </c>
      <c r="K153" s="13">
        <v>44955</v>
      </c>
      <c r="L153" s="9">
        <f t="shared" si="17"/>
        <v>28</v>
      </c>
      <c r="M153" s="9" t="s">
        <v>23</v>
      </c>
      <c r="N153" s="9">
        <v>57044</v>
      </c>
      <c r="O153" s="9">
        <v>2553</v>
      </c>
      <c r="P153" s="14">
        <v>4652.65</v>
      </c>
      <c r="Q153" s="14">
        <f t="shared" si="18"/>
        <v>3636.145</v>
      </c>
      <c r="R153" s="9">
        <v>180</v>
      </c>
      <c r="S153" s="9" t="b">
        <v>1</v>
      </c>
      <c r="T153" s="9">
        <v>0</v>
      </c>
      <c r="U153" s="9">
        <f t="shared" si="19"/>
        <v>0</v>
      </c>
      <c r="V153" s="14">
        <f t="shared" si="20"/>
        <v>5363.855</v>
      </c>
      <c r="W153" s="14">
        <f t="shared" si="21"/>
        <v>20.2008055555556</v>
      </c>
      <c r="X153" s="14">
        <f t="shared" si="22"/>
        <v>0</v>
      </c>
      <c r="Y153" s="9">
        <f t="shared" si="23"/>
        <v>0</v>
      </c>
    </row>
    <row r="154" spans="1:25">
      <c r="A154" s="5" t="s">
        <v>341</v>
      </c>
      <c r="B154" s="6" t="s">
        <v>342</v>
      </c>
      <c r="C154" s="7" t="s">
        <v>4129</v>
      </c>
      <c r="D154" s="7">
        <v>45223</v>
      </c>
      <c r="E154" s="6">
        <v>10</v>
      </c>
      <c r="F154" s="6">
        <v>24</v>
      </c>
      <c r="G154" s="6">
        <v>2023</v>
      </c>
      <c r="H154" s="7">
        <f t="shared" si="16"/>
        <v>45223</v>
      </c>
      <c r="I154" s="7" t="str" cm="1">
        <f t="array" ref="I154">_xlfn.IFS(E154=1,"January",E154=2,"Febuary",E154=3,"March",E154=4,"April",E154=5,"May",E154=6,"June",E154=7,"July",E154=8,"August",E154=9,"September",E154=10,"October",E154=11,"November",E154=12,"December",E154&gt;12,_xlfn.IFS(F154=1,"January",F154=2,"Febuary",F154=3,"March",F154=4,"April",F154=5,"May",F154=6,"June",F154=7,"July",F154=8,"August",F154=9,"September",F154=10,"October",F154=11,"November",F154=12,"December"))</f>
        <v>October</v>
      </c>
      <c r="J154" s="7" t="str" cm="1">
        <f t="array" ref="J154">_xlfn.IFS(OR(I154="December",I154="January",I154="Febuary"),"Winter",OR(I154="March",I154="April",I154="May"),"Spring",OR(I154="June",I154="July",I154="August"),"Summer",OR(I154="September",I154="October",I154="November"),"Fall")</f>
        <v>Fall</v>
      </c>
      <c r="K154" s="11">
        <v>45248</v>
      </c>
      <c r="L154" s="6">
        <f t="shared" si="17"/>
        <v>25</v>
      </c>
      <c r="M154" s="6" t="s">
        <v>14</v>
      </c>
      <c r="N154" s="6">
        <v>68214</v>
      </c>
      <c r="O154" s="6">
        <v>1707</v>
      </c>
      <c r="P154" s="12">
        <v>2350.11</v>
      </c>
      <c r="Q154" s="12">
        <f t="shared" si="18"/>
        <v>2350.11</v>
      </c>
      <c r="R154" s="6">
        <v>306</v>
      </c>
      <c r="S154" s="6" t="b">
        <v>1</v>
      </c>
      <c r="T154" s="6">
        <v>0</v>
      </c>
      <c r="U154" s="6">
        <f t="shared" si="19"/>
        <v>0</v>
      </c>
      <c r="V154" s="12">
        <f t="shared" si="20"/>
        <v>12949.89</v>
      </c>
      <c r="W154" s="12">
        <f t="shared" si="21"/>
        <v>7.68009803921569</v>
      </c>
      <c r="X154" s="12">
        <f t="shared" si="22"/>
        <v>0</v>
      </c>
      <c r="Y154" s="6">
        <f t="shared" si="23"/>
        <v>0</v>
      </c>
    </row>
    <row r="155" spans="1:25">
      <c r="A155" s="8" t="s">
        <v>343</v>
      </c>
      <c r="B155" s="9" t="s">
        <v>344</v>
      </c>
      <c r="C155" s="10" t="s">
        <v>4128</v>
      </c>
      <c r="D155" s="10">
        <v>45153</v>
      </c>
      <c r="E155" s="9">
        <v>8</v>
      </c>
      <c r="F155" s="9">
        <v>15</v>
      </c>
      <c r="G155" s="9">
        <v>2023</v>
      </c>
      <c r="H155" s="10">
        <f t="shared" si="16"/>
        <v>45153</v>
      </c>
      <c r="I155" s="10" t="str" cm="1">
        <f t="array" ref="I155">_xlfn.IFS(E155=1,"January",E155=2,"Febuary",E155=3,"March",E155=4,"April",E155=5,"May",E155=6,"June",E155=7,"July",E155=8,"August",E155=9,"September",E155=10,"October",E155=11,"November",E155=12,"December",E155&gt;12,_xlfn.IFS(F155=1,"January",F155=2,"Febuary",F155=3,"March",F155=4,"April",F155=5,"May",F155=6,"June",F155=7,"July",F155=8,"August",F155=9,"September",F155=10,"October",F155=11,"November",F155=12,"December"))</f>
        <v>August</v>
      </c>
      <c r="J155" s="10" t="str" cm="1">
        <f t="array" ref="J155">_xlfn.IFS(OR(I155="December",I155="January",I155="Febuary"),"Winter",OR(I155="March",I155="April",I155="May"),"Spring",OR(I155="June",I155="July",I155="August"),"Summer",OR(I155="September",I155="October",I155="November"),"Fall")</f>
        <v>Summer</v>
      </c>
      <c r="K155" s="13">
        <v>45155</v>
      </c>
      <c r="L155" s="9">
        <f t="shared" si="17"/>
        <v>2</v>
      </c>
      <c r="M155" s="9" t="s">
        <v>14</v>
      </c>
      <c r="N155" s="9">
        <v>34827</v>
      </c>
      <c r="O155" s="9">
        <v>761</v>
      </c>
      <c r="P155" s="14">
        <v>1332.27</v>
      </c>
      <c r="Q155" s="14">
        <f t="shared" si="18"/>
        <v>1332.27</v>
      </c>
      <c r="R155" s="9">
        <v>131</v>
      </c>
      <c r="S155" s="9" t="b">
        <v>0</v>
      </c>
      <c r="T155" s="9">
        <v>0</v>
      </c>
      <c r="U155" s="9">
        <f t="shared" si="19"/>
        <v>0</v>
      </c>
      <c r="V155" s="14">
        <f t="shared" si="20"/>
        <v>5217.73</v>
      </c>
      <c r="W155" s="14">
        <f t="shared" si="21"/>
        <v>10.17</v>
      </c>
      <c r="X155" s="14">
        <f t="shared" si="22"/>
        <v>0</v>
      </c>
      <c r="Y155" s="9">
        <f t="shared" si="23"/>
        <v>0</v>
      </c>
    </row>
    <row r="156" spans="1:25">
      <c r="A156" s="5" t="s">
        <v>345</v>
      </c>
      <c r="B156" s="6" t="s">
        <v>346</v>
      </c>
      <c r="C156" s="7" t="s">
        <v>4128</v>
      </c>
      <c r="D156" s="7">
        <v>45169</v>
      </c>
      <c r="E156" s="6">
        <v>8</v>
      </c>
      <c r="F156" s="6">
        <v>31</v>
      </c>
      <c r="G156" s="6">
        <v>2023</v>
      </c>
      <c r="H156" s="7">
        <f t="shared" si="16"/>
        <v>45169</v>
      </c>
      <c r="I156" s="7" t="str" cm="1">
        <f t="array" ref="I156">_xlfn.IFS(E156=1,"January",E156=2,"Febuary",E156=3,"March",E156=4,"April",E156=5,"May",E156=6,"June",E156=7,"July",E156=8,"August",E156=9,"September",E156=10,"October",E156=11,"November",E156=12,"December",E156&gt;12,_xlfn.IFS(F156=1,"January",F156=2,"Febuary",F156=3,"March",F156=4,"April",F156=5,"May",F156=6,"June",F156=7,"July",F156=8,"August",F156=9,"September",F156=10,"October",F156=11,"November",F156=12,"December"))</f>
        <v>August</v>
      </c>
      <c r="J156" s="7" t="str" cm="1">
        <f t="array" ref="J156">_xlfn.IFS(OR(I156="December",I156="January",I156="Febuary"),"Winter",OR(I156="March",I156="April",I156="May"),"Spring",OR(I156="June",I156="July",I156="August"),"Summer",OR(I156="September",I156="October",I156="November"),"Fall")</f>
        <v>Summer</v>
      </c>
      <c r="K156" s="11">
        <v>45185</v>
      </c>
      <c r="L156" s="6">
        <f t="shared" si="17"/>
        <v>16</v>
      </c>
      <c r="M156" s="6" t="s">
        <v>19</v>
      </c>
      <c r="N156" s="6">
        <v>56820</v>
      </c>
      <c r="O156" s="6">
        <v>2043</v>
      </c>
      <c r="P156" s="12">
        <v>2990.68</v>
      </c>
      <c r="Q156" s="12">
        <f t="shared" si="18"/>
        <v>2990.68</v>
      </c>
      <c r="R156" s="6">
        <v>403</v>
      </c>
      <c r="S156" s="6" t="b">
        <v>1</v>
      </c>
      <c r="T156" s="6">
        <v>0</v>
      </c>
      <c r="U156" s="6">
        <f t="shared" si="19"/>
        <v>0</v>
      </c>
      <c r="V156" s="12">
        <f t="shared" si="20"/>
        <v>17159.32</v>
      </c>
      <c r="W156" s="12">
        <f t="shared" si="21"/>
        <v>7.42104218362283</v>
      </c>
      <c r="X156" s="12">
        <f t="shared" si="22"/>
        <v>0</v>
      </c>
      <c r="Y156" s="6">
        <f t="shared" si="23"/>
        <v>0</v>
      </c>
    </row>
    <row r="157" spans="1:25">
      <c r="A157" s="8" t="s">
        <v>347</v>
      </c>
      <c r="B157" s="9" t="s">
        <v>348</v>
      </c>
      <c r="C157" s="10" t="s">
        <v>4128</v>
      </c>
      <c r="D157" s="10">
        <v>45013</v>
      </c>
      <c r="E157" s="9">
        <v>3</v>
      </c>
      <c r="F157" s="9">
        <v>28</v>
      </c>
      <c r="G157" s="9">
        <v>2023</v>
      </c>
      <c r="H157" s="10">
        <f t="shared" si="16"/>
        <v>45013</v>
      </c>
      <c r="I157" s="10" t="str" cm="1">
        <f t="array" ref="I157">_xlfn.IFS(E157=1,"January",E157=2,"Febuary",E157=3,"March",E157=4,"April",E157=5,"May",E157=6,"June",E157=7,"July",E157=8,"August",E157=9,"September",E157=10,"October",E157=11,"November",E157=12,"December",E157&gt;12,_xlfn.IFS(F157=1,"January",F157=2,"Febuary",F157=3,"March",F157=4,"April",F157=5,"May",F157=6,"June",F157=7,"July",F157=8,"August",F157=9,"September",F157=10,"October",F157=11,"November",F157=12,"December"))</f>
        <v>March</v>
      </c>
      <c r="J157" s="10" t="str" cm="1">
        <f t="array" ref="J157">_xlfn.IFS(OR(I157="December",I157="January",I157="Febuary"),"Winter",OR(I157="March",I157="April",I157="May"),"Spring",OR(I157="June",I157="July",I157="August"),"Summer",OR(I157="September",I157="October",I157="November"),"Fall")</f>
        <v>Spring</v>
      </c>
      <c r="K157" s="13">
        <v>45021</v>
      </c>
      <c r="L157" s="9">
        <f t="shared" si="17"/>
        <v>8</v>
      </c>
      <c r="M157" s="9" t="s">
        <v>19</v>
      </c>
      <c r="N157" s="9">
        <v>63623</v>
      </c>
      <c r="O157" s="9">
        <v>1471</v>
      </c>
      <c r="P157" s="14">
        <v>908.84</v>
      </c>
      <c r="Q157" s="14">
        <f t="shared" si="18"/>
        <v>908.84</v>
      </c>
      <c r="R157" s="9">
        <v>274</v>
      </c>
      <c r="S157" s="9" t="b">
        <v>1</v>
      </c>
      <c r="T157" s="9">
        <v>0</v>
      </c>
      <c r="U157" s="9">
        <f t="shared" si="19"/>
        <v>0</v>
      </c>
      <c r="V157" s="14">
        <f t="shared" si="20"/>
        <v>12791.16</v>
      </c>
      <c r="W157" s="14">
        <f t="shared" si="21"/>
        <v>3.31693430656934</v>
      </c>
      <c r="X157" s="14">
        <f t="shared" si="22"/>
        <v>0</v>
      </c>
      <c r="Y157" s="9">
        <f t="shared" si="23"/>
        <v>0</v>
      </c>
    </row>
    <row r="158" spans="1:25">
      <c r="A158" s="5" t="s">
        <v>349</v>
      </c>
      <c r="B158" s="6" t="s">
        <v>350</v>
      </c>
      <c r="C158" s="7" t="s">
        <v>4128</v>
      </c>
      <c r="D158" s="7">
        <v>45266</v>
      </c>
      <c r="E158" s="6">
        <v>12</v>
      </c>
      <c r="F158" s="6">
        <v>6</v>
      </c>
      <c r="G158" s="6">
        <v>2023</v>
      </c>
      <c r="H158" s="7">
        <f t="shared" si="16"/>
        <v>45266</v>
      </c>
      <c r="I158" s="7" t="str" cm="1">
        <f t="array" ref="I158">_xlfn.IFS(E158=1,"January",E158=2,"Febuary",E158=3,"March",E158=4,"April",E158=5,"May",E158=6,"June",E158=7,"July",E158=8,"August",E158=9,"September",E158=10,"October",E158=11,"November",E158=12,"December",E158&gt;12,_xlfn.IFS(F158=1,"January",F158=2,"Febuary",F158=3,"March",F158=4,"April",F158=5,"May",F158=6,"June",F158=7,"July",F158=8,"August",F158=9,"September",F158=10,"October",F158=11,"November",F158=12,"December"))</f>
        <v>December</v>
      </c>
      <c r="J158" s="7" t="str" cm="1">
        <f t="array" ref="J158">_xlfn.IFS(OR(I158="December",I158="January",I158="Febuary"),"Winter",OR(I158="March",I158="April",I158="May"),"Spring",OR(I158="June",I158="July",I158="August"),"Summer",OR(I158="September",I158="October",I158="November"),"Fall")</f>
        <v>Winter</v>
      </c>
      <c r="K158" s="11">
        <v>45261</v>
      </c>
      <c r="L158" s="6">
        <f t="shared" si="17"/>
        <v>45296</v>
      </c>
      <c r="M158" s="6" t="s">
        <v>14</v>
      </c>
      <c r="N158" s="6">
        <v>82734</v>
      </c>
      <c r="O158" s="6">
        <v>2912</v>
      </c>
      <c r="P158" s="12">
        <v>4690.79</v>
      </c>
      <c r="Q158" s="12">
        <f t="shared" si="18"/>
        <v>3636.145</v>
      </c>
      <c r="R158" s="6">
        <v>0</v>
      </c>
      <c r="S158" s="6" t="b">
        <v>1</v>
      </c>
      <c r="T158" s="6">
        <v>82765</v>
      </c>
      <c r="U158" s="6">
        <f t="shared" si="19"/>
        <v>0</v>
      </c>
      <c r="V158" s="12">
        <f t="shared" si="20"/>
        <v>-3636.145</v>
      </c>
      <c r="W158" s="12">
        <f t="shared" si="21"/>
        <v>0</v>
      </c>
      <c r="X158" s="12">
        <f t="shared" si="22"/>
        <v>0.043933365553072</v>
      </c>
      <c r="Y158" s="6">
        <f t="shared" si="23"/>
        <v>1.00037469480504</v>
      </c>
    </row>
    <row r="159" spans="1:25">
      <c r="A159" s="8" t="s">
        <v>351</v>
      </c>
      <c r="B159" s="9" t="s">
        <v>352</v>
      </c>
      <c r="C159" s="10" t="s">
        <v>4129</v>
      </c>
      <c r="D159" s="10">
        <v>45047</v>
      </c>
      <c r="E159" s="9">
        <v>5</v>
      </c>
      <c r="F159" s="9">
        <v>1</v>
      </c>
      <c r="G159" s="9">
        <v>2023</v>
      </c>
      <c r="H159" s="10">
        <f t="shared" si="16"/>
        <v>45047</v>
      </c>
      <c r="I159" s="10" t="str" cm="1">
        <f t="array" ref="I159">_xlfn.IFS(E159=1,"January",E159=2,"Febuary",E159=3,"March",E159=4,"April",E159=5,"May",E159=6,"June",E159=7,"July",E159=8,"August",E159=9,"September",E159=10,"October",E159=11,"November",E159=12,"December",E159&gt;12,_xlfn.IFS(F159=1,"January",F159=2,"Febuary",F159=3,"March",F159=4,"April",F159=5,"May",F159=6,"June",F159=7,"July",F159=8,"August",F159=9,"September",F159=10,"October",F159=11,"November",F159=12,"December"))</f>
        <v>May</v>
      </c>
      <c r="J159" s="10" t="str" cm="1">
        <f t="array" ref="J159">_xlfn.IFS(OR(I159="December",I159="January",I159="Febuary"),"Winter",OR(I159="March",I159="April",I159="May"),"Spring",OR(I159="June",I159="July",I159="August"),"Summer",OR(I159="September",I159="October",I159="November"),"Fall")</f>
        <v>Spring</v>
      </c>
      <c r="K159" s="13">
        <v>45068</v>
      </c>
      <c r="L159" s="9">
        <f t="shared" si="17"/>
        <v>21</v>
      </c>
      <c r="M159" s="9" t="s">
        <v>23</v>
      </c>
      <c r="N159" s="9">
        <v>76450</v>
      </c>
      <c r="O159" s="9">
        <v>2629</v>
      </c>
      <c r="P159" s="14">
        <v>1688.77</v>
      </c>
      <c r="Q159" s="14">
        <f t="shared" si="18"/>
        <v>1688.77</v>
      </c>
      <c r="R159" s="9">
        <v>0</v>
      </c>
      <c r="S159" s="9" t="b">
        <v>1</v>
      </c>
      <c r="T159" s="9">
        <v>0</v>
      </c>
      <c r="U159" s="9">
        <f t="shared" si="19"/>
        <v>0</v>
      </c>
      <c r="V159" s="14">
        <f t="shared" si="20"/>
        <v>-1688.77</v>
      </c>
      <c r="W159" s="14">
        <f t="shared" si="21"/>
        <v>0</v>
      </c>
      <c r="X159" s="14">
        <f t="shared" si="22"/>
        <v>0</v>
      </c>
      <c r="Y159" s="9">
        <f t="shared" si="23"/>
        <v>0</v>
      </c>
    </row>
    <row r="160" spans="1:25">
      <c r="A160" s="5" t="s">
        <v>353</v>
      </c>
      <c r="B160" s="6" t="s">
        <v>354</v>
      </c>
      <c r="C160" s="7" t="s">
        <v>4129</v>
      </c>
      <c r="D160" s="7">
        <v>45028</v>
      </c>
      <c r="E160" s="6">
        <v>4</v>
      </c>
      <c r="F160" s="6">
        <v>12</v>
      </c>
      <c r="G160" s="6">
        <v>2023</v>
      </c>
      <c r="H160" s="7">
        <f t="shared" si="16"/>
        <v>45028</v>
      </c>
      <c r="I160" s="7" t="str" cm="1">
        <f t="array" ref="I160">_xlfn.IFS(E160=1,"January",E160=2,"Febuary",E160=3,"March",E160=4,"April",E160=5,"May",E160=6,"June",E160=7,"July",E160=8,"August",E160=9,"September",E160=10,"October",E160=11,"November",E160=12,"December",E160&gt;12,_xlfn.IFS(F160=1,"January",F160=2,"Febuary",F160=3,"March",F160=4,"April",F160=5,"May",F160=6,"June",F160=7,"July",F160=8,"August",F160=9,"September",F160=10,"October",F160=11,"November",F160=12,"December"))</f>
        <v>April</v>
      </c>
      <c r="J160" s="7" t="str" cm="1">
        <f t="array" ref="J160">_xlfn.IFS(OR(I160="December",I160="January",I160="Febuary"),"Winter",OR(I160="March",I160="April",I160="May"),"Spring",OR(I160="June",I160="July",I160="August"),"Summer",OR(I160="September",I160="October",I160="November"),"Fall")</f>
        <v>Spring</v>
      </c>
      <c r="K160" s="11">
        <v>45265</v>
      </c>
      <c r="L160" s="6">
        <f t="shared" si="17"/>
        <v>237</v>
      </c>
      <c r="M160" s="6" t="s">
        <v>41</v>
      </c>
      <c r="N160" s="6">
        <v>94426</v>
      </c>
      <c r="O160" s="6">
        <v>3072</v>
      </c>
      <c r="P160" s="12">
        <v>4273.53</v>
      </c>
      <c r="Q160" s="12">
        <f t="shared" si="18"/>
        <v>3636.145</v>
      </c>
      <c r="R160" s="6">
        <v>201</v>
      </c>
      <c r="S160" s="6" t="b">
        <v>1</v>
      </c>
      <c r="T160" s="6">
        <v>0</v>
      </c>
      <c r="U160" s="6">
        <f t="shared" si="19"/>
        <v>0</v>
      </c>
      <c r="V160" s="12">
        <f t="shared" si="20"/>
        <v>6413.855</v>
      </c>
      <c r="W160" s="12">
        <f t="shared" si="21"/>
        <v>18.0902736318408</v>
      </c>
      <c r="X160" s="12">
        <f t="shared" si="22"/>
        <v>0</v>
      </c>
      <c r="Y160" s="6">
        <f t="shared" si="23"/>
        <v>0</v>
      </c>
    </row>
    <row r="161" spans="1:25">
      <c r="A161" s="8" t="s">
        <v>355</v>
      </c>
      <c r="B161" s="9" t="s">
        <v>356</v>
      </c>
      <c r="C161" s="10" t="s">
        <v>4131</v>
      </c>
      <c r="D161" s="10">
        <v>45170</v>
      </c>
      <c r="E161" s="9">
        <v>9</v>
      </c>
      <c r="F161" s="9">
        <v>1</v>
      </c>
      <c r="G161" s="9">
        <v>2023</v>
      </c>
      <c r="H161" s="10">
        <f t="shared" si="16"/>
        <v>45170</v>
      </c>
      <c r="I161" s="10" t="str" cm="1">
        <f t="array" ref="I161">_xlfn.IFS(E161=1,"January",E161=2,"Febuary",E161=3,"March",E161=4,"April",E161=5,"May",E161=6,"June",E161=7,"July",E161=8,"August",E161=9,"September",E161=10,"October",E161=11,"November",E161=12,"December",E161&gt;12,_xlfn.IFS(F161=1,"January",F161=2,"Febuary",F161=3,"March",F161=4,"April",F161=5,"May",F161=6,"June",F161=7,"July",F161=8,"August",F161=9,"September",F161=10,"October",F161=11,"November",F161=12,"December"))</f>
        <v>September</v>
      </c>
      <c r="J161" s="10" t="str" cm="1">
        <f t="array" ref="J161">_xlfn.IFS(OR(I161="December",I161="January",I161="Febuary"),"Winter",OR(I161="March",I161="April",I161="May"),"Spring",OR(I161="June",I161="July",I161="August"),"Summer",OR(I161="September",I161="October",I161="November"),"Fall")</f>
        <v>Fall</v>
      </c>
      <c r="K161" s="13">
        <v>45181</v>
      </c>
      <c r="L161" s="9">
        <f t="shared" si="17"/>
        <v>11</v>
      </c>
      <c r="M161" s="9" t="s">
        <v>41</v>
      </c>
      <c r="N161" s="9">
        <v>23299</v>
      </c>
      <c r="O161" s="9">
        <v>587</v>
      </c>
      <c r="P161" s="14">
        <v>912.17</v>
      </c>
      <c r="Q161" s="14">
        <f t="shared" si="18"/>
        <v>912.17</v>
      </c>
      <c r="R161" s="9">
        <v>79</v>
      </c>
      <c r="S161" s="9" t="b">
        <v>1</v>
      </c>
      <c r="T161" s="9">
        <v>0</v>
      </c>
      <c r="U161" s="9">
        <f t="shared" si="19"/>
        <v>0</v>
      </c>
      <c r="V161" s="14">
        <f t="shared" si="20"/>
        <v>3037.83</v>
      </c>
      <c r="W161" s="14">
        <f t="shared" si="21"/>
        <v>11.5464556962025</v>
      </c>
      <c r="X161" s="14">
        <f t="shared" si="22"/>
        <v>0</v>
      </c>
      <c r="Y161" s="9">
        <f t="shared" si="23"/>
        <v>0</v>
      </c>
    </row>
    <row r="162" spans="1:25">
      <c r="A162" s="5" t="s">
        <v>357</v>
      </c>
      <c r="B162" s="6" t="s">
        <v>358</v>
      </c>
      <c r="C162" s="7" t="s">
        <v>4129</v>
      </c>
      <c r="D162" s="7">
        <v>45160</v>
      </c>
      <c r="E162" s="6">
        <v>8</v>
      </c>
      <c r="F162" s="6">
        <v>22</v>
      </c>
      <c r="G162" s="6">
        <v>2023</v>
      </c>
      <c r="H162" s="7">
        <f t="shared" si="16"/>
        <v>45160</v>
      </c>
      <c r="I162" s="7" t="str" cm="1">
        <f t="array" ref="I162">_xlfn.IFS(E162=1,"January",E162=2,"Febuary",E162=3,"March",E162=4,"April",E162=5,"May",E162=6,"June",E162=7,"July",E162=8,"August",E162=9,"September",E162=10,"October",E162=11,"November",E162=12,"December",E162&gt;12,_xlfn.IFS(F162=1,"January",F162=2,"Febuary",F162=3,"March",F162=4,"April",F162=5,"May",F162=6,"June",F162=7,"July",F162=8,"August",F162=9,"September",F162=10,"October",F162=11,"November",F162=12,"December"))</f>
        <v>August</v>
      </c>
      <c r="J162" s="7" t="str" cm="1">
        <f t="array" ref="J162">_xlfn.IFS(OR(I162="December",I162="January",I162="Febuary"),"Winter",OR(I162="March",I162="April",I162="May"),"Spring",OR(I162="June",I162="July",I162="August"),"Summer",OR(I162="September",I162="October",I162="November"),"Fall")</f>
        <v>Summer</v>
      </c>
      <c r="K162" s="11">
        <v>45172</v>
      </c>
      <c r="L162" s="6">
        <f t="shared" si="17"/>
        <v>12</v>
      </c>
      <c r="M162" s="6" t="s">
        <v>19</v>
      </c>
      <c r="N162" s="6">
        <v>44585</v>
      </c>
      <c r="O162" s="6">
        <v>1424</v>
      </c>
      <c r="P162" s="12">
        <v>854.1</v>
      </c>
      <c r="Q162" s="12">
        <f t="shared" si="18"/>
        <v>854.1</v>
      </c>
      <c r="R162" s="6">
        <v>184</v>
      </c>
      <c r="S162" s="6" t="b">
        <v>0</v>
      </c>
      <c r="T162" s="6">
        <v>0</v>
      </c>
      <c r="U162" s="6">
        <f t="shared" si="19"/>
        <v>0</v>
      </c>
      <c r="V162" s="12">
        <f t="shared" si="20"/>
        <v>8345.9</v>
      </c>
      <c r="W162" s="12">
        <f t="shared" si="21"/>
        <v>4.64184782608696</v>
      </c>
      <c r="X162" s="12">
        <f t="shared" si="22"/>
        <v>0</v>
      </c>
      <c r="Y162" s="6">
        <f t="shared" si="23"/>
        <v>0</v>
      </c>
    </row>
    <row r="163" spans="1:25">
      <c r="A163" s="8" t="s">
        <v>359</v>
      </c>
      <c r="B163" s="9" t="s">
        <v>360</v>
      </c>
      <c r="C163" s="10" t="s">
        <v>4129</v>
      </c>
      <c r="D163" s="10">
        <v>45026</v>
      </c>
      <c r="E163" s="9">
        <v>4</v>
      </c>
      <c r="F163" s="9">
        <v>10</v>
      </c>
      <c r="G163" s="9">
        <v>2023</v>
      </c>
      <c r="H163" s="10">
        <f t="shared" si="16"/>
        <v>45026</v>
      </c>
      <c r="I163" s="10" t="str" cm="1">
        <f t="array" ref="I163">_xlfn.IFS(E163=1,"January",E163=2,"Febuary",E163=3,"March",E163=4,"April",E163=5,"May",E163=6,"June",E163=7,"July",E163=8,"August",E163=9,"September",E163=10,"October",E163=11,"November",E163=12,"December",E163&gt;12,_xlfn.IFS(F163=1,"January",F163=2,"Febuary",F163=3,"March",F163=4,"April",F163=5,"May",F163=6,"June",F163=7,"July",F163=8,"August",F163=9,"September",F163=10,"October",F163=11,"November",F163=12,"December"))</f>
        <v>April</v>
      </c>
      <c r="J163" s="10" t="str" cm="1">
        <f t="array" ref="J163">_xlfn.IFS(OR(I163="December",I163="January",I163="Febuary"),"Winter",OR(I163="March",I163="April",I163="May"),"Spring",OR(I163="June",I163="July",I163="August"),"Summer",OR(I163="September",I163="October",I163="November"),"Fall")</f>
        <v>Spring</v>
      </c>
      <c r="K163" s="13">
        <v>45053</v>
      </c>
      <c r="L163" s="9">
        <f t="shared" si="17"/>
        <v>27</v>
      </c>
      <c r="M163" s="9" t="s">
        <v>41</v>
      </c>
      <c r="N163" s="9">
        <v>65044</v>
      </c>
      <c r="O163" s="9">
        <v>2202</v>
      </c>
      <c r="P163" s="14">
        <v>1863.31</v>
      </c>
      <c r="Q163" s="14">
        <f t="shared" si="18"/>
        <v>1863.31</v>
      </c>
      <c r="R163" s="9">
        <v>261</v>
      </c>
      <c r="S163" s="9" t="b">
        <v>0</v>
      </c>
      <c r="T163" s="9">
        <v>0</v>
      </c>
      <c r="U163" s="9">
        <f t="shared" si="19"/>
        <v>0</v>
      </c>
      <c r="V163" s="14">
        <f t="shared" si="20"/>
        <v>11186.69</v>
      </c>
      <c r="W163" s="14">
        <f t="shared" si="21"/>
        <v>7.13911877394636</v>
      </c>
      <c r="X163" s="14">
        <f t="shared" si="22"/>
        <v>0</v>
      </c>
      <c r="Y163" s="9">
        <f t="shared" si="23"/>
        <v>0</v>
      </c>
    </row>
    <row r="164" spans="1:25">
      <c r="A164" s="5" t="s">
        <v>361</v>
      </c>
      <c r="B164" s="6" t="s">
        <v>362</v>
      </c>
      <c r="C164" s="7" t="s">
        <v>4131</v>
      </c>
      <c r="D164" s="7">
        <v>45131</v>
      </c>
      <c r="E164" s="6">
        <v>7</v>
      </c>
      <c r="F164" s="6">
        <v>24</v>
      </c>
      <c r="G164" s="6">
        <v>2023</v>
      </c>
      <c r="H164" s="7">
        <f t="shared" si="16"/>
        <v>45131</v>
      </c>
      <c r="I164" s="7" t="str" cm="1">
        <f t="array" ref="I164">_xlfn.IFS(E164=1,"January",E164=2,"Febuary",E164=3,"March",E164=4,"April",E164=5,"May",E164=6,"June",E164=7,"July",E164=8,"August",E164=9,"September",E164=10,"October",E164=11,"November",E164=12,"December",E164&gt;12,_xlfn.IFS(F164=1,"January",F164=2,"Febuary",F164=3,"March",F164=4,"April",F164=5,"May",F164=6,"June",F164=7,"July",F164=8,"August",F164=9,"September",F164=10,"October",F164=11,"November",F164=12,"December"))</f>
        <v>July</v>
      </c>
      <c r="J164" s="7" t="str" cm="1">
        <f t="array" ref="J164">_xlfn.IFS(OR(I164="December",I164="January",I164="Febuary"),"Winter",OR(I164="March",I164="April",I164="May"),"Spring",OR(I164="June",I164="July",I164="August"),"Summer",OR(I164="September",I164="October",I164="November"),"Fall")</f>
        <v>Summer</v>
      </c>
      <c r="K164" s="11">
        <v>45151</v>
      </c>
      <c r="L164" s="6">
        <f t="shared" si="17"/>
        <v>20</v>
      </c>
      <c r="M164" s="6" t="s">
        <v>138</v>
      </c>
      <c r="N164" s="6">
        <v>43557</v>
      </c>
      <c r="O164" s="6">
        <v>1386</v>
      </c>
      <c r="P164" s="12">
        <v>2596.68</v>
      </c>
      <c r="Q164" s="12">
        <f t="shared" si="18"/>
        <v>2596.68</v>
      </c>
      <c r="R164" s="6">
        <v>151</v>
      </c>
      <c r="S164" s="6" t="b">
        <v>1</v>
      </c>
      <c r="T164" s="6">
        <v>0</v>
      </c>
      <c r="U164" s="6">
        <f t="shared" si="19"/>
        <v>0</v>
      </c>
      <c r="V164" s="12">
        <f t="shared" si="20"/>
        <v>4953.32</v>
      </c>
      <c r="W164" s="12">
        <f t="shared" si="21"/>
        <v>17.1965562913907</v>
      </c>
      <c r="X164" s="12">
        <f t="shared" si="22"/>
        <v>0</v>
      </c>
      <c r="Y164" s="6">
        <f t="shared" si="23"/>
        <v>0</v>
      </c>
    </row>
    <row r="165" spans="1:25">
      <c r="A165" s="8" t="s">
        <v>363</v>
      </c>
      <c r="B165" s="9" t="s">
        <v>364</v>
      </c>
      <c r="C165" s="10" t="s">
        <v>4128</v>
      </c>
      <c r="D165" s="10">
        <v>44929</v>
      </c>
      <c r="E165" s="9">
        <v>1</v>
      </c>
      <c r="F165" s="9">
        <v>3</v>
      </c>
      <c r="G165" s="9">
        <v>2023</v>
      </c>
      <c r="H165" s="10">
        <f t="shared" si="16"/>
        <v>44929</v>
      </c>
      <c r="I165" s="10" t="str" cm="1">
        <f t="array" ref="I165">_xlfn.IFS(E165=1,"January",E165=2,"Febuary",E165=3,"March",E165=4,"April",E165=5,"May",E165=6,"June",E165=7,"July",E165=8,"August",E165=9,"September",E165=10,"October",E165=11,"November",E165=12,"December",E165&gt;12,_xlfn.IFS(F165=1,"January",F165=2,"Febuary",F165=3,"March",F165=4,"April",F165=5,"May",F165=6,"June",F165=7,"July",F165=8,"August",F165=9,"September",F165=10,"October",F165=11,"November",F165=12,"December"))</f>
        <v>January</v>
      </c>
      <c r="J165" s="10" t="str" cm="1">
        <f t="array" ref="J165">_xlfn.IFS(OR(I165="December",I165="January",I165="Febuary"),"Winter",OR(I165="March",I165="April",I165="May"),"Spring",OR(I165="June",I165="July",I165="August"),"Summer",OR(I165="September",I165="October",I165="November"),"Fall")</f>
        <v>Winter</v>
      </c>
      <c r="K165" s="13">
        <v>44945</v>
      </c>
      <c r="L165" s="9">
        <f t="shared" si="17"/>
        <v>16</v>
      </c>
      <c r="M165" s="9" t="s">
        <v>41</v>
      </c>
      <c r="N165" s="9">
        <v>50080</v>
      </c>
      <c r="O165" s="9">
        <v>1391</v>
      </c>
      <c r="P165" s="14">
        <v>1981.44</v>
      </c>
      <c r="Q165" s="14">
        <f t="shared" si="18"/>
        <v>1981.44</v>
      </c>
      <c r="R165" s="9">
        <v>159</v>
      </c>
      <c r="S165" s="9" t="b">
        <v>1</v>
      </c>
      <c r="T165" s="9">
        <v>0</v>
      </c>
      <c r="U165" s="9">
        <f t="shared" si="19"/>
        <v>0</v>
      </c>
      <c r="V165" s="14">
        <f t="shared" si="20"/>
        <v>5968.56</v>
      </c>
      <c r="W165" s="14">
        <f t="shared" si="21"/>
        <v>12.4618867924528</v>
      </c>
      <c r="X165" s="14">
        <f t="shared" si="22"/>
        <v>0</v>
      </c>
      <c r="Y165" s="9">
        <f t="shared" si="23"/>
        <v>0</v>
      </c>
    </row>
    <row r="166" spans="1:25">
      <c r="A166" s="5" t="s">
        <v>365</v>
      </c>
      <c r="B166" s="6" t="s">
        <v>366</v>
      </c>
      <c r="C166" s="7" t="s">
        <v>4127</v>
      </c>
      <c r="D166" s="7">
        <v>44981</v>
      </c>
      <c r="E166" s="6">
        <v>2</v>
      </c>
      <c r="F166" s="6">
        <v>24</v>
      </c>
      <c r="G166" s="6">
        <v>2023</v>
      </c>
      <c r="H166" s="7">
        <f t="shared" si="16"/>
        <v>44981</v>
      </c>
      <c r="I166" s="7" t="str" cm="1">
        <f t="array" ref="I166">_xlfn.IFS(E166=1,"January",E166=2,"Febuary",E166=3,"March",E166=4,"April",E166=5,"May",E166=6,"June",E166=7,"July",E166=8,"August",E166=9,"September",E166=10,"October",E166=11,"November",E166=12,"December",E166&gt;12,_xlfn.IFS(F166=1,"January",F166=2,"Febuary",F166=3,"March",F166=4,"April",F166=5,"May",F166=6,"June",F166=7,"July",F166=8,"August",F166=9,"September",F166=10,"October",F166=11,"November",F166=12,"December"))</f>
        <v>Febuary</v>
      </c>
      <c r="J166" s="7" t="str" cm="1">
        <f t="array" ref="J166">_xlfn.IFS(OR(I166="December",I166="January",I166="Febuary"),"Winter",OR(I166="March",I166="April",I166="May"),"Spring",OR(I166="June",I166="July",I166="August"),"Summer",OR(I166="September",I166="October",I166="November"),"Fall")</f>
        <v>Winter</v>
      </c>
      <c r="K166" s="11">
        <v>44999</v>
      </c>
      <c r="L166" s="6">
        <f t="shared" si="17"/>
        <v>18</v>
      </c>
      <c r="M166" s="6" t="s">
        <v>33</v>
      </c>
      <c r="N166" s="6">
        <v>3693</v>
      </c>
      <c r="O166" s="6">
        <v>39</v>
      </c>
      <c r="P166" s="12">
        <v>33.91</v>
      </c>
      <c r="Q166" s="12">
        <f t="shared" si="18"/>
        <v>33.91</v>
      </c>
      <c r="R166" s="6">
        <v>0</v>
      </c>
      <c r="S166" s="6" t="b">
        <v>0</v>
      </c>
      <c r="T166" s="6">
        <v>0</v>
      </c>
      <c r="U166" s="6">
        <f t="shared" si="19"/>
        <v>0</v>
      </c>
      <c r="V166" s="12">
        <f t="shared" si="20"/>
        <v>-33.91</v>
      </c>
      <c r="W166" s="12">
        <f t="shared" si="21"/>
        <v>0</v>
      </c>
      <c r="X166" s="12">
        <f t="shared" si="22"/>
        <v>0</v>
      </c>
      <c r="Y166" s="6">
        <f t="shared" si="23"/>
        <v>0</v>
      </c>
    </row>
    <row r="167" spans="1:25">
      <c r="A167" s="8" t="s">
        <v>367</v>
      </c>
      <c r="B167" s="9" t="s">
        <v>368</v>
      </c>
      <c r="C167" s="10" t="s">
        <v>4129</v>
      </c>
      <c r="D167" s="10">
        <v>45283</v>
      </c>
      <c r="E167" s="9">
        <v>12</v>
      </c>
      <c r="F167" s="9">
        <v>23</v>
      </c>
      <c r="G167" s="9">
        <v>2023</v>
      </c>
      <c r="H167" s="10">
        <f t="shared" si="16"/>
        <v>45283</v>
      </c>
      <c r="I167" s="10" t="str" cm="1">
        <f t="array" ref="I167">_xlfn.IFS(E167=1,"January",E167=2,"Febuary",E167=3,"March",E167=4,"April",E167=5,"May",E167=6,"June",E167=7,"July",E167=8,"August",E167=9,"September",E167=10,"October",E167=11,"November",E167=12,"December",E167&gt;12,_xlfn.IFS(F167=1,"January",F167=2,"Febuary",F167=3,"March",F167=4,"April",F167=5,"May",F167=6,"June",F167=7,"July",F167=8,"August",F167=9,"September",F167=10,"October",F167=11,"November",F167=12,"December"))</f>
        <v>December</v>
      </c>
      <c r="J167" s="10" t="str" cm="1">
        <f t="array" ref="J167">_xlfn.IFS(OR(I167="December",I167="January",I167="Febuary"),"Winter",OR(I167="March",I167="April",I167="May"),"Spring",OR(I167="June",I167="July",I167="August"),"Summer",OR(I167="September",I167="October",I167="November"),"Fall")</f>
        <v>Winter</v>
      </c>
      <c r="K167" s="13">
        <v>45288</v>
      </c>
      <c r="L167" s="9">
        <f t="shared" si="17"/>
        <v>5</v>
      </c>
      <c r="M167" s="9" t="s">
        <v>14</v>
      </c>
      <c r="N167" s="9">
        <v>96003</v>
      </c>
      <c r="O167" s="9">
        <v>3214</v>
      </c>
      <c r="P167" s="14">
        <v>4936.77</v>
      </c>
      <c r="Q167" s="14">
        <f t="shared" si="18"/>
        <v>3636.145</v>
      </c>
      <c r="R167" s="9">
        <v>161</v>
      </c>
      <c r="S167" s="9" t="b">
        <v>1</v>
      </c>
      <c r="T167" s="9">
        <v>0</v>
      </c>
      <c r="U167" s="9">
        <f t="shared" si="19"/>
        <v>0</v>
      </c>
      <c r="V167" s="14">
        <f t="shared" si="20"/>
        <v>4413.855</v>
      </c>
      <c r="W167" s="14">
        <f t="shared" si="21"/>
        <v>22.584751552795</v>
      </c>
      <c r="X167" s="14">
        <f t="shared" si="22"/>
        <v>0</v>
      </c>
      <c r="Y167" s="9">
        <f t="shared" si="23"/>
        <v>0</v>
      </c>
    </row>
    <row r="168" spans="1:25">
      <c r="A168" s="5" t="s">
        <v>369</v>
      </c>
      <c r="B168" s="6" t="s">
        <v>370</v>
      </c>
      <c r="C168" s="7" t="s">
        <v>4127</v>
      </c>
      <c r="D168" s="7">
        <v>45054</v>
      </c>
      <c r="E168" s="6">
        <v>5</v>
      </c>
      <c r="F168" s="6">
        <v>8</v>
      </c>
      <c r="G168" s="6">
        <v>2023</v>
      </c>
      <c r="H168" s="7">
        <f t="shared" si="16"/>
        <v>45054</v>
      </c>
      <c r="I168" s="7" t="str" cm="1">
        <f t="array" ref="I168">_xlfn.IFS(E168=1,"January",E168=2,"Febuary",E168=3,"March",E168=4,"April",E168=5,"May",E168=6,"June",E168=7,"July",E168=8,"August",E168=9,"September",E168=10,"October",E168=11,"November",E168=12,"December",E168&gt;12,_xlfn.IFS(F168=1,"January",F168=2,"Febuary",F168=3,"March",F168=4,"April",F168=5,"May",F168=6,"June",F168=7,"July",F168=8,"August",F168=9,"September",F168=10,"October",F168=11,"November",F168=12,"December"))</f>
        <v>May</v>
      </c>
      <c r="J168" s="7" t="str" cm="1">
        <f t="array" ref="J168">_xlfn.IFS(OR(I168="December",I168="January",I168="Febuary"),"Winter",OR(I168="March",I168="April",I168="May"),"Spring",OR(I168="June",I168="July",I168="August"),"Summer",OR(I168="September",I168="October",I168="November"),"Fall")</f>
        <v>Spring</v>
      </c>
      <c r="K168" s="11">
        <v>45080</v>
      </c>
      <c r="L168" s="6">
        <f t="shared" si="17"/>
        <v>26</v>
      </c>
      <c r="M168" s="6" t="s">
        <v>41</v>
      </c>
      <c r="N168" s="6">
        <v>96259</v>
      </c>
      <c r="O168" s="6">
        <v>1611</v>
      </c>
      <c r="P168" s="12">
        <v>2247.61</v>
      </c>
      <c r="Q168" s="12">
        <f t="shared" si="18"/>
        <v>2247.61</v>
      </c>
      <c r="R168" s="6">
        <v>143</v>
      </c>
      <c r="S168" s="6" t="b">
        <v>1</v>
      </c>
      <c r="T168" s="6">
        <v>0</v>
      </c>
      <c r="U168" s="6">
        <f t="shared" si="19"/>
        <v>0</v>
      </c>
      <c r="V168" s="12">
        <f t="shared" si="20"/>
        <v>4902.39</v>
      </c>
      <c r="W168" s="12">
        <f t="shared" si="21"/>
        <v>15.7175524475524</v>
      </c>
      <c r="X168" s="12">
        <f t="shared" si="22"/>
        <v>0</v>
      </c>
      <c r="Y168" s="6">
        <f t="shared" si="23"/>
        <v>0</v>
      </c>
    </row>
    <row r="169" spans="1:25">
      <c r="A169" s="8" t="s">
        <v>371</v>
      </c>
      <c r="B169" s="9" t="s">
        <v>372</v>
      </c>
      <c r="C169" s="10" t="s">
        <v>4129</v>
      </c>
      <c r="D169" s="10">
        <v>44995</v>
      </c>
      <c r="E169" s="9">
        <v>3</v>
      </c>
      <c r="F169" s="9">
        <v>10</v>
      </c>
      <c r="G169" s="9">
        <v>2023</v>
      </c>
      <c r="H169" s="10">
        <f t="shared" si="16"/>
        <v>44995</v>
      </c>
      <c r="I169" s="10" t="str" cm="1">
        <f t="array" ref="I169">_xlfn.IFS(E169=1,"January",E169=2,"Febuary",E169=3,"March",E169=4,"April",E169=5,"May",E169=6,"June",E169=7,"July",E169=8,"August",E169=9,"September",E169=10,"October",E169=11,"November",E169=12,"December",E169&gt;12,_xlfn.IFS(F169=1,"January",F169=2,"Febuary",F169=3,"March",F169=4,"April",F169=5,"May",F169=6,"June",F169=7,"July",F169=8,"August",F169=9,"September",F169=10,"October",F169=11,"November",F169=12,"December"))</f>
        <v>March</v>
      </c>
      <c r="J169" s="10" t="str" cm="1">
        <f t="array" ref="J169">_xlfn.IFS(OR(I169="December",I169="January",I169="Febuary"),"Winter",OR(I169="March",I169="April",I169="May"),"Spring",OR(I169="June",I169="July",I169="August"),"Summer",OR(I169="September",I169="October",I169="November"),"Fall")</f>
        <v>Spring</v>
      </c>
      <c r="K169" s="13">
        <v>45004</v>
      </c>
      <c r="L169" s="9">
        <f t="shared" si="17"/>
        <v>9</v>
      </c>
      <c r="M169" s="9" t="s">
        <v>19</v>
      </c>
      <c r="N169" s="9">
        <v>70163</v>
      </c>
      <c r="O169" s="9">
        <v>2505</v>
      </c>
      <c r="P169" s="14">
        <v>3137.17</v>
      </c>
      <c r="Q169" s="14">
        <f t="shared" si="18"/>
        <v>3137.17</v>
      </c>
      <c r="R169" s="9">
        <v>0</v>
      </c>
      <c r="S169" s="9" t="b">
        <v>1</v>
      </c>
      <c r="T169" s="9">
        <v>0</v>
      </c>
      <c r="U169" s="9">
        <f t="shared" si="19"/>
        <v>0</v>
      </c>
      <c r="V169" s="14">
        <f t="shared" si="20"/>
        <v>-3137.17</v>
      </c>
      <c r="W169" s="14">
        <f t="shared" si="21"/>
        <v>0</v>
      </c>
      <c r="X169" s="14">
        <f t="shared" si="22"/>
        <v>0</v>
      </c>
      <c r="Y169" s="9">
        <f t="shared" si="23"/>
        <v>0</v>
      </c>
    </row>
    <row r="170" spans="1:25">
      <c r="A170" s="5" t="s">
        <v>373</v>
      </c>
      <c r="B170" s="6" t="s">
        <v>374</v>
      </c>
      <c r="C170" s="7" t="s">
        <v>4128</v>
      </c>
      <c r="D170" s="7">
        <v>45213</v>
      </c>
      <c r="E170" s="6">
        <v>10</v>
      </c>
      <c r="F170" s="6">
        <v>14</v>
      </c>
      <c r="G170" s="6">
        <v>2023</v>
      </c>
      <c r="H170" s="7">
        <f t="shared" si="16"/>
        <v>45213</v>
      </c>
      <c r="I170" s="7" t="str" cm="1">
        <f t="array" ref="I170">_xlfn.IFS(E170=1,"January",E170=2,"Febuary",E170=3,"March",E170=4,"April",E170=5,"May",E170=6,"June",E170=7,"July",E170=8,"August",E170=9,"September",E170=10,"October",E170=11,"November",E170=12,"December",E170&gt;12,_xlfn.IFS(F170=1,"January",F170=2,"Febuary",F170=3,"March",F170=4,"April",F170=5,"May",F170=6,"June",F170=7,"July",F170=8,"August",F170=9,"September",F170=10,"October",F170=11,"November",F170=12,"December"))</f>
        <v>October</v>
      </c>
      <c r="J170" s="7" t="str" cm="1">
        <f t="array" ref="J170">_xlfn.IFS(OR(I170="December",I170="January",I170="Febuary"),"Winter",OR(I170="March",I170="April",I170="May"),"Spring",OR(I170="June",I170="July",I170="August"),"Summer",OR(I170="September",I170="October",I170="November"),"Fall")</f>
        <v>Fall</v>
      </c>
      <c r="K170" s="11">
        <v>45224</v>
      </c>
      <c r="L170" s="6">
        <f t="shared" si="17"/>
        <v>11</v>
      </c>
      <c r="M170" s="6" t="s">
        <v>41</v>
      </c>
      <c r="N170" s="6">
        <v>26939</v>
      </c>
      <c r="O170" s="6">
        <v>1087</v>
      </c>
      <c r="P170" s="12">
        <v>2135.17</v>
      </c>
      <c r="Q170" s="12">
        <f t="shared" si="18"/>
        <v>2135.17</v>
      </c>
      <c r="R170" s="6">
        <v>172</v>
      </c>
      <c r="S170" s="6" t="b">
        <v>1</v>
      </c>
      <c r="T170" s="6">
        <v>0</v>
      </c>
      <c r="U170" s="6">
        <f t="shared" si="19"/>
        <v>0</v>
      </c>
      <c r="V170" s="12">
        <f t="shared" si="20"/>
        <v>6464.83</v>
      </c>
      <c r="W170" s="12">
        <f t="shared" si="21"/>
        <v>12.4137790697674</v>
      </c>
      <c r="X170" s="12">
        <f t="shared" si="22"/>
        <v>0</v>
      </c>
      <c r="Y170" s="6">
        <f t="shared" si="23"/>
        <v>0</v>
      </c>
    </row>
    <row r="171" spans="1:25">
      <c r="A171" s="8" t="s">
        <v>375</v>
      </c>
      <c r="B171" s="9" t="s">
        <v>376</v>
      </c>
      <c r="C171" s="10" t="s">
        <v>4128</v>
      </c>
      <c r="D171" s="10">
        <v>45153</v>
      </c>
      <c r="E171" s="9">
        <v>8</v>
      </c>
      <c r="F171" s="9">
        <v>15</v>
      </c>
      <c r="G171" s="9">
        <v>2023</v>
      </c>
      <c r="H171" s="10">
        <f t="shared" si="16"/>
        <v>45153</v>
      </c>
      <c r="I171" s="10" t="str" cm="1">
        <f t="array" ref="I171">_xlfn.IFS(E171=1,"January",E171=2,"Febuary",E171=3,"March",E171=4,"April",E171=5,"May",E171=6,"June",E171=7,"July",E171=8,"August",E171=9,"September",E171=10,"October",E171=11,"November",E171=12,"December",E171&gt;12,_xlfn.IFS(F171=1,"January",F171=2,"Febuary",F171=3,"March",F171=4,"April",F171=5,"May",F171=6,"June",F171=7,"July",F171=8,"August",F171=9,"September",F171=10,"October",F171=11,"November",F171=12,"December"))</f>
        <v>August</v>
      </c>
      <c r="J171" s="10" t="str" cm="1">
        <f t="array" ref="J171">_xlfn.IFS(OR(I171="December",I171="January",I171="Febuary"),"Winter",OR(I171="March",I171="April",I171="May"),"Spring",OR(I171="June",I171="July",I171="August"),"Summer",OR(I171="September",I171="October",I171="November"),"Fall")</f>
        <v>Summer</v>
      </c>
      <c r="K171" s="13">
        <v>45169</v>
      </c>
      <c r="L171" s="9">
        <f t="shared" si="17"/>
        <v>16</v>
      </c>
      <c r="M171" s="9" t="s">
        <v>14</v>
      </c>
      <c r="N171" s="9">
        <v>49925</v>
      </c>
      <c r="O171" s="9">
        <v>1498</v>
      </c>
      <c r="P171" s="14">
        <v>2284.72</v>
      </c>
      <c r="Q171" s="14">
        <f t="shared" si="18"/>
        <v>2284.72</v>
      </c>
      <c r="R171" s="9">
        <v>114</v>
      </c>
      <c r="S171" s="9" t="b">
        <v>1</v>
      </c>
      <c r="T171" s="9">
        <v>0</v>
      </c>
      <c r="U171" s="9">
        <f t="shared" si="19"/>
        <v>0</v>
      </c>
      <c r="V171" s="14">
        <f t="shared" si="20"/>
        <v>3415.28</v>
      </c>
      <c r="W171" s="14">
        <f t="shared" si="21"/>
        <v>20.0414035087719</v>
      </c>
      <c r="X171" s="14">
        <f t="shared" si="22"/>
        <v>0</v>
      </c>
      <c r="Y171" s="9">
        <f t="shared" si="23"/>
        <v>0</v>
      </c>
    </row>
    <row r="172" spans="1:25">
      <c r="A172" s="5" t="s">
        <v>377</v>
      </c>
      <c r="B172" s="6" t="s">
        <v>378</v>
      </c>
      <c r="C172" s="7" t="s">
        <v>4131</v>
      </c>
      <c r="D172" s="7">
        <v>45185</v>
      </c>
      <c r="E172" s="6">
        <v>9</v>
      </c>
      <c r="F172" s="6">
        <v>16</v>
      </c>
      <c r="G172" s="6">
        <v>2023</v>
      </c>
      <c r="H172" s="7">
        <f t="shared" si="16"/>
        <v>45185</v>
      </c>
      <c r="I172" s="7" t="str" cm="1">
        <f t="array" ref="I172">_xlfn.IFS(E172=1,"January",E172=2,"Febuary",E172=3,"March",E172=4,"April",E172=5,"May",E172=6,"June",E172=7,"July",E172=8,"August",E172=9,"September",E172=10,"October",E172=11,"November",E172=12,"December",E172&gt;12,_xlfn.IFS(F172=1,"January",F172=2,"Febuary",F172=3,"March",F172=4,"April",F172=5,"May",F172=6,"June",F172=7,"July",F172=8,"August",F172=9,"September",F172=10,"October",F172=11,"November",F172=12,"December"))</f>
        <v>September</v>
      </c>
      <c r="J172" s="7" t="str" cm="1">
        <f t="array" ref="J172">_xlfn.IFS(OR(I172="December",I172="January",I172="Febuary"),"Winter",OR(I172="March",I172="April",I172="May"),"Spring",OR(I172="June",I172="July",I172="August"),"Summer",OR(I172="September",I172="October",I172="November"),"Fall")</f>
        <v>Fall</v>
      </c>
      <c r="K172" s="11">
        <v>45196</v>
      </c>
      <c r="L172" s="6">
        <f t="shared" si="17"/>
        <v>11</v>
      </c>
      <c r="M172" s="6" t="s">
        <v>138</v>
      </c>
      <c r="N172" s="6">
        <v>43941</v>
      </c>
      <c r="O172" s="6">
        <v>1392</v>
      </c>
      <c r="P172" s="12">
        <v>1479.92</v>
      </c>
      <c r="Q172" s="12">
        <f t="shared" si="18"/>
        <v>1479.92</v>
      </c>
      <c r="R172" s="6">
        <v>183</v>
      </c>
      <c r="S172" s="6" t="b">
        <v>1</v>
      </c>
      <c r="T172" s="6">
        <v>0</v>
      </c>
      <c r="U172" s="6">
        <f t="shared" si="19"/>
        <v>0</v>
      </c>
      <c r="V172" s="12">
        <f t="shared" si="20"/>
        <v>7670.08</v>
      </c>
      <c r="W172" s="12">
        <f t="shared" si="21"/>
        <v>8.08699453551913</v>
      </c>
      <c r="X172" s="12">
        <f t="shared" si="22"/>
        <v>0</v>
      </c>
      <c r="Y172" s="6">
        <f t="shared" si="23"/>
        <v>0</v>
      </c>
    </row>
    <row r="173" spans="1:25">
      <c r="A173" s="8" t="s">
        <v>379</v>
      </c>
      <c r="B173" s="9" t="s">
        <v>380</v>
      </c>
      <c r="C173" s="10" t="s">
        <v>4129</v>
      </c>
      <c r="D173" s="10">
        <v>45155</v>
      </c>
      <c r="E173" s="9">
        <v>8</v>
      </c>
      <c r="F173" s="9">
        <v>17</v>
      </c>
      <c r="G173" s="9">
        <v>2023</v>
      </c>
      <c r="H173" s="10">
        <f t="shared" si="16"/>
        <v>45155</v>
      </c>
      <c r="I173" s="10" t="str" cm="1">
        <f t="array" ref="I173">_xlfn.IFS(E173=1,"January",E173=2,"Febuary",E173=3,"March",E173=4,"April",E173=5,"May",E173=6,"June",E173=7,"July",E173=8,"August",E173=9,"September",E173=10,"October",E173=11,"November",E173=12,"December",E173&gt;12,_xlfn.IFS(F173=1,"January",F173=2,"Febuary",F173=3,"March",F173=4,"April",F173=5,"May",F173=6,"June",F173=7,"July",F173=8,"August",F173=9,"September",F173=10,"October",F173=11,"November",F173=12,"December"))</f>
        <v>August</v>
      </c>
      <c r="J173" s="10" t="str" cm="1">
        <f t="array" ref="J173">_xlfn.IFS(OR(I173="December",I173="January",I173="Febuary"),"Winter",OR(I173="March",I173="April",I173="May"),"Spring",OR(I173="June",I173="July",I173="August"),"Summer",OR(I173="September",I173="October",I173="November"),"Fall")</f>
        <v>Summer</v>
      </c>
      <c r="K173" s="13">
        <v>45175</v>
      </c>
      <c r="L173" s="9">
        <f t="shared" si="17"/>
        <v>20</v>
      </c>
      <c r="M173" s="9" t="s">
        <v>19</v>
      </c>
      <c r="N173" s="9">
        <v>22834</v>
      </c>
      <c r="O173" s="9">
        <v>1097</v>
      </c>
      <c r="P173" s="14">
        <v>1865.02</v>
      </c>
      <c r="Q173" s="14">
        <f t="shared" si="18"/>
        <v>1865.02</v>
      </c>
      <c r="R173" s="9">
        <v>172</v>
      </c>
      <c r="S173" s="9" t="b">
        <v>0</v>
      </c>
      <c r="T173" s="9">
        <v>0</v>
      </c>
      <c r="U173" s="9">
        <f t="shared" si="19"/>
        <v>0</v>
      </c>
      <c r="V173" s="14">
        <f t="shared" si="20"/>
        <v>6734.98</v>
      </c>
      <c r="W173" s="14">
        <f t="shared" si="21"/>
        <v>10.8431395348837</v>
      </c>
      <c r="X173" s="14">
        <f t="shared" si="22"/>
        <v>0</v>
      </c>
      <c r="Y173" s="9">
        <f t="shared" si="23"/>
        <v>0</v>
      </c>
    </row>
    <row r="174" spans="1:25">
      <c r="A174" s="5" t="s">
        <v>381</v>
      </c>
      <c r="B174" s="6" t="s">
        <v>382</v>
      </c>
      <c r="C174" s="7" t="s">
        <v>4131</v>
      </c>
      <c r="D174" s="7">
        <v>45170</v>
      </c>
      <c r="E174" s="6">
        <v>9</v>
      </c>
      <c r="F174" s="6">
        <v>1</v>
      </c>
      <c r="G174" s="6">
        <v>2023</v>
      </c>
      <c r="H174" s="7">
        <f t="shared" si="16"/>
        <v>45170</v>
      </c>
      <c r="I174" s="7" t="str" cm="1">
        <f t="array" ref="I174">_xlfn.IFS(E174=1,"January",E174=2,"Febuary",E174=3,"March",E174=4,"April",E174=5,"May",E174=6,"June",E174=7,"July",E174=8,"August",E174=9,"September",E174=10,"October",E174=11,"November",E174=12,"December",E174&gt;12,_xlfn.IFS(F174=1,"January",F174=2,"Febuary",F174=3,"March",F174=4,"April",F174=5,"May",F174=6,"June",F174=7,"July",F174=8,"August",F174=9,"September",F174=10,"October",F174=11,"November",F174=12,"December"))</f>
        <v>September</v>
      </c>
      <c r="J174" s="7" t="str" cm="1">
        <f t="array" ref="J174">_xlfn.IFS(OR(I174="December",I174="January",I174="Febuary"),"Winter",OR(I174="March",I174="April",I174="May"),"Spring",OR(I174="June",I174="July",I174="August"),"Summer",OR(I174="September",I174="October",I174="November"),"Fall")</f>
        <v>Fall</v>
      </c>
      <c r="K174" s="11">
        <v>45199</v>
      </c>
      <c r="L174" s="6">
        <f t="shared" si="17"/>
        <v>29</v>
      </c>
      <c r="M174" s="6" t="s">
        <v>23</v>
      </c>
      <c r="N174" s="6">
        <v>19047</v>
      </c>
      <c r="O174" s="6">
        <v>835</v>
      </c>
      <c r="P174" s="12">
        <v>1525.44</v>
      </c>
      <c r="Q174" s="12">
        <f t="shared" si="18"/>
        <v>1525.44</v>
      </c>
      <c r="R174" s="6">
        <v>97</v>
      </c>
      <c r="S174" s="6" t="b">
        <v>1</v>
      </c>
      <c r="T174" s="6">
        <v>0</v>
      </c>
      <c r="U174" s="6">
        <f t="shared" si="19"/>
        <v>0</v>
      </c>
      <c r="V174" s="12">
        <f t="shared" si="20"/>
        <v>3324.56</v>
      </c>
      <c r="W174" s="12">
        <f t="shared" si="21"/>
        <v>15.7261855670103</v>
      </c>
      <c r="X174" s="12">
        <f t="shared" si="22"/>
        <v>0</v>
      </c>
      <c r="Y174" s="6">
        <f t="shared" si="23"/>
        <v>0</v>
      </c>
    </row>
    <row r="175" spans="1:25">
      <c r="A175" s="8" t="s">
        <v>383</v>
      </c>
      <c r="B175" s="9" t="s">
        <v>384</v>
      </c>
      <c r="C175" s="10" t="s">
        <v>4127</v>
      </c>
      <c r="D175" s="10">
        <v>45253</v>
      </c>
      <c r="E175" s="9">
        <v>11</v>
      </c>
      <c r="F175" s="9">
        <v>23</v>
      </c>
      <c r="G175" s="9">
        <v>2023</v>
      </c>
      <c r="H175" s="10">
        <f t="shared" si="16"/>
        <v>45253</v>
      </c>
      <c r="I175" s="10" t="str" cm="1">
        <f t="array" ref="I175">_xlfn.IFS(E175=1,"January",E175=2,"Febuary",E175=3,"March",E175=4,"April",E175=5,"May",E175=6,"June",E175=7,"July",E175=8,"August",E175=9,"September",E175=10,"October",E175=11,"November",E175=12,"December",E175&gt;12,_xlfn.IFS(F175=1,"January",F175=2,"Febuary",F175=3,"March",F175=4,"April",F175=5,"May",F175=6,"June",F175=7,"July",F175=8,"August",F175=9,"September",F175=10,"October",F175=11,"November",F175=12,"December"))</f>
        <v>November</v>
      </c>
      <c r="J175" s="10" t="str" cm="1">
        <f t="array" ref="J175">_xlfn.IFS(OR(I175="December",I175="January",I175="Febuary"),"Winter",OR(I175="March",I175="April",I175="May"),"Spring",OR(I175="June",I175="July",I175="August"),"Summer",OR(I175="September",I175="October",I175="November"),"Fall")</f>
        <v>Fall</v>
      </c>
      <c r="K175" s="13">
        <v>45271</v>
      </c>
      <c r="L175" s="9">
        <f t="shared" si="17"/>
        <v>18</v>
      </c>
      <c r="M175" s="9" t="s">
        <v>14</v>
      </c>
      <c r="N175" s="9">
        <v>27105</v>
      </c>
      <c r="O175" s="9">
        <v>1262</v>
      </c>
      <c r="P175" s="14">
        <v>868.04</v>
      </c>
      <c r="Q175" s="14">
        <f t="shared" si="18"/>
        <v>868.04</v>
      </c>
      <c r="R175" s="9">
        <v>68</v>
      </c>
      <c r="S175" s="9" t="b">
        <v>1</v>
      </c>
      <c r="T175" s="9">
        <v>0</v>
      </c>
      <c r="U175" s="9">
        <f t="shared" si="19"/>
        <v>0</v>
      </c>
      <c r="V175" s="14">
        <f t="shared" si="20"/>
        <v>2531.96</v>
      </c>
      <c r="W175" s="14">
        <f t="shared" si="21"/>
        <v>12.7652941176471</v>
      </c>
      <c r="X175" s="14">
        <f t="shared" si="22"/>
        <v>0</v>
      </c>
      <c r="Y175" s="9">
        <f t="shared" si="23"/>
        <v>0</v>
      </c>
    </row>
    <row r="176" spans="1:25">
      <c r="A176" s="5" t="s">
        <v>385</v>
      </c>
      <c r="B176" s="6" t="s">
        <v>386</v>
      </c>
      <c r="C176" s="7" t="s">
        <v>4131</v>
      </c>
      <c r="D176" s="7">
        <v>45175</v>
      </c>
      <c r="E176" s="6">
        <v>9</v>
      </c>
      <c r="F176" s="6">
        <v>6</v>
      </c>
      <c r="G176" s="6">
        <v>2023</v>
      </c>
      <c r="H176" s="7">
        <f t="shared" si="16"/>
        <v>45175</v>
      </c>
      <c r="I176" s="7" t="str" cm="1">
        <f t="array" ref="I176">_xlfn.IFS(E176=1,"January",E176=2,"Febuary",E176=3,"March",E176=4,"April",E176=5,"May",E176=6,"June",E176=7,"July",E176=8,"August",E176=9,"September",E176=10,"October",E176=11,"November",E176=12,"December",E176&gt;12,_xlfn.IFS(F176=1,"January",F176=2,"Febuary",F176=3,"March",F176=4,"April",F176=5,"May",F176=6,"June",F176=7,"July",F176=8,"August",F176=9,"September",F176=10,"October",F176=11,"November",F176=12,"December"))</f>
        <v>September</v>
      </c>
      <c r="J176" s="7" t="str" cm="1">
        <f t="array" ref="J176">_xlfn.IFS(OR(I176="December",I176="January",I176="Febuary"),"Winter",OR(I176="March",I176="April",I176="May"),"Spring",OR(I176="June",I176="July",I176="August"),"Summer",OR(I176="September",I176="October",I176="November"),"Fall")</f>
        <v>Fall</v>
      </c>
      <c r="K176" s="11">
        <v>45182</v>
      </c>
      <c r="L176" s="6">
        <f t="shared" si="17"/>
        <v>7</v>
      </c>
      <c r="M176" s="6" t="s">
        <v>23</v>
      </c>
      <c r="N176" s="6">
        <v>76766</v>
      </c>
      <c r="O176" s="6">
        <v>3266</v>
      </c>
      <c r="P176" s="12">
        <v>2615.51</v>
      </c>
      <c r="Q176" s="12">
        <f t="shared" si="18"/>
        <v>2615.51</v>
      </c>
      <c r="R176" s="6">
        <v>383</v>
      </c>
      <c r="S176" s="6" t="b">
        <v>1</v>
      </c>
      <c r="T176" s="6">
        <v>0</v>
      </c>
      <c r="U176" s="6">
        <f t="shared" si="19"/>
        <v>0</v>
      </c>
      <c r="V176" s="12">
        <f t="shared" si="20"/>
        <v>16534.49</v>
      </c>
      <c r="W176" s="12">
        <f t="shared" si="21"/>
        <v>6.82900783289817</v>
      </c>
      <c r="X176" s="12">
        <f t="shared" si="22"/>
        <v>0</v>
      </c>
      <c r="Y176" s="6">
        <f t="shared" si="23"/>
        <v>0</v>
      </c>
    </row>
    <row r="177" spans="1:25">
      <c r="A177" s="8" t="s">
        <v>387</v>
      </c>
      <c r="B177" s="9" t="s">
        <v>388</v>
      </c>
      <c r="C177" s="10" t="s">
        <v>4128</v>
      </c>
      <c r="D177" s="10">
        <v>44966</v>
      </c>
      <c r="E177" s="9">
        <v>2</v>
      </c>
      <c r="F177" s="9">
        <v>9</v>
      </c>
      <c r="G177" s="9">
        <v>2023</v>
      </c>
      <c r="H177" s="10">
        <f t="shared" si="16"/>
        <v>44966</v>
      </c>
      <c r="I177" s="10" t="str" cm="1">
        <f t="array" ref="I177">_xlfn.IFS(E177=1,"January",E177=2,"Febuary",E177=3,"March",E177=4,"April",E177=5,"May",E177=6,"June",E177=7,"July",E177=8,"August",E177=9,"September",E177=10,"October",E177=11,"November",E177=12,"December",E177&gt;12,_xlfn.IFS(F177=1,"January",F177=2,"Febuary",F177=3,"March",F177=4,"April",F177=5,"May",F177=6,"June",F177=7,"July",F177=8,"August",F177=9,"September",F177=10,"October",F177=11,"November",F177=12,"December"))</f>
        <v>Febuary</v>
      </c>
      <c r="J177" s="10" t="str" cm="1">
        <f t="array" ref="J177">_xlfn.IFS(OR(I177="December",I177="January",I177="Febuary"),"Winter",OR(I177="March",I177="April",I177="May"),"Spring",OR(I177="June",I177="July",I177="August"),"Summer",OR(I177="September",I177="October",I177="November"),"Fall")</f>
        <v>Winter</v>
      </c>
      <c r="K177" s="13">
        <v>44993</v>
      </c>
      <c r="L177" s="9">
        <f t="shared" si="17"/>
        <v>27</v>
      </c>
      <c r="M177" s="9" t="s">
        <v>14</v>
      </c>
      <c r="N177" s="9">
        <v>16707</v>
      </c>
      <c r="O177" s="9">
        <v>239</v>
      </c>
      <c r="P177" s="14">
        <v>197.02</v>
      </c>
      <c r="Q177" s="14">
        <f t="shared" si="18"/>
        <v>197.02</v>
      </c>
      <c r="R177" s="9">
        <v>22</v>
      </c>
      <c r="S177" s="9" t="b">
        <v>0</v>
      </c>
      <c r="T177" s="9">
        <v>0</v>
      </c>
      <c r="U177" s="9">
        <f t="shared" si="19"/>
        <v>0</v>
      </c>
      <c r="V177" s="14">
        <f t="shared" si="20"/>
        <v>902.98</v>
      </c>
      <c r="W177" s="14">
        <f t="shared" si="21"/>
        <v>8.95545454545455</v>
      </c>
      <c r="X177" s="14">
        <f t="shared" si="22"/>
        <v>0</v>
      </c>
      <c r="Y177" s="9">
        <f t="shared" si="23"/>
        <v>0</v>
      </c>
    </row>
    <row r="178" spans="1:25">
      <c r="A178" s="5" t="s">
        <v>389</v>
      </c>
      <c r="B178" s="6" t="s">
        <v>390</v>
      </c>
      <c r="C178" s="7" t="s">
        <v>4128</v>
      </c>
      <c r="D178" s="7">
        <v>45098</v>
      </c>
      <c r="E178" s="6">
        <v>6</v>
      </c>
      <c r="F178" s="6">
        <v>21</v>
      </c>
      <c r="G178" s="6">
        <v>2023</v>
      </c>
      <c r="H178" s="7">
        <f t="shared" si="16"/>
        <v>45098</v>
      </c>
      <c r="I178" s="7" t="str" cm="1">
        <f t="array" ref="I178">_xlfn.IFS(E178=1,"January",E178=2,"Febuary",E178=3,"March",E178=4,"April",E178=5,"May",E178=6,"June",E178=7,"July",E178=8,"August",E178=9,"September",E178=10,"October",E178=11,"November",E178=12,"December",E178&gt;12,_xlfn.IFS(F178=1,"January",F178=2,"Febuary",F178=3,"March",F178=4,"April",F178=5,"May",F178=6,"June",F178=7,"July",F178=8,"August",F178=9,"September",F178=10,"October",F178=11,"November",F178=12,"December"))</f>
        <v>June</v>
      </c>
      <c r="J178" s="7" t="str" cm="1">
        <f t="array" ref="J178">_xlfn.IFS(OR(I178="December",I178="January",I178="Febuary"),"Winter",OR(I178="March",I178="April",I178="May"),"Spring",OR(I178="June",I178="July",I178="August"),"Summer",OR(I178="September",I178="October",I178="November"),"Fall")</f>
        <v>Summer</v>
      </c>
      <c r="K178" s="11">
        <v>45124</v>
      </c>
      <c r="L178" s="6">
        <f t="shared" si="17"/>
        <v>26</v>
      </c>
      <c r="M178" s="6" t="s">
        <v>14</v>
      </c>
      <c r="N178" s="6">
        <v>22976</v>
      </c>
      <c r="O178" s="6">
        <v>366</v>
      </c>
      <c r="P178" s="12">
        <v>562.48</v>
      </c>
      <c r="Q178" s="12">
        <f t="shared" si="18"/>
        <v>562.48</v>
      </c>
      <c r="R178" s="6">
        <v>0</v>
      </c>
      <c r="S178" s="6" t="b">
        <v>0</v>
      </c>
      <c r="T178" s="6">
        <v>0</v>
      </c>
      <c r="U178" s="6">
        <f t="shared" si="19"/>
        <v>0</v>
      </c>
      <c r="V178" s="12">
        <f t="shared" si="20"/>
        <v>-562.48</v>
      </c>
      <c r="W178" s="12">
        <f t="shared" si="21"/>
        <v>0</v>
      </c>
      <c r="X178" s="12">
        <f t="shared" si="22"/>
        <v>0</v>
      </c>
      <c r="Y178" s="6">
        <f t="shared" si="23"/>
        <v>0</v>
      </c>
    </row>
    <row r="179" spans="1:25">
      <c r="A179" s="8" t="s">
        <v>391</v>
      </c>
      <c r="B179" s="9" t="s">
        <v>392</v>
      </c>
      <c r="C179" s="10" t="s">
        <v>4131</v>
      </c>
      <c r="D179" s="10">
        <v>44997</v>
      </c>
      <c r="E179" s="9">
        <v>3</v>
      </c>
      <c r="F179" s="9">
        <v>12</v>
      </c>
      <c r="G179" s="9">
        <v>2023</v>
      </c>
      <c r="H179" s="10">
        <f t="shared" si="16"/>
        <v>44997</v>
      </c>
      <c r="I179" s="10" t="str" cm="1">
        <f t="array" ref="I179">_xlfn.IFS(E179=1,"January",E179=2,"Febuary",E179=3,"March",E179=4,"April",E179=5,"May",E179=6,"June",E179=7,"July",E179=8,"August",E179=9,"September",E179=10,"October",E179=11,"November",E179=12,"December",E179&gt;12,_xlfn.IFS(F179=1,"January",F179=2,"Febuary",F179=3,"March",F179=4,"April",F179=5,"May",F179=6,"June",F179=7,"July",F179=8,"August",F179=9,"September",F179=10,"October",F179=11,"November",F179=12,"December"))</f>
        <v>March</v>
      </c>
      <c r="J179" s="10" t="str" cm="1">
        <f t="array" ref="J179">_xlfn.IFS(OR(I179="December",I179="January",I179="Febuary"),"Winter",OR(I179="March",I179="April",I179="May"),"Spring",OR(I179="June",I179="July",I179="August"),"Summer",OR(I179="September",I179="October",I179="November"),"Fall")</f>
        <v>Spring</v>
      </c>
      <c r="K179" s="13">
        <v>45018</v>
      </c>
      <c r="L179" s="9">
        <f t="shared" si="17"/>
        <v>21</v>
      </c>
      <c r="M179" s="9" t="s">
        <v>266</v>
      </c>
      <c r="N179" s="9">
        <v>45262</v>
      </c>
      <c r="O179" s="9">
        <v>1406</v>
      </c>
      <c r="P179" s="14">
        <v>1974.81</v>
      </c>
      <c r="Q179" s="14">
        <f t="shared" si="18"/>
        <v>1974.81</v>
      </c>
      <c r="R179" s="9">
        <v>96</v>
      </c>
      <c r="S179" s="9" t="b">
        <v>0</v>
      </c>
      <c r="T179" s="9">
        <v>0</v>
      </c>
      <c r="U179" s="9">
        <f t="shared" si="19"/>
        <v>0</v>
      </c>
      <c r="V179" s="14">
        <f t="shared" si="20"/>
        <v>2825.19</v>
      </c>
      <c r="W179" s="14">
        <f t="shared" si="21"/>
        <v>20.5709375</v>
      </c>
      <c r="X179" s="14">
        <f t="shared" si="22"/>
        <v>0</v>
      </c>
      <c r="Y179" s="9">
        <f t="shared" si="23"/>
        <v>0</v>
      </c>
    </row>
    <row r="180" spans="1:25">
      <c r="A180" s="5" t="s">
        <v>393</v>
      </c>
      <c r="B180" s="6" t="s">
        <v>394</v>
      </c>
      <c r="C180" s="7" t="s">
        <v>4128</v>
      </c>
      <c r="D180" s="7">
        <v>45005</v>
      </c>
      <c r="E180" s="6">
        <v>3</v>
      </c>
      <c r="F180" s="6">
        <v>20</v>
      </c>
      <c r="G180" s="6">
        <v>2023</v>
      </c>
      <c r="H180" s="7">
        <f t="shared" si="16"/>
        <v>45005</v>
      </c>
      <c r="I180" s="7" t="str" cm="1">
        <f t="array" ref="I180">_xlfn.IFS(E180=1,"January",E180=2,"Febuary",E180=3,"March",E180=4,"April",E180=5,"May",E180=6,"June",E180=7,"July",E180=8,"August",E180=9,"September",E180=10,"October",E180=11,"November",E180=12,"December",E180&gt;12,_xlfn.IFS(F180=1,"January",F180=2,"Febuary",F180=3,"March",F180=4,"April",F180=5,"May",F180=6,"June",F180=7,"July",F180=8,"August",F180=9,"September",F180=10,"October",F180=11,"November",F180=12,"December"))</f>
        <v>March</v>
      </c>
      <c r="J180" s="7" t="str" cm="1">
        <f t="array" ref="J180">_xlfn.IFS(OR(I180="December",I180="January",I180="Febuary"),"Winter",OR(I180="March",I180="April",I180="May"),"Spring",OR(I180="June",I180="July",I180="August"),"Summer",OR(I180="September",I180="October",I180="November"),"Fall")</f>
        <v>Spring</v>
      </c>
      <c r="K180" s="11">
        <v>45012</v>
      </c>
      <c r="L180" s="6">
        <f t="shared" si="17"/>
        <v>7</v>
      </c>
      <c r="M180" s="6" t="s">
        <v>19</v>
      </c>
      <c r="N180" s="6">
        <v>24776</v>
      </c>
      <c r="O180" s="6">
        <v>491</v>
      </c>
      <c r="P180" s="12">
        <v>701.39</v>
      </c>
      <c r="Q180" s="12">
        <f t="shared" si="18"/>
        <v>701.39</v>
      </c>
      <c r="R180" s="6">
        <v>72</v>
      </c>
      <c r="S180" s="6" t="b">
        <v>0</v>
      </c>
      <c r="T180" s="6">
        <v>0</v>
      </c>
      <c r="U180" s="6">
        <f t="shared" si="19"/>
        <v>0</v>
      </c>
      <c r="V180" s="12">
        <f t="shared" si="20"/>
        <v>2898.61</v>
      </c>
      <c r="W180" s="12">
        <f t="shared" si="21"/>
        <v>9.74152777777778</v>
      </c>
      <c r="X180" s="12">
        <f t="shared" si="22"/>
        <v>0</v>
      </c>
      <c r="Y180" s="6">
        <f t="shared" si="23"/>
        <v>0</v>
      </c>
    </row>
    <row r="181" spans="1:25">
      <c r="A181" s="8" t="s">
        <v>395</v>
      </c>
      <c r="B181" s="9" t="s">
        <v>396</v>
      </c>
      <c r="C181" s="10" t="s">
        <v>4127</v>
      </c>
      <c r="D181" s="10">
        <v>45135</v>
      </c>
      <c r="E181" s="9">
        <v>7</v>
      </c>
      <c r="F181" s="9">
        <v>28</v>
      </c>
      <c r="G181" s="9">
        <v>2023</v>
      </c>
      <c r="H181" s="10">
        <f t="shared" si="16"/>
        <v>45135</v>
      </c>
      <c r="I181" s="10" t="str" cm="1">
        <f t="array" ref="I181">_xlfn.IFS(E181=1,"January",E181=2,"Febuary",E181=3,"March",E181=4,"April",E181=5,"May",E181=6,"June",E181=7,"July",E181=8,"August",E181=9,"September",E181=10,"October",E181=11,"November",E181=12,"December",E181&gt;12,_xlfn.IFS(F181=1,"January",F181=2,"Febuary",F181=3,"March",F181=4,"April",F181=5,"May",F181=6,"June",F181=7,"July",F181=8,"August",F181=9,"September",F181=10,"October",F181=11,"November",F181=12,"December"))</f>
        <v>July</v>
      </c>
      <c r="J181" s="10" t="str" cm="1">
        <f t="array" ref="J181">_xlfn.IFS(OR(I181="December",I181="January",I181="Febuary"),"Winter",OR(I181="March",I181="April",I181="May"),"Spring",OR(I181="June",I181="July",I181="August"),"Summer",OR(I181="September",I181="October",I181="November"),"Fall")</f>
        <v>Summer</v>
      </c>
      <c r="K181" s="13">
        <v>45165</v>
      </c>
      <c r="L181" s="9">
        <f t="shared" si="17"/>
        <v>30</v>
      </c>
      <c r="M181" s="9" t="s">
        <v>19</v>
      </c>
      <c r="N181" s="9">
        <v>31080</v>
      </c>
      <c r="O181" s="9">
        <v>903</v>
      </c>
      <c r="P181" s="14">
        <v>1725.78</v>
      </c>
      <c r="Q181" s="14">
        <f t="shared" si="18"/>
        <v>1725.78</v>
      </c>
      <c r="R181" s="9">
        <v>52</v>
      </c>
      <c r="S181" s="9" t="b">
        <v>0</v>
      </c>
      <c r="T181" s="9">
        <v>0</v>
      </c>
      <c r="U181" s="9">
        <f t="shared" si="19"/>
        <v>0</v>
      </c>
      <c r="V181" s="14">
        <f t="shared" si="20"/>
        <v>874.22</v>
      </c>
      <c r="W181" s="14">
        <f t="shared" si="21"/>
        <v>33.1880769230769</v>
      </c>
      <c r="X181" s="14">
        <f t="shared" si="22"/>
        <v>0</v>
      </c>
      <c r="Y181" s="9">
        <f t="shared" si="23"/>
        <v>0</v>
      </c>
    </row>
    <row r="182" spans="1:25">
      <c r="A182" s="5" t="s">
        <v>397</v>
      </c>
      <c r="B182" s="6" t="s">
        <v>398</v>
      </c>
      <c r="C182" s="7" t="s">
        <v>4128</v>
      </c>
      <c r="D182" s="7">
        <v>44958</v>
      </c>
      <c r="E182" s="6">
        <v>2</v>
      </c>
      <c r="F182" s="6">
        <v>1</v>
      </c>
      <c r="G182" s="6">
        <v>2023</v>
      </c>
      <c r="H182" s="7">
        <f t="shared" si="16"/>
        <v>44958</v>
      </c>
      <c r="I182" s="7" t="str" cm="1">
        <f t="array" ref="I182">_xlfn.IFS(E182=1,"January",E182=2,"Febuary",E182=3,"March",E182=4,"April",E182=5,"May",E182=6,"June",E182=7,"July",E182=8,"August",E182=9,"September",E182=10,"October",E182=11,"November",E182=12,"December",E182&gt;12,_xlfn.IFS(F182=1,"January",F182=2,"Febuary",F182=3,"March",F182=4,"April",F182=5,"May",F182=6,"June",F182=7,"July",F182=8,"August",F182=9,"September",F182=10,"October",F182=11,"November",F182=12,"December"))</f>
        <v>Febuary</v>
      </c>
      <c r="J182" s="7" t="str" cm="1">
        <f t="array" ref="J182">_xlfn.IFS(OR(I182="December",I182="January",I182="Febuary"),"Winter",OR(I182="March",I182="April",I182="May"),"Spring",OR(I182="June",I182="July",I182="August"),"Summer",OR(I182="September",I182="October",I182="November"),"Fall")</f>
        <v>Winter</v>
      </c>
      <c r="K182" s="11">
        <v>44978</v>
      </c>
      <c r="L182" s="6">
        <f t="shared" si="17"/>
        <v>20</v>
      </c>
      <c r="M182" s="6" t="s">
        <v>33</v>
      </c>
      <c r="N182" s="6">
        <v>67842</v>
      </c>
      <c r="O182" s="6">
        <v>1748</v>
      </c>
      <c r="P182" s="12">
        <v>2908.44</v>
      </c>
      <c r="Q182" s="12">
        <f t="shared" si="18"/>
        <v>2908.44</v>
      </c>
      <c r="R182" s="6">
        <v>0</v>
      </c>
      <c r="S182" s="6" t="b">
        <v>1</v>
      </c>
      <c r="T182" s="6">
        <v>0</v>
      </c>
      <c r="U182" s="6">
        <f t="shared" si="19"/>
        <v>0</v>
      </c>
      <c r="V182" s="12">
        <f t="shared" si="20"/>
        <v>-2908.44</v>
      </c>
      <c r="W182" s="12">
        <f t="shared" si="21"/>
        <v>0</v>
      </c>
      <c r="X182" s="12">
        <f t="shared" si="22"/>
        <v>0</v>
      </c>
      <c r="Y182" s="6">
        <f t="shared" si="23"/>
        <v>0</v>
      </c>
    </row>
    <row r="183" spans="1:25">
      <c r="A183" s="8" t="s">
        <v>399</v>
      </c>
      <c r="B183" s="9" t="s">
        <v>400</v>
      </c>
      <c r="C183" s="10" t="s">
        <v>4131</v>
      </c>
      <c r="D183" s="10">
        <v>45226</v>
      </c>
      <c r="E183" s="9">
        <v>10</v>
      </c>
      <c r="F183" s="9">
        <v>27</v>
      </c>
      <c r="G183" s="9">
        <v>2023</v>
      </c>
      <c r="H183" s="10">
        <f t="shared" si="16"/>
        <v>45226</v>
      </c>
      <c r="I183" s="10" t="str" cm="1">
        <f t="array" ref="I183">_xlfn.IFS(E183=1,"January",E183=2,"Febuary",E183=3,"March",E183=4,"April",E183=5,"May",E183=6,"June",E183=7,"July",E183=8,"August",E183=9,"September",E183=10,"October",E183=11,"November",E183=12,"December",E183&gt;12,_xlfn.IFS(F183=1,"January",F183=2,"Febuary",F183=3,"March",F183=4,"April",F183=5,"May",F183=6,"June",F183=7,"July",F183=8,"August",F183=9,"September",F183=10,"October",F183=11,"November",F183=12,"December"))</f>
        <v>October</v>
      </c>
      <c r="J183" s="10" t="str" cm="1">
        <f t="array" ref="J183">_xlfn.IFS(OR(I183="December",I183="January",I183="Febuary"),"Winter",OR(I183="March",I183="April",I183="May"),"Spring",OR(I183="June",I183="July",I183="August"),"Summer",OR(I183="September",I183="October",I183="November"),"Fall")</f>
        <v>Fall</v>
      </c>
      <c r="K183" s="13">
        <v>45246</v>
      </c>
      <c r="L183" s="9">
        <f t="shared" si="17"/>
        <v>20</v>
      </c>
      <c r="M183" s="9" t="s">
        <v>23</v>
      </c>
      <c r="N183" s="9">
        <v>62373</v>
      </c>
      <c r="O183" s="9">
        <v>1994</v>
      </c>
      <c r="P183" s="14">
        <v>1379.66</v>
      </c>
      <c r="Q183" s="14">
        <f t="shared" si="18"/>
        <v>1379.66</v>
      </c>
      <c r="R183" s="9">
        <v>265</v>
      </c>
      <c r="S183" s="9" t="b">
        <v>1</v>
      </c>
      <c r="T183" s="9">
        <v>0</v>
      </c>
      <c r="U183" s="9">
        <f t="shared" si="19"/>
        <v>0</v>
      </c>
      <c r="V183" s="14">
        <f t="shared" si="20"/>
        <v>11870.34</v>
      </c>
      <c r="W183" s="14">
        <f t="shared" si="21"/>
        <v>5.2062641509434</v>
      </c>
      <c r="X183" s="14">
        <f t="shared" si="22"/>
        <v>0</v>
      </c>
      <c r="Y183" s="9">
        <f t="shared" si="23"/>
        <v>0</v>
      </c>
    </row>
    <row r="184" spans="1:25">
      <c r="A184" s="5" t="s">
        <v>401</v>
      </c>
      <c r="B184" s="6" t="s">
        <v>402</v>
      </c>
      <c r="C184" s="7" t="s">
        <v>4129</v>
      </c>
      <c r="D184" s="7">
        <v>45221</v>
      </c>
      <c r="E184" s="6">
        <v>10</v>
      </c>
      <c r="F184" s="6">
        <v>22</v>
      </c>
      <c r="G184" s="6">
        <v>2023</v>
      </c>
      <c r="H184" s="7">
        <f t="shared" si="16"/>
        <v>45221</v>
      </c>
      <c r="I184" s="7" t="str" cm="1">
        <f t="array" ref="I184">_xlfn.IFS(E184=1,"January",E184=2,"Febuary",E184=3,"March",E184=4,"April",E184=5,"May",E184=6,"June",E184=7,"July",E184=8,"August",E184=9,"September",E184=10,"October",E184=11,"November",E184=12,"December",E184&gt;12,_xlfn.IFS(F184=1,"January",F184=2,"Febuary",F184=3,"March",F184=4,"April",F184=5,"May",F184=6,"June",F184=7,"July",F184=8,"August",F184=9,"September",F184=10,"October",F184=11,"November",F184=12,"December"))</f>
        <v>October</v>
      </c>
      <c r="J184" s="7" t="str" cm="1">
        <f t="array" ref="J184">_xlfn.IFS(OR(I184="December",I184="January",I184="Febuary"),"Winter",OR(I184="March",I184="April",I184="May"),"Spring",OR(I184="June",I184="July",I184="August"),"Summer",OR(I184="September",I184="October",I184="November"),"Fall")</f>
        <v>Fall</v>
      </c>
      <c r="K184" s="11">
        <v>45225</v>
      </c>
      <c r="L184" s="6">
        <f t="shared" si="17"/>
        <v>4</v>
      </c>
      <c r="M184" s="6" t="s">
        <v>23</v>
      </c>
      <c r="N184" s="6">
        <v>7776</v>
      </c>
      <c r="O184" s="6">
        <v>310</v>
      </c>
      <c r="P184" s="12">
        <v>316.59</v>
      </c>
      <c r="Q184" s="12">
        <f t="shared" si="18"/>
        <v>316.59</v>
      </c>
      <c r="R184" s="6">
        <v>29</v>
      </c>
      <c r="S184" s="6" t="b">
        <v>1</v>
      </c>
      <c r="T184" s="6">
        <v>0</v>
      </c>
      <c r="U184" s="6">
        <f t="shared" si="19"/>
        <v>0</v>
      </c>
      <c r="V184" s="12">
        <f t="shared" si="20"/>
        <v>1133.41</v>
      </c>
      <c r="W184" s="12">
        <f t="shared" si="21"/>
        <v>10.9168965517241</v>
      </c>
      <c r="X184" s="12">
        <f t="shared" si="22"/>
        <v>0</v>
      </c>
      <c r="Y184" s="6">
        <f t="shared" si="23"/>
        <v>0</v>
      </c>
    </row>
    <row r="185" spans="1:25">
      <c r="A185" s="8" t="s">
        <v>403</v>
      </c>
      <c r="B185" s="9" t="s">
        <v>404</v>
      </c>
      <c r="C185" s="10" t="s">
        <v>4128</v>
      </c>
      <c r="D185" s="10">
        <v>45107</v>
      </c>
      <c r="E185" s="9">
        <v>6</v>
      </c>
      <c r="F185" s="9">
        <v>30</v>
      </c>
      <c r="G185" s="9">
        <v>2023</v>
      </c>
      <c r="H185" s="10">
        <f t="shared" si="16"/>
        <v>45107</v>
      </c>
      <c r="I185" s="10" t="str" cm="1">
        <f t="array" ref="I185">_xlfn.IFS(E185=1,"January",E185=2,"Febuary",E185=3,"March",E185=4,"April",E185=5,"May",E185=6,"June",E185=7,"July",E185=8,"August",E185=9,"September",E185=10,"October",E185=11,"November",E185=12,"December",E185&gt;12,_xlfn.IFS(F185=1,"January",F185=2,"Febuary",F185=3,"March",F185=4,"April",F185=5,"May",F185=6,"June",F185=7,"July",F185=8,"August",F185=9,"September",F185=10,"October",F185=11,"November",F185=12,"December"))</f>
        <v>June</v>
      </c>
      <c r="J185" s="10" t="str" cm="1">
        <f t="array" ref="J185">_xlfn.IFS(OR(I185="December",I185="January",I185="Febuary"),"Winter",OR(I185="March",I185="April",I185="May"),"Spring",OR(I185="June",I185="July",I185="August"),"Summer",OR(I185="September",I185="October",I185="November"),"Fall")</f>
        <v>Summer</v>
      </c>
      <c r="K185" s="13">
        <v>45117</v>
      </c>
      <c r="L185" s="9">
        <f t="shared" si="17"/>
        <v>10</v>
      </c>
      <c r="M185" s="9" t="s">
        <v>23</v>
      </c>
      <c r="N185" s="9">
        <v>93787</v>
      </c>
      <c r="O185" s="9">
        <v>3622</v>
      </c>
      <c r="P185" s="14">
        <v>4176.49</v>
      </c>
      <c r="Q185" s="14">
        <f t="shared" si="18"/>
        <v>3636.145</v>
      </c>
      <c r="R185" s="9">
        <v>428</v>
      </c>
      <c r="S185" s="9" t="b">
        <v>0</v>
      </c>
      <c r="T185" s="9">
        <v>0</v>
      </c>
      <c r="U185" s="9">
        <f t="shared" si="19"/>
        <v>0</v>
      </c>
      <c r="V185" s="14">
        <f t="shared" si="20"/>
        <v>17763.855</v>
      </c>
      <c r="W185" s="14">
        <f t="shared" si="21"/>
        <v>8.49566588785047</v>
      </c>
      <c r="X185" s="14">
        <f t="shared" si="22"/>
        <v>0</v>
      </c>
      <c r="Y185" s="9">
        <f t="shared" si="23"/>
        <v>0</v>
      </c>
    </row>
    <row r="186" spans="1:25">
      <c r="A186" s="5" t="s">
        <v>405</v>
      </c>
      <c r="B186" s="6" t="s">
        <v>406</v>
      </c>
      <c r="C186" s="7" t="s">
        <v>4128</v>
      </c>
      <c r="D186" s="7">
        <v>45141</v>
      </c>
      <c r="E186" s="6">
        <v>8</v>
      </c>
      <c r="F186" s="6">
        <v>3</v>
      </c>
      <c r="G186" s="6">
        <v>2023</v>
      </c>
      <c r="H186" s="7">
        <f t="shared" si="16"/>
        <v>45141</v>
      </c>
      <c r="I186" s="7" t="str" cm="1">
        <f t="array" ref="I186">_xlfn.IFS(E186=1,"January",E186=2,"Febuary",E186=3,"March",E186=4,"April",E186=5,"May",E186=6,"June",E186=7,"July",E186=8,"August",E186=9,"September",E186=10,"October",E186=11,"November",E186=12,"December",E186&gt;12,_xlfn.IFS(F186=1,"January",F186=2,"Febuary",F186=3,"March",F186=4,"April",F186=5,"May",F186=6,"June",F186=7,"July",F186=8,"August",F186=9,"September",F186=10,"October",F186=11,"November",F186=12,"December"))</f>
        <v>August</v>
      </c>
      <c r="J186" s="7" t="str" cm="1">
        <f t="array" ref="J186">_xlfn.IFS(OR(I186="December",I186="January",I186="Febuary"),"Winter",OR(I186="March",I186="April",I186="May"),"Spring",OR(I186="June",I186="July",I186="August"),"Summer",OR(I186="September",I186="October",I186="November"),"Fall")</f>
        <v>Summer</v>
      </c>
      <c r="K186" s="11">
        <v>45165</v>
      </c>
      <c r="L186" s="6">
        <f t="shared" si="17"/>
        <v>24</v>
      </c>
      <c r="M186" s="6" t="s">
        <v>266</v>
      </c>
      <c r="N186" s="6">
        <v>56016</v>
      </c>
      <c r="O186" s="6">
        <v>1728</v>
      </c>
      <c r="P186" s="12">
        <v>1890.33</v>
      </c>
      <c r="Q186" s="12">
        <f t="shared" si="18"/>
        <v>1890.33</v>
      </c>
      <c r="R186" s="6">
        <v>128</v>
      </c>
      <c r="S186" s="6" t="b">
        <v>0</v>
      </c>
      <c r="T186" s="6">
        <v>0</v>
      </c>
      <c r="U186" s="6">
        <f t="shared" si="19"/>
        <v>0</v>
      </c>
      <c r="V186" s="12">
        <f t="shared" si="20"/>
        <v>4509.67</v>
      </c>
      <c r="W186" s="12">
        <f t="shared" si="21"/>
        <v>14.768203125</v>
      </c>
      <c r="X186" s="12">
        <f t="shared" si="22"/>
        <v>0</v>
      </c>
      <c r="Y186" s="6">
        <f t="shared" si="23"/>
        <v>0</v>
      </c>
    </row>
    <row r="187" spans="1:25">
      <c r="A187" s="8" t="s">
        <v>407</v>
      </c>
      <c r="B187" s="9" t="s">
        <v>408</v>
      </c>
      <c r="C187" s="10" t="s">
        <v>4127</v>
      </c>
      <c r="D187" s="10">
        <v>45235</v>
      </c>
      <c r="E187" s="9">
        <v>11</v>
      </c>
      <c r="F187" s="9">
        <v>5</v>
      </c>
      <c r="G187" s="9">
        <v>2023</v>
      </c>
      <c r="H187" s="10">
        <f t="shared" si="16"/>
        <v>45235</v>
      </c>
      <c r="I187" s="10" t="str" cm="1">
        <f t="array" ref="I187">_xlfn.IFS(E187=1,"January",E187=2,"Febuary",E187=3,"March",E187=4,"April",E187=5,"May",E187=6,"June",E187=7,"July",E187=8,"August",E187=9,"September",E187=10,"October",E187=11,"November",E187=12,"December",E187&gt;12,_xlfn.IFS(F187=1,"January",F187=2,"Febuary",F187=3,"March",F187=4,"April",F187=5,"May",F187=6,"June",F187=7,"July",F187=8,"August",F187=9,"September",F187=10,"October",F187=11,"November",F187=12,"December"))</f>
        <v>November</v>
      </c>
      <c r="J187" s="10" t="str" cm="1">
        <f t="array" ref="J187">_xlfn.IFS(OR(I187="December",I187="January",I187="Febuary"),"Winter",OR(I187="March",I187="April",I187="May"),"Spring",OR(I187="June",I187="July",I187="August"),"Summer",OR(I187="September",I187="October",I187="November"),"Fall")</f>
        <v>Fall</v>
      </c>
      <c r="K187" s="13">
        <v>45237</v>
      </c>
      <c r="L187" s="9">
        <f t="shared" si="17"/>
        <v>2</v>
      </c>
      <c r="M187" s="9" t="s">
        <v>33</v>
      </c>
      <c r="N187" s="9">
        <v>10474</v>
      </c>
      <c r="O187" s="9">
        <v>449</v>
      </c>
      <c r="P187" s="14">
        <v>675.28</v>
      </c>
      <c r="Q187" s="14">
        <f t="shared" si="18"/>
        <v>675.28</v>
      </c>
      <c r="R187" s="9">
        <v>42</v>
      </c>
      <c r="S187" s="9" t="b">
        <v>1</v>
      </c>
      <c r="T187" s="9">
        <v>0</v>
      </c>
      <c r="U187" s="9">
        <f t="shared" si="19"/>
        <v>0</v>
      </c>
      <c r="V187" s="14">
        <f t="shared" si="20"/>
        <v>1424.72</v>
      </c>
      <c r="W187" s="14">
        <f t="shared" si="21"/>
        <v>16.0780952380952</v>
      </c>
      <c r="X187" s="14">
        <f t="shared" si="22"/>
        <v>0</v>
      </c>
      <c r="Y187" s="9">
        <f t="shared" si="23"/>
        <v>0</v>
      </c>
    </row>
    <row r="188" spans="1:25">
      <c r="A188" s="5" t="s">
        <v>409</v>
      </c>
      <c r="B188" s="6" t="s">
        <v>410</v>
      </c>
      <c r="C188" s="7" t="s">
        <v>4127</v>
      </c>
      <c r="D188" s="7">
        <v>45066</v>
      </c>
      <c r="E188" s="6">
        <v>5</v>
      </c>
      <c r="F188" s="6">
        <v>20</v>
      </c>
      <c r="G188" s="6">
        <v>2023</v>
      </c>
      <c r="H188" s="7">
        <f t="shared" si="16"/>
        <v>45066</v>
      </c>
      <c r="I188" s="7" t="str" cm="1">
        <f t="array" ref="I188">_xlfn.IFS(E188=1,"January",E188=2,"Febuary",E188=3,"March",E188=4,"April",E188=5,"May",E188=6,"June",E188=7,"July",E188=8,"August",E188=9,"September",E188=10,"October",E188=11,"November",E188=12,"December",E188&gt;12,_xlfn.IFS(F188=1,"January",F188=2,"Febuary",F188=3,"March",F188=4,"April",F188=5,"May",F188=6,"June",F188=7,"July",F188=8,"August",F188=9,"September",F188=10,"October",F188=11,"November",F188=12,"December"))</f>
        <v>May</v>
      </c>
      <c r="J188" s="7" t="str" cm="1">
        <f t="array" ref="J188">_xlfn.IFS(OR(I188="December",I188="January",I188="Febuary"),"Winter",OR(I188="March",I188="April",I188="May"),"Spring",OR(I188="June",I188="July",I188="August"),"Summer",OR(I188="September",I188="October",I188="November"),"Fall")</f>
        <v>Spring</v>
      </c>
      <c r="K188" s="11">
        <v>45090</v>
      </c>
      <c r="L188" s="6">
        <f t="shared" si="17"/>
        <v>24</v>
      </c>
      <c r="M188" s="6" t="s">
        <v>19</v>
      </c>
      <c r="N188" s="6">
        <v>59053</v>
      </c>
      <c r="O188" s="6">
        <v>1608</v>
      </c>
      <c r="P188" s="12">
        <v>2955.25</v>
      </c>
      <c r="Q188" s="12">
        <f t="shared" si="18"/>
        <v>2955.25</v>
      </c>
      <c r="R188" s="6">
        <v>230</v>
      </c>
      <c r="S188" s="6" t="b">
        <v>1</v>
      </c>
      <c r="T188" s="6">
        <v>0</v>
      </c>
      <c r="U188" s="6">
        <f t="shared" si="19"/>
        <v>0</v>
      </c>
      <c r="V188" s="12">
        <f t="shared" si="20"/>
        <v>8544.75</v>
      </c>
      <c r="W188" s="12">
        <f t="shared" si="21"/>
        <v>12.8489130434783</v>
      </c>
      <c r="X188" s="12">
        <f t="shared" si="22"/>
        <v>0</v>
      </c>
      <c r="Y188" s="6">
        <f t="shared" si="23"/>
        <v>0</v>
      </c>
    </row>
    <row r="189" spans="1:25">
      <c r="A189" s="8" t="s">
        <v>411</v>
      </c>
      <c r="B189" s="9" t="s">
        <v>412</v>
      </c>
      <c r="C189" s="10" t="s">
        <v>4127</v>
      </c>
      <c r="D189" s="10">
        <v>45099</v>
      </c>
      <c r="E189" s="9">
        <v>6</v>
      </c>
      <c r="F189" s="9">
        <v>22</v>
      </c>
      <c r="G189" s="9">
        <v>2023</v>
      </c>
      <c r="H189" s="10">
        <f t="shared" si="16"/>
        <v>45099</v>
      </c>
      <c r="I189" s="10" t="str" cm="1">
        <f t="array" ref="I189">_xlfn.IFS(E189=1,"January",E189=2,"Febuary",E189=3,"March",E189=4,"April",E189=5,"May",E189=6,"June",E189=7,"July",E189=8,"August",E189=9,"September",E189=10,"October",E189=11,"November",E189=12,"December",E189&gt;12,_xlfn.IFS(F189=1,"January",F189=2,"Febuary",F189=3,"March",F189=4,"April",F189=5,"May",F189=6,"June",F189=7,"July",F189=8,"August",F189=9,"September",F189=10,"October",F189=11,"November",F189=12,"December"))</f>
        <v>June</v>
      </c>
      <c r="J189" s="10" t="str" cm="1">
        <f t="array" ref="J189">_xlfn.IFS(OR(I189="December",I189="January",I189="Febuary"),"Winter",OR(I189="March",I189="April",I189="May"),"Spring",OR(I189="June",I189="July",I189="August"),"Summer",OR(I189="September",I189="October",I189="November"),"Fall")</f>
        <v>Summer</v>
      </c>
      <c r="K189" s="13">
        <v>45128</v>
      </c>
      <c r="L189" s="9">
        <f t="shared" si="17"/>
        <v>29</v>
      </c>
      <c r="M189" s="9" t="s">
        <v>23</v>
      </c>
      <c r="N189" s="9">
        <v>22959</v>
      </c>
      <c r="O189" s="9">
        <v>1053</v>
      </c>
      <c r="P189" s="14">
        <v>1009.91</v>
      </c>
      <c r="Q189" s="14">
        <f t="shared" si="18"/>
        <v>1009.91</v>
      </c>
      <c r="R189" s="9">
        <v>100</v>
      </c>
      <c r="S189" s="9" t="b">
        <v>1</v>
      </c>
      <c r="T189" s="9">
        <v>0</v>
      </c>
      <c r="U189" s="9">
        <f t="shared" si="19"/>
        <v>0</v>
      </c>
      <c r="V189" s="14">
        <f t="shared" si="20"/>
        <v>3990.09</v>
      </c>
      <c r="W189" s="14">
        <f t="shared" si="21"/>
        <v>10.0991</v>
      </c>
      <c r="X189" s="14">
        <f t="shared" si="22"/>
        <v>0</v>
      </c>
      <c r="Y189" s="9">
        <f t="shared" si="23"/>
        <v>0</v>
      </c>
    </row>
    <row r="190" spans="1:25">
      <c r="A190" s="5" t="s">
        <v>413</v>
      </c>
      <c r="B190" s="6" t="s">
        <v>414</v>
      </c>
      <c r="C190" s="7" t="s">
        <v>4127</v>
      </c>
      <c r="D190" s="7">
        <v>45011</v>
      </c>
      <c r="E190" s="6">
        <v>3</v>
      </c>
      <c r="F190" s="6">
        <v>26</v>
      </c>
      <c r="G190" s="6">
        <v>2023</v>
      </c>
      <c r="H190" s="7">
        <f t="shared" si="16"/>
        <v>45011</v>
      </c>
      <c r="I190" s="7" t="str" cm="1">
        <f t="array" ref="I190">_xlfn.IFS(E190=1,"January",E190=2,"Febuary",E190=3,"March",E190=4,"April",E190=5,"May",E190=6,"June",E190=7,"July",E190=8,"August",E190=9,"September",E190=10,"October",E190=11,"November",E190=12,"December",E190&gt;12,_xlfn.IFS(F190=1,"January",F190=2,"Febuary",F190=3,"March",F190=4,"April",F190=5,"May",F190=6,"June",F190=7,"July",F190=8,"August",F190=9,"September",F190=10,"October",F190=11,"November",F190=12,"December"))</f>
        <v>March</v>
      </c>
      <c r="J190" s="7" t="str" cm="1">
        <f t="array" ref="J190">_xlfn.IFS(OR(I190="December",I190="January",I190="Febuary"),"Winter",OR(I190="March",I190="April",I190="May"),"Spring",OR(I190="June",I190="July",I190="August"),"Summer",OR(I190="September",I190="October",I190="November"),"Fall")</f>
        <v>Spring</v>
      </c>
      <c r="K190" s="11">
        <v>45018</v>
      </c>
      <c r="L190" s="6">
        <f t="shared" si="17"/>
        <v>7</v>
      </c>
      <c r="M190" s="6" t="s">
        <v>415</v>
      </c>
      <c r="N190" s="6">
        <v>6530</v>
      </c>
      <c r="O190" s="6">
        <v>83</v>
      </c>
      <c r="P190" s="12">
        <v>110.21</v>
      </c>
      <c r="Q190" s="12">
        <f t="shared" si="18"/>
        <v>110.21</v>
      </c>
      <c r="R190" s="6">
        <v>15</v>
      </c>
      <c r="S190" s="6" t="b">
        <v>1</v>
      </c>
      <c r="T190" s="6">
        <v>0</v>
      </c>
      <c r="U190" s="6">
        <f t="shared" si="19"/>
        <v>0</v>
      </c>
      <c r="V190" s="12">
        <f t="shared" si="20"/>
        <v>639.79</v>
      </c>
      <c r="W190" s="12">
        <f t="shared" si="21"/>
        <v>7.34733333333333</v>
      </c>
      <c r="X190" s="12">
        <f t="shared" si="22"/>
        <v>0</v>
      </c>
      <c r="Y190" s="6">
        <f t="shared" si="23"/>
        <v>0</v>
      </c>
    </row>
    <row r="191" spans="1:25">
      <c r="A191" s="8" t="s">
        <v>416</v>
      </c>
      <c r="B191" s="9" t="s">
        <v>417</v>
      </c>
      <c r="C191" s="10" t="s">
        <v>4127</v>
      </c>
      <c r="D191" s="10">
        <v>45245</v>
      </c>
      <c r="E191" s="9">
        <v>11</v>
      </c>
      <c r="F191" s="9">
        <v>15</v>
      </c>
      <c r="G191" s="9">
        <v>2023</v>
      </c>
      <c r="H191" s="10">
        <f t="shared" si="16"/>
        <v>45245</v>
      </c>
      <c r="I191" s="10" t="str" cm="1">
        <f t="array" ref="I191">_xlfn.IFS(E191=1,"January",E191=2,"Febuary",E191=3,"March",E191=4,"April",E191=5,"May",E191=6,"June",E191=7,"July",E191=8,"August",E191=9,"September",E191=10,"October",E191=11,"November",E191=12,"December",E191&gt;12,_xlfn.IFS(F191=1,"January",F191=2,"Febuary",F191=3,"March",F191=4,"April",F191=5,"May",F191=6,"June",F191=7,"July",F191=8,"August",F191=9,"September",F191=10,"October",F191=11,"November",F191=12,"December"))</f>
        <v>November</v>
      </c>
      <c r="J191" s="10" t="str" cm="1">
        <f t="array" ref="J191">_xlfn.IFS(OR(I191="December",I191="January",I191="Febuary"),"Winter",OR(I191="March",I191="April",I191="May"),"Spring",OR(I191="June",I191="July",I191="August"),"Summer",OR(I191="September",I191="October",I191="November"),"Fall")</f>
        <v>Fall</v>
      </c>
      <c r="K191" s="13">
        <v>45262</v>
      </c>
      <c r="L191" s="9">
        <f t="shared" si="17"/>
        <v>17</v>
      </c>
      <c r="M191" s="9" t="s">
        <v>19</v>
      </c>
      <c r="N191" s="9">
        <v>95856</v>
      </c>
      <c r="O191" s="9">
        <v>4618</v>
      </c>
      <c r="P191" s="14">
        <v>7777.24</v>
      </c>
      <c r="Q191" s="14">
        <f t="shared" si="18"/>
        <v>3636.145</v>
      </c>
      <c r="R191" s="9">
        <v>0</v>
      </c>
      <c r="S191" s="9" t="b">
        <v>1</v>
      </c>
      <c r="T191" s="9">
        <v>0</v>
      </c>
      <c r="U191" s="9">
        <f t="shared" si="19"/>
        <v>0</v>
      </c>
      <c r="V191" s="14">
        <f t="shared" si="20"/>
        <v>-3636.145</v>
      </c>
      <c r="W191" s="14">
        <f t="shared" si="21"/>
        <v>0</v>
      </c>
      <c r="X191" s="14">
        <f t="shared" si="22"/>
        <v>0</v>
      </c>
      <c r="Y191" s="9">
        <f t="shared" si="23"/>
        <v>0</v>
      </c>
    </row>
    <row r="192" spans="1:25">
      <c r="A192" s="5" t="s">
        <v>418</v>
      </c>
      <c r="B192" s="6" t="s">
        <v>419</v>
      </c>
      <c r="C192" s="7" t="s">
        <v>4127</v>
      </c>
      <c r="D192" s="7">
        <v>45230</v>
      </c>
      <c r="E192" s="6">
        <v>10</v>
      </c>
      <c r="F192" s="6">
        <v>31</v>
      </c>
      <c r="G192" s="6">
        <v>2023</v>
      </c>
      <c r="H192" s="7">
        <f t="shared" si="16"/>
        <v>45230</v>
      </c>
      <c r="I192" s="7" t="str" cm="1">
        <f t="array" ref="I192">_xlfn.IFS(E192=1,"January",E192=2,"Febuary",E192=3,"March",E192=4,"April",E192=5,"May",E192=6,"June",E192=7,"July",E192=8,"August",E192=9,"September",E192=10,"October",E192=11,"November",E192=12,"December",E192&gt;12,_xlfn.IFS(F192=1,"January",F192=2,"Febuary",F192=3,"March",F192=4,"April",F192=5,"May",F192=6,"June",F192=7,"July",F192=8,"August",F192=9,"September",F192=10,"October",F192=11,"November",F192=12,"December"))</f>
        <v>October</v>
      </c>
      <c r="J192" s="7" t="str" cm="1">
        <f t="array" ref="J192">_xlfn.IFS(OR(I192="December",I192="January",I192="Febuary"),"Winter",OR(I192="March",I192="April",I192="May"),"Spring",OR(I192="June",I192="July",I192="August"),"Summer",OR(I192="September",I192="October",I192="November"),"Fall")</f>
        <v>Fall</v>
      </c>
      <c r="K192" s="11">
        <v>45256</v>
      </c>
      <c r="L192" s="6">
        <f t="shared" si="17"/>
        <v>26</v>
      </c>
      <c r="M192" s="6" t="s">
        <v>19</v>
      </c>
      <c r="N192" s="6">
        <v>4748</v>
      </c>
      <c r="O192" s="6">
        <v>171</v>
      </c>
      <c r="P192" s="12">
        <v>192.26</v>
      </c>
      <c r="Q192" s="12">
        <f t="shared" si="18"/>
        <v>192.26</v>
      </c>
      <c r="R192" s="6">
        <v>19</v>
      </c>
      <c r="S192" s="6" t="b">
        <v>1</v>
      </c>
      <c r="T192" s="6">
        <v>0</v>
      </c>
      <c r="U192" s="6">
        <f t="shared" si="19"/>
        <v>0</v>
      </c>
      <c r="V192" s="12">
        <f t="shared" si="20"/>
        <v>757.74</v>
      </c>
      <c r="W192" s="12">
        <f t="shared" si="21"/>
        <v>10.1189473684211</v>
      </c>
      <c r="X192" s="12">
        <f t="shared" si="22"/>
        <v>0</v>
      </c>
      <c r="Y192" s="6">
        <f t="shared" si="23"/>
        <v>0</v>
      </c>
    </row>
    <row r="193" spans="1:25">
      <c r="A193" s="8" t="s">
        <v>420</v>
      </c>
      <c r="B193" s="9" t="s">
        <v>421</v>
      </c>
      <c r="C193" s="10" t="s">
        <v>4128</v>
      </c>
      <c r="D193" s="10">
        <v>45256</v>
      </c>
      <c r="E193" s="9">
        <v>11</v>
      </c>
      <c r="F193" s="9">
        <v>26</v>
      </c>
      <c r="G193" s="9">
        <v>2023</v>
      </c>
      <c r="H193" s="10">
        <f t="shared" si="16"/>
        <v>45256</v>
      </c>
      <c r="I193" s="10" t="str" cm="1">
        <f t="array" ref="I193">_xlfn.IFS(E193=1,"January",E193=2,"Febuary",E193=3,"March",E193=4,"April",E193=5,"May",E193=6,"June",E193=7,"July",E193=8,"August",E193=9,"September",E193=10,"October",E193=11,"November",E193=12,"December",E193&gt;12,_xlfn.IFS(F193=1,"January",F193=2,"Febuary",F193=3,"March",F193=4,"April",F193=5,"May",F193=6,"June",F193=7,"July",F193=8,"August",F193=9,"September",F193=10,"October",F193=11,"November",F193=12,"December"))</f>
        <v>November</v>
      </c>
      <c r="J193" s="10" t="str" cm="1">
        <f t="array" ref="J193">_xlfn.IFS(OR(I193="December",I193="January",I193="Febuary"),"Winter",OR(I193="March",I193="April",I193="May"),"Spring",OR(I193="June",I193="July",I193="August"),"Summer",OR(I193="September",I193="October",I193="November"),"Fall")</f>
        <v>Fall</v>
      </c>
      <c r="K193" s="13">
        <v>45273</v>
      </c>
      <c r="L193" s="9">
        <f t="shared" si="17"/>
        <v>17</v>
      </c>
      <c r="M193" s="9" t="s">
        <v>33</v>
      </c>
      <c r="N193" s="9">
        <v>98504</v>
      </c>
      <c r="O193" s="9">
        <v>2482</v>
      </c>
      <c r="P193" s="14">
        <v>1866.9</v>
      </c>
      <c r="Q193" s="14">
        <f t="shared" si="18"/>
        <v>1866.9</v>
      </c>
      <c r="R193" s="9">
        <v>138</v>
      </c>
      <c r="S193" s="9" t="b">
        <v>1</v>
      </c>
      <c r="T193" s="9">
        <v>0</v>
      </c>
      <c r="U193" s="9">
        <f t="shared" si="19"/>
        <v>0</v>
      </c>
      <c r="V193" s="14">
        <f t="shared" si="20"/>
        <v>5033.1</v>
      </c>
      <c r="W193" s="14">
        <f t="shared" si="21"/>
        <v>13.5282608695652</v>
      </c>
      <c r="X193" s="14">
        <f t="shared" si="22"/>
        <v>0</v>
      </c>
      <c r="Y193" s="9">
        <f t="shared" si="23"/>
        <v>0</v>
      </c>
    </row>
    <row r="194" spans="1:25">
      <c r="A194" s="5" t="s">
        <v>422</v>
      </c>
      <c r="B194" s="6" t="s">
        <v>423</v>
      </c>
      <c r="C194" s="7" t="s">
        <v>4129</v>
      </c>
      <c r="D194" s="7">
        <v>45020</v>
      </c>
      <c r="E194" s="6">
        <v>4</v>
      </c>
      <c r="F194" s="6">
        <v>4</v>
      </c>
      <c r="G194" s="6">
        <v>2023</v>
      </c>
      <c r="H194" s="7">
        <f t="shared" ref="H194:H257" si="24">IF(E194&gt;12,DATE(G194,F194,E194),D194)</f>
        <v>45020</v>
      </c>
      <c r="I194" s="7" t="str" cm="1">
        <f t="array" ref="I194">_xlfn.IFS(E194=1,"January",E194=2,"Febuary",E194=3,"March",E194=4,"April",E194=5,"May",E194=6,"June",E194=7,"July",E194=8,"August",E194=9,"September",E194=10,"October",E194=11,"November",E194=12,"December",E194&gt;12,_xlfn.IFS(F194=1,"January",F194=2,"Febuary",F194=3,"March",F194=4,"April",F194=5,"May",F194=6,"June",F194=7,"July",F194=8,"August",F194=9,"September",F194=10,"October",F194=11,"November",F194=12,"December"))</f>
        <v>April</v>
      </c>
      <c r="J194" s="7" t="str" cm="1">
        <f t="array" ref="J194">_xlfn.IFS(OR(I194="December",I194="January",I194="Febuary"),"Winter",OR(I194="March",I194="April",I194="May"),"Spring",OR(I194="June",I194="July",I194="August"),"Summer",OR(I194="September",I194="October",I194="November"),"Fall")</f>
        <v>Spring</v>
      </c>
      <c r="K194" s="11">
        <v>45030</v>
      </c>
      <c r="L194" s="6">
        <f t="shared" ref="L194:L257" si="25">IF(DATEDIF(H194,K194,"D")&lt;0,H194+30,DATEDIF(H194,K194,"D"))</f>
        <v>10</v>
      </c>
      <c r="M194" s="6" t="s">
        <v>19</v>
      </c>
      <c r="N194" s="6">
        <v>99098</v>
      </c>
      <c r="O194" s="6">
        <v>1772</v>
      </c>
      <c r="P194" s="12">
        <v>2148.42</v>
      </c>
      <c r="Q194" s="12">
        <f t="shared" ref="Q194:Q257" si="26">IF(IF(P194&lt;$AA$6,$AA$6,IF(P194&gt;$AA$7,$AA$7,P194))&lt;0,IF(P194&lt;$AA$6,$AA$6,IF(P194&gt;$AA$7,$AA$7,P194))*(-1),IF(P194&lt;$AA$6,$AA$6,IF(P194&gt;$AA$7,$AA$7,P194)))</f>
        <v>2148.42</v>
      </c>
      <c r="R194" s="6">
        <v>221</v>
      </c>
      <c r="S194" s="6" t="b">
        <v>1</v>
      </c>
      <c r="T194" s="6">
        <v>0</v>
      </c>
      <c r="U194" s="6">
        <f t="shared" ref="U194:U257" si="27">IFERROR((R194/T194)*100,0)</f>
        <v>0</v>
      </c>
      <c r="V194" s="12">
        <f t="shared" ref="V194:V257" si="28">(R194*50)-Q194</f>
        <v>8901.58</v>
      </c>
      <c r="W194" s="12">
        <f t="shared" ref="W194:W257" si="29">IFERROR(Q194/R194,0)</f>
        <v>9.72135746606335</v>
      </c>
      <c r="X194" s="12">
        <f t="shared" ref="X194:X257" si="30">IFERROR(Q194/T194,0)</f>
        <v>0</v>
      </c>
      <c r="Y194" s="6">
        <f t="shared" ref="Y194:Y257" si="31">T194/N194</f>
        <v>0</v>
      </c>
    </row>
    <row r="195" spans="1:25">
      <c r="A195" s="8" t="s">
        <v>424</v>
      </c>
      <c r="B195" s="9" t="s">
        <v>425</v>
      </c>
      <c r="C195" s="10" t="s">
        <v>4128</v>
      </c>
      <c r="D195" s="10">
        <v>45121</v>
      </c>
      <c r="E195" s="9">
        <v>7</v>
      </c>
      <c r="F195" s="9">
        <v>14</v>
      </c>
      <c r="G195" s="9">
        <v>2023</v>
      </c>
      <c r="H195" s="10">
        <f t="shared" si="24"/>
        <v>45121</v>
      </c>
      <c r="I195" s="10" t="str" cm="1">
        <f t="array" ref="I195">_xlfn.IFS(E195=1,"January",E195=2,"Febuary",E195=3,"March",E195=4,"April",E195=5,"May",E195=6,"June",E195=7,"July",E195=8,"August",E195=9,"September",E195=10,"October",E195=11,"November",E195=12,"December",E195&gt;12,_xlfn.IFS(F195=1,"January",F195=2,"Febuary",F195=3,"March",F195=4,"April",F195=5,"May",F195=6,"June",F195=7,"July",F195=8,"August",F195=9,"September",F195=10,"October",F195=11,"November",F195=12,"December"))</f>
        <v>July</v>
      </c>
      <c r="J195" s="10" t="str" cm="1">
        <f t="array" ref="J195">_xlfn.IFS(OR(I195="December",I195="January",I195="Febuary"),"Winter",OR(I195="March",I195="April",I195="May"),"Spring",OR(I195="June",I195="July",I195="August"),"Summer",OR(I195="September",I195="October",I195="November"),"Fall")</f>
        <v>Summer</v>
      </c>
      <c r="K195" s="13">
        <v>45129</v>
      </c>
      <c r="L195" s="9">
        <f t="shared" si="25"/>
        <v>8</v>
      </c>
      <c r="M195" s="9" t="s">
        <v>19</v>
      </c>
      <c r="N195" s="9">
        <v>14545</v>
      </c>
      <c r="O195" s="9">
        <v>424</v>
      </c>
      <c r="P195" s="14">
        <v>247.12</v>
      </c>
      <c r="Q195" s="14">
        <f t="shared" si="26"/>
        <v>247.12</v>
      </c>
      <c r="R195" s="9">
        <v>69</v>
      </c>
      <c r="S195" s="9" t="b">
        <v>1</v>
      </c>
      <c r="T195" s="9">
        <v>0</v>
      </c>
      <c r="U195" s="9">
        <f t="shared" si="27"/>
        <v>0</v>
      </c>
      <c r="V195" s="14">
        <f t="shared" si="28"/>
        <v>3202.88</v>
      </c>
      <c r="W195" s="14">
        <f t="shared" si="29"/>
        <v>3.58144927536232</v>
      </c>
      <c r="X195" s="14">
        <f t="shared" si="30"/>
        <v>0</v>
      </c>
      <c r="Y195" s="9">
        <f t="shared" si="31"/>
        <v>0</v>
      </c>
    </row>
    <row r="196" spans="1:25">
      <c r="A196" s="5" t="s">
        <v>426</v>
      </c>
      <c r="B196" s="6" t="s">
        <v>427</v>
      </c>
      <c r="C196" s="7" t="s">
        <v>4129</v>
      </c>
      <c r="D196" s="7">
        <v>45099</v>
      </c>
      <c r="E196" s="6">
        <v>6</v>
      </c>
      <c r="F196" s="6">
        <v>22</v>
      </c>
      <c r="G196" s="6">
        <v>2023</v>
      </c>
      <c r="H196" s="7">
        <f t="shared" si="24"/>
        <v>45099</v>
      </c>
      <c r="I196" s="7" t="str" cm="1">
        <f t="array" ref="I196">_xlfn.IFS(E196=1,"January",E196=2,"Febuary",E196=3,"March",E196=4,"April",E196=5,"May",E196=6,"June",E196=7,"July",E196=8,"August",E196=9,"September",E196=10,"October",E196=11,"November",E196=12,"December",E196&gt;12,_xlfn.IFS(F196=1,"January",F196=2,"Febuary",F196=3,"March",F196=4,"April",F196=5,"May",F196=6,"June",F196=7,"July",F196=8,"August",F196=9,"September",F196=10,"October",F196=11,"November",F196=12,"December"))</f>
        <v>June</v>
      </c>
      <c r="J196" s="7" t="str" cm="1">
        <f t="array" ref="J196">_xlfn.IFS(OR(I196="December",I196="January",I196="Febuary"),"Winter",OR(I196="March",I196="April",I196="May"),"Spring",OR(I196="June",I196="July",I196="August"),"Summer",OR(I196="September",I196="October",I196="November"),"Fall")</f>
        <v>Summer</v>
      </c>
      <c r="K196" s="11">
        <v>45125</v>
      </c>
      <c r="L196" s="6">
        <f t="shared" si="25"/>
        <v>26</v>
      </c>
      <c r="M196" s="6" t="s">
        <v>23</v>
      </c>
      <c r="N196" s="6">
        <v>67199</v>
      </c>
      <c r="O196" s="6">
        <v>1194</v>
      </c>
      <c r="P196" s="12">
        <v>2284.81</v>
      </c>
      <c r="Q196" s="12">
        <f t="shared" si="26"/>
        <v>2284.81</v>
      </c>
      <c r="R196" s="6">
        <v>107</v>
      </c>
      <c r="S196" s="6" t="b">
        <v>1</v>
      </c>
      <c r="T196" s="6">
        <v>0</v>
      </c>
      <c r="U196" s="6">
        <f t="shared" si="27"/>
        <v>0</v>
      </c>
      <c r="V196" s="12">
        <f t="shared" si="28"/>
        <v>3065.19</v>
      </c>
      <c r="W196" s="12">
        <f t="shared" si="29"/>
        <v>21.3533644859813</v>
      </c>
      <c r="X196" s="12">
        <f t="shared" si="30"/>
        <v>0</v>
      </c>
      <c r="Y196" s="6">
        <f t="shared" si="31"/>
        <v>0</v>
      </c>
    </row>
    <row r="197" spans="1:25">
      <c r="A197" s="8" t="s">
        <v>428</v>
      </c>
      <c r="B197" s="9" t="s">
        <v>429</v>
      </c>
      <c r="C197" s="10" t="s">
        <v>4127</v>
      </c>
      <c r="D197" s="10">
        <v>45142</v>
      </c>
      <c r="E197" s="9">
        <v>8</v>
      </c>
      <c r="F197" s="9">
        <v>4</v>
      </c>
      <c r="G197" s="9">
        <v>2023</v>
      </c>
      <c r="H197" s="10">
        <f t="shared" si="24"/>
        <v>45142</v>
      </c>
      <c r="I197" s="10" t="str" cm="1">
        <f t="array" ref="I197">_xlfn.IFS(E197=1,"January",E197=2,"Febuary",E197=3,"March",E197=4,"April",E197=5,"May",E197=6,"June",E197=7,"July",E197=8,"August",E197=9,"September",E197=10,"October",E197=11,"November",E197=12,"December",E197&gt;12,_xlfn.IFS(F197=1,"January",F197=2,"Febuary",F197=3,"March",F197=4,"April",F197=5,"May",F197=6,"June",F197=7,"July",F197=8,"August",F197=9,"September",F197=10,"October",F197=11,"November",F197=12,"December"))</f>
        <v>August</v>
      </c>
      <c r="J197" s="10" t="str" cm="1">
        <f t="array" ref="J197">_xlfn.IFS(OR(I197="December",I197="January",I197="Febuary"),"Winter",OR(I197="March",I197="April",I197="May"),"Spring",OR(I197="June",I197="July",I197="August"),"Summer",OR(I197="September",I197="October",I197="November"),"Fall")</f>
        <v>Summer</v>
      </c>
      <c r="K197" s="13">
        <v>45037</v>
      </c>
      <c r="L197" s="9">
        <f t="shared" si="25"/>
        <v>45172</v>
      </c>
      <c r="M197" s="9" t="s">
        <v>33</v>
      </c>
      <c r="N197" s="9">
        <v>35766</v>
      </c>
      <c r="O197" s="9">
        <v>595</v>
      </c>
      <c r="P197" s="14">
        <v>364.28</v>
      </c>
      <c r="Q197" s="14">
        <f t="shared" si="26"/>
        <v>364.28</v>
      </c>
      <c r="R197" s="9">
        <v>101</v>
      </c>
      <c r="S197" s="9" t="b">
        <v>1</v>
      </c>
      <c r="T197" s="9">
        <v>0</v>
      </c>
      <c r="U197" s="9">
        <f t="shared" si="27"/>
        <v>0</v>
      </c>
      <c r="V197" s="14">
        <f t="shared" si="28"/>
        <v>4685.72</v>
      </c>
      <c r="W197" s="14">
        <f t="shared" si="29"/>
        <v>3.60673267326733</v>
      </c>
      <c r="X197" s="14">
        <f t="shared" si="30"/>
        <v>0</v>
      </c>
      <c r="Y197" s="9">
        <f t="shared" si="31"/>
        <v>0</v>
      </c>
    </row>
    <row r="198" spans="1:25">
      <c r="A198" s="5" t="s">
        <v>430</v>
      </c>
      <c r="B198" s="6" t="s">
        <v>431</v>
      </c>
      <c r="C198" s="7" t="s">
        <v>4128</v>
      </c>
      <c r="D198" s="7">
        <v>44936</v>
      </c>
      <c r="E198" s="6">
        <v>1</v>
      </c>
      <c r="F198" s="6">
        <v>10</v>
      </c>
      <c r="G198" s="6">
        <v>2023</v>
      </c>
      <c r="H198" s="7">
        <f t="shared" si="24"/>
        <v>44936</v>
      </c>
      <c r="I198" s="7" t="str" cm="1">
        <f t="array" ref="I198">_xlfn.IFS(E198=1,"January",E198=2,"Febuary",E198=3,"March",E198=4,"April",E198=5,"May",E198=6,"June",E198=7,"July",E198=8,"August",E198=9,"September",E198=10,"October",E198=11,"November",E198=12,"December",E198&gt;12,_xlfn.IFS(F198=1,"January",F198=2,"Febuary",F198=3,"March",F198=4,"April",F198=5,"May",F198=6,"June",F198=7,"July",F198=8,"August",F198=9,"September",F198=10,"October",F198=11,"November",F198=12,"December"))</f>
        <v>January</v>
      </c>
      <c r="J198" s="7" t="str" cm="1">
        <f t="array" ref="J198">_xlfn.IFS(OR(I198="December",I198="January",I198="Febuary"),"Winter",OR(I198="March",I198="April",I198="May"),"Spring",OR(I198="June",I198="July",I198="August"),"Summer",OR(I198="September",I198="October",I198="November"),"Fall")</f>
        <v>Winter</v>
      </c>
      <c r="K198" s="11">
        <v>45214</v>
      </c>
      <c r="L198" s="6">
        <f t="shared" si="25"/>
        <v>278</v>
      </c>
      <c r="M198" s="6" t="s">
        <v>33</v>
      </c>
      <c r="N198" s="6">
        <v>74530</v>
      </c>
      <c r="O198" s="6">
        <v>2585</v>
      </c>
      <c r="P198" s="12">
        <v>2992.62</v>
      </c>
      <c r="Q198" s="12">
        <f t="shared" si="26"/>
        <v>2992.62</v>
      </c>
      <c r="R198" s="6">
        <v>226</v>
      </c>
      <c r="S198" s="6" t="b">
        <v>1</v>
      </c>
      <c r="T198" s="6">
        <v>0</v>
      </c>
      <c r="U198" s="6">
        <f t="shared" si="27"/>
        <v>0</v>
      </c>
      <c r="V198" s="12">
        <f t="shared" si="28"/>
        <v>8307.38</v>
      </c>
      <c r="W198" s="12">
        <f t="shared" si="29"/>
        <v>13.2416814159292</v>
      </c>
      <c r="X198" s="12">
        <f t="shared" si="30"/>
        <v>0</v>
      </c>
      <c r="Y198" s="6">
        <f t="shared" si="31"/>
        <v>0</v>
      </c>
    </row>
    <row r="199" spans="1:25">
      <c r="A199" s="8" t="s">
        <v>432</v>
      </c>
      <c r="B199" s="9" t="s">
        <v>433</v>
      </c>
      <c r="C199" s="10" t="s">
        <v>4128</v>
      </c>
      <c r="D199" s="10">
        <v>45106</v>
      </c>
      <c r="E199" s="9">
        <v>6</v>
      </c>
      <c r="F199" s="9">
        <v>29</v>
      </c>
      <c r="G199" s="9">
        <v>2023</v>
      </c>
      <c r="H199" s="10">
        <f t="shared" si="24"/>
        <v>45106</v>
      </c>
      <c r="I199" s="10" t="str" cm="1">
        <f t="array" ref="I199">_xlfn.IFS(E199=1,"January",E199=2,"Febuary",E199=3,"March",E199=4,"April",E199=5,"May",E199=6,"June",E199=7,"July",E199=8,"August",E199=9,"September",E199=10,"October",E199=11,"November",E199=12,"December",E199&gt;12,_xlfn.IFS(F199=1,"January",F199=2,"Febuary",F199=3,"March",F199=4,"April",F199=5,"May",F199=6,"June",F199=7,"July",F199=8,"August",F199=9,"September",F199=10,"October",F199=11,"November",F199=12,"December"))</f>
        <v>June</v>
      </c>
      <c r="J199" s="10" t="str" cm="1">
        <f t="array" ref="J199">_xlfn.IFS(OR(I199="December",I199="January",I199="Febuary"),"Winter",OR(I199="March",I199="April",I199="May"),"Spring",OR(I199="June",I199="July",I199="August"),"Summer",OR(I199="September",I199="October",I199="November"),"Fall")</f>
        <v>Summer</v>
      </c>
      <c r="K199" s="13">
        <v>45129</v>
      </c>
      <c r="L199" s="9">
        <f t="shared" si="25"/>
        <v>23</v>
      </c>
      <c r="M199" s="9" t="s">
        <v>14</v>
      </c>
      <c r="N199" s="9">
        <v>94557</v>
      </c>
      <c r="O199" s="9">
        <v>2924</v>
      </c>
      <c r="P199" s="14">
        <v>3786.06</v>
      </c>
      <c r="Q199" s="14">
        <f t="shared" si="26"/>
        <v>3636.145</v>
      </c>
      <c r="R199" s="9">
        <v>507</v>
      </c>
      <c r="S199" s="9" t="b">
        <v>1</v>
      </c>
      <c r="T199" s="9">
        <v>0</v>
      </c>
      <c r="U199" s="9">
        <f t="shared" si="27"/>
        <v>0</v>
      </c>
      <c r="V199" s="14">
        <f t="shared" si="28"/>
        <v>21713.855</v>
      </c>
      <c r="W199" s="14">
        <f t="shared" si="29"/>
        <v>7.17188362919132</v>
      </c>
      <c r="X199" s="14">
        <f t="shared" si="30"/>
        <v>0</v>
      </c>
      <c r="Y199" s="9">
        <f t="shared" si="31"/>
        <v>0</v>
      </c>
    </row>
    <row r="200" spans="1:25">
      <c r="A200" s="5" t="s">
        <v>434</v>
      </c>
      <c r="B200" s="6" t="s">
        <v>435</v>
      </c>
      <c r="C200" s="7" t="s">
        <v>4131</v>
      </c>
      <c r="D200" s="7" t="s">
        <v>436</v>
      </c>
      <c r="E200" s="6">
        <v>30</v>
      </c>
      <c r="F200" s="6">
        <v>11</v>
      </c>
      <c r="G200" s="6">
        <v>2023</v>
      </c>
      <c r="H200" s="7">
        <f t="shared" si="24"/>
        <v>45260</v>
      </c>
      <c r="I200" s="7" t="str" cm="1">
        <f t="array" ref="I200">_xlfn.IFS(E200=1,"January",E200=2,"Febuary",E200=3,"March",E200=4,"April",E200=5,"May",E200=6,"June",E200=7,"July",E200=8,"August",E200=9,"September",E200=10,"October",E200=11,"November",E200=12,"December",E200&gt;12,_xlfn.IFS(F200=1,"January",F200=2,"Febuary",F200=3,"March",F200=4,"April",F200=5,"May",F200=6,"June",F200=7,"July",F200=8,"August",F200=9,"September",F200=10,"October",F200=11,"November",F200=12,"December"))</f>
        <v>November</v>
      </c>
      <c r="J200" s="7" t="str" cm="1">
        <f t="array" ref="J200">_xlfn.IFS(OR(I200="December",I200="January",I200="Febuary"),"Winter",OR(I200="March",I200="April",I200="May"),"Spring",OR(I200="June",I200="July",I200="August"),"Summer",OR(I200="September",I200="October",I200="November"),"Fall")</f>
        <v>Fall</v>
      </c>
      <c r="K200" s="11">
        <v>45287</v>
      </c>
      <c r="L200" s="6">
        <f t="shared" si="25"/>
        <v>27</v>
      </c>
      <c r="M200" s="6" t="s">
        <v>23</v>
      </c>
      <c r="N200" s="6">
        <v>62087</v>
      </c>
      <c r="O200" s="6">
        <v>2285</v>
      </c>
      <c r="P200" s="12">
        <v>4519.63</v>
      </c>
      <c r="Q200" s="12">
        <f t="shared" si="26"/>
        <v>3636.145</v>
      </c>
      <c r="R200" s="6">
        <v>143</v>
      </c>
      <c r="S200" s="6" t="b">
        <v>0</v>
      </c>
      <c r="T200" s="6">
        <v>0</v>
      </c>
      <c r="U200" s="6">
        <f t="shared" si="27"/>
        <v>0</v>
      </c>
      <c r="V200" s="12">
        <f t="shared" si="28"/>
        <v>3513.855</v>
      </c>
      <c r="W200" s="12">
        <f t="shared" si="29"/>
        <v>25.4275874125874</v>
      </c>
      <c r="X200" s="12">
        <f t="shared" si="30"/>
        <v>0</v>
      </c>
      <c r="Y200" s="6">
        <f t="shared" si="31"/>
        <v>0</v>
      </c>
    </row>
    <row r="201" spans="1:25">
      <c r="A201" s="8" t="s">
        <v>437</v>
      </c>
      <c r="B201" s="9" t="s">
        <v>438</v>
      </c>
      <c r="C201" s="10" t="s">
        <v>4131</v>
      </c>
      <c r="D201" s="10">
        <v>44942</v>
      </c>
      <c r="E201" s="9">
        <v>1</v>
      </c>
      <c r="F201" s="9">
        <v>16</v>
      </c>
      <c r="G201" s="9">
        <v>2023</v>
      </c>
      <c r="H201" s="10">
        <f t="shared" si="24"/>
        <v>44942</v>
      </c>
      <c r="I201" s="10" t="str" cm="1">
        <f t="array" ref="I201">_xlfn.IFS(E201=1,"January",E201=2,"Febuary",E201=3,"March",E201=4,"April",E201=5,"May",E201=6,"June",E201=7,"July",E201=8,"August",E201=9,"September",E201=10,"October",E201=11,"November",E201=12,"December",E201&gt;12,_xlfn.IFS(F201=1,"January",F201=2,"Febuary",F201=3,"March",F201=4,"April",F201=5,"May",F201=6,"June",F201=7,"July",F201=8,"August",F201=9,"September",F201=10,"October",F201=11,"November",F201=12,"December"))</f>
        <v>January</v>
      </c>
      <c r="J201" s="10" t="str" cm="1">
        <f t="array" ref="J201">_xlfn.IFS(OR(I201="December",I201="January",I201="Febuary"),"Winter",OR(I201="March",I201="April",I201="May"),"Spring",OR(I201="June",I201="July",I201="August"),"Summer",OR(I201="September",I201="October",I201="November"),"Fall")</f>
        <v>Winter</v>
      </c>
      <c r="K201" s="13">
        <v>44970</v>
      </c>
      <c r="L201" s="9">
        <f t="shared" si="25"/>
        <v>28</v>
      </c>
      <c r="M201" s="9" t="s">
        <v>41</v>
      </c>
      <c r="N201" s="9">
        <v>96839</v>
      </c>
      <c r="O201" s="9">
        <v>4569</v>
      </c>
      <c r="P201" s="14">
        <v>3422.33</v>
      </c>
      <c r="Q201" s="14">
        <f t="shared" si="26"/>
        <v>3422.33</v>
      </c>
      <c r="R201" s="9">
        <v>0</v>
      </c>
      <c r="S201" s="9" t="b">
        <v>0</v>
      </c>
      <c r="T201" s="9">
        <v>0</v>
      </c>
      <c r="U201" s="9">
        <f t="shared" si="27"/>
        <v>0</v>
      </c>
      <c r="V201" s="14">
        <f t="shared" si="28"/>
        <v>-3422.33</v>
      </c>
      <c r="W201" s="14">
        <f t="shared" si="29"/>
        <v>0</v>
      </c>
      <c r="X201" s="14">
        <f t="shared" si="30"/>
        <v>0</v>
      </c>
      <c r="Y201" s="9">
        <f t="shared" si="31"/>
        <v>0</v>
      </c>
    </row>
    <row r="202" spans="1:25">
      <c r="A202" s="5" t="s">
        <v>439</v>
      </c>
      <c r="B202" s="6" t="s">
        <v>440</v>
      </c>
      <c r="C202" s="7" t="s">
        <v>4131</v>
      </c>
      <c r="D202" s="7">
        <v>44937</v>
      </c>
      <c r="E202" s="6">
        <v>1</v>
      </c>
      <c r="F202" s="6">
        <v>11</v>
      </c>
      <c r="G202" s="6">
        <v>2023</v>
      </c>
      <c r="H202" s="7">
        <f t="shared" si="24"/>
        <v>44937</v>
      </c>
      <c r="I202" s="7" t="str" cm="1">
        <f t="array" ref="I202">_xlfn.IFS(E202=1,"January",E202=2,"Febuary",E202=3,"March",E202=4,"April",E202=5,"May",E202=6,"June",E202=7,"July",E202=8,"August",E202=9,"September",E202=10,"October",E202=11,"November",E202=12,"December",E202&gt;12,_xlfn.IFS(F202=1,"January",F202=2,"Febuary",F202=3,"March",F202=4,"April",F202=5,"May",F202=6,"June",F202=7,"July",F202=8,"August",F202=9,"September",F202=10,"October",F202=11,"November",F202=12,"December"))</f>
        <v>January</v>
      </c>
      <c r="J202" s="7" t="str" cm="1">
        <f t="array" ref="J202">_xlfn.IFS(OR(I202="December",I202="January",I202="Febuary"),"Winter",OR(I202="March",I202="April",I202="May"),"Spring",OR(I202="June",I202="July",I202="August"),"Summer",OR(I202="September",I202="October",I202="November"),"Fall")</f>
        <v>Winter</v>
      </c>
      <c r="K202" s="11">
        <v>44932</v>
      </c>
      <c r="L202" s="6">
        <f t="shared" si="25"/>
        <v>44967</v>
      </c>
      <c r="M202" s="6" t="s">
        <v>33</v>
      </c>
      <c r="N202" s="6">
        <v>69840</v>
      </c>
      <c r="O202" s="6">
        <v>2185</v>
      </c>
      <c r="P202" s="12">
        <v>1467.55</v>
      </c>
      <c r="Q202" s="12">
        <f t="shared" si="26"/>
        <v>1467.55</v>
      </c>
      <c r="R202" s="6">
        <v>272</v>
      </c>
      <c r="S202" s="6" t="b">
        <v>1</v>
      </c>
      <c r="T202" s="6">
        <v>69935</v>
      </c>
      <c r="U202" s="6">
        <f t="shared" si="27"/>
        <v>0.388932580253092</v>
      </c>
      <c r="V202" s="12">
        <f t="shared" si="28"/>
        <v>12132.45</v>
      </c>
      <c r="W202" s="12">
        <f t="shared" si="29"/>
        <v>5.39540441176471</v>
      </c>
      <c r="X202" s="12">
        <f t="shared" si="30"/>
        <v>0.0209844855937656</v>
      </c>
      <c r="Y202" s="6">
        <f t="shared" si="31"/>
        <v>1.00136025200458</v>
      </c>
    </row>
    <row r="203" spans="1:25">
      <c r="A203" s="8" t="s">
        <v>441</v>
      </c>
      <c r="B203" s="9" t="s">
        <v>442</v>
      </c>
      <c r="C203" s="10" t="s">
        <v>4128</v>
      </c>
      <c r="D203" s="10">
        <v>45169</v>
      </c>
      <c r="E203" s="9">
        <v>8</v>
      </c>
      <c r="F203" s="9">
        <v>31</v>
      </c>
      <c r="G203" s="9">
        <v>2023</v>
      </c>
      <c r="H203" s="10">
        <f t="shared" si="24"/>
        <v>45169</v>
      </c>
      <c r="I203" s="10" t="str" cm="1">
        <f t="array" ref="I203">_xlfn.IFS(E203=1,"January",E203=2,"Febuary",E203=3,"March",E203=4,"April",E203=5,"May",E203=6,"June",E203=7,"July",E203=8,"August",E203=9,"September",E203=10,"October",E203=11,"November",E203=12,"December",E203&gt;12,_xlfn.IFS(F203=1,"January",F203=2,"Febuary",F203=3,"March",F203=4,"April",F203=5,"May",F203=6,"June",F203=7,"July",F203=8,"August",F203=9,"September",F203=10,"October",F203=11,"November",F203=12,"December"))</f>
        <v>August</v>
      </c>
      <c r="J203" s="10" t="str" cm="1">
        <f t="array" ref="J203">_xlfn.IFS(OR(I203="December",I203="January",I203="Febuary"),"Winter",OR(I203="March",I203="April",I203="May"),"Spring",OR(I203="June",I203="July",I203="August"),"Summer",OR(I203="September",I203="October",I203="November"),"Fall")</f>
        <v>Summer</v>
      </c>
      <c r="K203" s="13">
        <v>45179</v>
      </c>
      <c r="L203" s="9">
        <f t="shared" si="25"/>
        <v>10</v>
      </c>
      <c r="M203" s="9" t="s">
        <v>23</v>
      </c>
      <c r="N203" s="9">
        <v>55384</v>
      </c>
      <c r="O203" s="9">
        <v>1840</v>
      </c>
      <c r="P203" s="14">
        <v>944.03</v>
      </c>
      <c r="Q203" s="14">
        <f t="shared" si="26"/>
        <v>944.03</v>
      </c>
      <c r="R203" s="9">
        <v>173</v>
      </c>
      <c r="S203" s="9" t="b">
        <v>1</v>
      </c>
      <c r="T203" s="9">
        <v>0</v>
      </c>
      <c r="U203" s="9">
        <f t="shared" si="27"/>
        <v>0</v>
      </c>
      <c r="V203" s="14">
        <f t="shared" si="28"/>
        <v>7705.97</v>
      </c>
      <c r="W203" s="14">
        <f t="shared" si="29"/>
        <v>5.45682080924855</v>
      </c>
      <c r="X203" s="14">
        <f t="shared" si="30"/>
        <v>0</v>
      </c>
      <c r="Y203" s="9">
        <f t="shared" si="31"/>
        <v>0</v>
      </c>
    </row>
    <row r="204" spans="1:25">
      <c r="A204" s="5" t="s">
        <v>443</v>
      </c>
      <c r="B204" s="6" t="s">
        <v>444</v>
      </c>
      <c r="C204" s="7" t="s">
        <v>4127</v>
      </c>
      <c r="D204" s="7">
        <v>45038</v>
      </c>
      <c r="E204" s="6">
        <v>4</v>
      </c>
      <c r="F204" s="6">
        <v>22</v>
      </c>
      <c r="G204" s="6">
        <v>2023</v>
      </c>
      <c r="H204" s="7">
        <f t="shared" si="24"/>
        <v>45038</v>
      </c>
      <c r="I204" s="7" t="str" cm="1">
        <f t="array" ref="I204">_xlfn.IFS(E204=1,"January",E204=2,"Febuary",E204=3,"March",E204=4,"April",E204=5,"May",E204=6,"June",E204=7,"July",E204=8,"August",E204=9,"September",E204=10,"October",E204=11,"November",E204=12,"December",E204&gt;12,_xlfn.IFS(F204=1,"January",F204=2,"Febuary",F204=3,"March",F204=4,"April",F204=5,"May",F204=6,"June",F204=7,"July",F204=8,"August",F204=9,"September",F204=10,"October",F204=11,"November",F204=12,"December"))</f>
        <v>April</v>
      </c>
      <c r="J204" s="7" t="str" cm="1">
        <f t="array" ref="J204">_xlfn.IFS(OR(I204="December",I204="January",I204="Febuary"),"Winter",OR(I204="March",I204="April",I204="May"),"Spring",OR(I204="June",I204="July",I204="August"),"Summer",OR(I204="September",I204="October",I204="November"),"Fall")</f>
        <v>Spring</v>
      </c>
      <c r="K204" s="11">
        <v>45047</v>
      </c>
      <c r="L204" s="6">
        <f t="shared" si="25"/>
        <v>9</v>
      </c>
      <c r="M204" s="6" t="s">
        <v>19</v>
      </c>
      <c r="N204" s="6">
        <v>52005</v>
      </c>
      <c r="O204" s="6">
        <v>706</v>
      </c>
      <c r="P204" s="12">
        <v>517.75</v>
      </c>
      <c r="Q204" s="12">
        <f t="shared" si="26"/>
        <v>517.75</v>
      </c>
      <c r="R204" s="6">
        <v>63</v>
      </c>
      <c r="S204" s="6" t="b">
        <v>0</v>
      </c>
      <c r="T204" s="6">
        <v>0</v>
      </c>
      <c r="U204" s="6">
        <f t="shared" si="27"/>
        <v>0</v>
      </c>
      <c r="V204" s="12">
        <f t="shared" si="28"/>
        <v>2632.25</v>
      </c>
      <c r="W204" s="12">
        <f t="shared" si="29"/>
        <v>8.21825396825397</v>
      </c>
      <c r="X204" s="12">
        <f t="shared" si="30"/>
        <v>0</v>
      </c>
      <c r="Y204" s="6">
        <f t="shared" si="31"/>
        <v>0</v>
      </c>
    </row>
    <row r="205" spans="1:25">
      <c r="A205" s="8" t="s">
        <v>445</v>
      </c>
      <c r="B205" s="9" t="s">
        <v>446</v>
      </c>
      <c r="C205" s="10" t="s">
        <v>4127</v>
      </c>
      <c r="D205" s="10">
        <v>45115</v>
      </c>
      <c r="E205" s="9">
        <v>7</v>
      </c>
      <c r="F205" s="9">
        <v>8</v>
      </c>
      <c r="G205" s="9">
        <v>2023</v>
      </c>
      <c r="H205" s="10">
        <f t="shared" si="24"/>
        <v>45115</v>
      </c>
      <c r="I205" s="10" t="str" cm="1">
        <f t="array" ref="I205">_xlfn.IFS(E205=1,"January",E205=2,"Febuary",E205=3,"March",E205=4,"April",E205=5,"May",E205=6,"June",E205=7,"July",E205=8,"August",E205=9,"September",E205=10,"October",E205=11,"November",E205=12,"December",E205&gt;12,_xlfn.IFS(F205=1,"January",F205=2,"Febuary",F205=3,"March",F205=4,"April",F205=5,"May",F205=6,"June",F205=7,"July",F205=8,"August",F205=9,"September",F205=10,"October",F205=11,"November",F205=12,"December"))</f>
        <v>July</v>
      </c>
      <c r="J205" s="10" t="str" cm="1">
        <f t="array" ref="J205">_xlfn.IFS(OR(I205="December",I205="January",I205="Febuary"),"Winter",OR(I205="March",I205="April",I205="May"),"Spring",OR(I205="June",I205="July",I205="August"),"Summer",OR(I205="September",I205="October",I205="November"),"Fall")</f>
        <v>Summer</v>
      </c>
      <c r="K205" s="13">
        <v>45122</v>
      </c>
      <c r="L205" s="9">
        <f t="shared" si="25"/>
        <v>7</v>
      </c>
      <c r="M205" s="9" t="s">
        <v>33</v>
      </c>
      <c r="N205" s="9">
        <v>47576</v>
      </c>
      <c r="O205" s="9">
        <v>1841</v>
      </c>
      <c r="P205" s="14">
        <v>1492.88</v>
      </c>
      <c r="Q205" s="14">
        <f t="shared" si="26"/>
        <v>1492.88</v>
      </c>
      <c r="R205" s="9">
        <v>211</v>
      </c>
      <c r="S205" s="9" t="b">
        <v>0</v>
      </c>
      <c r="T205" s="9">
        <v>0</v>
      </c>
      <c r="U205" s="9">
        <f t="shared" si="27"/>
        <v>0</v>
      </c>
      <c r="V205" s="14">
        <f t="shared" si="28"/>
        <v>9057.12</v>
      </c>
      <c r="W205" s="14">
        <f t="shared" si="29"/>
        <v>7.07526066350711</v>
      </c>
      <c r="X205" s="14">
        <f t="shared" si="30"/>
        <v>0</v>
      </c>
      <c r="Y205" s="9">
        <f t="shared" si="31"/>
        <v>0</v>
      </c>
    </row>
    <row r="206" spans="1:25">
      <c r="A206" s="5" t="s">
        <v>447</v>
      </c>
      <c r="B206" s="6" t="s">
        <v>448</v>
      </c>
      <c r="C206" s="7" t="s">
        <v>4127</v>
      </c>
      <c r="D206" s="7">
        <v>44985</v>
      </c>
      <c r="E206" s="6">
        <v>2</v>
      </c>
      <c r="F206" s="6">
        <v>28</v>
      </c>
      <c r="G206" s="6">
        <v>2023</v>
      </c>
      <c r="H206" s="7">
        <f t="shared" si="24"/>
        <v>44985</v>
      </c>
      <c r="I206" s="7" t="str" cm="1">
        <f t="array" ref="I206">_xlfn.IFS(E206=1,"January",E206=2,"Febuary",E206=3,"March",E206=4,"April",E206=5,"May",E206=6,"June",E206=7,"July",E206=8,"August",E206=9,"September",E206=10,"October",E206=11,"November",E206=12,"December",E206&gt;12,_xlfn.IFS(F206=1,"January",F206=2,"Febuary",F206=3,"March",F206=4,"April",F206=5,"May",F206=6,"June",F206=7,"July",F206=8,"August",F206=9,"September",F206=10,"October",F206=11,"November",F206=12,"December"))</f>
        <v>Febuary</v>
      </c>
      <c r="J206" s="7" t="str" cm="1">
        <f t="array" ref="J206">_xlfn.IFS(OR(I206="December",I206="January",I206="Febuary"),"Winter",OR(I206="March",I206="April",I206="May"),"Spring",OR(I206="June",I206="July",I206="August"),"Summer",OR(I206="September",I206="October",I206="November"),"Fall")</f>
        <v>Winter</v>
      </c>
      <c r="K206" s="11">
        <v>44990</v>
      </c>
      <c r="L206" s="6">
        <f t="shared" si="25"/>
        <v>5</v>
      </c>
      <c r="M206" s="6" t="s">
        <v>33</v>
      </c>
      <c r="N206" s="6">
        <v>40353</v>
      </c>
      <c r="O206" s="6">
        <v>1049</v>
      </c>
      <c r="P206" s="12">
        <v>1516.72</v>
      </c>
      <c r="Q206" s="12">
        <f t="shared" si="26"/>
        <v>1516.72</v>
      </c>
      <c r="R206" s="6">
        <v>209</v>
      </c>
      <c r="S206" s="6" t="b">
        <v>1</v>
      </c>
      <c r="T206" s="6">
        <v>0</v>
      </c>
      <c r="U206" s="6">
        <f t="shared" si="27"/>
        <v>0</v>
      </c>
      <c r="V206" s="12">
        <f t="shared" si="28"/>
        <v>8933.28</v>
      </c>
      <c r="W206" s="12">
        <f t="shared" si="29"/>
        <v>7.25703349282297</v>
      </c>
      <c r="X206" s="12">
        <f t="shared" si="30"/>
        <v>0</v>
      </c>
      <c r="Y206" s="6">
        <f t="shared" si="31"/>
        <v>0</v>
      </c>
    </row>
    <row r="207" spans="1:25">
      <c r="A207" s="8" t="s">
        <v>449</v>
      </c>
      <c r="B207" s="9" t="s">
        <v>450</v>
      </c>
      <c r="C207" s="10" t="s">
        <v>4131</v>
      </c>
      <c r="D207" s="10">
        <v>45086</v>
      </c>
      <c r="E207" s="9">
        <v>6</v>
      </c>
      <c r="F207" s="9">
        <v>9</v>
      </c>
      <c r="G207" s="9">
        <v>2023</v>
      </c>
      <c r="H207" s="10">
        <f t="shared" si="24"/>
        <v>45086</v>
      </c>
      <c r="I207" s="10" t="str" cm="1">
        <f t="array" ref="I207">_xlfn.IFS(E207=1,"January",E207=2,"Febuary",E207=3,"March",E207=4,"April",E207=5,"May",E207=6,"June",E207=7,"July",E207=8,"August",E207=9,"September",E207=10,"October",E207=11,"November",E207=12,"December",E207&gt;12,_xlfn.IFS(F207=1,"January",F207=2,"Febuary",F207=3,"March",F207=4,"April",F207=5,"May",F207=6,"June",F207=7,"July",F207=8,"August",F207=9,"September",F207=10,"October",F207=11,"November",F207=12,"December"))</f>
        <v>June</v>
      </c>
      <c r="J207" s="10" t="str" cm="1">
        <f t="array" ref="J207">_xlfn.IFS(OR(I207="December",I207="January",I207="Febuary"),"Winter",OR(I207="March",I207="April",I207="May"),"Spring",OR(I207="June",I207="July",I207="August"),"Summer",OR(I207="September",I207="October",I207="November"),"Fall")</f>
        <v>Summer</v>
      </c>
      <c r="K207" s="13">
        <v>45185</v>
      </c>
      <c r="L207" s="9">
        <f t="shared" si="25"/>
        <v>99</v>
      </c>
      <c r="M207" s="9" t="s">
        <v>23</v>
      </c>
      <c r="N207" s="9">
        <v>63003</v>
      </c>
      <c r="O207" s="9">
        <v>3091</v>
      </c>
      <c r="P207" s="14">
        <v>2564.17</v>
      </c>
      <c r="Q207" s="14">
        <f t="shared" si="26"/>
        <v>2564.17</v>
      </c>
      <c r="R207" s="9">
        <v>256</v>
      </c>
      <c r="S207" s="9" t="b">
        <v>1</v>
      </c>
      <c r="T207" s="9">
        <v>0</v>
      </c>
      <c r="U207" s="9">
        <f t="shared" si="27"/>
        <v>0</v>
      </c>
      <c r="V207" s="14">
        <f t="shared" si="28"/>
        <v>10235.83</v>
      </c>
      <c r="W207" s="14">
        <f t="shared" si="29"/>
        <v>10.0162890625</v>
      </c>
      <c r="X207" s="14">
        <f t="shared" si="30"/>
        <v>0</v>
      </c>
      <c r="Y207" s="9">
        <f t="shared" si="31"/>
        <v>0</v>
      </c>
    </row>
    <row r="208" spans="1:25">
      <c r="A208" s="5" t="s">
        <v>451</v>
      </c>
      <c r="B208" s="6" t="s">
        <v>452</v>
      </c>
      <c r="C208" s="7" t="s">
        <v>4131</v>
      </c>
      <c r="D208" s="7">
        <v>45086</v>
      </c>
      <c r="E208" s="6">
        <v>6</v>
      </c>
      <c r="F208" s="6">
        <v>9</v>
      </c>
      <c r="G208" s="6">
        <v>2023</v>
      </c>
      <c r="H208" s="7">
        <f t="shared" si="24"/>
        <v>45086</v>
      </c>
      <c r="I208" s="7" t="str" cm="1">
        <f t="array" ref="I208">_xlfn.IFS(E208=1,"January",E208=2,"Febuary",E208=3,"March",E208=4,"April",E208=5,"May",E208=6,"June",E208=7,"July",E208=8,"August",E208=9,"September",E208=10,"October",E208=11,"November",E208=12,"December",E208&gt;12,_xlfn.IFS(F208=1,"January",F208=2,"Febuary",F208=3,"March",F208=4,"April",F208=5,"May",F208=6,"June",F208=7,"July",F208=8,"August",F208=9,"September",F208=10,"October",F208=11,"November",F208=12,"December"))</f>
        <v>June</v>
      </c>
      <c r="J208" s="7" t="str" cm="1">
        <f t="array" ref="J208">_xlfn.IFS(OR(I208="December",I208="January",I208="Febuary"),"Winter",OR(I208="March",I208="April",I208="May"),"Spring",OR(I208="June",I208="July",I208="August"),"Summer",OR(I208="September",I208="October",I208="November"),"Fall")</f>
        <v>Summer</v>
      </c>
      <c r="K208" s="11">
        <v>45087</v>
      </c>
      <c r="L208" s="6">
        <f t="shared" si="25"/>
        <v>1</v>
      </c>
      <c r="M208" s="6" t="s">
        <v>33</v>
      </c>
      <c r="N208" s="6">
        <v>84211</v>
      </c>
      <c r="O208" s="6">
        <v>3614</v>
      </c>
      <c r="P208" s="12">
        <v>1918.24</v>
      </c>
      <c r="Q208" s="12">
        <f t="shared" si="26"/>
        <v>1918.24</v>
      </c>
      <c r="R208" s="6">
        <v>236</v>
      </c>
      <c r="S208" s="6" t="b">
        <v>0</v>
      </c>
      <c r="T208" s="6">
        <v>0</v>
      </c>
      <c r="U208" s="6">
        <f t="shared" si="27"/>
        <v>0</v>
      </c>
      <c r="V208" s="12">
        <f t="shared" si="28"/>
        <v>9881.76</v>
      </c>
      <c r="W208" s="12">
        <f t="shared" si="29"/>
        <v>8.12813559322034</v>
      </c>
      <c r="X208" s="12">
        <f t="shared" si="30"/>
        <v>0</v>
      </c>
      <c r="Y208" s="6">
        <f t="shared" si="31"/>
        <v>0</v>
      </c>
    </row>
    <row r="209" spans="1:25">
      <c r="A209" s="8" t="s">
        <v>453</v>
      </c>
      <c r="B209" s="9" t="s">
        <v>454</v>
      </c>
      <c r="C209" s="10" t="s">
        <v>4128</v>
      </c>
      <c r="D209" s="10">
        <v>45119</v>
      </c>
      <c r="E209" s="9">
        <v>7</v>
      </c>
      <c r="F209" s="9">
        <v>12</v>
      </c>
      <c r="G209" s="9">
        <v>2023</v>
      </c>
      <c r="H209" s="10">
        <f t="shared" si="24"/>
        <v>45119</v>
      </c>
      <c r="I209" s="10" t="str" cm="1">
        <f t="array" ref="I209">_xlfn.IFS(E209=1,"January",E209=2,"Febuary",E209=3,"March",E209=4,"April",E209=5,"May",E209=6,"June",E209=7,"July",E209=8,"August",E209=9,"September",E209=10,"October",E209=11,"November",E209=12,"December",E209&gt;12,_xlfn.IFS(F209=1,"January",F209=2,"Febuary",F209=3,"March",F209=4,"April",F209=5,"May",F209=6,"June",F209=7,"July",F209=8,"August",F209=9,"September",F209=10,"October",F209=11,"November",F209=12,"December"))</f>
        <v>July</v>
      </c>
      <c r="J209" s="10" t="str" cm="1">
        <f t="array" ref="J209">_xlfn.IFS(OR(I209="December",I209="January",I209="Febuary"),"Winter",OR(I209="March",I209="April",I209="May"),"Spring",OR(I209="June",I209="July",I209="August"),"Summer",OR(I209="September",I209="October",I209="November"),"Fall")</f>
        <v>Summer</v>
      </c>
      <c r="K209" s="13">
        <v>45120</v>
      </c>
      <c r="L209" s="9">
        <f t="shared" si="25"/>
        <v>1</v>
      </c>
      <c r="M209" s="9" t="s">
        <v>19</v>
      </c>
      <c r="N209" s="9">
        <v>53733</v>
      </c>
      <c r="O209" s="9">
        <v>1660</v>
      </c>
      <c r="P209" s="14">
        <v>2888.28</v>
      </c>
      <c r="Q209" s="14">
        <f t="shared" si="26"/>
        <v>2888.28</v>
      </c>
      <c r="R209" s="9">
        <v>228</v>
      </c>
      <c r="S209" s="9" t="b">
        <v>1</v>
      </c>
      <c r="T209" s="9">
        <v>0</v>
      </c>
      <c r="U209" s="9">
        <f t="shared" si="27"/>
        <v>0</v>
      </c>
      <c r="V209" s="14">
        <f t="shared" si="28"/>
        <v>8511.72</v>
      </c>
      <c r="W209" s="14">
        <f t="shared" si="29"/>
        <v>12.6678947368421</v>
      </c>
      <c r="X209" s="14">
        <f t="shared" si="30"/>
        <v>0</v>
      </c>
      <c r="Y209" s="9">
        <f t="shared" si="31"/>
        <v>0</v>
      </c>
    </row>
    <row r="210" spans="1:25">
      <c r="A210" s="5" t="s">
        <v>455</v>
      </c>
      <c r="B210" s="6" t="s">
        <v>456</v>
      </c>
      <c r="C210" s="7" t="s">
        <v>4128</v>
      </c>
      <c r="D210" s="7">
        <v>44965</v>
      </c>
      <c r="E210" s="6">
        <v>2</v>
      </c>
      <c r="F210" s="6">
        <v>8</v>
      </c>
      <c r="G210" s="6">
        <v>2023</v>
      </c>
      <c r="H210" s="7">
        <f t="shared" si="24"/>
        <v>44965</v>
      </c>
      <c r="I210" s="7" t="str" cm="1">
        <f t="array" ref="I210">_xlfn.IFS(E210=1,"January",E210=2,"Febuary",E210=3,"March",E210=4,"April",E210=5,"May",E210=6,"June",E210=7,"July",E210=8,"August",E210=9,"September",E210=10,"October",E210=11,"November",E210=12,"December",E210&gt;12,_xlfn.IFS(F210=1,"January",F210=2,"Febuary",F210=3,"March",F210=4,"April",F210=5,"May",F210=6,"June",F210=7,"July",F210=8,"August",F210=9,"September",F210=10,"October",F210=11,"November",F210=12,"December"))</f>
        <v>Febuary</v>
      </c>
      <c r="J210" s="7" t="str" cm="1">
        <f t="array" ref="J210">_xlfn.IFS(OR(I210="December",I210="January",I210="Febuary"),"Winter",OR(I210="March",I210="April",I210="May"),"Spring",OR(I210="June",I210="July",I210="August"),"Summer",OR(I210="September",I210="October",I210="November"),"Fall")</f>
        <v>Winter</v>
      </c>
      <c r="K210" s="11">
        <v>44986</v>
      </c>
      <c r="L210" s="6">
        <f t="shared" si="25"/>
        <v>21</v>
      </c>
      <c r="M210" s="6" t="s">
        <v>138</v>
      </c>
      <c r="N210" s="6">
        <v>66318</v>
      </c>
      <c r="O210" s="6">
        <v>990</v>
      </c>
      <c r="P210" s="12">
        <v>1037.91</v>
      </c>
      <c r="Q210" s="12">
        <f t="shared" si="26"/>
        <v>1037.91</v>
      </c>
      <c r="R210" s="6">
        <v>122</v>
      </c>
      <c r="S210" s="6" t="b">
        <v>0</v>
      </c>
      <c r="T210" s="6">
        <v>0</v>
      </c>
      <c r="U210" s="6">
        <f t="shared" si="27"/>
        <v>0</v>
      </c>
      <c r="V210" s="12">
        <f t="shared" si="28"/>
        <v>5062.09</v>
      </c>
      <c r="W210" s="12">
        <f t="shared" si="29"/>
        <v>8.50745901639344</v>
      </c>
      <c r="X210" s="12">
        <f t="shared" si="30"/>
        <v>0</v>
      </c>
      <c r="Y210" s="6">
        <f t="shared" si="31"/>
        <v>0</v>
      </c>
    </row>
    <row r="211" spans="1:25">
      <c r="A211" s="8" t="s">
        <v>457</v>
      </c>
      <c r="B211" s="9" t="s">
        <v>458</v>
      </c>
      <c r="C211" s="10" t="s">
        <v>4128</v>
      </c>
      <c r="D211" s="10">
        <v>45051</v>
      </c>
      <c r="E211" s="9">
        <v>5</v>
      </c>
      <c r="F211" s="9">
        <v>5</v>
      </c>
      <c r="G211" s="9">
        <v>2023</v>
      </c>
      <c r="H211" s="10">
        <f t="shared" si="24"/>
        <v>45051</v>
      </c>
      <c r="I211" s="10" t="str" cm="1">
        <f t="array" ref="I211">_xlfn.IFS(E211=1,"January",E211=2,"Febuary",E211=3,"March",E211=4,"April",E211=5,"May",E211=6,"June",E211=7,"July",E211=8,"August",E211=9,"September",E211=10,"October",E211=11,"November",E211=12,"December",E211&gt;12,_xlfn.IFS(F211=1,"January",F211=2,"Febuary",F211=3,"March",F211=4,"April",F211=5,"May",F211=6,"June",F211=7,"July",F211=8,"August",F211=9,"September",F211=10,"October",F211=11,"November",F211=12,"December"))</f>
        <v>May</v>
      </c>
      <c r="J211" s="10" t="str" cm="1">
        <f t="array" ref="J211">_xlfn.IFS(OR(I211="December",I211="January",I211="Febuary"),"Winter",OR(I211="March",I211="April",I211="May"),"Spring",OR(I211="June",I211="July",I211="August"),"Summer",OR(I211="September",I211="October",I211="November"),"Fall")</f>
        <v>Spring</v>
      </c>
      <c r="K211" s="13">
        <v>45072</v>
      </c>
      <c r="L211" s="9">
        <f t="shared" si="25"/>
        <v>21</v>
      </c>
      <c r="M211" s="9" t="s">
        <v>415</v>
      </c>
      <c r="N211" s="9">
        <v>90474</v>
      </c>
      <c r="O211" s="9">
        <v>4014</v>
      </c>
      <c r="P211" s="14">
        <v>4136.61</v>
      </c>
      <c r="Q211" s="14">
        <f t="shared" si="26"/>
        <v>3636.145</v>
      </c>
      <c r="R211" s="9">
        <v>516</v>
      </c>
      <c r="S211" s="9" t="b">
        <v>1</v>
      </c>
      <c r="T211" s="9">
        <v>0</v>
      </c>
      <c r="U211" s="9">
        <f t="shared" si="27"/>
        <v>0</v>
      </c>
      <c r="V211" s="14">
        <f t="shared" si="28"/>
        <v>22163.855</v>
      </c>
      <c r="W211" s="14">
        <f t="shared" si="29"/>
        <v>7.04679263565891</v>
      </c>
      <c r="X211" s="14">
        <f t="shared" si="30"/>
        <v>0</v>
      </c>
      <c r="Y211" s="9">
        <f t="shared" si="31"/>
        <v>0</v>
      </c>
    </row>
    <row r="212" spans="1:25">
      <c r="A212" s="5" t="s">
        <v>459</v>
      </c>
      <c r="B212" s="6" t="s">
        <v>460</v>
      </c>
      <c r="C212" s="7" t="s">
        <v>4128</v>
      </c>
      <c r="D212" s="7">
        <v>45277</v>
      </c>
      <c r="E212" s="6">
        <v>12</v>
      </c>
      <c r="F212" s="6">
        <v>17</v>
      </c>
      <c r="G212" s="6">
        <v>2023</v>
      </c>
      <c r="H212" s="7">
        <f t="shared" si="24"/>
        <v>45277</v>
      </c>
      <c r="I212" s="7" t="str" cm="1">
        <f t="array" ref="I212">_xlfn.IFS(E212=1,"January",E212=2,"Febuary",E212=3,"March",E212=4,"April",E212=5,"May",E212=6,"June",E212=7,"July",E212=8,"August",E212=9,"September",E212=10,"October",E212=11,"November",E212=12,"December",E212&gt;12,_xlfn.IFS(F212=1,"January",F212=2,"Febuary",F212=3,"March",F212=4,"April",F212=5,"May",F212=6,"June",F212=7,"July",F212=8,"August",F212=9,"September",F212=10,"October",F212=11,"November",F212=12,"December"))</f>
        <v>December</v>
      </c>
      <c r="J212" s="7" t="str" cm="1">
        <f t="array" ref="J212">_xlfn.IFS(OR(I212="December",I212="January",I212="Febuary"),"Winter",OR(I212="March",I212="April",I212="May"),"Spring",OR(I212="June",I212="July",I212="August"),"Summer",OR(I212="September",I212="October",I212="November"),"Fall")</f>
        <v>Winter</v>
      </c>
      <c r="K212" s="11">
        <v>45302</v>
      </c>
      <c r="L212" s="6">
        <f t="shared" si="25"/>
        <v>25</v>
      </c>
      <c r="M212" s="6" t="s">
        <v>14</v>
      </c>
      <c r="N212" s="6">
        <v>24664</v>
      </c>
      <c r="O212" s="6">
        <v>1035</v>
      </c>
      <c r="P212" s="12">
        <v>987.1</v>
      </c>
      <c r="Q212" s="12">
        <f t="shared" si="26"/>
        <v>987.1</v>
      </c>
      <c r="R212" s="6">
        <v>155</v>
      </c>
      <c r="S212" s="6" t="b">
        <v>1</v>
      </c>
      <c r="T212" s="6">
        <v>0</v>
      </c>
      <c r="U212" s="6">
        <f t="shared" si="27"/>
        <v>0</v>
      </c>
      <c r="V212" s="12">
        <f t="shared" si="28"/>
        <v>6762.9</v>
      </c>
      <c r="W212" s="12">
        <f t="shared" si="29"/>
        <v>6.36838709677419</v>
      </c>
      <c r="X212" s="12">
        <f t="shared" si="30"/>
        <v>0</v>
      </c>
      <c r="Y212" s="6">
        <f t="shared" si="31"/>
        <v>0</v>
      </c>
    </row>
    <row r="213" spans="1:25">
      <c r="A213" s="8" t="s">
        <v>461</v>
      </c>
      <c r="B213" s="9" t="s">
        <v>462</v>
      </c>
      <c r="C213" s="10" t="s">
        <v>4128</v>
      </c>
      <c r="D213" s="10">
        <v>45216</v>
      </c>
      <c r="E213" s="9">
        <v>10</v>
      </c>
      <c r="F213" s="9">
        <v>17</v>
      </c>
      <c r="G213" s="9">
        <v>2023</v>
      </c>
      <c r="H213" s="10">
        <f t="shared" si="24"/>
        <v>45216</v>
      </c>
      <c r="I213" s="10" t="str" cm="1">
        <f t="array" ref="I213">_xlfn.IFS(E213=1,"January",E213=2,"Febuary",E213=3,"March",E213=4,"April",E213=5,"May",E213=6,"June",E213=7,"July",E213=8,"August",E213=9,"September",E213=10,"October",E213=11,"November",E213=12,"December",E213&gt;12,_xlfn.IFS(F213=1,"January",F213=2,"Febuary",F213=3,"March",F213=4,"April",F213=5,"May",F213=6,"June",F213=7,"July",F213=8,"August",F213=9,"September",F213=10,"October",F213=11,"November",F213=12,"December"))</f>
        <v>October</v>
      </c>
      <c r="J213" s="10" t="str" cm="1">
        <f t="array" ref="J213">_xlfn.IFS(OR(I213="December",I213="January",I213="Febuary"),"Winter",OR(I213="March",I213="April",I213="May"),"Spring",OR(I213="June",I213="July",I213="August"),"Summer",OR(I213="September",I213="October",I213="November"),"Fall")</f>
        <v>Fall</v>
      </c>
      <c r="K213" s="13">
        <v>45230</v>
      </c>
      <c r="L213" s="9">
        <f t="shared" si="25"/>
        <v>14</v>
      </c>
      <c r="M213" s="9" t="s">
        <v>19</v>
      </c>
      <c r="N213" s="9">
        <v>68172</v>
      </c>
      <c r="O213" s="9">
        <v>1185</v>
      </c>
      <c r="P213" s="14">
        <v>2326.23</v>
      </c>
      <c r="Q213" s="14">
        <f t="shared" si="26"/>
        <v>2326.23</v>
      </c>
      <c r="R213" s="9">
        <v>0</v>
      </c>
      <c r="S213" s="9" t="b">
        <v>0</v>
      </c>
      <c r="T213" s="9">
        <v>0</v>
      </c>
      <c r="U213" s="9">
        <f t="shared" si="27"/>
        <v>0</v>
      </c>
      <c r="V213" s="14">
        <f t="shared" si="28"/>
        <v>-2326.23</v>
      </c>
      <c r="W213" s="14">
        <f t="shared" si="29"/>
        <v>0</v>
      </c>
      <c r="X213" s="14">
        <f t="shared" si="30"/>
        <v>0</v>
      </c>
      <c r="Y213" s="9">
        <f t="shared" si="31"/>
        <v>0</v>
      </c>
    </row>
    <row r="214" spans="1:25">
      <c r="A214" s="5" t="s">
        <v>463</v>
      </c>
      <c r="B214" s="6" t="s">
        <v>464</v>
      </c>
      <c r="C214" s="7" t="s">
        <v>4128</v>
      </c>
      <c r="D214" s="7">
        <v>45146</v>
      </c>
      <c r="E214" s="6">
        <v>8</v>
      </c>
      <c r="F214" s="6">
        <v>8</v>
      </c>
      <c r="G214" s="6">
        <v>2023</v>
      </c>
      <c r="H214" s="7">
        <f t="shared" si="24"/>
        <v>45146</v>
      </c>
      <c r="I214" s="7" t="str" cm="1">
        <f t="array" ref="I214">_xlfn.IFS(E214=1,"January",E214=2,"Febuary",E214=3,"March",E214=4,"April",E214=5,"May",E214=6,"June",E214=7,"July",E214=8,"August",E214=9,"September",E214=10,"October",E214=11,"November",E214=12,"December",E214&gt;12,_xlfn.IFS(F214=1,"January",F214=2,"Febuary",F214=3,"March",F214=4,"April",F214=5,"May",F214=6,"June",F214=7,"July",F214=8,"August",F214=9,"September",F214=10,"October",F214=11,"November",F214=12,"December"))</f>
        <v>August</v>
      </c>
      <c r="J214" s="7" t="str" cm="1">
        <f t="array" ref="J214">_xlfn.IFS(OR(I214="December",I214="January",I214="Febuary"),"Winter",OR(I214="March",I214="April",I214="May"),"Spring",OR(I214="June",I214="July",I214="August"),"Summer",OR(I214="September",I214="October",I214="November"),"Fall")</f>
        <v>Summer</v>
      </c>
      <c r="K214" s="11">
        <v>45149</v>
      </c>
      <c r="L214" s="6">
        <f t="shared" si="25"/>
        <v>3</v>
      </c>
      <c r="M214" s="6" t="s">
        <v>19</v>
      </c>
      <c r="N214" s="6">
        <v>86616</v>
      </c>
      <c r="O214" s="6">
        <v>1889</v>
      </c>
      <c r="P214" s="12">
        <v>1426.52</v>
      </c>
      <c r="Q214" s="12">
        <f t="shared" si="26"/>
        <v>1426.52</v>
      </c>
      <c r="R214" s="6">
        <v>0</v>
      </c>
      <c r="S214" s="6" t="b">
        <v>1</v>
      </c>
      <c r="T214" s="6">
        <v>0</v>
      </c>
      <c r="U214" s="6">
        <f t="shared" si="27"/>
        <v>0</v>
      </c>
      <c r="V214" s="12">
        <f t="shared" si="28"/>
        <v>-1426.52</v>
      </c>
      <c r="W214" s="12">
        <f t="shared" si="29"/>
        <v>0</v>
      </c>
      <c r="X214" s="12">
        <f t="shared" si="30"/>
        <v>0</v>
      </c>
      <c r="Y214" s="6">
        <f t="shared" si="31"/>
        <v>0</v>
      </c>
    </row>
    <row r="215" spans="1:25">
      <c r="A215" s="8" t="s">
        <v>465</v>
      </c>
      <c r="B215" s="9" t="s">
        <v>466</v>
      </c>
      <c r="C215" s="10" t="s">
        <v>4129</v>
      </c>
      <c r="D215" s="10">
        <v>45258</v>
      </c>
      <c r="E215" s="9">
        <v>11</v>
      </c>
      <c r="F215" s="9">
        <v>28</v>
      </c>
      <c r="G215" s="9">
        <v>2023</v>
      </c>
      <c r="H215" s="10">
        <f t="shared" si="24"/>
        <v>45258</v>
      </c>
      <c r="I215" s="10" t="str" cm="1">
        <f t="array" ref="I215">_xlfn.IFS(E215=1,"January",E215=2,"Febuary",E215=3,"March",E215=4,"April",E215=5,"May",E215=6,"June",E215=7,"July",E215=8,"August",E215=9,"September",E215=10,"October",E215=11,"November",E215=12,"December",E215&gt;12,_xlfn.IFS(F215=1,"January",F215=2,"Febuary",F215=3,"March",F215=4,"April",F215=5,"May",F215=6,"June",F215=7,"July",F215=8,"August",F215=9,"September",F215=10,"October",F215=11,"November",F215=12,"December"))</f>
        <v>November</v>
      </c>
      <c r="J215" s="10" t="str" cm="1">
        <f t="array" ref="J215">_xlfn.IFS(OR(I215="December",I215="January",I215="Febuary"),"Winter",OR(I215="March",I215="April",I215="May"),"Spring",OR(I215="June",I215="July",I215="August"),"Summer",OR(I215="September",I215="October",I215="November"),"Fall")</f>
        <v>Fall</v>
      </c>
      <c r="K215" s="13">
        <v>45270</v>
      </c>
      <c r="L215" s="9">
        <f t="shared" si="25"/>
        <v>12</v>
      </c>
      <c r="M215" s="9" t="s">
        <v>23</v>
      </c>
      <c r="N215" s="9">
        <v>94264</v>
      </c>
      <c r="O215" s="9">
        <v>3934</v>
      </c>
      <c r="P215" s="14">
        <v>7267.5</v>
      </c>
      <c r="Q215" s="14">
        <f t="shared" si="26"/>
        <v>3636.145</v>
      </c>
      <c r="R215" s="9">
        <v>453</v>
      </c>
      <c r="S215" s="9" t="b">
        <v>1</v>
      </c>
      <c r="T215" s="9">
        <v>0</v>
      </c>
      <c r="U215" s="9">
        <f t="shared" si="27"/>
        <v>0</v>
      </c>
      <c r="V215" s="14">
        <f t="shared" si="28"/>
        <v>19013.855</v>
      </c>
      <c r="W215" s="14">
        <f t="shared" si="29"/>
        <v>8.02681015452539</v>
      </c>
      <c r="X215" s="14">
        <f t="shared" si="30"/>
        <v>0</v>
      </c>
      <c r="Y215" s="9">
        <f t="shared" si="31"/>
        <v>0</v>
      </c>
    </row>
    <row r="216" spans="1:25">
      <c r="A216" s="5" t="s">
        <v>467</v>
      </c>
      <c r="B216" s="6" t="s">
        <v>468</v>
      </c>
      <c r="C216" s="7" t="s">
        <v>4129</v>
      </c>
      <c r="D216" s="7">
        <v>45177</v>
      </c>
      <c r="E216" s="6">
        <v>9</v>
      </c>
      <c r="F216" s="6">
        <v>8</v>
      </c>
      <c r="G216" s="6">
        <v>2023</v>
      </c>
      <c r="H216" s="7">
        <f t="shared" si="24"/>
        <v>45177</v>
      </c>
      <c r="I216" s="7" t="str" cm="1">
        <f t="array" ref="I216">_xlfn.IFS(E216=1,"January",E216=2,"Febuary",E216=3,"March",E216=4,"April",E216=5,"May",E216=6,"June",E216=7,"July",E216=8,"August",E216=9,"September",E216=10,"October",E216=11,"November",E216=12,"December",E216&gt;12,_xlfn.IFS(F216=1,"January",F216=2,"Febuary",F216=3,"March",F216=4,"April",F216=5,"May",F216=6,"June",F216=7,"July",F216=8,"August",F216=9,"September",F216=10,"October",F216=11,"November",F216=12,"December"))</f>
        <v>September</v>
      </c>
      <c r="J216" s="7" t="str" cm="1">
        <f t="array" ref="J216">_xlfn.IFS(OR(I216="December",I216="January",I216="Febuary"),"Winter",OR(I216="March",I216="April",I216="May"),"Spring",OR(I216="June",I216="July",I216="August"),"Summer",OR(I216="September",I216="October",I216="November"),"Fall")</f>
        <v>Fall</v>
      </c>
      <c r="K216" s="11">
        <v>45192</v>
      </c>
      <c r="L216" s="6">
        <f t="shared" si="25"/>
        <v>15</v>
      </c>
      <c r="M216" s="6" t="s">
        <v>14</v>
      </c>
      <c r="N216" s="6">
        <v>27736</v>
      </c>
      <c r="O216" s="6">
        <v>482</v>
      </c>
      <c r="P216" s="12">
        <v>802.63</v>
      </c>
      <c r="Q216" s="12">
        <f t="shared" si="26"/>
        <v>802.63</v>
      </c>
      <c r="R216" s="6">
        <v>33</v>
      </c>
      <c r="S216" s="6" t="b">
        <v>1</v>
      </c>
      <c r="T216" s="6">
        <v>0</v>
      </c>
      <c r="U216" s="6">
        <f t="shared" si="27"/>
        <v>0</v>
      </c>
      <c r="V216" s="12">
        <f t="shared" si="28"/>
        <v>847.37</v>
      </c>
      <c r="W216" s="12">
        <f t="shared" si="29"/>
        <v>24.3221212121212</v>
      </c>
      <c r="X216" s="12">
        <f t="shared" si="30"/>
        <v>0</v>
      </c>
      <c r="Y216" s="6">
        <f t="shared" si="31"/>
        <v>0</v>
      </c>
    </row>
    <row r="217" spans="1:25">
      <c r="A217" s="8" t="s">
        <v>469</v>
      </c>
      <c r="B217" s="9" t="s">
        <v>470</v>
      </c>
      <c r="C217" s="10" t="s">
        <v>4129</v>
      </c>
      <c r="D217" s="10">
        <v>45252</v>
      </c>
      <c r="E217" s="9">
        <v>11</v>
      </c>
      <c r="F217" s="9">
        <v>22</v>
      </c>
      <c r="G217" s="9">
        <v>2023</v>
      </c>
      <c r="H217" s="10">
        <f t="shared" si="24"/>
        <v>45252</v>
      </c>
      <c r="I217" s="10" t="str" cm="1">
        <f t="array" ref="I217">_xlfn.IFS(E217=1,"January",E217=2,"Febuary",E217=3,"March",E217=4,"April",E217=5,"May",E217=6,"June",E217=7,"July",E217=8,"August",E217=9,"September",E217=10,"October",E217=11,"November",E217=12,"December",E217&gt;12,_xlfn.IFS(F217=1,"January",F217=2,"Febuary",F217=3,"March",F217=4,"April",F217=5,"May",F217=6,"June",F217=7,"July",F217=8,"August",F217=9,"September",F217=10,"October",F217=11,"November",F217=12,"December"))</f>
        <v>November</v>
      </c>
      <c r="J217" s="10" t="str" cm="1">
        <f t="array" ref="J217">_xlfn.IFS(OR(I217="December",I217="January",I217="Febuary"),"Winter",OR(I217="March",I217="April",I217="May"),"Spring",OR(I217="June",I217="July",I217="August"),"Summer",OR(I217="September",I217="October",I217="November"),"Fall")</f>
        <v>Fall</v>
      </c>
      <c r="K217" s="13">
        <v>45277</v>
      </c>
      <c r="L217" s="9">
        <f t="shared" si="25"/>
        <v>25</v>
      </c>
      <c r="M217" s="9" t="s">
        <v>14</v>
      </c>
      <c r="N217" s="9">
        <v>95209</v>
      </c>
      <c r="O217" s="9">
        <v>4447</v>
      </c>
      <c r="P217" s="14">
        <v>2733.66</v>
      </c>
      <c r="Q217" s="14">
        <f t="shared" si="26"/>
        <v>2733.66</v>
      </c>
      <c r="R217" s="9">
        <v>717</v>
      </c>
      <c r="S217" s="9" t="b">
        <v>1</v>
      </c>
      <c r="T217" s="9">
        <v>0</v>
      </c>
      <c r="U217" s="9">
        <f t="shared" si="27"/>
        <v>0</v>
      </c>
      <c r="V217" s="14">
        <f t="shared" si="28"/>
        <v>33116.34</v>
      </c>
      <c r="W217" s="14">
        <f t="shared" si="29"/>
        <v>3.8126359832636</v>
      </c>
      <c r="X217" s="14">
        <f t="shared" si="30"/>
        <v>0</v>
      </c>
      <c r="Y217" s="9">
        <f t="shared" si="31"/>
        <v>0</v>
      </c>
    </row>
    <row r="218" spans="1:25">
      <c r="A218" s="5" t="s">
        <v>471</v>
      </c>
      <c r="B218" s="6" t="s">
        <v>472</v>
      </c>
      <c r="C218" s="7" t="s">
        <v>4128</v>
      </c>
      <c r="D218" s="7">
        <v>45005</v>
      </c>
      <c r="E218" s="6">
        <v>3</v>
      </c>
      <c r="F218" s="6">
        <v>20</v>
      </c>
      <c r="G218" s="6">
        <v>2023</v>
      </c>
      <c r="H218" s="7">
        <f t="shared" si="24"/>
        <v>45005</v>
      </c>
      <c r="I218" s="7" t="str" cm="1">
        <f t="array" ref="I218">_xlfn.IFS(E218=1,"January",E218=2,"Febuary",E218=3,"March",E218=4,"April",E218=5,"May",E218=6,"June",E218=7,"July",E218=8,"August",E218=9,"September",E218=10,"October",E218=11,"November",E218=12,"December",E218&gt;12,_xlfn.IFS(F218=1,"January",F218=2,"Febuary",F218=3,"March",F218=4,"April",F218=5,"May",F218=6,"June",F218=7,"July",F218=8,"August",F218=9,"September",F218=10,"October",F218=11,"November",F218=12,"December"))</f>
        <v>March</v>
      </c>
      <c r="J218" s="7" t="str" cm="1">
        <f t="array" ref="J218">_xlfn.IFS(OR(I218="December",I218="January",I218="Febuary"),"Winter",OR(I218="March",I218="April",I218="May"),"Spring",OR(I218="June",I218="July",I218="August"),"Summer",OR(I218="September",I218="October",I218="November"),"Fall")</f>
        <v>Spring</v>
      </c>
      <c r="K218" s="11">
        <v>45035</v>
      </c>
      <c r="L218" s="6">
        <f t="shared" si="25"/>
        <v>30</v>
      </c>
      <c r="M218" s="6" t="s">
        <v>33</v>
      </c>
      <c r="N218" s="6">
        <v>1854</v>
      </c>
      <c r="O218" s="6">
        <v>50</v>
      </c>
      <c r="P218" s="12">
        <v>99</v>
      </c>
      <c r="Q218" s="12">
        <f t="shared" si="26"/>
        <v>99</v>
      </c>
      <c r="R218" s="6">
        <v>7</v>
      </c>
      <c r="S218" s="6" t="b">
        <v>0</v>
      </c>
      <c r="T218" s="6">
        <v>0</v>
      </c>
      <c r="U218" s="6">
        <f t="shared" si="27"/>
        <v>0</v>
      </c>
      <c r="V218" s="12">
        <f t="shared" si="28"/>
        <v>251</v>
      </c>
      <c r="W218" s="12">
        <f t="shared" si="29"/>
        <v>14.1428571428571</v>
      </c>
      <c r="X218" s="12">
        <f t="shared" si="30"/>
        <v>0</v>
      </c>
      <c r="Y218" s="6">
        <f t="shared" si="31"/>
        <v>0</v>
      </c>
    </row>
    <row r="219" spans="1:25">
      <c r="A219" s="8" t="s">
        <v>473</v>
      </c>
      <c r="B219" s="9" t="s">
        <v>474</v>
      </c>
      <c r="C219" s="10" t="s">
        <v>4129</v>
      </c>
      <c r="D219" s="10">
        <v>45260</v>
      </c>
      <c r="E219" s="9">
        <v>11</v>
      </c>
      <c r="F219" s="9">
        <v>30</v>
      </c>
      <c r="G219" s="9">
        <v>2023</v>
      </c>
      <c r="H219" s="10">
        <f t="shared" si="24"/>
        <v>45260</v>
      </c>
      <c r="I219" s="10" t="str" cm="1">
        <f t="array" ref="I219">_xlfn.IFS(E219=1,"January",E219=2,"Febuary",E219=3,"March",E219=4,"April",E219=5,"May",E219=6,"June",E219=7,"July",E219=8,"August",E219=9,"September",E219=10,"October",E219=11,"November",E219=12,"December",E219&gt;12,_xlfn.IFS(F219=1,"January",F219=2,"Febuary",F219=3,"March",F219=4,"April",F219=5,"May",F219=6,"June",F219=7,"July",F219=8,"August",F219=9,"September",F219=10,"October",F219=11,"November",F219=12,"December"))</f>
        <v>November</v>
      </c>
      <c r="J219" s="10" t="str" cm="1">
        <f t="array" ref="J219">_xlfn.IFS(OR(I219="December",I219="January",I219="Febuary"),"Winter",OR(I219="March",I219="April",I219="May"),"Spring",OR(I219="June",I219="July",I219="August"),"Summer",OR(I219="September",I219="October",I219="November"),"Fall")</f>
        <v>Fall</v>
      </c>
      <c r="K219" s="13">
        <v>45265</v>
      </c>
      <c r="L219" s="9">
        <f t="shared" si="25"/>
        <v>5</v>
      </c>
      <c r="M219" s="9" t="s">
        <v>41</v>
      </c>
      <c r="N219" s="9">
        <v>91084</v>
      </c>
      <c r="O219" s="9">
        <v>1227</v>
      </c>
      <c r="P219" s="14">
        <v>1112.95</v>
      </c>
      <c r="Q219" s="14">
        <f t="shared" si="26"/>
        <v>1112.95</v>
      </c>
      <c r="R219" s="9">
        <v>119</v>
      </c>
      <c r="S219" s="9" t="b">
        <v>1</v>
      </c>
      <c r="T219" s="9">
        <v>0</v>
      </c>
      <c r="U219" s="9">
        <f t="shared" si="27"/>
        <v>0</v>
      </c>
      <c r="V219" s="14">
        <f t="shared" si="28"/>
        <v>4837.05</v>
      </c>
      <c r="W219" s="14">
        <f t="shared" si="29"/>
        <v>9.35252100840336</v>
      </c>
      <c r="X219" s="14">
        <f t="shared" si="30"/>
        <v>0</v>
      </c>
      <c r="Y219" s="9">
        <f t="shared" si="31"/>
        <v>0</v>
      </c>
    </row>
    <row r="220" spans="1:25">
      <c r="A220" s="5" t="s">
        <v>475</v>
      </c>
      <c r="B220" s="6" t="s">
        <v>476</v>
      </c>
      <c r="C220" s="7" t="s">
        <v>4129</v>
      </c>
      <c r="D220" s="7">
        <v>45202</v>
      </c>
      <c r="E220" s="6">
        <v>10</v>
      </c>
      <c r="F220" s="6">
        <v>3</v>
      </c>
      <c r="G220" s="6">
        <v>2023</v>
      </c>
      <c r="H220" s="7">
        <f t="shared" si="24"/>
        <v>45202</v>
      </c>
      <c r="I220" s="7" t="str" cm="1">
        <f t="array" ref="I220">_xlfn.IFS(E220=1,"January",E220=2,"Febuary",E220=3,"March",E220=4,"April",E220=5,"May",E220=6,"June",E220=7,"July",E220=8,"August",E220=9,"September",E220=10,"October",E220=11,"November",E220=12,"December",E220&gt;12,_xlfn.IFS(F220=1,"January",F220=2,"Febuary",F220=3,"March",F220=4,"April",F220=5,"May",F220=6,"June",F220=7,"July",F220=8,"August",F220=9,"September",F220=10,"October",F220=11,"November",F220=12,"December"))</f>
        <v>October</v>
      </c>
      <c r="J220" s="7" t="str" cm="1">
        <f t="array" ref="J220">_xlfn.IFS(OR(I220="December",I220="January",I220="Febuary"),"Winter",OR(I220="March",I220="April",I220="May"),"Spring",OR(I220="June",I220="July",I220="August"),"Summer",OR(I220="September",I220="October",I220="November"),"Fall")</f>
        <v>Fall</v>
      </c>
      <c r="K220" s="11">
        <v>45197</v>
      </c>
      <c r="L220" s="6">
        <f t="shared" si="25"/>
        <v>45232</v>
      </c>
      <c r="M220" s="6" t="s">
        <v>14</v>
      </c>
      <c r="N220" s="6">
        <v>39623</v>
      </c>
      <c r="O220" s="6">
        <v>1689</v>
      </c>
      <c r="P220" s="12">
        <v>1094.26</v>
      </c>
      <c r="Q220" s="12">
        <f t="shared" si="26"/>
        <v>1094.26</v>
      </c>
      <c r="R220" s="6">
        <v>241</v>
      </c>
      <c r="S220" s="6" t="b">
        <v>0</v>
      </c>
      <c r="T220" s="6">
        <v>0</v>
      </c>
      <c r="U220" s="6">
        <f t="shared" si="27"/>
        <v>0</v>
      </c>
      <c r="V220" s="12">
        <f t="shared" si="28"/>
        <v>10955.74</v>
      </c>
      <c r="W220" s="12">
        <f t="shared" si="29"/>
        <v>4.5404979253112</v>
      </c>
      <c r="X220" s="12">
        <f t="shared" si="30"/>
        <v>0</v>
      </c>
      <c r="Y220" s="6">
        <f t="shared" si="31"/>
        <v>0</v>
      </c>
    </row>
    <row r="221" spans="1:25">
      <c r="A221" s="8" t="s">
        <v>477</v>
      </c>
      <c r="B221" s="9" t="s">
        <v>478</v>
      </c>
      <c r="C221" s="10" t="s">
        <v>4127</v>
      </c>
      <c r="D221" s="10">
        <v>45230</v>
      </c>
      <c r="E221" s="9">
        <v>10</v>
      </c>
      <c r="F221" s="9">
        <v>31</v>
      </c>
      <c r="G221" s="9">
        <v>2023</v>
      </c>
      <c r="H221" s="10">
        <f t="shared" si="24"/>
        <v>45230</v>
      </c>
      <c r="I221" s="10" t="str" cm="1">
        <f t="array" ref="I221">_xlfn.IFS(E221=1,"January",E221=2,"Febuary",E221=3,"March",E221=4,"April",E221=5,"May",E221=6,"June",E221=7,"July",E221=8,"August",E221=9,"September",E221=10,"October",E221=11,"November",E221=12,"December",E221&gt;12,_xlfn.IFS(F221=1,"January",F221=2,"Febuary",F221=3,"March",F221=4,"April",F221=5,"May",F221=6,"June",F221=7,"July",F221=8,"August",F221=9,"September",F221=10,"October",F221=11,"November",F221=12,"December"))</f>
        <v>October</v>
      </c>
      <c r="J221" s="10" t="str" cm="1">
        <f t="array" ref="J221">_xlfn.IFS(OR(I221="December",I221="January",I221="Febuary"),"Winter",OR(I221="March",I221="April",I221="May"),"Spring",OR(I221="June",I221="July",I221="August"),"Summer",OR(I221="September",I221="October",I221="November"),"Fall")</f>
        <v>Fall</v>
      </c>
      <c r="K221" s="13">
        <v>45251</v>
      </c>
      <c r="L221" s="9">
        <f t="shared" si="25"/>
        <v>21</v>
      </c>
      <c r="M221" s="9" t="s">
        <v>33</v>
      </c>
      <c r="N221" s="9">
        <v>8392</v>
      </c>
      <c r="O221" s="9">
        <v>209</v>
      </c>
      <c r="P221" s="14">
        <v>364.49</v>
      </c>
      <c r="Q221" s="14">
        <f t="shared" si="26"/>
        <v>364.49</v>
      </c>
      <c r="R221" s="9">
        <v>17</v>
      </c>
      <c r="S221" s="9" t="b">
        <v>1</v>
      </c>
      <c r="T221" s="9">
        <v>0</v>
      </c>
      <c r="U221" s="9">
        <f t="shared" si="27"/>
        <v>0</v>
      </c>
      <c r="V221" s="14">
        <f t="shared" si="28"/>
        <v>485.51</v>
      </c>
      <c r="W221" s="14">
        <f t="shared" si="29"/>
        <v>21.4405882352941</v>
      </c>
      <c r="X221" s="14">
        <f t="shared" si="30"/>
        <v>0</v>
      </c>
      <c r="Y221" s="9">
        <f t="shared" si="31"/>
        <v>0</v>
      </c>
    </row>
    <row r="222" spans="1:25">
      <c r="A222" s="5" t="s">
        <v>479</v>
      </c>
      <c r="B222" s="6" t="s">
        <v>480</v>
      </c>
      <c r="C222" s="7" t="s">
        <v>4128</v>
      </c>
      <c r="D222" s="7">
        <v>44971</v>
      </c>
      <c r="E222" s="6">
        <v>2</v>
      </c>
      <c r="F222" s="6">
        <v>14</v>
      </c>
      <c r="G222" s="6">
        <v>2023</v>
      </c>
      <c r="H222" s="7">
        <f t="shared" si="24"/>
        <v>44971</v>
      </c>
      <c r="I222" s="7" t="str" cm="1">
        <f t="array" ref="I222">_xlfn.IFS(E222=1,"January",E222=2,"Febuary",E222=3,"March",E222=4,"April",E222=5,"May",E222=6,"June",E222=7,"July",E222=8,"August",E222=9,"September",E222=10,"October",E222=11,"November",E222=12,"December",E222&gt;12,_xlfn.IFS(F222=1,"January",F222=2,"Febuary",F222=3,"March",F222=4,"April",F222=5,"May",F222=6,"June",F222=7,"July",F222=8,"August",F222=9,"September",F222=10,"October",F222=11,"November",F222=12,"December"))</f>
        <v>Febuary</v>
      </c>
      <c r="J222" s="7" t="str" cm="1">
        <f t="array" ref="J222">_xlfn.IFS(OR(I222="December",I222="January",I222="Febuary"),"Winter",OR(I222="March",I222="April",I222="May"),"Spring",OR(I222="June",I222="July",I222="August"),"Summer",OR(I222="September",I222="October",I222="November"),"Fall")</f>
        <v>Winter</v>
      </c>
      <c r="K222" s="11">
        <v>44984</v>
      </c>
      <c r="L222" s="6">
        <f t="shared" si="25"/>
        <v>13</v>
      </c>
      <c r="M222" s="6" t="s">
        <v>19</v>
      </c>
      <c r="N222" s="6">
        <v>56680</v>
      </c>
      <c r="O222" s="6">
        <v>1760</v>
      </c>
      <c r="P222" s="12">
        <v>2745.62</v>
      </c>
      <c r="Q222" s="12">
        <f t="shared" si="26"/>
        <v>2745.62</v>
      </c>
      <c r="R222" s="6">
        <v>205</v>
      </c>
      <c r="S222" s="6" t="b">
        <v>0</v>
      </c>
      <c r="T222" s="6">
        <v>0</v>
      </c>
      <c r="U222" s="6">
        <f t="shared" si="27"/>
        <v>0</v>
      </c>
      <c r="V222" s="12">
        <f t="shared" si="28"/>
        <v>7504.38</v>
      </c>
      <c r="W222" s="12">
        <f t="shared" si="29"/>
        <v>13.3932682926829</v>
      </c>
      <c r="X222" s="12">
        <f t="shared" si="30"/>
        <v>0</v>
      </c>
      <c r="Y222" s="6">
        <f t="shared" si="31"/>
        <v>0</v>
      </c>
    </row>
    <row r="223" spans="1:25">
      <c r="A223" s="8" t="s">
        <v>481</v>
      </c>
      <c r="B223" s="9" t="s">
        <v>482</v>
      </c>
      <c r="C223" s="10" t="s">
        <v>4129</v>
      </c>
      <c r="D223" s="10">
        <v>45164</v>
      </c>
      <c r="E223" s="9">
        <v>8</v>
      </c>
      <c r="F223" s="9">
        <v>26</v>
      </c>
      <c r="G223" s="9">
        <v>2023</v>
      </c>
      <c r="H223" s="10">
        <f t="shared" si="24"/>
        <v>45164</v>
      </c>
      <c r="I223" s="10" t="str" cm="1">
        <f t="array" ref="I223">_xlfn.IFS(E223=1,"January",E223=2,"Febuary",E223=3,"March",E223=4,"April",E223=5,"May",E223=6,"June",E223=7,"July",E223=8,"August",E223=9,"September",E223=10,"October",E223=11,"November",E223=12,"December",E223&gt;12,_xlfn.IFS(F223=1,"January",F223=2,"Febuary",F223=3,"March",F223=4,"April",F223=5,"May",F223=6,"June",F223=7,"July",F223=8,"August",F223=9,"September",F223=10,"October",F223=11,"November",F223=12,"December"))</f>
        <v>August</v>
      </c>
      <c r="J223" s="10" t="str" cm="1">
        <f t="array" ref="J223">_xlfn.IFS(OR(I223="December",I223="January",I223="Febuary"),"Winter",OR(I223="March",I223="April",I223="May"),"Spring",OR(I223="June",I223="July",I223="August"),"Summer",OR(I223="September",I223="October",I223="November"),"Fall")</f>
        <v>Summer</v>
      </c>
      <c r="K223" s="13">
        <v>45159</v>
      </c>
      <c r="L223" s="9">
        <f t="shared" si="25"/>
        <v>45194</v>
      </c>
      <c r="M223" s="9" t="s">
        <v>14</v>
      </c>
      <c r="N223" s="9">
        <v>47717</v>
      </c>
      <c r="O223" s="9">
        <v>691</v>
      </c>
      <c r="P223" s="14">
        <v>985.25</v>
      </c>
      <c r="Q223" s="14">
        <f t="shared" si="26"/>
        <v>985.25</v>
      </c>
      <c r="R223" s="9">
        <v>127</v>
      </c>
      <c r="S223" s="9" t="b">
        <v>1</v>
      </c>
      <c r="T223" s="9">
        <v>0</v>
      </c>
      <c r="U223" s="9">
        <f t="shared" si="27"/>
        <v>0</v>
      </c>
      <c r="V223" s="14">
        <f t="shared" si="28"/>
        <v>5364.75</v>
      </c>
      <c r="W223" s="14">
        <f t="shared" si="29"/>
        <v>7.75787401574803</v>
      </c>
      <c r="X223" s="14">
        <f t="shared" si="30"/>
        <v>0</v>
      </c>
      <c r="Y223" s="9">
        <f t="shared" si="31"/>
        <v>0</v>
      </c>
    </row>
    <row r="224" spans="1:25">
      <c r="A224" s="5" t="s">
        <v>483</v>
      </c>
      <c r="B224" s="6" t="s">
        <v>484</v>
      </c>
      <c r="C224" s="7" t="s">
        <v>4127</v>
      </c>
      <c r="D224" s="7" t="s">
        <v>485</v>
      </c>
      <c r="E224" s="6">
        <v>22</v>
      </c>
      <c r="F224" s="6">
        <v>6</v>
      </c>
      <c r="G224" s="6">
        <v>2023</v>
      </c>
      <c r="H224" s="7">
        <f t="shared" si="24"/>
        <v>45099</v>
      </c>
      <c r="I224" s="7" t="str" cm="1">
        <f t="array" ref="I224">_xlfn.IFS(E224=1,"January",E224=2,"Febuary",E224=3,"March",E224=4,"April",E224=5,"May",E224=6,"June",E224=7,"July",E224=8,"August",E224=9,"September",E224=10,"October",E224=11,"November",E224=12,"December",E224&gt;12,_xlfn.IFS(F224=1,"January",F224=2,"Febuary",F224=3,"March",F224=4,"April",F224=5,"May",F224=6,"June",F224=7,"July",F224=8,"August",F224=9,"September",F224=10,"October",F224=11,"November",F224=12,"December"))</f>
        <v>June</v>
      </c>
      <c r="J224" s="7" t="str" cm="1">
        <f t="array" ref="J224">_xlfn.IFS(OR(I224="December",I224="January",I224="Febuary"),"Winter",OR(I224="March",I224="April",I224="May"),"Spring",OR(I224="June",I224="July",I224="August"),"Summer",OR(I224="September",I224="October",I224="November"),"Fall")</f>
        <v>Summer</v>
      </c>
      <c r="K224" s="11">
        <v>45105</v>
      </c>
      <c r="L224" s="6">
        <f t="shared" si="25"/>
        <v>6</v>
      </c>
      <c r="M224" s="6" t="s">
        <v>19</v>
      </c>
      <c r="N224" s="6">
        <v>88092</v>
      </c>
      <c r="O224" s="6">
        <v>890</v>
      </c>
      <c r="P224" s="12">
        <v>653.23</v>
      </c>
      <c r="Q224" s="12">
        <f t="shared" si="26"/>
        <v>653.23</v>
      </c>
      <c r="R224" s="6">
        <v>62</v>
      </c>
      <c r="S224" s="6" t="b">
        <v>0</v>
      </c>
      <c r="T224" s="6">
        <v>0</v>
      </c>
      <c r="U224" s="6">
        <f t="shared" si="27"/>
        <v>0</v>
      </c>
      <c r="V224" s="12">
        <f t="shared" si="28"/>
        <v>2446.77</v>
      </c>
      <c r="W224" s="12">
        <f t="shared" si="29"/>
        <v>10.5359677419355</v>
      </c>
      <c r="X224" s="12">
        <f t="shared" si="30"/>
        <v>0</v>
      </c>
      <c r="Y224" s="6">
        <f t="shared" si="31"/>
        <v>0</v>
      </c>
    </row>
    <row r="225" spans="1:25">
      <c r="A225" s="8" t="s">
        <v>486</v>
      </c>
      <c r="B225" s="9" t="s">
        <v>487</v>
      </c>
      <c r="C225" s="10" t="s">
        <v>4127</v>
      </c>
      <c r="D225" s="10">
        <v>45093</v>
      </c>
      <c r="E225" s="9">
        <v>6</v>
      </c>
      <c r="F225" s="9">
        <v>16</v>
      </c>
      <c r="G225" s="9">
        <v>2023</v>
      </c>
      <c r="H225" s="10">
        <f t="shared" si="24"/>
        <v>45093</v>
      </c>
      <c r="I225" s="10" t="str" cm="1">
        <f t="array" ref="I225">_xlfn.IFS(E225=1,"January",E225=2,"Febuary",E225=3,"March",E225=4,"April",E225=5,"May",E225=6,"June",E225=7,"July",E225=8,"August",E225=9,"September",E225=10,"October",E225=11,"November",E225=12,"December",E225&gt;12,_xlfn.IFS(F225=1,"January",F225=2,"Febuary",F225=3,"March",F225=4,"April",F225=5,"May",F225=6,"June",F225=7,"July",F225=8,"August",F225=9,"September",F225=10,"October",F225=11,"November",F225=12,"December"))</f>
        <v>June</v>
      </c>
      <c r="J225" s="10" t="str" cm="1">
        <f t="array" ref="J225">_xlfn.IFS(OR(I225="December",I225="January",I225="Febuary"),"Winter",OR(I225="March",I225="April",I225="May"),"Spring",OR(I225="June",I225="July",I225="August"),"Summer",OR(I225="September",I225="October",I225="November"),"Fall")</f>
        <v>Summer</v>
      </c>
      <c r="K225" s="13">
        <v>45113</v>
      </c>
      <c r="L225" s="9">
        <f t="shared" si="25"/>
        <v>20</v>
      </c>
      <c r="M225" s="9" t="s">
        <v>41</v>
      </c>
      <c r="N225" s="9">
        <v>51859</v>
      </c>
      <c r="O225" s="9">
        <v>1842</v>
      </c>
      <c r="P225" s="14">
        <v>2243.08</v>
      </c>
      <c r="Q225" s="14">
        <f t="shared" si="26"/>
        <v>2243.08</v>
      </c>
      <c r="R225" s="9">
        <v>0</v>
      </c>
      <c r="S225" s="9" t="b">
        <v>1</v>
      </c>
      <c r="T225" s="9">
        <v>0</v>
      </c>
      <c r="U225" s="9">
        <f t="shared" si="27"/>
        <v>0</v>
      </c>
      <c r="V225" s="14">
        <f t="shared" si="28"/>
        <v>-2243.08</v>
      </c>
      <c r="W225" s="14">
        <f t="shared" si="29"/>
        <v>0</v>
      </c>
      <c r="X225" s="14">
        <f t="shared" si="30"/>
        <v>0</v>
      </c>
      <c r="Y225" s="9">
        <f t="shared" si="31"/>
        <v>0</v>
      </c>
    </row>
    <row r="226" spans="1:25">
      <c r="A226" s="5" t="s">
        <v>488</v>
      </c>
      <c r="B226" s="6" t="s">
        <v>489</v>
      </c>
      <c r="C226" s="7" t="s">
        <v>4128</v>
      </c>
      <c r="D226" s="7">
        <v>45059</v>
      </c>
      <c r="E226" s="6">
        <v>5</v>
      </c>
      <c r="F226" s="6">
        <v>13</v>
      </c>
      <c r="G226" s="6">
        <v>2023</v>
      </c>
      <c r="H226" s="7">
        <f t="shared" si="24"/>
        <v>45059</v>
      </c>
      <c r="I226" s="7" t="str" cm="1">
        <f t="array" ref="I226">_xlfn.IFS(E226=1,"January",E226=2,"Febuary",E226=3,"March",E226=4,"April",E226=5,"May",E226=6,"June",E226=7,"July",E226=8,"August",E226=9,"September",E226=10,"October",E226=11,"November",E226=12,"December",E226&gt;12,_xlfn.IFS(F226=1,"January",F226=2,"Febuary",F226=3,"March",F226=4,"April",F226=5,"May",F226=6,"June",F226=7,"July",F226=8,"August",F226=9,"September",F226=10,"October",F226=11,"November",F226=12,"December"))</f>
        <v>May</v>
      </c>
      <c r="J226" s="7" t="str" cm="1">
        <f t="array" ref="J226">_xlfn.IFS(OR(I226="December",I226="January",I226="Febuary"),"Winter",OR(I226="March",I226="April",I226="May"),"Spring",OR(I226="June",I226="July",I226="August"),"Summer",OR(I226="September",I226="October",I226="November"),"Fall")</f>
        <v>Spring</v>
      </c>
      <c r="K226" s="11">
        <v>45074</v>
      </c>
      <c r="L226" s="6">
        <f t="shared" si="25"/>
        <v>15</v>
      </c>
      <c r="M226" s="6" t="s">
        <v>138</v>
      </c>
      <c r="N226" s="6">
        <v>27309</v>
      </c>
      <c r="O226" s="6">
        <v>835</v>
      </c>
      <c r="P226" s="12">
        <v>1395.15</v>
      </c>
      <c r="Q226" s="12">
        <f t="shared" si="26"/>
        <v>1395.15</v>
      </c>
      <c r="R226" s="6">
        <v>144</v>
      </c>
      <c r="S226" s="6" t="b">
        <v>1</v>
      </c>
      <c r="T226" s="6">
        <v>0</v>
      </c>
      <c r="U226" s="6">
        <f t="shared" si="27"/>
        <v>0</v>
      </c>
      <c r="V226" s="12">
        <f t="shared" si="28"/>
        <v>5804.85</v>
      </c>
      <c r="W226" s="12">
        <f t="shared" si="29"/>
        <v>9.68854166666667</v>
      </c>
      <c r="X226" s="12">
        <f t="shared" si="30"/>
        <v>0</v>
      </c>
      <c r="Y226" s="6">
        <f t="shared" si="31"/>
        <v>0</v>
      </c>
    </row>
    <row r="227" spans="1:25">
      <c r="A227" s="8" t="s">
        <v>490</v>
      </c>
      <c r="B227" s="9" t="s">
        <v>491</v>
      </c>
      <c r="C227" s="10" t="s">
        <v>4129</v>
      </c>
      <c r="D227" s="10">
        <v>45286</v>
      </c>
      <c r="E227" s="9">
        <v>12</v>
      </c>
      <c r="F227" s="9">
        <v>26</v>
      </c>
      <c r="G227" s="9">
        <v>2023</v>
      </c>
      <c r="H227" s="10">
        <f t="shared" si="24"/>
        <v>45286</v>
      </c>
      <c r="I227" s="10" t="str" cm="1">
        <f t="array" ref="I227">_xlfn.IFS(E227=1,"January",E227=2,"Febuary",E227=3,"March",E227=4,"April",E227=5,"May",E227=6,"June",E227=7,"July",E227=8,"August",E227=9,"September",E227=10,"October",E227=11,"November",E227=12,"December",E227&gt;12,_xlfn.IFS(F227=1,"January",F227=2,"Febuary",F227=3,"March",F227=4,"April",F227=5,"May",F227=6,"June",F227=7,"July",F227=8,"August",F227=9,"September",F227=10,"October",F227=11,"November",F227=12,"December"))</f>
        <v>December</v>
      </c>
      <c r="J227" s="10" t="str" cm="1">
        <f t="array" ref="J227">_xlfn.IFS(OR(I227="December",I227="January",I227="Febuary"),"Winter",OR(I227="March",I227="April",I227="May"),"Spring",OR(I227="June",I227="July",I227="August"),"Summer",OR(I227="September",I227="October",I227="November"),"Fall")</f>
        <v>Winter</v>
      </c>
      <c r="K227" s="13">
        <v>45311</v>
      </c>
      <c r="L227" s="9">
        <f t="shared" si="25"/>
        <v>25</v>
      </c>
      <c r="M227" s="9" t="s">
        <v>33</v>
      </c>
      <c r="N227" s="9">
        <v>88455</v>
      </c>
      <c r="O227" s="9">
        <v>2984</v>
      </c>
      <c r="P227" s="14">
        <v>2851.02</v>
      </c>
      <c r="Q227" s="14">
        <f t="shared" si="26"/>
        <v>2851.02</v>
      </c>
      <c r="R227" s="9">
        <v>583</v>
      </c>
      <c r="S227" s="9" t="b">
        <v>1</v>
      </c>
      <c r="T227" s="9">
        <v>0</v>
      </c>
      <c r="U227" s="9">
        <f t="shared" si="27"/>
        <v>0</v>
      </c>
      <c r="V227" s="14">
        <f t="shared" si="28"/>
        <v>26298.98</v>
      </c>
      <c r="W227" s="14">
        <f t="shared" si="29"/>
        <v>4.89025728987993</v>
      </c>
      <c r="X227" s="14">
        <f t="shared" si="30"/>
        <v>0</v>
      </c>
      <c r="Y227" s="9">
        <f t="shared" si="31"/>
        <v>0</v>
      </c>
    </row>
    <row r="228" spans="1:25">
      <c r="A228" s="5" t="s">
        <v>492</v>
      </c>
      <c r="B228" s="6" t="s">
        <v>493</v>
      </c>
      <c r="C228" s="7" t="s">
        <v>4129</v>
      </c>
      <c r="D228" s="7">
        <v>45191</v>
      </c>
      <c r="E228" s="6">
        <v>9</v>
      </c>
      <c r="F228" s="6">
        <v>22</v>
      </c>
      <c r="G228" s="6">
        <v>2023</v>
      </c>
      <c r="H228" s="7">
        <f t="shared" si="24"/>
        <v>45191</v>
      </c>
      <c r="I228" s="7" t="str" cm="1">
        <f t="array" ref="I228">_xlfn.IFS(E228=1,"January",E228=2,"Febuary",E228=3,"March",E228=4,"April",E228=5,"May",E228=6,"June",E228=7,"July",E228=8,"August",E228=9,"September",E228=10,"October",E228=11,"November",E228=12,"December",E228&gt;12,_xlfn.IFS(F228=1,"January",F228=2,"Febuary",F228=3,"March",F228=4,"April",F228=5,"May",F228=6,"June",F228=7,"July",F228=8,"August",F228=9,"September",F228=10,"October",F228=11,"November",F228=12,"December"))</f>
        <v>September</v>
      </c>
      <c r="J228" s="7" t="str" cm="1">
        <f t="array" ref="J228">_xlfn.IFS(OR(I228="December",I228="January",I228="Febuary"),"Winter",OR(I228="March",I228="April",I228="May"),"Spring",OR(I228="June",I228="July",I228="August"),"Summer",OR(I228="September",I228="October",I228="November"),"Fall")</f>
        <v>Fall</v>
      </c>
      <c r="K228" s="11">
        <v>45202</v>
      </c>
      <c r="L228" s="6">
        <f t="shared" si="25"/>
        <v>11</v>
      </c>
      <c r="M228" s="6" t="s">
        <v>23</v>
      </c>
      <c r="N228" s="6">
        <v>64734</v>
      </c>
      <c r="O228" s="6">
        <v>2702</v>
      </c>
      <c r="P228" s="12">
        <v>2614.28</v>
      </c>
      <c r="Q228" s="12">
        <f t="shared" si="26"/>
        <v>2614.28</v>
      </c>
      <c r="R228" s="6">
        <v>319</v>
      </c>
      <c r="S228" s="6" t="b">
        <v>0</v>
      </c>
      <c r="T228" s="6">
        <v>0</v>
      </c>
      <c r="U228" s="6">
        <f t="shared" si="27"/>
        <v>0</v>
      </c>
      <c r="V228" s="12">
        <f t="shared" si="28"/>
        <v>13335.72</v>
      </c>
      <c r="W228" s="12">
        <f t="shared" si="29"/>
        <v>8.19523510971787</v>
      </c>
      <c r="X228" s="12">
        <f t="shared" si="30"/>
        <v>0</v>
      </c>
      <c r="Y228" s="6">
        <f t="shared" si="31"/>
        <v>0</v>
      </c>
    </row>
    <row r="229" spans="1:25">
      <c r="A229" s="8" t="s">
        <v>494</v>
      </c>
      <c r="B229" s="9" t="s">
        <v>495</v>
      </c>
      <c r="C229" s="10" t="s">
        <v>4129</v>
      </c>
      <c r="D229" s="10">
        <v>45135</v>
      </c>
      <c r="E229" s="9">
        <v>7</v>
      </c>
      <c r="F229" s="9">
        <v>28</v>
      </c>
      <c r="G229" s="9">
        <v>2023</v>
      </c>
      <c r="H229" s="10">
        <f t="shared" si="24"/>
        <v>45135</v>
      </c>
      <c r="I229" s="10" t="str" cm="1">
        <f t="array" ref="I229">_xlfn.IFS(E229=1,"January",E229=2,"Febuary",E229=3,"March",E229=4,"April",E229=5,"May",E229=6,"June",E229=7,"July",E229=8,"August",E229=9,"September",E229=10,"October",E229=11,"November",E229=12,"December",E229&gt;12,_xlfn.IFS(F229=1,"January",F229=2,"Febuary",F229=3,"March",F229=4,"April",F229=5,"May",F229=6,"June",F229=7,"July",F229=8,"August",F229=9,"September",F229=10,"October",F229=11,"November",F229=12,"December"))</f>
        <v>July</v>
      </c>
      <c r="J229" s="10" t="str" cm="1">
        <f t="array" ref="J229">_xlfn.IFS(OR(I229="December",I229="January",I229="Febuary"),"Winter",OR(I229="March",I229="April",I229="May"),"Spring",OR(I229="June",I229="July",I229="August"),"Summer",OR(I229="September",I229="October",I229="November"),"Fall")</f>
        <v>Summer</v>
      </c>
      <c r="K229" s="13">
        <v>45139</v>
      </c>
      <c r="L229" s="9">
        <f t="shared" si="25"/>
        <v>4</v>
      </c>
      <c r="M229" s="9" t="s">
        <v>23</v>
      </c>
      <c r="N229" s="9">
        <v>71467</v>
      </c>
      <c r="O229" s="9">
        <v>2563</v>
      </c>
      <c r="P229" s="14">
        <v>1293.58</v>
      </c>
      <c r="Q229" s="14">
        <f t="shared" si="26"/>
        <v>1293.58</v>
      </c>
      <c r="R229" s="9">
        <v>323</v>
      </c>
      <c r="S229" s="9" t="b">
        <v>0</v>
      </c>
      <c r="T229" s="9">
        <v>0</v>
      </c>
      <c r="U229" s="9">
        <f t="shared" si="27"/>
        <v>0</v>
      </c>
      <c r="V229" s="14">
        <f t="shared" si="28"/>
        <v>14856.42</v>
      </c>
      <c r="W229" s="14">
        <f t="shared" si="29"/>
        <v>4.00489164086687</v>
      </c>
      <c r="X229" s="14">
        <f t="shared" si="30"/>
        <v>0</v>
      </c>
      <c r="Y229" s="9">
        <f t="shared" si="31"/>
        <v>0</v>
      </c>
    </row>
    <row r="230" spans="1:25">
      <c r="A230" s="5" t="s">
        <v>496</v>
      </c>
      <c r="B230" s="6" t="s">
        <v>497</v>
      </c>
      <c r="C230" s="7" t="s">
        <v>4128</v>
      </c>
      <c r="D230" s="7">
        <v>45280</v>
      </c>
      <c r="E230" s="6">
        <v>12</v>
      </c>
      <c r="F230" s="6">
        <v>20</v>
      </c>
      <c r="G230" s="6">
        <v>2023</v>
      </c>
      <c r="H230" s="7">
        <f t="shared" si="24"/>
        <v>45280</v>
      </c>
      <c r="I230" s="7" t="str" cm="1">
        <f t="array" ref="I230">_xlfn.IFS(E230=1,"January",E230=2,"Febuary",E230=3,"March",E230=4,"April",E230=5,"May",E230=6,"June",E230=7,"July",E230=8,"August",E230=9,"September",E230=10,"October",E230=11,"November",E230=12,"December",E230&gt;12,_xlfn.IFS(F230=1,"January",F230=2,"Febuary",F230=3,"March",F230=4,"April",F230=5,"May",F230=6,"June",F230=7,"July",F230=8,"August",F230=9,"September",F230=10,"October",F230=11,"November",F230=12,"December"))</f>
        <v>December</v>
      </c>
      <c r="J230" s="7" t="str" cm="1">
        <f t="array" ref="J230">_xlfn.IFS(OR(I230="December",I230="January",I230="Febuary"),"Winter",OR(I230="March",I230="April",I230="May"),"Spring",OR(I230="June",I230="July",I230="August"),"Summer",OR(I230="September",I230="October",I230="November"),"Fall")</f>
        <v>Winter</v>
      </c>
      <c r="K230" s="11">
        <v>45310</v>
      </c>
      <c r="L230" s="6">
        <f t="shared" si="25"/>
        <v>30</v>
      </c>
      <c r="M230" s="6" t="s">
        <v>23</v>
      </c>
      <c r="N230" s="6">
        <v>53662</v>
      </c>
      <c r="O230" s="6">
        <v>911</v>
      </c>
      <c r="P230" s="12">
        <v>693.6</v>
      </c>
      <c r="Q230" s="12">
        <f t="shared" si="26"/>
        <v>693.6</v>
      </c>
      <c r="R230" s="6">
        <v>123</v>
      </c>
      <c r="S230" s="6" t="b">
        <v>1</v>
      </c>
      <c r="T230" s="6">
        <v>0</v>
      </c>
      <c r="U230" s="6">
        <f t="shared" si="27"/>
        <v>0</v>
      </c>
      <c r="V230" s="12">
        <f t="shared" si="28"/>
        <v>5456.4</v>
      </c>
      <c r="W230" s="12">
        <f t="shared" si="29"/>
        <v>5.6390243902439</v>
      </c>
      <c r="X230" s="12">
        <f t="shared" si="30"/>
        <v>0</v>
      </c>
      <c r="Y230" s="6">
        <f t="shared" si="31"/>
        <v>0</v>
      </c>
    </row>
    <row r="231" spans="1:25">
      <c r="A231" s="8" t="s">
        <v>498</v>
      </c>
      <c r="B231" s="9" t="s">
        <v>499</v>
      </c>
      <c r="C231" s="10" t="s">
        <v>4127</v>
      </c>
      <c r="D231" s="10">
        <v>45156</v>
      </c>
      <c r="E231" s="9">
        <v>8</v>
      </c>
      <c r="F231" s="9">
        <v>18</v>
      </c>
      <c r="G231" s="9">
        <v>2023</v>
      </c>
      <c r="H231" s="10">
        <f t="shared" si="24"/>
        <v>45156</v>
      </c>
      <c r="I231" s="10" t="str" cm="1">
        <f t="array" ref="I231">_xlfn.IFS(E231=1,"January",E231=2,"Febuary",E231=3,"March",E231=4,"April",E231=5,"May",E231=6,"June",E231=7,"July",E231=8,"August",E231=9,"September",E231=10,"October",E231=11,"November",E231=12,"December",E231&gt;12,_xlfn.IFS(F231=1,"January",F231=2,"Febuary",F231=3,"March",F231=4,"April",F231=5,"May",F231=6,"June",F231=7,"July",F231=8,"August",F231=9,"September",F231=10,"October",F231=11,"November",F231=12,"December"))</f>
        <v>August</v>
      </c>
      <c r="J231" s="10" t="str" cm="1">
        <f t="array" ref="J231">_xlfn.IFS(OR(I231="December",I231="January",I231="Febuary"),"Winter",OR(I231="March",I231="April",I231="May"),"Spring",OR(I231="June",I231="July",I231="August"),"Summer",OR(I231="September",I231="October",I231="November"),"Fall")</f>
        <v>Summer</v>
      </c>
      <c r="K231" s="13">
        <v>45165</v>
      </c>
      <c r="L231" s="9">
        <f t="shared" si="25"/>
        <v>9</v>
      </c>
      <c r="M231" s="9" t="s">
        <v>14</v>
      </c>
      <c r="N231" s="9">
        <v>99506</v>
      </c>
      <c r="O231" s="9">
        <v>2431</v>
      </c>
      <c r="P231" s="14">
        <v>4407.67</v>
      </c>
      <c r="Q231" s="14">
        <f t="shared" si="26"/>
        <v>3636.145</v>
      </c>
      <c r="R231" s="9">
        <v>461</v>
      </c>
      <c r="S231" s="9" t="b">
        <v>1</v>
      </c>
      <c r="T231" s="9">
        <v>0</v>
      </c>
      <c r="U231" s="9">
        <f t="shared" si="27"/>
        <v>0</v>
      </c>
      <c r="V231" s="14">
        <f t="shared" si="28"/>
        <v>19413.855</v>
      </c>
      <c r="W231" s="14">
        <f t="shared" si="29"/>
        <v>7.88751626898048</v>
      </c>
      <c r="X231" s="14">
        <f t="shared" si="30"/>
        <v>0</v>
      </c>
      <c r="Y231" s="9">
        <f t="shared" si="31"/>
        <v>0</v>
      </c>
    </row>
    <row r="232" spans="1:25">
      <c r="A232" s="5" t="s">
        <v>500</v>
      </c>
      <c r="B232" s="6" t="s">
        <v>501</v>
      </c>
      <c r="C232" s="7" t="s">
        <v>4127</v>
      </c>
      <c r="D232" s="7">
        <v>45040</v>
      </c>
      <c r="E232" s="6">
        <v>4</v>
      </c>
      <c r="F232" s="6">
        <v>24</v>
      </c>
      <c r="G232" s="6">
        <v>2023</v>
      </c>
      <c r="H232" s="7">
        <f t="shared" si="24"/>
        <v>45040</v>
      </c>
      <c r="I232" s="7" t="str" cm="1">
        <f t="array" ref="I232">_xlfn.IFS(E232=1,"January",E232=2,"Febuary",E232=3,"March",E232=4,"April",E232=5,"May",E232=6,"June",E232=7,"July",E232=8,"August",E232=9,"September",E232=10,"October",E232=11,"November",E232=12,"December",E232&gt;12,_xlfn.IFS(F232=1,"January",F232=2,"Febuary",F232=3,"March",F232=4,"April",F232=5,"May",F232=6,"June",F232=7,"July",F232=8,"August",F232=9,"September",F232=10,"October",F232=11,"November",F232=12,"December"))</f>
        <v>April</v>
      </c>
      <c r="J232" s="7" t="str" cm="1">
        <f t="array" ref="J232">_xlfn.IFS(OR(I232="December",I232="January",I232="Febuary"),"Winter",OR(I232="March",I232="April",I232="May"),"Spring",OR(I232="June",I232="July",I232="August"),"Summer",OR(I232="September",I232="October",I232="November"),"Fall")</f>
        <v>Spring</v>
      </c>
      <c r="K232" s="11">
        <v>45055</v>
      </c>
      <c r="L232" s="6">
        <f t="shared" si="25"/>
        <v>15</v>
      </c>
      <c r="M232" s="6" t="s">
        <v>33</v>
      </c>
      <c r="N232" s="6">
        <v>13688</v>
      </c>
      <c r="O232" s="6">
        <v>632</v>
      </c>
      <c r="P232" s="12">
        <v>734.78</v>
      </c>
      <c r="Q232" s="12">
        <f t="shared" si="26"/>
        <v>734.78</v>
      </c>
      <c r="R232" s="6">
        <v>112</v>
      </c>
      <c r="S232" s="6" t="b">
        <v>1</v>
      </c>
      <c r="T232" s="6">
        <v>0</v>
      </c>
      <c r="U232" s="6">
        <f t="shared" si="27"/>
        <v>0</v>
      </c>
      <c r="V232" s="12">
        <f t="shared" si="28"/>
        <v>4865.22</v>
      </c>
      <c r="W232" s="12">
        <f t="shared" si="29"/>
        <v>6.56053571428571</v>
      </c>
      <c r="X232" s="12">
        <f t="shared" si="30"/>
        <v>0</v>
      </c>
      <c r="Y232" s="6">
        <f t="shared" si="31"/>
        <v>0</v>
      </c>
    </row>
    <row r="233" spans="1:25">
      <c r="A233" s="8" t="s">
        <v>502</v>
      </c>
      <c r="B233" s="9" t="s">
        <v>503</v>
      </c>
      <c r="C233" s="10" t="s">
        <v>4127</v>
      </c>
      <c r="D233" s="10">
        <v>45266</v>
      </c>
      <c r="E233" s="9">
        <v>12</v>
      </c>
      <c r="F233" s="9">
        <v>6</v>
      </c>
      <c r="G233" s="9">
        <v>2023</v>
      </c>
      <c r="H233" s="10">
        <f t="shared" si="24"/>
        <v>45266</v>
      </c>
      <c r="I233" s="10" t="str" cm="1">
        <f t="array" ref="I233">_xlfn.IFS(E233=1,"January",E233=2,"Febuary",E233=3,"March",E233=4,"April",E233=5,"May",E233=6,"June",E233=7,"July",E233=8,"August",E233=9,"September",E233=10,"October",E233=11,"November",E233=12,"December",E233&gt;12,_xlfn.IFS(F233=1,"January",F233=2,"Febuary",F233=3,"March",F233=4,"April",F233=5,"May",F233=6,"June",F233=7,"July",F233=8,"August",F233=9,"September",F233=10,"October",F233=11,"November",F233=12,"December"))</f>
        <v>December</v>
      </c>
      <c r="J233" s="10" t="str" cm="1">
        <f t="array" ref="J233">_xlfn.IFS(OR(I233="December",I233="January",I233="Febuary"),"Winter",OR(I233="March",I233="April",I233="May"),"Spring",OR(I233="June",I233="July",I233="August"),"Summer",OR(I233="September",I233="October",I233="November"),"Fall")</f>
        <v>Winter</v>
      </c>
      <c r="K233" s="13">
        <v>45275</v>
      </c>
      <c r="L233" s="9">
        <f t="shared" si="25"/>
        <v>9</v>
      </c>
      <c r="M233" s="9" t="s">
        <v>138</v>
      </c>
      <c r="N233" s="9">
        <v>26342</v>
      </c>
      <c r="O233" s="9">
        <v>1074</v>
      </c>
      <c r="P233" s="14">
        <v>2122.6</v>
      </c>
      <c r="Q233" s="14">
        <f t="shared" si="26"/>
        <v>2122.6</v>
      </c>
      <c r="R233" s="9">
        <v>81</v>
      </c>
      <c r="S233" s="9" t="b">
        <v>1</v>
      </c>
      <c r="T233" s="9">
        <v>0</v>
      </c>
      <c r="U233" s="9">
        <f t="shared" si="27"/>
        <v>0</v>
      </c>
      <c r="V233" s="14">
        <f t="shared" si="28"/>
        <v>1927.4</v>
      </c>
      <c r="W233" s="14">
        <f t="shared" si="29"/>
        <v>26.2049382716049</v>
      </c>
      <c r="X233" s="14">
        <f t="shared" si="30"/>
        <v>0</v>
      </c>
      <c r="Y233" s="9">
        <f t="shared" si="31"/>
        <v>0</v>
      </c>
    </row>
    <row r="234" spans="1:25">
      <c r="A234" s="5" t="s">
        <v>504</v>
      </c>
      <c r="B234" s="6" t="s">
        <v>505</v>
      </c>
      <c r="C234" s="7" t="s">
        <v>4127</v>
      </c>
      <c r="D234" s="7">
        <v>45198</v>
      </c>
      <c r="E234" s="6">
        <v>9</v>
      </c>
      <c r="F234" s="6">
        <v>29</v>
      </c>
      <c r="G234" s="6">
        <v>2023</v>
      </c>
      <c r="H234" s="7">
        <f t="shared" si="24"/>
        <v>45198</v>
      </c>
      <c r="I234" s="7" t="str" cm="1">
        <f t="array" ref="I234">_xlfn.IFS(E234=1,"January",E234=2,"Febuary",E234=3,"March",E234=4,"April",E234=5,"May",E234=6,"June",E234=7,"July",E234=8,"August",E234=9,"September",E234=10,"October",E234=11,"November",E234=12,"December",E234&gt;12,_xlfn.IFS(F234=1,"January",F234=2,"Febuary",F234=3,"March",F234=4,"April",F234=5,"May",F234=6,"June",F234=7,"July",F234=8,"August",F234=9,"September",F234=10,"October",F234=11,"November",F234=12,"December"))</f>
        <v>September</v>
      </c>
      <c r="J234" s="7" t="str" cm="1">
        <f t="array" ref="J234">_xlfn.IFS(OR(I234="December",I234="January",I234="Febuary"),"Winter",OR(I234="March",I234="April",I234="May"),"Spring",OR(I234="June",I234="July",I234="August"),"Summer",OR(I234="September",I234="October",I234="November"),"Fall")</f>
        <v>Fall</v>
      </c>
      <c r="K234" s="11">
        <v>45205</v>
      </c>
      <c r="L234" s="6">
        <f t="shared" si="25"/>
        <v>7</v>
      </c>
      <c r="M234" s="6" t="s">
        <v>33</v>
      </c>
      <c r="N234" s="6">
        <v>38157</v>
      </c>
      <c r="O234" s="6">
        <v>1231</v>
      </c>
      <c r="P234" s="12">
        <v>1346.17</v>
      </c>
      <c r="Q234" s="12">
        <f t="shared" si="26"/>
        <v>1346.17</v>
      </c>
      <c r="R234" s="6">
        <v>142</v>
      </c>
      <c r="S234" s="6" t="b">
        <v>1</v>
      </c>
      <c r="T234" s="6">
        <v>0</v>
      </c>
      <c r="U234" s="6">
        <f t="shared" si="27"/>
        <v>0</v>
      </c>
      <c r="V234" s="12">
        <f t="shared" si="28"/>
        <v>5753.83</v>
      </c>
      <c r="W234" s="12">
        <f t="shared" si="29"/>
        <v>9.48007042253521</v>
      </c>
      <c r="X234" s="12">
        <f t="shared" si="30"/>
        <v>0</v>
      </c>
      <c r="Y234" s="6">
        <f t="shared" si="31"/>
        <v>0</v>
      </c>
    </row>
    <row r="235" spans="1:25">
      <c r="A235" s="8" t="s">
        <v>506</v>
      </c>
      <c r="B235" s="9" t="s">
        <v>507</v>
      </c>
      <c r="C235" s="10" t="s">
        <v>4127</v>
      </c>
      <c r="D235" s="10">
        <v>45208</v>
      </c>
      <c r="E235" s="9">
        <v>10</v>
      </c>
      <c r="F235" s="9">
        <v>9</v>
      </c>
      <c r="G235" s="9">
        <v>2023</v>
      </c>
      <c r="H235" s="10">
        <f t="shared" si="24"/>
        <v>45208</v>
      </c>
      <c r="I235" s="10" t="str" cm="1">
        <f t="array" ref="I235">_xlfn.IFS(E235=1,"January",E235=2,"Febuary",E235=3,"March",E235=4,"April",E235=5,"May",E235=6,"June",E235=7,"July",E235=8,"August",E235=9,"September",E235=10,"October",E235=11,"November",E235=12,"December",E235&gt;12,_xlfn.IFS(F235=1,"January",F235=2,"Febuary",F235=3,"March",F235=4,"April",F235=5,"May",F235=6,"June",F235=7,"July",F235=8,"August",F235=9,"September",F235=10,"October",F235=11,"November",F235=12,"December"))</f>
        <v>October</v>
      </c>
      <c r="J235" s="10" t="str" cm="1">
        <f t="array" ref="J235">_xlfn.IFS(OR(I235="December",I235="January",I235="Febuary"),"Winter",OR(I235="March",I235="April",I235="May"),"Spring",OR(I235="June",I235="July",I235="August"),"Summer",OR(I235="September",I235="October",I235="November"),"Fall")</f>
        <v>Fall</v>
      </c>
      <c r="K235" s="13">
        <v>45231</v>
      </c>
      <c r="L235" s="9">
        <f t="shared" si="25"/>
        <v>23</v>
      </c>
      <c r="M235" s="9" t="s">
        <v>14</v>
      </c>
      <c r="N235" s="9">
        <v>68863</v>
      </c>
      <c r="O235" s="9">
        <v>1392</v>
      </c>
      <c r="P235" s="14">
        <v>2189.31</v>
      </c>
      <c r="Q235" s="14">
        <f t="shared" si="26"/>
        <v>2189.31</v>
      </c>
      <c r="R235" s="9">
        <v>166</v>
      </c>
      <c r="S235" s="9" t="b">
        <v>0</v>
      </c>
      <c r="T235" s="9">
        <v>0</v>
      </c>
      <c r="U235" s="9">
        <f t="shared" si="27"/>
        <v>0</v>
      </c>
      <c r="V235" s="14">
        <f t="shared" si="28"/>
        <v>6110.69</v>
      </c>
      <c r="W235" s="14">
        <f t="shared" si="29"/>
        <v>13.1886144578313</v>
      </c>
      <c r="X235" s="14">
        <f t="shared" si="30"/>
        <v>0</v>
      </c>
      <c r="Y235" s="9">
        <f t="shared" si="31"/>
        <v>0</v>
      </c>
    </row>
    <row r="236" spans="1:25">
      <c r="A236" s="5" t="s">
        <v>508</v>
      </c>
      <c r="B236" s="6" t="s">
        <v>509</v>
      </c>
      <c r="C236" s="7" t="s">
        <v>4129</v>
      </c>
      <c r="D236" s="7">
        <v>45065</v>
      </c>
      <c r="E236" s="6">
        <v>5</v>
      </c>
      <c r="F236" s="6">
        <v>19</v>
      </c>
      <c r="G236" s="6">
        <v>2023</v>
      </c>
      <c r="H236" s="7">
        <f t="shared" si="24"/>
        <v>45065</v>
      </c>
      <c r="I236" s="7" t="str" cm="1">
        <f t="array" ref="I236">_xlfn.IFS(E236=1,"January",E236=2,"Febuary",E236=3,"March",E236=4,"April",E236=5,"May",E236=6,"June",E236=7,"July",E236=8,"August",E236=9,"September",E236=10,"October",E236=11,"November",E236=12,"December",E236&gt;12,_xlfn.IFS(F236=1,"January",F236=2,"Febuary",F236=3,"March",F236=4,"April",F236=5,"May",F236=6,"June",F236=7,"July",F236=8,"August",F236=9,"September",F236=10,"October",F236=11,"November",F236=12,"December"))</f>
        <v>May</v>
      </c>
      <c r="J236" s="7" t="str" cm="1">
        <f t="array" ref="J236">_xlfn.IFS(OR(I236="December",I236="January",I236="Febuary"),"Winter",OR(I236="March",I236="April",I236="May"),"Spring",OR(I236="June",I236="July",I236="August"),"Summer",OR(I236="September",I236="October",I236="November"),"Fall")</f>
        <v>Spring</v>
      </c>
      <c r="K236" s="11">
        <v>45085</v>
      </c>
      <c r="L236" s="6">
        <f t="shared" si="25"/>
        <v>20</v>
      </c>
      <c r="M236" s="6" t="s">
        <v>33</v>
      </c>
      <c r="N236" s="6">
        <v>53083</v>
      </c>
      <c r="O236" s="6">
        <v>1172</v>
      </c>
      <c r="P236" s="12">
        <v>1081.61</v>
      </c>
      <c r="Q236" s="12">
        <f t="shared" si="26"/>
        <v>1081.61</v>
      </c>
      <c r="R236" s="6">
        <v>197</v>
      </c>
      <c r="S236" s="6" t="b">
        <v>1</v>
      </c>
      <c r="T236" s="6">
        <v>0</v>
      </c>
      <c r="U236" s="6">
        <f t="shared" si="27"/>
        <v>0</v>
      </c>
      <c r="V236" s="12">
        <f t="shared" si="28"/>
        <v>8768.39</v>
      </c>
      <c r="W236" s="12">
        <f t="shared" si="29"/>
        <v>5.49040609137056</v>
      </c>
      <c r="X236" s="12">
        <f t="shared" si="30"/>
        <v>0</v>
      </c>
      <c r="Y236" s="6">
        <f t="shared" si="31"/>
        <v>0</v>
      </c>
    </row>
    <row r="237" spans="1:25">
      <c r="A237" s="8" t="s">
        <v>510</v>
      </c>
      <c r="B237" s="9" t="s">
        <v>511</v>
      </c>
      <c r="C237" s="10" t="s">
        <v>4131</v>
      </c>
      <c r="D237" s="10">
        <v>45025</v>
      </c>
      <c r="E237" s="9">
        <v>4</v>
      </c>
      <c r="F237" s="9">
        <v>9</v>
      </c>
      <c r="G237" s="9">
        <v>2023</v>
      </c>
      <c r="H237" s="10">
        <f t="shared" si="24"/>
        <v>45025</v>
      </c>
      <c r="I237" s="10" t="str" cm="1">
        <f t="array" ref="I237">_xlfn.IFS(E237=1,"January",E237=2,"Febuary",E237=3,"March",E237=4,"April",E237=5,"May",E237=6,"June",E237=7,"July",E237=8,"August",E237=9,"September",E237=10,"October",E237=11,"November",E237=12,"December",E237&gt;12,_xlfn.IFS(F237=1,"January",F237=2,"Febuary",F237=3,"March",F237=4,"April",F237=5,"May",F237=6,"June",F237=7,"July",F237=8,"August",F237=9,"September",F237=10,"October",F237=11,"November",F237=12,"December"))</f>
        <v>April</v>
      </c>
      <c r="J237" s="10" t="str" cm="1">
        <f t="array" ref="J237">_xlfn.IFS(OR(I237="December",I237="January",I237="Febuary"),"Winter",OR(I237="March",I237="April",I237="May"),"Spring",OR(I237="June",I237="July",I237="August"),"Summer",OR(I237="September",I237="October",I237="November"),"Fall")</f>
        <v>Spring</v>
      </c>
      <c r="K237" s="13">
        <v>45040</v>
      </c>
      <c r="L237" s="9">
        <f t="shared" si="25"/>
        <v>15</v>
      </c>
      <c r="M237" s="9" t="s">
        <v>19</v>
      </c>
      <c r="N237" s="9">
        <v>66733</v>
      </c>
      <c r="O237" s="9">
        <v>2621</v>
      </c>
      <c r="P237" s="14">
        <v>2740.82</v>
      </c>
      <c r="Q237" s="14">
        <f t="shared" si="26"/>
        <v>2740.82</v>
      </c>
      <c r="R237" s="9">
        <v>0</v>
      </c>
      <c r="S237" s="9" t="b">
        <v>0</v>
      </c>
      <c r="T237" s="9">
        <v>0</v>
      </c>
      <c r="U237" s="9">
        <f t="shared" si="27"/>
        <v>0</v>
      </c>
      <c r="V237" s="14">
        <f t="shared" si="28"/>
        <v>-2740.82</v>
      </c>
      <c r="W237" s="14">
        <f t="shared" si="29"/>
        <v>0</v>
      </c>
      <c r="X237" s="14">
        <f t="shared" si="30"/>
        <v>0</v>
      </c>
      <c r="Y237" s="9">
        <f t="shared" si="31"/>
        <v>0</v>
      </c>
    </row>
    <row r="238" spans="1:25">
      <c r="A238" s="5" t="s">
        <v>512</v>
      </c>
      <c r="B238" s="6" t="s">
        <v>513</v>
      </c>
      <c r="C238" s="7" t="s">
        <v>4127</v>
      </c>
      <c r="D238" s="7">
        <v>45280</v>
      </c>
      <c r="E238" s="6">
        <v>12</v>
      </c>
      <c r="F238" s="6">
        <v>20</v>
      </c>
      <c r="G238" s="6">
        <v>2023</v>
      </c>
      <c r="H238" s="7">
        <f t="shared" si="24"/>
        <v>45280</v>
      </c>
      <c r="I238" s="7" t="str" cm="1">
        <f t="array" ref="I238">_xlfn.IFS(E238=1,"January",E238=2,"Febuary",E238=3,"March",E238=4,"April",E238=5,"May",E238=6,"June",E238=7,"July",E238=8,"August",E238=9,"September",E238=10,"October",E238=11,"November",E238=12,"December",E238&gt;12,_xlfn.IFS(F238=1,"January",F238=2,"Febuary",F238=3,"March",F238=4,"April",F238=5,"May",F238=6,"June",F238=7,"July",F238=8,"August",F238=9,"September",F238=10,"October",F238=11,"November",F238=12,"December"))</f>
        <v>December</v>
      </c>
      <c r="J238" s="7" t="str" cm="1">
        <f t="array" ref="J238">_xlfn.IFS(OR(I238="December",I238="January",I238="Febuary"),"Winter",OR(I238="March",I238="April",I238="May"),"Spring",OR(I238="June",I238="July",I238="August"),"Summer",OR(I238="September",I238="October",I238="November"),"Fall")</f>
        <v>Winter</v>
      </c>
      <c r="K238" s="11">
        <v>45290</v>
      </c>
      <c r="L238" s="6">
        <f t="shared" si="25"/>
        <v>10</v>
      </c>
      <c r="M238" s="6" t="s">
        <v>138</v>
      </c>
      <c r="N238" s="6">
        <v>90045</v>
      </c>
      <c r="O238" s="6">
        <v>3966</v>
      </c>
      <c r="P238" s="12">
        <v>3117.63</v>
      </c>
      <c r="Q238" s="12">
        <f t="shared" si="26"/>
        <v>3117.63</v>
      </c>
      <c r="R238" s="6">
        <v>587</v>
      </c>
      <c r="S238" s="6" t="b">
        <v>1</v>
      </c>
      <c r="T238" s="6">
        <v>0</v>
      </c>
      <c r="U238" s="6">
        <f t="shared" si="27"/>
        <v>0</v>
      </c>
      <c r="V238" s="12">
        <f t="shared" si="28"/>
        <v>26232.37</v>
      </c>
      <c r="W238" s="12">
        <f t="shared" si="29"/>
        <v>5.31112436115843</v>
      </c>
      <c r="X238" s="12">
        <f t="shared" si="30"/>
        <v>0</v>
      </c>
      <c r="Y238" s="6">
        <f t="shared" si="31"/>
        <v>0</v>
      </c>
    </row>
    <row r="239" spans="1:25">
      <c r="A239" s="8" t="s">
        <v>514</v>
      </c>
      <c r="B239" s="9" t="s">
        <v>515</v>
      </c>
      <c r="C239" s="10" t="s">
        <v>4128</v>
      </c>
      <c r="D239" s="10">
        <v>45174</v>
      </c>
      <c r="E239" s="9">
        <v>9</v>
      </c>
      <c r="F239" s="9">
        <v>5</v>
      </c>
      <c r="G239" s="9">
        <v>2023</v>
      </c>
      <c r="H239" s="10">
        <f t="shared" si="24"/>
        <v>45174</v>
      </c>
      <c r="I239" s="10" t="str" cm="1">
        <f t="array" ref="I239">_xlfn.IFS(E239=1,"January",E239=2,"Febuary",E239=3,"March",E239=4,"April",E239=5,"May",E239=6,"June",E239=7,"July",E239=8,"August",E239=9,"September",E239=10,"October",E239=11,"November",E239=12,"December",E239&gt;12,_xlfn.IFS(F239=1,"January",F239=2,"Febuary",F239=3,"March",F239=4,"April",F239=5,"May",F239=6,"June",F239=7,"July",F239=8,"August",F239=9,"September",F239=10,"October",F239=11,"November",F239=12,"December"))</f>
        <v>September</v>
      </c>
      <c r="J239" s="10" t="str" cm="1">
        <f t="array" ref="J239">_xlfn.IFS(OR(I239="December",I239="January",I239="Febuary"),"Winter",OR(I239="March",I239="April",I239="May"),"Spring",OR(I239="June",I239="July",I239="August"),"Summer",OR(I239="September",I239="October",I239="November"),"Fall")</f>
        <v>Fall</v>
      </c>
      <c r="K239" s="13">
        <v>45180</v>
      </c>
      <c r="L239" s="9">
        <f t="shared" si="25"/>
        <v>6</v>
      </c>
      <c r="M239" s="9" t="s">
        <v>138</v>
      </c>
      <c r="N239" s="9">
        <v>35698</v>
      </c>
      <c r="O239" s="9">
        <v>1315</v>
      </c>
      <c r="P239" s="14">
        <v>1342.08</v>
      </c>
      <c r="Q239" s="14">
        <f t="shared" si="26"/>
        <v>1342.08</v>
      </c>
      <c r="R239" s="9">
        <v>262</v>
      </c>
      <c r="S239" s="9" t="b">
        <v>0</v>
      </c>
      <c r="T239" s="9">
        <v>0</v>
      </c>
      <c r="U239" s="9">
        <f t="shared" si="27"/>
        <v>0</v>
      </c>
      <c r="V239" s="14">
        <f t="shared" si="28"/>
        <v>11757.92</v>
      </c>
      <c r="W239" s="14">
        <f t="shared" si="29"/>
        <v>5.1224427480916</v>
      </c>
      <c r="X239" s="14">
        <f t="shared" si="30"/>
        <v>0</v>
      </c>
      <c r="Y239" s="9">
        <f t="shared" si="31"/>
        <v>0</v>
      </c>
    </row>
    <row r="240" spans="1:25">
      <c r="A240" s="5" t="s">
        <v>516</v>
      </c>
      <c r="B240" s="6" t="s">
        <v>517</v>
      </c>
      <c r="C240" s="7" t="s">
        <v>4129</v>
      </c>
      <c r="D240" s="7">
        <v>45195</v>
      </c>
      <c r="E240" s="6">
        <v>9</v>
      </c>
      <c r="F240" s="6">
        <v>26</v>
      </c>
      <c r="G240" s="6">
        <v>2023</v>
      </c>
      <c r="H240" s="7">
        <f t="shared" si="24"/>
        <v>45195</v>
      </c>
      <c r="I240" s="7" t="str" cm="1">
        <f t="array" ref="I240">_xlfn.IFS(E240=1,"January",E240=2,"Febuary",E240=3,"March",E240=4,"April",E240=5,"May",E240=6,"June",E240=7,"July",E240=8,"August",E240=9,"September",E240=10,"October",E240=11,"November",E240=12,"December",E240&gt;12,_xlfn.IFS(F240=1,"January",F240=2,"Febuary",F240=3,"March",F240=4,"April",F240=5,"May",F240=6,"June",F240=7,"July",F240=8,"August",F240=9,"September",F240=10,"October",F240=11,"November",F240=12,"December"))</f>
        <v>September</v>
      </c>
      <c r="J240" s="7" t="str" cm="1">
        <f t="array" ref="J240">_xlfn.IFS(OR(I240="December",I240="January",I240="Febuary"),"Winter",OR(I240="March",I240="April",I240="May"),"Spring",OR(I240="June",I240="July",I240="August"),"Summer",OR(I240="September",I240="October",I240="November"),"Fall")</f>
        <v>Fall</v>
      </c>
      <c r="K240" s="11">
        <v>45214</v>
      </c>
      <c r="L240" s="6">
        <f t="shared" si="25"/>
        <v>19</v>
      </c>
      <c r="M240" s="6" t="s">
        <v>138</v>
      </c>
      <c r="N240" s="6">
        <v>81623</v>
      </c>
      <c r="O240" s="6">
        <v>3459</v>
      </c>
      <c r="P240" s="12">
        <v>4568.84</v>
      </c>
      <c r="Q240" s="12">
        <f t="shared" si="26"/>
        <v>3636.145</v>
      </c>
      <c r="R240" s="6">
        <v>211</v>
      </c>
      <c r="S240" s="6" t="b">
        <v>0</v>
      </c>
      <c r="T240" s="6">
        <v>0</v>
      </c>
      <c r="U240" s="6">
        <f t="shared" si="27"/>
        <v>0</v>
      </c>
      <c r="V240" s="12">
        <f t="shared" si="28"/>
        <v>6913.855</v>
      </c>
      <c r="W240" s="12">
        <f t="shared" si="29"/>
        <v>17.2329146919431</v>
      </c>
      <c r="X240" s="12">
        <f t="shared" si="30"/>
        <v>0</v>
      </c>
      <c r="Y240" s="6">
        <f t="shared" si="31"/>
        <v>0</v>
      </c>
    </row>
    <row r="241" spans="1:25">
      <c r="A241" s="8" t="s">
        <v>518</v>
      </c>
      <c r="B241" s="9" t="s">
        <v>519</v>
      </c>
      <c r="C241" s="10" t="s">
        <v>4127</v>
      </c>
      <c r="D241" s="10">
        <v>45026</v>
      </c>
      <c r="E241" s="9">
        <v>4</v>
      </c>
      <c r="F241" s="9">
        <v>10</v>
      </c>
      <c r="G241" s="9">
        <v>2023</v>
      </c>
      <c r="H241" s="10">
        <f t="shared" si="24"/>
        <v>45026</v>
      </c>
      <c r="I241" s="10" t="str" cm="1">
        <f t="array" ref="I241">_xlfn.IFS(E241=1,"January",E241=2,"Febuary",E241=3,"March",E241=4,"April",E241=5,"May",E241=6,"June",E241=7,"July",E241=8,"August",E241=9,"September",E241=10,"October",E241=11,"November",E241=12,"December",E241&gt;12,_xlfn.IFS(F241=1,"January",F241=2,"Febuary",F241=3,"March",F241=4,"April",F241=5,"May",F241=6,"June",F241=7,"July",F241=8,"August",F241=9,"September",F241=10,"October",F241=11,"November",F241=12,"December"))</f>
        <v>April</v>
      </c>
      <c r="J241" s="10" t="str" cm="1">
        <f t="array" ref="J241">_xlfn.IFS(OR(I241="December",I241="January",I241="Febuary"),"Winter",OR(I241="March",I241="April",I241="May"),"Spring",OR(I241="June",I241="July",I241="August"),"Summer",OR(I241="September",I241="October",I241="November"),"Fall")</f>
        <v>Spring</v>
      </c>
      <c r="K241" s="13">
        <v>45031</v>
      </c>
      <c r="L241" s="9">
        <f t="shared" si="25"/>
        <v>5</v>
      </c>
      <c r="M241" s="9" t="s">
        <v>234</v>
      </c>
      <c r="N241" s="9">
        <v>23671</v>
      </c>
      <c r="O241" s="9">
        <v>962</v>
      </c>
      <c r="P241" s="14">
        <v>1912.13</v>
      </c>
      <c r="Q241" s="14">
        <f t="shared" si="26"/>
        <v>1912.13</v>
      </c>
      <c r="R241" s="9">
        <v>80</v>
      </c>
      <c r="S241" s="9" t="b">
        <v>1</v>
      </c>
      <c r="T241" s="9">
        <v>0</v>
      </c>
      <c r="U241" s="9">
        <f t="shared" si="27"/>
        <v>0</v>
      </c>
      <c r="V241" s="14">
        <f t="shared" si="28"/>
        <v>2087.87</v>
      </c>
      <c r="W241" s="14">
        <f t="shared" si="29"/>
        <v>23.901625</v>
      </c>
      <c r="X241" s="14">
        <f t="shared" si="30"/>
        <v>0</v>
      </c>
      <c r="Y241" s="9">
        <f t="shared" si="31"/>
        <v>0</v>
      </c>
    </row>
    <row r="242" spans="1:25">
      <c r="A242" s="5" t="s">
        <v>520</v>
      </c>
      <c r="B242" s="6" t="s">
        <v>521</v>
      </c>
      <c r="C242" s="7" t="s">
        <v>4127</v>
      </c>
      <c r="D242" s="7">
        <v>45022</v>
      </c>
      <c r="E242" s="6">
        <v>4</v>
      </c>
      <c r="F242" s="6">
        <v>6</v>
      </c>
      <c r="G242" s="6">
        <v>2023</v>
      </c>
      <c r="H242" s="7">
        <f t="shared" si="24"/>
        <v>45022</v>
      </c>
      <c r="I242" s="7" t="str" cm="1">
        <f t="array" ref="I242">_xlfn.IFS(E242=1,"January",E242=2,"Febuary",E242=3,"March",E242=4,"April",E242=5,"May",E242=6,"June",E242=7,"July",E242=8,"August",E242=9,"September",E242=10,"October",E242=11,"November",E242=12,"December",E242&gt;12,_xlfn.IFS(F242=1,"January",F242=2,"Febuary",F242=3,"March",F242=4,"April",F242=5,"May",F242=6,"June",F242=7,"July",F242=8,"August",F242=9,"September",F242=10,"October",F242=11,"November",F242=12,"December"))</f>
        <v>April</v>
      </c>
      <c r="J242" s="7" t="str" cm="1">
        <f t="array" ref="J242">_xlfn.IFS(OR(I242="December",I242="January",I242="Febuary"),"Winter",OR(I242="March",I242="April",I242="May"),"Spring",OR(I242="June",I242="July",I242="August"),"Summer",OR(I242="September",I242="October",I242="November"),"Fall")</f>
        <v>Spring</v>
      </c>
      <c r="K242" s="11">
        <v>45092</v>
      </c>
      <c r="L242" s="6">
        <f t="shared" si="25"/>
        <v>70</v>
      </c>
      <c r="M242" s="6" t="s">
        <v>19</v>
      </c>
      <c r="N242" s="6">
        <v>26184</v>
      </c>
      <c r="O242" s="6">
        <v>418</v>
      </c>
      <c r="P242" s="12">
        <v>625.45</v>
      </c>
      <c r="Q242" s="12">
        <f t="shared" si="26"/>
        <v>625.45</v>
      </c>
      <c r="R242" s="6">
        <v>46</v>
      </c>
      <c r="S242" s="6" t="b">
        <v>1</v>
      </c>
      <c r="T242" s="6">
        <v>0</v>
      </c>
      <c r="U242" s="6">
        <f t="shared" si="27"/>
        <v>0</v>
      </c>
      <c r="V242" s="12">
        <f t="shared" si="28"/>
        <v>1674.55</v>
      </c>
      <c r="W242" s="12">
        <f t="shared" si="29"/>
        <v>13.5967391304348</v>
      </c>
      <c r="X242" s="12">
        <f t="shared" si="30"/>
        <v>0</v>
      </c>
      <c r="Y242" s="6">
        <f t="shared" si="31"/>
        <v>0</v>
      </c>
    </row>
    <row r="243" spans="1:25">
      <c r="A243" s="8" t="s">
        <v>522</v>
      </c>
      <c r="B243" s="9" t="s">
        <v>523</v>
      </c>
      <c r="C243" s="10" t="s">
        <v>4127</v>
      </c>
      <c r="D243" s="10">
        <v>45200</v>
      </c>
      <c r="E243" s="9">
        <v>10</v>
      </c>
      <c r="F243" s="9">
        <v>1</v>
      </c>
      <c r="G243" s="9">
        <v>2023</v>
      </c>
      <c r="H243" s="10">
        <f t="shared" si="24"/>
        <v>45200</v>
      </c>
      <c r="I243" s="10" t="str" cm="1">
        <f t="array" ref="I243">_xlfn.IFS(E243=1,"January",E243=2,"Febuary",E243=3,"March",E243=4,"April",E243=5,"May",E243=6,"June",E243=7,"July",E243=8,"August",E243=9,"September",E243=10,"October",E243=11,"November",E243=12,"December",E243&gt;12,_xlfn.IFS(F243=1,"January",F243=2,"Febuary",F243=3,"March",F243=4,"April",F243=5,"May",F243=6,"June",F243=7,"July",F243=8,"August",F243=9,"September",F243=10,"October",F243=11,"November",F243=12,"December"))</f>
        <v>October</v>
      </c>
      <c r="J243" s="10" t="str" cm="1">
        <f t="array" ref="J243">_xlfn.IFS(OR(I243="December",I243="January",I243="Febuary"),"Winter",OR(I243="March",I243="April",I243="May"),"Spring",OR(I243="June",I243="July",I243="August"),"Summer",OR(I243="September",I243="October",I243="November"),"Fall")</f>
        <v>Fall</v>
      </c>
      <c r="K243" s="13">
        <v>44937</v>
      </c>
      <c r="L243" s="9">
        <f t="shared" si="25"/>
        <v>45230</v>
      </c>
      <c r="M243" s="9" t="s">
        <v>33</v>
      </c>
      <c r="N243" s="9">
        <v>94384</v>
      </c>
      <c r="O243" s="9">
        <v>2544</v>
      </c>
      <c r="P243" s="14">
        <v>2032.32</v>
      </c>
      <c r="Q243" s="14">
        <f t="shared" si="26"/>
        <v>2032.32</v>
      </c>
      <c r="R243" s="9">
        <v>259</v>
      </c>
      <c r="S243" s="9" t="b">
        <v>1</v>
      </c>
      <c r="T243" s="9">
        <v>0</v>
      </c>
      <c r="U243" s="9">
        <f t="shared" si="27"/>
        <v>0</v>
      </c>
      <c r="V243" s="14">
        <f t="shared" si="28"/>
        <v>10917.68</v>
      </c>
      <c r="W243" s="14">
        <f t="shared" si="29"/>
        <v>7.84679536679537</v>
      </c>
      <c r="X243" s="14">
        <f t="shared" si="30"/>
        <v>0</v>
      </c>
      <c r="Y243" s="9">
        <f t="shared" si="31"/>
        <v>0</v>
      </c>
    </row>
    <row r="244" spans="1:25">
      <c r="A244" s="5" t="s">
        <v>524</v>
      </c>
      <c r="B244" s="6" t="s">
        <v>525</v>
      </c>
      <c r="C244" s="7" t="s">
        <v>4127</v>
      </c>
      <c r="D244" s="7">
        <v>44954</v>
      </c>
      <c r="E244" s="6">
        <v>1</v>
      </c>
      <c r="F244" s="6">
        <v>28</v>
      </c>
      <c r="G244" s="6">
        <v>2023</v>
      </c>
      <c r="H244" s="7">
        <f t="shared" si="24"/>
        <v>44954</v>
      </c>
      <c r="I244" s="7" t="str" cm="1">
        <f t="array" ref="I244">_xlfn.IFS(E244=1,"January",E244=2,"Febuary",E244=3,"March",E244=4,"April",E244=5,"May",E244=6,"June",E244=7,"July",E244=8,"August",E244=9,"September",E244=10,"October",E244=11,"November",E244=12,"December",E244&gt;12,_xlfn.IFS(F244=1,"January",F244=2,"Febuary",F244=3,"March",F244=4,"April",F244=5,"May",F244=6,"June",F244=7,"July",F244=8,"August",F244=9,"September",F244=10,"October",F244=11,"November",F244=12,"December"))</f>
        <v>January</v>
      </c>
      <c r="J244" s="7" t="str" cm="1">
        <f t="array" ref="J244">_xlfn.IFS(OR(I244="December",I244="January",I244="Febuary"),"Winter",OR(I244="March",I244="April",I244="May"),"Spring",OR(I244="June",I244="July",I244="August"),"Summer",OR(I244="September",I244="October",I244="November"),"Fall")</f>
        <v>Winter</v>
      </c>
      <c r="K244" s="11">
        <v>44958</v>
      </c>
      <c r="L244" s="6">
        <f t="shared" si="25"/>
        <v>4</v>
      </c>
      <c r="M244" s="6" t="s">
        <v>19</v>
      </c>
      <c r="N244" s="6">
        <v>43107</v>
      </c>
      <c r="O244" s="6">
        <v>694</v>
      </c>
      <c r="P244" s="12">
        <v>393.8</v>
      </c>
      <c r="Q244" s="12">
        <f t="shared" si="26"/>
        <v>393.8</v>
      </c>
      <c r="R244" s="6">
        <v>36</v>
      </c>
      <c r="S244" s="6" t="b">
        <v>0</v>
      </c>
      <c r="T244" s="6">
        <v>0</v>
      </c>
      <c r="U244" s="6">
        <f t="shared" si="27"/>
        <v>0</v>
      </c>
      <c r="V244" s="12">
        <f t="shared" si="28"/>
        <v>1406.2</v>
      </c>
      <c r="W244" s="12">
        <f t="shared" si="29"/>
        <v>10.9388888888889</v>
      </c>
      <c r="X244" s="12">
        <f t="shared" si="30"/>
        <v>0</v>
      </c>
      <c r="Y244" s="6">
        <f t="shared" si="31"/>
        <v>0</v>
      </c>
    </row>
    <row r="245" spans="1:25">
      <c r="A245" s="8" t="s">
        <v>526</v>
      </c>
      <c r="B245" s="9" t="s">
        <v>527</v>
      </c>
      <c r="C245" s="10" t="s">
        <v>4128</v>
      </c>
      <c r="D245" s="10">
        <v>44991</v>
      </c>
      <c r="E245" s="9">
        <v>3</v>
      </c>
      <c r="F245" s="9">
        <v>6</v>
      </c>
      <c r="G245" s="9">
        <v>2023</v>
      </c>
      <c r="H245" s="10">
        <f t="shared" si="24"/>
        <v>44991</v>
      </c>
      <c r="I245" s="10" t="str" cm="1">
        <f t="array" ref="I245">_xlfn.IFS(E245=1,"January",E245=2,"Febuary",E245=3,"March",E245=4,"April",E245=5,"May",E245=6,"June",E245=7,"July",E245=8,"August",E245=9,"September",E245=10,"October",E245=11,"November",E245=12,"December",E245&gt;12,_xlfn.IFS(F245=1,"January",F245=2,"Febuary",F245=3,"March",F245=4,"April",F245=5,"May",F245=6,"June",F245=7,"July",F245=8,"August",F245=9,"September",F245=10,"October",F245=11,"November",F245=12,"December"))</f>
        <v>March</v>
      </c>
      <c r="J245" s="10" t="str" cm="1">
        <f t="array" ref="J245">_xlfn.IFS(OR(I245="December",I245="January",I245="Febuary"),"Winter",OR(I245="March",I245="April",I245="May"),"Spring",OR(I245="June",I245="July",I245="August"),"Summer",OR(I245="September",I245="October",I245="November"),"Fall")</f>
        <v>Spring</v>
      </c>
      <c r="K245" s="13">
        <v>44993</v>
      </c>
      <c r="L245" s="9">
        <f t="shared" si="25"/>
        <v>2</v>
      </c>
      <c r="M245" s="9" t="s">
        <v>19</v>
      </c>
      <c r="N245" s="9">
        <v>87202</v>
      </c>
      <c r="O245" s="9">
        <v>1692</v>
      </c>
      <c r="P245" s="14">
        <v>1166.69</v>
      </c>
      <c r="Q245" s="14">
        <f t="shared" si="26"/>
        <v>1166.69</v>
      </c>
      <c r="R245" s="9">
        <v>107</v>
      </c>
      <c r="S245" s="9" t="b">
        <v>1</v>
      </c>
      <c r="T245" s="9">
        <v>0</v>
      </c>
      <c r="U245" s="9">
        <f t="shared" si="27"/>
        <v>0</v>
      </c>
      <c r="V245" s="14">
        <f t="shared" si="28"/>
        <v>4183.31</v>
      </c>
      <c r="W245" s="14">
        <f t="shared" si="29"/>
        <v>10.9036448598131</v>
      </c>
      <c r="X245" s="14">
        <f t="shared" si="30"/>
        <v>0</v>
      </c>
      <c r="Y245" s="9">
        <f t="shared" si="31"/>
        <v>0</v>
      </c>
    </row>
    <row r="246" spans="1:25">
      <c r="A246" s="5" t="s">
        <v>528</v>
      </c>
      <c r="B246" s="6" t="s">
        <v>529</v>
      </c>
      <c r="C246" s="7" t="s">
        <v>4131</v>
      </c>
      <c r="D246" s="7">
        <v>44979</v>
      </c>
      <c r="E246" s="6">
        <v>2</v>
      </c>
      <c r="F246" s="6">
        <v>22</v>
      </c>
      <c r="G246" s="6">
        <v>2023</v>
      </c>
      <c r="H246" s="7">
        <f t="shared" si="24"/>
        <v>44979</v>
      </c>
      <c r="I246" s="7" t="str" cm="1">
        <f t="array" ref="I246">_xlfn.IFS(E246=1,"January",E246=2,"Febuary",E246=3,"March",E246=4,"April",E246=5,"May",E246=6,"June",E246=7,"July",E246=8,"August",E246=9,"September",E246=10,"October",E246=11,"November",E246=12,"December",E246&gt;12,_xlfn.IFS(F246=1,"January",F246=2,"Febuary",F246=3,"March",F246=4,"April",F246=5,"May",F246=6,"June",F246=7,"July",F246=8,"August",F246=9,"September",F246=10,"October",F246=11,"November",F246=12,"December"))</f>
        <v>Febuary</v>
      </c>
      <c r="J246" s="7" t="str" cm="1">
        <f t="array" ref="J246">_xlfn.IFS(OR(I246="December",I246="January",I246="Febuary"),"Winter",OR(I246="March",I246="April",I246="May"),"Spring",OR(I246="June",I246="July",I246="August"),"Summer",OR(I246="September",I246="October",I246="November"),"Fall")</f>
        <v>Winter</v>
      </c>
      <c r="K246" s="11">
        <v>45007</v>
      </c>
      <c r="L246" s="6">
        <f t="shared" si="25"/>
        <v>28</v>
      </c>
      <c r="M246" s="6" t="s">
        <v>33</v>
      </c>
      <c r="N246" s="6">
        <v>52663</v>
      </c>
      <c r="O246" s="6">
        <v>2357</v>
      </c>
      <c r="P246" s="12">
        <v>3167.41</v>
      </c>
      <c r="Q246" s="12">
        <f t="shared" si="26"/>
        <v>3167.41</v>
      </c>
      <c r="R246" s="6">
        <v>358</v>
      </c>
      <c r="S246" s="6" t="b">
        <v>1</v>
      </c>
      <c r="T246" s="6">
        <v>0</v>
      </c>
      <c r="U246" s="6">
        <f t="shared" si="27"/>
        <v>0</v>
      </c>
      <c r="V246" s="12">
        <f t="shared" si="28"/>
        <v>14732.59</v>
      </c>
      <c r="W246" s="12">
        <f t="shared" si="29"/>
        <v>8.84751396648045</v>
      </c>
      <c r="X246" s="12">
        <f t="shared" si="30"/>
        <v>0</v>
      </c>
      <c r="Y246" s="6">
        <f t="shared" si="31"/>
        <v>0</v>
      </c>
    </row>
    <row r="247" spans="1:25">
      <c r="A247" s="8" t="s">
        <v>530</v>
      </c>
      <c r="B247" s="9" t="s">
        <v>531</v>
      </c>
      <c r="C247" s="10" t="s">
        <v>4129</v>
      </c>
      <c r="D247" s="10">
        <v>45167</v>
      </c>
      <c r="E247" s="9">
        <v>8</v>
      </c>
      <c r="F247" s="9">
        <v>29</v>
      </c>
      <c r="G247" s="9">
        <v>2023</v>
      </c>
      <c r="H247" s="10">
        <f t="shared" si="24"/>
        <v>45167</v>
      </c>
      <c r="I247" s="10" t="str" cm="1">
        <f t="array" ref="I247">_xlfn.IFS(E247=1,"January",E247=2,"Febuary",E247=3,"March",E247=4,"April",E247=5,"May",E247=6,"June",E247=7,"July",E247=8,"August",E247=9,"September",E247=10,"October",E247=11,"November",E247=12,"December",E247&gt;12,_xlfn.IFS(F247=1,"January",F247=2,"Febuary",F247=3,"March",F247=4,"April",F247=5,"May",F247=6,"June",F247=7,"July",F247=8,"August",F247=9,"September",F247=10,"October",F247=11,"November",F247=12,"December"))</f>
        <v>August</v>
      </c>
      <c r="J247" s="10" t="str" cm="1">
        <f t="array" ref="J247">_xlfn.IFS(OR(I247="December",I247="January",I247="Febuary"),"Winter",OR(I247="March",I247="April",I247="May"),"Spring",OR(I247="June",I247="July",I247="August"),"Summer",OR(I247="September",I247="October",I247="November"),"Fall")</f>
        <v>Summer</v>
      </c>
      <c r="K247" s="13">
        <v>45178</v>
      </c>
      <c r="L247" s="9">
        <f t="shared" si="25"/>
        <v>11</v>
      </c>
      <c r="M247" s="9" t="s">
        <v>23</v>
      </c>
      <c r="N247" s="9">
        <v>16708</v>
      </c>
      <c r="O247" s="9">
        <v>483</v>
      </c>
      <c r="P247" s="14">
        <v>795.86</v>
      </c>
      <c r="Q247" s="14">
        <f t="shared" si="26"/>
        <v>795.86</v>
      </c>
      <c r="R247" s="9">
        <v>87</v>
      </c>
      <c r="S247" s="9" t="b">
        <v>1</v>
      </c>
      <c r="T247" s="9">
        <v>0</v>
      </c>
      <c r="U247" s="9">
        <f t="shared" si="27"/>
        <v>0</v>
      </c>
      <c r="V247" s="14">
        <f t="shared" si="28"/>
        <v>3554.14</v>
      </c>
      <c r="W247" s="14">
        <f t="shared" si="29"/>
        <v>9.14781609195402</v>
      </c>
      <c r="X247" s="14">
        <f t="shared" si="30"/>
        <v>0</v>
      </c>
      <c r="Y247" s="9">
        <f t="shared" si="31"/>
        <v>0</v>
      </c>
    </row>
    <row r="248" spans="1:25">
      <c r="A248" s="5" t="s">
        <v>532</v>
      </c>
      <c r="B248" s="6" t="s">
        <v>533</v>
      </c>
      <c r="C248" s="7" t="s">
        <v>4131</v>
      </c>
      <c r="D248" s="7">
        <v>44953</v>
      </c>
      <c r="E248" s="6">
        <v>1</v>
      </c>
      <c r="F248" s="6">
        <v>27</v>
      </c>
      <c r="G248" s="6">
        <v>2023</v>
      </c>
      <c r="H248" s="7">
        <f t="shared" si="24"/>
        <v>44953</v>
      </c>
      <c r="I248" s="7" t="str" cm="1">
        <f t="array" ref="I248">_xlfn.IFS(E248=1,"January",E248=2,"Febuary",E248=3,"March",E248=4,"April",E248=5,"May",E248=6,"June",E248=7,"July",E248=8,"August",E248=9,"September",E248=10,"October",E248=11,"November",E248=12,"December",E248&gt;12,_xlfn.IFS(F248=1,"January",F248=2,"Febuary",F248=3,"March",F248=4,"April",F248=5,"May",F248=6,"June",F248=7,"July",F248=8,"August",F248=9,"September",F248=10,"October",F248=11,"November",F248=12,"December"))</f>
        <v>January</v>
      </c>
      <c r="J248" s="7" t="str" cm="1">
        <f t="array" ref="J248">_xlfn.IFS(OR(I248="December",I248="January",I248="Febuary"),"Winter",OR(I248="March",I248="April",I248="May"),"Spring",OR(I248="June",I248="July",I248="August"),"Summer",OR(I248="September",I248="October",I248="November"),"Fall")</f>
        <v>Winter</v>
      </c>
      <c r="K248" s="11">
        <v>44971</v>
      </c>
      <c r="L248" s="6">
        <f t="shared" si="25"/>
        <v>18</v>
      </c>
      <c r="M248" s="6" t="s">
        <v>14</v>
      </c>
      <c r="N248" s="6">
        <v>92906</v>
      </c>
      <c r="O248" s="6">
        <v>2918</v>
      </c>
      <c r="P248" s="12">
        <v>5575.21</v>
      </c>
      <c r="Q248" s="12">
        <f t="shared" si="26"/>
        <v>3636.145</v>
      </c>
      <c r="R248" s="6">
        <v>0</v>
      </c>
      <c r="S248" s="6" t="b">
        <v>0</v>
      </c>
      <c r="T248" s="6">
        <v>0</v>
      </c>
      <c r="U248" s="6">
        <f t="shared" si="27"/>
        <v>0</v>
      </c>
      <c r="V248" s="12">
        <f t="shared" si="28"/>
        <v>-3636.145</v>
      </c>
      <c r="W248" s="12">
        <f t="shared" si="29"/>
        <v>0</v>
      </c>
      <c r="X248" s="12">
        <f t="shared" si="30"/>
        <v>0</v>
      </c>
      <c r="Y248" s="6">
        <f t="shared" si="31"/>
        <v>0</v>
      </c>
    </row>
    <row r="249" spans="1:25">
      <c r="A249" s="8" t="s">
        <v>534</v>
      </c>
      <c r="B249" s="9" t="s">
        <v>535</v>
      </c>
      <c r="C249" s="10" t="s">
        <v>4129</v>
      </c>
      <c r="D249" s="10">
        <v>44985</v>
      </c>
      <c r="E249" s="9">
        <v>2</v>
      </c>
      <c r="F249" s="9">
        <v>28</v>
      </c>
      <c r="G249" s="9">
        <v>2023</v>
      </c>
      <c r="H249" s="10">
        <f t="shared" si="24"/>
        <v>44985</v>
      </c>
      <c r="I249" s="10" t="str" cm="1">
        <f t="array" ref="I249">_xlfn.IFS(E249=1,"January",E249=2,"Febuary",E249=3,"March",E249=4,"April",E249=5,"May",E249=6,"June",E249=7,"July",E249=8,"August",E249=9,"September",E249=10,"October",E249=11,"November",E249=12,"December",E249&gt;12,_xlfn.IFS(F249=1,"January",F249=2,"Febuary",F249=3,"March",F249=4,"April",F249=5,"May",F249=6,"June",F249=7,"July",F249=8,"August",F249=9,"September",F249=10,"October",F249=11,"November",F249=12,"December"))</f>
        <v>Febuary</v>
      </c>
      <c r="J249" s="10" t="str" cm="1">
        <f t="array" ref="J249">_xlfn.IFS(OR(I249="December",I249="January",I249="Febuary"),"Winter",OR(I249="March",I249="April",I249="May"),"Spring",OR(I249="June",I249="July",I249="August"),"Summer",OR(I249="September",I249="October",I249="November"),"Fall")</f>
        <v>Winter</v>
      </c>
      <c r="K249" s="13">
        <v>45001</v>
      </c>
      <c r="L249" s="9">
        <f t="shared" si="25"/>
        <v>16</v>
      </c>
      <c r="M249" s="9" t="s">
        <v>41</v>
      </c>
      <c r="N249" s="9">
        <v>50811</v>
      </c>
      <c r="O249" s="9">
        <v>870</v>
      </c>
      <c r="P249" s="14">
        <v>455.65</v>
      </c>
      <c r="Q249" s="14">
        <f t="shared" si="26"/>
        <v>455.65</v>
      </c>
      <c r="R249" s="9">
        <v>0</v>
      </c>
      <c r="S249" s="9" t="b">
        <v>1</v>
      </c>
      <c r="T249" s="9">
        <v>0</v>
      </c>
      <c r="U249" s="9">
        <f t="shared" si="27"/>
        <v>0</v>
      </c>
      <c r="V249" s="14">
        <f t="shared" si="28"/>
        <v>-455.65</v>
      </c>
      <c r="W249" s="14">
        <f t="shared" si="29"/>
        <v>0</v>
      </c>
      <c r="X249" s="14">
        <f t="shared" si="30"/>
        <v>0</v>
      </c>
      <c r="Y249" s="9">
        <f t="shared" si="31"/>
        <v>0</v>
      </c>
    </row>
    <row r="250" spans="1:25">
      <c r="A250" s="5" t="s">
        <v>536</v>
      </c>
      <c r="B250" s="6" t="s">
        <v>537</v>
      </c>
      <c r="C250" s="7" t="s">
        <v>4127</v>
      </c>
      <c r="D250" s="7">
        <v>44964</v>
      </c>
      <c r="E250" s="6">
        <v>2</v>
      </c>
      <c r="F250" s="6">
        <v>7</v>
      </c>
      <c r="G250" s="6">
        <v>2023</v>
      </c>
      <c r="H250" s="7">
        <f t="shared" si="24"/>
        <v>44964</v>
      </c>
      <c r="I250" s="7" t="str" cm="1">
        <f t="array" ref="I250">_xlfn.IFS(E250=1,"January",E250=2,"Febuary",E250=3,"March",E250=4,"April",E250=5,"May",E250=6,"June",E250=7,"July",E250=8,"August",E250=9,"September",E250=10,"October",E250=11,"November",E250=12,"December",E250&gt;12,_xlfn.IFS(F250=1,"January",F250=2,"Febuary",F250=3,"March",F250=4,"April",F250=5,"May",F250=6,"June",F250=7,"July",F250=8,"August",F250=9,"September",F250=10,"October",F250=11,"November",F250=12,"December"))</f>
        <v>Febuary</v>
      </c>
      <c r="J250" s="7" t="str" cm="1">
        <f t="array" ref="J250">_xlfn.IFS(OR(I250="December",I250="January",I250="Febuary"),"Winter",OR(I250="March",I250="April",I250="May"),"Spring",OR(I250="June",I250="July",I250="August"),"Summer",OR(I250="September",I250="October",I250="November"),"Fall")</f>
        <v>Winter</v>
      </c>
      <c r="K250" s="11">
        <v>44976</v>
      </c>
      <c r="L250" s="6">
        <f t="shared" si="25"/>
        <v>12</v>
      </c>
      <c r="M250" s="6" t="s">
        <v>19</v>
      </c>
      <c r="N250" s="6">
        <v>3811</v>
      </c>
      <c r="O250" s="6">
        <v>85</v>
      </c>
      <c r="P250" s="12">
        <v>109.15</v>
      </c>
      <c r="Q250" s="12">
        <f t="shared" si="26"/>
        <v>109.15</v>
      </c>
      <c r="R250" s="6">
        <v>7</v>
      </c>
      <c r="S250" s="6" t="b">
        <v>1</v>
      </c>
      <c r="T250" s="6">
        <v>0</v>
      </c>
      <c r="U250" s="6">
        <f t="shared" si="27"/>
        <v>0</v>
      </c>
      <c r="V250" s="12">
        <f t="shared" si="28"/>
        <v>240.85</v>
      </c>
      <c r="W250" s="12">
        <f t="shared" si="29"/>
        <v>15.5928571428571</v>
      </c>
      <c r="X250" s="12">
        <f t="shared" si="30"/>
        <v>0</v>
      </c>
      <c r="Y250" s="6">
        <f t="shared" si="31"/>
        <v>0</v>
      </c>
    </row>
    <row r="251" spans="1:25">
      <c r="A251" s="8" t="s">
        <v>538</v>
      </c>
      <c r="B251" s="9" t="s">
        <v>539</v>
      </c>
      <c r="C251" s="10" t="s">
        <v>4131</v>
      </c>
      <c r="D251" s="10">
        <v>45004</v>
      </c>
      <c r="E251" s="9">
        <v>3</v>
      </c>
      <c r="F251" s="9">
        <v>19</v>
      </c>
      <c r="G251" s="9">
        <v>2023</v>
      </c>
      <c r="H251" s="10">
        <f t="shared" si="24"/>
        <v>45004</v>
      </c>
      <c r="I251" s="10" t="str" cm="1">
        <f t="array" ref="I251">_xlfn.IFS(E251=1,"January",E251=2,"Febuary",E251=3,"March",E251=4,"April",E251=5,"May",E251=6,"June",E251=7,"July",E251=8,"August",E251=9,"September",E251=10,"October",E251=11,"November",E251=12,"December",E251&gt;12,_xlfn.IFS(F251=1,"January",F251=2,"Febuary",F251=3,"March",F251=4,"April",F251=5,"May",F251=6,"June",F251=7,"July",F251=8,"August",F251=9,"September",F251=10,"October",F251=11,"November",F251=12,"December"))</f>
        <v>March</v>
      </c>
      <c r="J251" s="10" t="str" cm="1">
        <f t="array" ref="J251">_xlfn.IFS(OR(I251="December",I251="January",I251="Febuary"),"Winter",OR(I251="March",I251="April",I251="May"),"Spring",OR(I251="June",I251="July",I251="August"),"Summer",OR(I251="September",I251="October",I251="November"),"Fall")</f>
        <v>Spring</v>
      </c>
      <c r="K251" s="13">
        <v>45009</v>
      </c>
      <c r="L251" s="9">
        <f t="shared" si="25"/>
        <v>5</v>
      </c>
      <c r="M251" s="9" t="s">
        <v>19</v>
      </c>
      <c r="N251" s="9">
        <v>57250</v>
      </c>
      <c r="O251" s="9">
        <v>1099</v>
      </c>
      <c r="P251" s="14">
        <v>1325.72</v>
      </c>
      <c r="Q251" s="14">
        <f t="shared" si="26"/>
        <v>1325.72</v>
      </c>
      <c r="R251" s="9">
        <v>181</v>
      </c>
      <c r="S251" s="9" t="b">
        <v>0</v>
      </c>
      <c r="T251" s="9">
        <v>0</v>
      </c>
      <c r="U251" s="9">
        <f t="shared" si="27"/>
        <v>0</v>
      </c>
      <c r="V251" s="14">
        <f t="shared" si="28"/>
        <v>7724.28</v>
      </c>
      <c r="W251" s="14">
        <f t="shared" si="29"/>
        <v>7.32441988950276</v>
      </c>
      <c r="X251" s="14">
        <f t="shared" si="30"/>
        <v>0</v>
      </c>
      <c r="Y251" s="9">
        <f t="shared" si="31"/>
        <v>0</v>
      </c>
    </row>
    <row r="252" spans="1:25">
      <c r="A252" s="5" t="s">
        <v>540</v>
      </c>
      <c r="B252" s="6" t="s">
        <v>541</v>
      </c>
      <c r="C252" s="7" t="s">
        <v>4127</v>
      </c>
      <c r="D252" s="7">
        <v>45052</v>
      </c>
      <c r="E252" s="6">
        <v>5</v>
      </c>
      <c r="F252" s="6">
        <v>6</v>
      </c>
      <c r="G252" s="6">
        <v>2023</v>
      </c>
      <c r="H252" s="7">
        <f t="shared" si="24"/>
        <v>45052</v>
      </c>
      <c r="I252" s="7" t="str" cm="1">
        <f t="array" ref="I252">_xlfn.IFS(E252=1,"January",E252=2,"Febuary",E252=3,"March",E252=4,"April",E252=5,"May",E252=6,"June",E252=7,"July",E252=8,"August",E252=9,"September",E252=10,"October",E252=11,"November",E252=12,"December",E252&gt;12,_xlfn.IFS(F252=1,"January",F252=2,"Febuary",F252=3,"March",F252=4,"April",F252=5,"May",F252=6,"June",F252=7,"July",F252=8,"August",F252=9,"September",F252=10,"October",F252=11,"November",F252=12,"December"))</f>
        <v>May</v>
      </c>
      <c r="J252" s="7" t="str" cm="1">
        <f t="array" ref="J252">_xlfn.IFS(OR(I252="December",I252="January",I252="Febuary"),"Winter",OR(I252="March",I252="April",I252="May"),"Spring",OR(I252="June",I252="July",I252="August"),"Summer",OR(I252="September",I252="October",I252="November"),"Fall")</f>
        <v>Spring</v>
      </c>
      <c r="K252" s="11">
        <v>45093</v>
      </c>
      <c r="L252" s="6">
        <f t="shared" si="25"/>
        <v>41</v>
      </c>
      <c r="M252" s="6" t="s">
        <v>14</v>
      </c>
      <c r="N252" s="6">
        <v>73082</v>
      </c>
      <c r="O252" s="6">
        <v>1333</v>
      </c>
      <c r="P252" s="12">
        <v>1978.28</v>
      </c>
      <c r="Q252" s="12">
        <f t="shared" si="26"/>
        <v>1978.28</v>
      </c>
      <c r="R252" s="6">
        <v>0</v>
      </c>
      <c r="S252" s="6" t="b">
        <v>1</v>
      </c>
      <c r="T252" s="6">
        <v>0</v>
      </c>
      <c r="U252" s="6">
        <f t="shared" si="27"/>
        <v>0</v>
      </c>
      <c r="V252" s="12">
        <f t="shared" si="28"/>
        <v>-1978.28</v>
      </c>
      <c r="W252" s="12">
        <f t="shared" si="29"/>
        <v>0</v>
      </c>
      <c r="X252" s="12">
        <f t="shared" si="30"/>
        <v>0</v>
      </c>
      <c r="Y252" s="6">
        <f t="shared" si="31"/>
        <v>0</v>
      </c>
    </row>
    <row r="253" spans="1:25">
      <c r="A253" s="8" t="s">
        <v>542</v>
      </c>
      <c r="B253" s="9" t="s">
        <v>543</v>
      </c>
      <c r="C253" s="10" t="s">
        <v>4131</v>
      </c>
      <c r="D253" s="10">
        <v>45054</v>
      </c>
      <c r="E253" s="9">
        <v>5</v>
      </c>
      <c r="F253" s="9">
        <v>8</v>
      </c>
      <c r="G253" s="9">
        <v>2023</v>
      </c>
      <c r="H253" s="10">
        <f t="shared" si="24"/>
        <v>45054</v>
      </c>
      <c r="I253" s="10" t="str" cm="1">
        <f t="array" ref="I253">_xlfn.IFS(E253=1,"January",E253=2,"Febuary",E253=3,"March",E253=4,"April",E253=5,"May",E253=6,"June",E253=7,"July",E253=8,"August",E253=9,"September",E253=10,"October",E253=11,"November",E253=12,"December",E253&gt;12,_xlfn.IFS(F253=1,"January",F253=2,"Febuary",F253=3,"March",F253=4,"April",F253=5,"May",F253=6,"June",F253=7,"July",F253=8,"August",F253=9,"September",F253=10,"October",F253=11,"November",F253=12,"December"))</f>
        <v>May</v>
      </c>
      <c r="J253" s="10" t="str" cm="1">
        <f t="array" ref="J253">_xlfn.IFS(OR(I253="December",I253="January",I253="Febuary"),"Winter",OR(I253="March",I253="April",I253="May"),"Spring",OR(I253="June",I253="July",I253="August"),"Summer",OR(I253="September",I253="October",I253="November"),"Fall")</f>
        <v>Spring</v>
      </c>
      <c r="K253" s="13">
        <v>45081</v>
      </c>
      <c r="L253" s="9">
        <f t="shared" si="25"/>
        <v>27</v>
      </c>
      <c r="M253" s="9" t="s">
        <v>14</v>
      </c>
      <c r="N253" s="9">
        <v>35754</v>
      </c>
      <c r="O253" s="9">
        <v>1269</v>
      </c>
      <c r="P253" s="14">
        <v>1699.66</v>
      </c>
      <c r="Q253" s="14">
        <f t="shared" si="26"/>
        <v>1699.66</v>
      </c>
      <c r="R253" s="9">
        <v>175</v>
      </c>
      <c r="S253" s="9" t="b">
        <v>0</v>
      </c>
      <c r="T253" s="9">
        <v>0</v>
      </c>
      <c r="U253" s="9">
        <f t="shared" si="27"/>
        <v>0</v>
      </c>
      <c r="V253" s="14">
        <f t="shared" si="28"/>
        <v>7050.34</v>
      </c>
      <c r="W253" s="14">
        <f t="shared" si="29"/>
        <v>9.71234285714286</v>
      </c>
      <c r="X253" s="14">
        <f t="shared" si="30"/>
        <v>0</v>
      </c>
      <c r="Y253" s="9">
        <f t="shared" si="31"/>
        <v>0</v>
      </c>
    </row>
    <row r="254" spans="1:25">
      <c r="A254" s="5" t="s">
        <v>544</v>
      </c>
      <c r="B254" s="6" t="s">
        <v>545</v>
      </c>
      <c r="C254" s="7" t="s">
        <v>4129</v>
      </c>
      <c r="D254" s="7">
        <v>45237</v>
      </c>
      <c r="E254" s="6">
        <v>11</v>
      </c>
      <c r="F254" s="6">
        <v>7</v>
      </c>
      <c r="G254" s="6">
        <v>2023</v>
      </c>
      <c r="H254" s="7">
        <f t="shared" si="24"/>
        <v>45237</v>
      </c>
      <c r="I254" s="7" t="str" cm="1">
        <f t="array" ref="I254">_xlfn.IFS(E254=1,"January",E254=2,"Febuary",E254=3,"March",E254=4,"April",E254=5,"May",E254=6,"June",E254=7,"July",E254=8,"August",E254=9,"September",E254=10,"October",E254=11,"November",E254=12,"December",E254&gt;12,_xlfn.IFS(F254=1,"January",F254=2,"Febuary",F254=3,"March",F254=4,"April",F254=5,"May",F254=6,"June",F254=7,"July",F254=8,"August",F254=9,"September",F254=10,"October",F254=11,"November",F254=12,"December"))</f>
        <v>November</v>
      </c>
      <c r="J254" s="7" t="str" cm="1">
        <f t="array" ref="J254">_xlfn.IFS(OR(I254="December",I254="January",I254="Febuary"),"Winter",OR(I254="March",I254="April",I254="May"),"Spring",OR(I254="June",I254="July",I254="August"),"Summer",OR(I254="September",I254="October",I254="November"),"Fall")</f>
        <v>Fall</v>
      </c>
      <c r="K254" s="11">
        <v>45261</v>
      </c>
      <c r="L254" s="6">
        <f t="shared" si="25"/>
        <v>24</v>
      </c>
      <c r="M254" s="6" t="s">
        <v>19</v>
      </c>
      <c r="N254" s="6">
        <v>96742</v>
      </c>
      <c r="O254" s="6">
        <v>1961</v>
      </c>
      <c r="P254" s="12">
        <v>3001.43</v>
      </c>
      <c r="Q254" s="12">
        <f t="shared" si="26"/>
        <v>3001.43</v>
      </c>
      <c r="R254" s="6">
        <v>160</v>
      </c>
      <c r="S254" s="6" t="b">
        <v>0</v>
      </c>
      <c r="T254" s="6">
        <v>0</v>
      </c>
      <c r="U254" s="6">
        <f t="shared" si="27"/>
        <v>0</v>
      </c>
      <c r="V254" s="12">
        <f t="shared" si="28"/>
        <v>4998.57</v>
      </c>
      <c r="W254" s="12">
        <f t="shared" si="29"/>
        <v>18.7589375</v>
      </c>
      <c r="X254" s="12">
        <f t="shared" si="30"/>
        <v>0</v>
      </c>
      <c r="Y254" s="6">
        <f t="shared" si="31"/>
        <v>0</v>
      </c>
    </row>
    <row r="255" spans="1:25">
      <c r="A255" s="8" t="s">
        <v>546</v>
      </c>
      <c r="B255" s="9" t="s">
        <v>547</v>
      </c>
      <c r="C255" s="10" t="s">
        <v>4127</v>
      </c>
      <c r="D255" s="10">
        <v>45194</v>
      </c>
      <c r="E255" s="9">
        <v>9</v>
      </c>
      <c r="F255" s="9">
        <v>25</v>
      </c>
      <c r="G255" s="9">
        <v>2023</v>
      </c>
      <c r="H255" s="10">
        <f t="shared" si="24"/>
        <v>45194</v>
      </c>
      <c r="I255" s="10" t="str" cm="1">
        <f t="array" ref="I255">_xlfn.IFS(E255=1,"January",E255=2,"Febuary",E255=3,"March",E255=4,"April",E255=5,"May",E255=6,"June",E255=7,"July",E255=8,"August",E255=9,"September",E255=10,"October",E255=11,"November",E255=12,"December",E255&gt;12,_xlfn.IFS(F255=1,"January",F255=2,"Febuary",F255=3,"March",F255=4,"April",F255=5,"May",F255=6,"June",F255=7,"July",F255=8,"August",F255=9,"September",F255=10,"October",F255=11,"November",F255=12,"December"))</f>
        <v>September</v>
      </c>
      <c r="J255" s="10" t="str" cm="1">
        <f t="array" ref="J255">_xlfn.IFS(OR(I255="December",I255="January",I255="Febuary"),"Winter",OR(I255="March",I255="April",I255="May"),"Spring",OR(I255="June",I255="July",I255="August"),"Summer",OR(I255="September",I255="October",I255="November"),"Fall")</f>
        <v>Fall</v>
      </c>
      <c r="K255" s="13">
        <v>45207</v>
      </c>
      <c r="L255" s="9">
        <f t="shared" si="25"/>
        <v>13</v>
      </c>
      <c r="M255" s="9" t="s">
        <v>14</v>
      </c>
      <c r="N255" s="9">
        <v>12411</v>
      </c>
      <c r="O255" s="9">
        <v>437</v>
      </c>
      <c r="P255" s="14">
        <v>649.87</v>
      </c>
      <c r="Q255" s="14">
        <f t="shared" si="26"/>
        <v>649.87</v>
      </c>
      <c r="R255" s="9">
        <v>28</v>
      </c>
      <c r="S255" s="9" t="b">
        <v>1</v>
      </c>
      <c r="T255" s="9">
        <v>0</v>
      </c>
      <c r="U255" s="9">
        <f t="shared" si="27"/>
        <v>0</v>
      </c>
      <c r="V255" s="14">
        <f t="shared" si="28"/>
        <v>750.13</v>
      </c>
      <c r="W255" s="14">
        <f t="shared" si="29"/>
        <v>23.2096428571429</v>
      </c>
      <c r="X255" s="14">
        <f t="shared" si="30"/>
        <v>0</v>
      </c>
      <c r="Y255" s="9">
        <f t="shared" si="31"/>
        <v>0</v>
      </c>
    </row>
    <row r="256" spans="1:25">
      <c r="A256" s="5" t="s">
        <v>548</v>
      </c>
      <c r="B256" s="6" t="s">
        <v>549</v>
      </c>
      <c r="C256" s="7" t="s">
        <v>4129</v>
      </c>
      <c r="D256" s="7">
        <v>45079</v>
      </c>
      <c r="E256" s="6">
        <v>6</v>
      </c>
      <c r="F256" s="6">
        <v>2</v>
      </c>
      <c r="G256" s="6">
        <v>2023</v>
      </c>
      <c r="H256" s="7">
        <f t="shared" si="24"/>
        <v>45079</v>
      </c>
      <c r="I256" s="7" t="str" cm="1">
        <f t="array" ref="I256">_xlfn.IFS(E256=1,"January",E256=2,"Febuary",E256=3,"March",E256=4,"April",E256=5,"May",E256=6,"June",E256=7,"July",E256=8,"August",E256=9,"September",E256=10,"October",E256=11,"November",E256=12,"December",E256&gt;12,_xlfn.IFS(F256=1,"January",F256=2,"Febuary",F256=3,"March",F256=4,"April",F256=5,"May",F256=6,"June",F256=7,"July",F256=8,"August",F256=9,"September",F256=10,"October",F256=11,"November",F256=12,"December"))</f>
        <v>June</v>
      </c>
      <c r="J256" s="7" t="str" cm="1">
        <f t="array" ref="J256">_xlfn.IFS(OR(I256="December",I256="January",I256="Febuary"),"Winter",OR(I256="March",I256="April",I256="May"),"Spring",OR(I256="June",I256="July",I256="August"),"Summer",OR(I256="September",I256="October",I256="November"),"Fall")</f>
        <v>Summer</v>
      </c>
      <c r="K256" s="11">
        <v>45097</v>
      </c>
      <c r="L256" s="6">
        <f t="shared" si="25"/>
        <v>18</v>
      </c>
      <c r="M256" s="6" t="s">
        <v>14</v>
      </c>
      <c r="N256" s="6">
        <v>3911</v>
      </c>
      <c r="O256" s="6">
        <v>48</v>
      </c>
      <c r="P256" s="12">
        <v>32.42</v>
      </c>
      <c r="Q256" s="12">
        <f t="shared" si="26"/>
        <v>32.42</v>
      </c>
      <c r="R256" s="6">
        <v>2</v>
      </c>
      <c r="S256" s="6" t="b">
        <v>1</v>
      </c>
      <c r="T256" s="6">
        <v>0</v>
      </c>
      <c r="U256" s="6">
        <f t="shared" si="27"/>
        <v>0</v>
      </c>
      <c r="V256" s="12">
        <f t="shared" si="28"/>
        <v>67.58</v>
      </c>
      <c r="W256" s="12">
        <f t="shared" si="29"/>
        <v>16.21</v>
      </c>
      <c r="X256" s="12">
        <f t="shared" si="30"/>
        <v>0</v>
      </c>
      <c r="Y256" s="6">
        <f t="shared" si="31"/>
        <v>0</v>
      </c>
    </row>
    <row r="257" spans="1:25">
      <c r="A257" s="8" t="s">
        <v>550</v>
      </c>
      <c r="B257" s="9" t="s">
        <v>551</v>
      </c>
      <c r="C257" s="10" t="s">
        <v>4127</v>
      </c>
      <c r="D257" s="10">
        <v>45083</v>
      </c>
      <c r="E257" s="9">
        <v>6</v>
      </c>
      <c r="F257" s="9">
        <v>6</v>
      </c>
      <c r="G257" s="9">
        <v>2023</v>
      </c>
      <c r="H257" s="10">
        <f t="shared" si="24"/>
        <v>45083</v>
      </c>
      <c r="I257" s="10" t="str" cm="1">
        <f t="array" ref="I257">_xlfn.IFS(E257=1,"January",E257=2,"Febuary",E257=3,"March",E257=4,"April",E257=5,"May",E257=6,"June",E257=7,"July",E257=8,"August",E257=9,"September",E257=10,"October",E257=11,"November",E257=12,"December",E257&gt;12,_xlfn.IFS(F257=1,"January",F257=2,"Febuary",F257=3,"March",F257=4,"April",F257=5,"May",F257=6,"June",F257=7,"July",F257=8,"August",F257=9,"September",F257=10,"October",F257=11,"November",F257=12,"December"))</f>
        <v>June</v>
      </c>
      <c r="J257" s="10" t="str" cm="1">
        <f t="array" ref="J257">_xlfn.IFS(OR(I257="December",I257="January",I257="Febuary"),"Winter",OR(I257="March",I257="April",I257="May"),"Spring",OR(I257="June",I257="July",I257="August"),"Summer",OR(I257="September",I257="October",I257="November"),"Fall")</f>
        <v>Summer</v>
      </c>
      <c r="K257" s="13">
        <v>45084</v>
      </c>
      <c r="L257" s="9">
        <f t="shared" si="25"/>
        <v>1</v>
      </c>
      <c r="M257" s="9" t="s">
        <v>23</v>
      </c>
      <c r="N257" s="9">
        <v>68270</v>
      </c>
      <c r="O257" s="9">
        <v>1069</v>
      </c>
      <c r="P257" s="14">
        <v>1816.85</v>
      </c>
      <c r="Q257" s="14">
        <f t="shared" si="26"/>
        <v>1816.85</v>
      </c>
      <c r="R257" s="9">
        <v>0</v>
      </c>
      <c r="S257" s="9" t="b">
        <v>1</v>
      </c>
      <c r="T257" s="9">
        <v>0</v>
      </c>
      <c r="U257" s="9">
        <f t="shared" si="27"/>
        <v>0</v>
      </c>
      <c r="V257" s="14">
        <f t="shared" si="28"/>
        <v>-1816.85</v>
      </c>
      <c r="W257" s="14">
        <f t="shared" si="29"/>
        <v>0</v>
      </c>
      <c r="X257" s="14">
        <f t="shared" si="30"/>
        <v>0</v>
      </c>
      <c r="Y257" s="9">
        <f t="shared" si="31"/>
        <v>0</v>
      </c>
    </row>
    <row r="258" spans="1:25">
      <c r="A258" s="5" t="s">
        <v>552</v>
      </c>
      <c r="B258" s="6" t="s">
        <v>553</v>
      </c>
      <c r="C258" s="7" t="s">
        <v>4127</v>
      </c>
      <c r="D258" s="7">
        <v>44977</v>
      </c>
      <c r="E258" s="6">
        <v>2</v>
      </c>
      <c r="F258" s="6">
        <v>20</v>
      </c>
      <c r="G258" s="6">
        <v>2023</v>
      </c>
      <c r="H258" s="7">
        <f t="shared" ref="H258:H321" si="32">IF(E258&gt;12,DATE(G258,F258,E258),D258)</f>
        <v>44977</v>
      </c>
      <c r="I258" s="7" t="str" cm="1">
        <f t="array" ref="I258">_xlfn.IFS(E258=1,"January",E258=2,"Febuary",E258=3,"March",E258=4,"April",E258=5,"May",E258=6,"June",E258=7,"July",E258=8,"August",E258=9,"September",E258=10,"October",E258=11,"November",E258=12,"December",E258&gt;12,_xlfn.IFS(F258=1,"January",F258=2,"Febuary",F258=3,"March",F258=4,"April",F258=5,"May",F258=6,"June",F258=7,"July",F258=8,"August",F258=9,"September",F258=10,"October",F258=11,"November",F258=12,"December"))</f>
        <v>Febuary</v>
      </c>
      <c r="J258" s="7" t="str" cm="1">
        <f t="array" ref="J258">_xlfn.IFS(OR(I258="December",I258="January",I258="Febuary"),"Winter",OR(I258="March",I258="April",I258="May"),"Spring",OR(I258="June",I258="July",I258="August"),"Summer",OR(I258="September",I258="October",I258="November"),"Fall")</f>
        <v>Winter</v>
      </c>
      <c r="K258" s="11">
        <v>44998</v>
      </c>
      <c r="L258" s="6">
        <f t="shared" ref="L258:L321" si="33">IF(DATEDIF(H258,K258,"D")&lt;0,H258+30,DATEDIF(H258,K258,"D"))</f>
        <v>21</v>
      </c>
      <c r="M258" s="6" t="s">
        <v>14</v>
      </c>
      <c r="N258" s="6">
        <v>84763</v>
      </c>
      <c r="O258" s="6">
        <v>1778</v>
      </c>
      <c r="P258" s="12">
        <v>1217.66</v>
      </c>
      <c r="Q258" s="12">
        <f t="shared" ref="Q258:Q321" si="34">IF(IF(P258&lt;$AA$6,$AA$6,IF(P258&gt;$AA$7,$AA$7,P258))&lt;0,IF(P258&lt;$AA$6,$AA$6,IF(P258&gt;$AA$7,$AA$7,P258))*(-1),IF(P258&lt;$AA$6,$AA$6,IF(P258&gt;$AA$7,$AA$7,P258)))</f>
        <v>1217.66</v>
      </c>
      <c r="R258" s="6">
        <v>308</v>
      </c>
      <c r="S258" s="6" t="b">
        <v>1</v>
      </c>
      <c r="T258" s="6">
        <v>0</v>
      </c>
      <c r="U258" s="6">
        <f t="shared" ref="U258:U321" si="35">IFERROR((R258/T258)*100,0)</f>
        <v>0</v>
      </c>
      <c r="V258" s="12">
        <f t="shared" ref="V258:V321" si="36">(R258*50)-Q258</f>
        <v>14182.34</v>
      </c>
      <c r="W258" s="12">
        <f t="shared" ref="W258:W321" si="37">IFERROR(Q258/R258,0)</f>
        <v>3.95344155844156</v>
      </c>
      <c r="X258" s="12">
        <f t="shared" ref="X258:X321" si="38">IFERROR(Q258/T258,0)</f>
        <v>0</v>
      </c>
      <c r="Y258" s="6">
        <f t="shared" ref="Y258:Y321" si="39">T258/N258</f>
        <v>0</v>
      </c>
    </row>
    <row r="259" spans="1:25">
      <c r="A259" s="8" t="s">
        <v>554</v>
      </c>
      <c r="B259" s="9" t="s">
        <v>555</v>
      </c>
      <c r="C259" s="10" t="s">
        <v>4129</v>
      </c>
      <c r="D259" s="10">
        <v>45035</v>
      </c>
      <c r="E259" s="9">
        <v>4</v>
      </c>
      <c r="F259" s="9">
        <v>19</v>
      </c>
      <c r="G259" s="9">
        <v>2023</v>
      </c>
      <c r="H259" s="10">
        <f t="shared" si="32"/>
        <v>45035</v>
      </c>
      <c r="I259" s="10" t="str" cm="1">
        <f t="array" ref="I259">_xlfn.IFS(E259=1,"January",E259=2,"Febuary",E259=3,"March",E259=4,"April",E259=5,"May",E259=6,"June",E259=7,"July",E259=8,"August",E259=9,"September",E259=10,"October",E259=11,"November",E259=12,"December",E259&gt;12,_xlfn.IFS(F259=1,"January",F259=2,"Febuary",F259=3,"March",F259=4,"April",F259=5,"May",F259=6,"June",F259=7,"July",F259=8,"August",F259=9,"September",F259=10,"October",F259=11,"November",F259=12,"December"))</f>
        <v>April</v>
      </c>
      <c r="J259" s="10" t="str" cm="1">
        <f t="array" ref="J259">_xlfn.IFS(OR(I259="December",I259="January",I259="Febuary"),"Winter",OR(I259="March",I259="April",I259="May"),"Spring",OR(I259="June",I259="July",I259="August"),"Summer",OR(I259="September",I259="October",I259="November"),"Fall")</f>
        <v>Spring</v>
      </c>
      <c r="K259" s="13">
        <v>45049</v>
      </c>
      <c r="L259" s="9">
        <f t="shared" si="33"/>
        <v>14</v>
      </c>
      <c r="M259" s="9" t="s">
        <v>14</v>
      </c>
      <c r="N259" s="9">
        <v>9680</v>
      </c>
      <c r="O259" s="9">
        <v>327</v>
      </c>
      <c r="P259" s="14">
        <v>506.13</v>
      </c>
      <c r="Q259" s="14">
        <f t="shared" si="34"/>
        <v>506.13</v>
      </c>
      <c r="R259" s="9">
        <v>58</v>
      </c>
      <c r="S259" s="9" t="b">
        <v>0</v>
      </c>
      <c r="T259" s="9">
        <v>0</v>
      </c>
      <c r="U259" s="9">
        <f t="shared" si="35"/>
        <v>0</v>
      </c>
      <c r="V259" s="14">
        <f t="shared" si="36"/>
        <v>2393.87</v>
      </c>
      <c r="W259" s="14">
        <f t="shared" si="37"/>
        <v>8.72637931034483</v>
      </c>
      <c r="X259" s="14">
        <f t="shared" si="38"/>
        <v>0</v>
      </c>
      <c r="Y259" s="9">
        <f t="shared" si="39"/>
        <v>0</v>
      </c>
    </row>
    <row r="260" spans="1:25">
      <c r="A260" s="5" t="s">
        <v>556</v>
      </c>
      <c r="B260" s="6" t="s">
        <v>557</v>
      </c>
      <c r="C260" s="7" t="s">
        <v>4127</v>
      </c>
      <c r="D260" s="7">
        <v>45049</v>
      </c>
      <c r="E260" s="6">
        <v>5</v>
      </c>
      <c r="F260" s="6">
        <v>3</v>
      </c>
      <c r="G260" s="6">
        <v>2023</v>
      </c>
      <c r="H260" s="7">
        <f t="shared" si="32"/>
        <v>45049</v>
      </c>
      <c r="I260" s="7" t="str" cm="1">
        <f t="array" ref="I260">_xlfn.IFS(E260=1,"January",E260=2,"Febuary",E260=3,"March",E260=4,"April",E260=5,"May",E260=6,"June",E260=7,"July",E260=8,"August",E260=9,"September",E260=10,"October",E260=11,"November",E260=12,"December",E260&gt;12,_xlfn.IFS(F260=1,"January",F260=2,"Febuary",F260=3,"March",F260=4,"April",F260=5,"May",F260=6,"June",F260=7,"July",F260=8,"August",F260=9,"September",F260=10,"October",F260=11,"November",F260=12,"December"))</f>
        <v>May</v>
      </c>
      <c r="J260" s="7" t="str" cm="1">
        <f t="array" ref="J260">_xlfn.IFS(OR(I260="December",I260="January",I260="Febuary"),"Winter",OR(I260="March",I260="April",I260="May"),"Spring",OR(I260="June",I260="July",I260="August"),"Summer",OR(I260="September",I260="October",I260="November"),"Fall")</f>
        <v>Spring</v>
      </c>
      <c r="K260" s="11">
        <v>45011</v>
      </c>
      <c r="L260" s="6">
        <f t="shared" si="33"/>
        <v>45079</v>
      </c>
      <c r="M260" s="6" t="s">
        <v>41</v>
      </c>
      <c r="N260" s="6">
        <v>85896</v>
      </c>
      <c r="O260" s="6">
        <v>3181</v>
      </c>
      <c r="P260" s="12">
        <v>3576.14</v>
      </c>
      <c r="Q260" s="12">
        <f t="shared" si="34"/>
        <v>3576.14</v>
      </c>
      <c r="R260" s="6">
        <v>380</v>
      </c>
      <c r="S260" s="6" t="b">
        <v>0</v>
      </c>
      <c r="T260" s="6">
        <v>0</v>
      </c>
      <c r="U260" s="6">
        <f t="shared" si="35"/>
        <v>0</v>
      </c>
      <c r="V260" s="12">
        <f t="shared" si="36"/>
        <v>15423.86</v>
      </c>
      <c r="W260" s="12">
        <f t="shared" si="37"/>
        <v>9.4108947368421</v>
      </c>
      <c r="X260" s="12">
        <f t="shared" si="38"/>
        <v>0</v>
      </c>
      <c r="Y260" s="6">
        <f t="shared" si="39"/>
        <v>0</v>
      </c>
    </row>
    <row r="261" spans="1:25">
      <c r="A261" s="8" t="s">
        <v>558</v>
      </c>
      <c r="B261" s="9" t="s">
        <v>559</v>
      </c>
      <c r="C261" s="10" t="s">
        <v>4131</v>
      </c>
      <c r="D261" s="10">
        <v>44928</v>
      </c>
      <c r="E261" s="9">
        <v>1</v>
      </c>
      <c r="F261" s="9">
        <v>2</v>
      </c>
      <c r="G261" s="9">
        <v>2023</v>
      </c>
      <c r="H261" s="10">
        <f t="shared" si="32"/>
        <v>44928</v>
      </c>
      <c r="I261" s="10" t="str" cm="1">
        <f t="array" ref="I261">_xlfn.IFS(E261=1,"January",E261=2,"Febuary",E261=3,"March",E261=4,"April",E261=5,"May",E261=6,"June",E261=7,"July",E261=8,"August",E261=9,"September",E261=10,"October",E261=11,"November",E261=12,"December",E261&gt;12,_xlfn.IFS(F261=1,"January",F261=2,"Febuary",F261=3,"March",F261=4,"April",F261=5,"May",F261=6,"June",F261=7,"July",F261=8,"August",F261=9,"September",F261=10,"October",F261=11,"November",F261=12,"December"))</f>
        <v>January</v>
      </c>
      <c r="J261" s="10" t="str" cm="1">
        <f t="array" ref="J261">_xlfn.IFS(OR(I261="December",I261="January",I261="Febuary"),"Winter",OR(I261="March",I261="April",I261="May"),"Spring",OR(I261="June",I261="July",I261="August"),"Summer",OR(I261="September",I261="October",I261="November"),"Fall")</f>
        <v>Winter</v>
      </c>
      <c r="K261" s="13">
        <v>44939</v>
      </c>
      <c r="L261" s="9">
        <f t="shared" si="33"/>
        <v>11</v>
      </c>
      <c r="M261" s="9" t="s">
        <v>33</v>
      </c>
      <c r="N261" s="9">
        <v>84879</v>
      </c>
      <c r="O261" s="9">
        <v>2351</v>
      </c>
      <c r="P261" s="14">
        <v>2987.59</v>
      </c>
      <c r="Q261" s="14">
        <f t="shared" si="34"/>
        <v>2987.59</v>
      </c>
      <c r="R261" s="9">
        <v>0</v>
      </c>
      <c r="S261" s="9" t="b">
        <v>0</v>
      </c>
      <c r="T261" s="9">
        <v>0</v>
      </c>
      <c r="U261" s="9">
        <f t="shared" si="35"/>
        <v>0</v>
      </c>
      <c r="V261" s="14">
        <f t="shared" si="36"/>
        <v>-2987.59</v>
      </c>
      <c r="W261" s="14">
        <f t="shared" si="37"/>
        <v>0</v>
      </c>
      <c r="X261" s="14">
        <f t="shared" si="38"/>
        <v>0</v>
      </c>
      <c r="Y261" s="9">
        <f t="shared" si="39"/>
        <v>0</v>
      </c>
    </row>
    <row r="262" spans="1:25">
      <c r="A262" s="5" t="s">
        <v>560</v>
      </c>
      <c r="B262" s="6" t="s">
        <v>561</v>
      </c>
      <c r="C262" s="7" t="s">
        <v>4128</v>
      </c>
      <c r="D262" s="7">
        <v>45167</v>
      </c>
      <c r="E262" s="6">
        <v>8</v>
      </c>
      <c r="F262" s="6">
        <v>29</v>
      </c>
      <c r="G262" s="6">
        <v>2023</v>
      </c>
      <c r="H262" s="7">
        <f t="shared" si="32"/>
        <v>45167</v>
      </c>
      <c r="I262" s="7" t="str" cm="1">
        <f t="array" ref="I262">_xlfn.IFS(E262=1,"January",E262=2,"Febuary",E262=3,"March",E262=4,"April",E262=5,"May",E262=6,"June",E262=7,"July",E262=8,"August",E262=9,"September",E262=10,"October",E262=11,"November",E262=12,"December",E262&gt;12,_xlfn.IFS(F262=1,"January",F262=2,"Febuary",F262=3,"March",F262=4,"April",F262=5,"May",F262=6,"June",F262=7,"July",F262=8,"August",F262=9,"September",F262=10,"October",F262=11,"November",F262=12,"December"))</f>
        <v>August</v>
      </c>
      <c r="J262" s="7" t="str" cm="1">
        <f t="array" ref="J262">_xlfn.IFS(OR(I262="December",I262="January",I262="Febuary"),"Winter",OR(I262="March",I262="April",I262="May"),"Spring",OR(I262="June",I262="July",I262="August"),"Summer",OR(I262="September",I262="October",I262="November"),"Fall")</f>
        <v>Summer</v>
      </c>
      <c r="K262" s="11">
        <v>45180</v>
      </c>
      <c r="L262" s="6">
        <f t="shared" si="33"/>
        <v>13</v>
      </c>
      <c r="M262" s="6" t="s">
        <v>19</v>
      </c>
      <c r="N262" s="6">
        <v>72295</v>
      </c>
      <c r="O262" s="6">
        <v>2012</v>
      </c>
      <c r="P262" s="12">
        <v>3732.15</v>
      </c>
      <c r="Q262" s="12">
        <f t="shared" si="34"/>
        <v>3636.145</v>
      </c>
      <c r="R262" s="6">
        <v>386</v>
      </c>
      <c r="S262" s="6" t="b">
        <v>1</v>
      </c>
      <c r="T262" s="6">
        <v>0</v>
      </c>
      <c r="U262" s="6">
        <f t="shared" si="35"/>
        <v>0</v>
      </c>
      <c r="V262" s="12">
        <f t="shared" si="36"/>
        <v>15663.855</v>
      </c>
      <c r="W262" s="12">
        <f t="shared" si="37"/>
        <v>9.42006476683938</v>
      </c>
      <c r="X262" s="12">
        <f t="shared" si="38"/>
        <v>0</v>
      </c>
      <c r="Y262" s="6">
        <f t="shared" si="39"/>
        <v>0</v>
      </c>
    </row>
    <row r="263" spans="1:25">
      <c r="A263" s="8" t="s">
        <v>562</v>
      </c>
      <c r="B263" s="9" t="s">
        <v>563</v>
      </c>
      <c r="C263" s="10" t="s">
        <v>4127</v>
      </c>
      <c r="D263" s="10">
        <v>45288</v>
      </c>
      <c r="E263" s="9">
        <v>12</v>
      </c>
      <c r="F263" s="9">
        <v>28</v>
      </c>
      <c r="G263" s="9">
        <v>2023</v>
      </c>
      <c r="H263" s="10">
        <f t="shared" si="32"/>
        <v>45288</v>
      </c>
      <c r="I263" s="10" t="str" cm="1">
        <f t="array" ref="I263">_xlfn.IFS(E263=1,"January",E263=2,"Febuary",E263=3,"March",E263=4,"April",E263=5,"May",E263=6,"June",E263=7,"July",E263=8,"August",E263=9,"September",E263=10,"October",E263=11,"November",E263=12,"December",E263&gt;12,_xlfn.IFS(F263=1,"January",F263=2,"Febuary",F263=3,"March",F263=4,"April",F263=5,"May",F263=6,"June",F263=7,"July",F263=8,"August",F263=9,"September",F263=10,"October",F263=11,"November",F263=12,"December"))</f>
        <v>December</v>
      </c>
      <c r="J263" s="10" t="str" cm="1">
        <f t="array" ref="J263">_xlfn.IFS(OR(I263="December",I263="January",I263="Febuary"),"Winter",OR(I263="March",I263="April",I263="May"),"Spring",OR(I263="June",I263="July",I263="August"),"Summer",OR(I263="September",I263="October",I263="November"),"Fall")</f>
        <v>Winter</v>
      </c>
      <c r="K263" s="13">
        <v>45294</v>
      </c>
      <c r="L263" s="9">
        <f t="shared" si="33"/>
        <v>6</v>
      </c>
      <c r="M263" s="9" t="s">
        <v>19</v>
      </c>
      <c r="N263" s="9">
        <v>89614</v>
      </c>
      <c r="O263" s="9">
        <v>3493</v>
      </c>
      <c r="P263" s="14">
        <v>6409.05</v>
      </c>
      <c r="Q263" s="14">
        <f t="shared" si="34"/>
        <v>3636.145</v>
      </c>
      <c r="R263" s="9">
        <v>318</v>
      </c>
      <c r="S263" s="9" t="b">
        <v>0</v>
      </c>
      <c r="T263" s="9">
        <v>0</v>
      </c>
      <c r="U263" s="9">
        <f t="shared" si="35"/>
        <v>0</v>
      </c>
      <c r="V263" s="14">
        <f t="shared" si="36"/>
        <v>12263.855</v>
      </c>
      <c r="W263" s="14">
        <f t="shared" si="37"/>
        <v>11.4344182389937</v>
      </c>
      <c r="X263" s="14">
        <f t="shared" si="38"/>
        <v>0</v>
      </c>
      <c r="Y263" s="9">
        <f t="shared" si="39"/>
        <v>0</v>
      </c>
    </row>
    <row r="264" spans="1:25">
      <c r="A264" s="5" t="s">
        <v>564</v>
      </c>
      <c r="B264" s="6" t="s">
        <v>565</v>
      </c>
      <c r="C264" s="7" t="s">
        <v>4131</v>
      </c>
      <c r="D264" s="7">
        <v>44963</v>
      </c>
      <c r="E264" s="6">
        <v>2</v>
      </c>
      <c r="F264" s="6">
        <v>6</v>
      </c>
      <c r="G264" s="6">
        <v>2023</v>
      </c>
      <c r="H264" s="7">
        <f t="shared" si="32"/>
        <v>44963</v>
      </c>
      <c r="I264" s="7" t="str" cm="1">
        <f t="array" ref="I264">_xlfn.IFS(E264=1,"January",E264=2,"Febuary",E264=3,"March",E264=4,"April",E264=5,"May",E264=6,"June",E264=7,"July",E264=8,"August",E264=9,"September",E264=10,"October",E264=11,"November",E264=12,"December",E264&gt;12,_xlfn.IFS(F264=1,"January",F264=2,"Febuary",F264=3,"March",F264=4,"April",F264=5,"May",F264=6,"June",F264=7,"July",F264=8,"August",F264=9,"September",F264=10,"October",F264=11,"November",F264=12,"December"))</f>
        <v>Febuary</v>
      </c>
      <c r="J264" s="7" t="str" cm="1">
        <f t="array" ref="J264">_xlfn.IFS(OR(I264="December",I264="January",I264="Febuary"),"Winter",OR(I264="March",I264="April",I264="May"),"Spring",OR(I264="June",I264="July",I264="August"),"Summer",OR(I264="September",I264="October",I264="November"),"Fall")</f>
        <v>Winter</v>
      </c>
      <c r="K264" s="11">
        <v>44974</v>
      </c>
      <c r="L264" s="6">
        <f t="shared" si="33"/>
        <v>11</v>
      </c>
      <c r="M264" s="6" t="s">
        <v>19</v>
      </c>
      <c r="N264" s="6">
        <v>12111</v>
      </c>
      <c r="O264" s="6">
        <v>128</v>
      </c>
      <c r="P264" s="12">
        <v>221.03</v>
      </c>
      <c r="Q264" s="12">
        <f t="shared" si="34"/>
        <v>221.03</v>
      </c>
      <c r="R264" s="6">
        <v>0</v>
      </c>
      <c r="S264" s="6" t="b">
        <v>1</v>
      </c>
      <c r="T264" s="6">
        <v>0</v>
      </c>
      <c r="U264" s="6">
        <f t="shared" si="35"/>
        <v>0</v>
      </c>
      <c r="V264" s="12">
        <f t="shared" si="36"/>
        <v>-221.03</v>
      </c>
      <c r="W264" s="12">
        <f t="shared" si="37"/>
        <v>0</v>
      </c>
      <c r="X264" s="12">
        <f t="shared" si="38"/>
        <v>0</v>
      </c>
      <c r="Y264" s="6">
        <f t="shared" si="39"/>
        <v>0</v>
      </c>
    </row>
    <row r="265" spans="1:25">
      <c r="A265" s="8" t="s">
        <v>566</v>
      </c>
      <c r="B265" s="9" t="s">
        <v>567</v>
      </c>
      <c r="C265" s="10" t="s">
        <v>4128</v>
      </c>
      <c r="D265" s="10">
        <v>45247</v>
      </c>
      <c r="E265" s="9">
        <v>11</v>
      </c>
      <c r="F265" s="9">
        <v>17</v>
      </c>
      <c r="G265" s="9">
        <v>2023</v>
      </c>
      <c r="H265" s="10">
        <f t="shared" si="32"/>
        <v>45247</v>
      </c>
      <c r="I265" s="10" t="str" cm="1">
        <f t="array" ref="I265">_xlfn.IFS(E265=1,"January",E265=2,"Febuary",E265=3,"March",E265=4,"April",E265=5,"May",E265=6,"June",E265=7,"July",E265=8,"August",E265=9,"September",E265=10,"October",E265=11,"November",E265=12,"December",E265&gt;12,_xlfn.IFS(F265=1,"January",F265=2,"Febuary",F265=3,"March",F265=4,"April",F265=5,"May",F265=6,"June",F265=7,"July",F265=8,"August",F265=9,"September",F265=10,"October",F265=11,"November",F265=12,"December"))</f>
        <v>November</v>
      </c>
      <c r="J265" s="10" t="str" cm="1">
        <f t="array" ref="J265">_xlfn.IFS(OR(I265="December",I265="January",I265="Febuary"),"Winter",OR(I265="March",I265="April",I265="May"),"Spring",OR(I265="June",I265="July",I265="August"),"Summer",OR(I265="September",I265="October",I265="November"),"Fall")</f>
        <v>Fall</v>
      </c>
      <c r="K265" s="13">
        <v>45267</v>
      </c>
      <c r="L265" s="9">
        <f t="shared" si="33"/>
        <v>20</v>
      </c>
      <c r="M265" s="9" t="s">
        <v>14</v>
      </c>
      <c r="N265" s="9">
        <v>38504</v>
      </c>
      <c r="O265" s="9">
        <v>910</v>
      </c>
      <c r="P265" s="14">
        <v>1151.35</v>
      </c>
      <c r="Q265" s="14">
        <f t="shared" si="34"/>
        <v>1151.35</v>
      </c>
      <c r="R265" s="9">
        <v>172</v>
      </c>
      <c r="S265" s="9" t="b">
        <v>1</v>
      </c>
      <c r="T265" s="9">
        <v>0</v>
      </c>
      <c r="U265" s="9">
        <f t="shared" si="35"/>
        <v>0</v>
      </c>
      <c r="V265" s="14">
        <f t="shared" si="36"/>
        <v>7448.65</v>
      </c>
      <c r="W265" s="14">
        <f t="shared" si="37"/>
        <v>6.69389534883721</v>
      </c>
      <c r="X265" s="14">
        <f t="shared" si="38"/>
        <v>0</v>
      </c>
      <c r="Y265" s="9">
        <f t="shared" si="39"/>
        <v>0</v>
      </c>
    </row>
    <row r="266" spans="1:25">
      <c r="A266" s="5" t="s">
        <v>568</v>
      </c>
      <c r="B266" s="6" t="s">
        <v>569</v>
      </c>
      <c r="C266" s="7" t="s">
        <v>4128</v>
      </c>
      <c r="D266" s="7">
        <v>45028</v>
      </c>
      <c r="E266" s="6">
        <v>4</v>
      </c>
      <c r="F266" s="6">
        <v>12</v>
      </c>
      <c r="G266" s="6">
        <v>2023</v>
      </c>
      <c r="H266" s="7">
        <f t="shared" si="32"/>
        <v>45028</v>
      </c>
      <c r="I266" s="7" t="str" cm="1">
        <f t="array" ref="I266">_xlfn.IFS(E266=1,"January",E266=2,"Febuary",E266=3,"March",E266=4,"April",E266=5,"May",E266=6,"June",E266=7,"July",E266=8,"August",E266=9,"September",E266=10,"October",E266=11,"November",E266=12,"December",E266&gt;12,_xlfn.IFS(F266=1,"January",F266=2,"Febuary",F266=3,"March",F266=4,"April",F266=5,"May",F266=6,"June",F266=7,"July",F266=8,"August",F266=9,"September",F266=10,"October",F266=11,"November",F266=12,"December"))</f>
        <v>April</v>
      </c>
      <c r="J266" s="7" t="str" cm="1">
        <f t="array" ref="J266">_xlfn.IFS(OR(I266="December",I266="January",I266="Febuary"),"Winter",OR(I266="March",I266="April",I266="May"),"Spring",OR(I266="June",I266="July",I266="August"),"Summer",OR(I266="September",I266="October",I266="November"),"Fall")</f>
        <v>Spring</v>
      </c>
      <c r="K266" s="11">
        <v>45055</v>
      </c>
      <c r="L266" s="6">
        <f t="shared" si="33"/>
        <v>27</v>
      </c>
      <c r="M266" s="6" t="s">
        <v>41</v>
      </c>
      <c r="N266" s="6">
        <v>2802</v>
      </c>
      <c r="O266" s="6">
        <v>119</v>
      </c>
      <c r="P266" s="12">
        <v>190.92</v>
      </c>
      <c r="Q266" s="12">
        <f t="shared" si="34"/>
        <v>190.92</v>
      </c>
      <c r="R266" s="6">
        <v>11</v>
      </c>
      <c r="S266" s="6" t="b">
        <v>1</v>
      </c>
      <c r="T266" s="6">
        <v>0</v>
      </c>
      <c r="U266" s="6">
        <f t="shared" si="35"/>
        <v>0</v>
      </c>
      <c r="V266" s="12">
        <f t="shared" si="36"/>
        <v>359.08</v>
      </c>
      <c r="W266" s="12">
        <f t="shared" si="37"/>
        <v>17.3563636363636</v>
      </c>
      <c r="X266" s="12">
        <f t="shared" si="38"/>
        <v>0</v>
      </c>
      <c r="Y266" s="6">
        <f t="shared" si="39"/>
        <v>0</v>
      </c>
    </row>
    <row r="267" spans="1:25">
      <c r="A267" s="8" t="s">
        <v>570</v>
      </c>
      <c r="B267" s="9" t="s">
        <v>571</v>
      </c>
      <c r="C267" s="10" t="s">
        <v>4131</v>
      </c>
      <c r="D267" s="10">
        <v>45258</v>
      </c>
      <c r="E267" s="9">
        <v>11</v>
      </c>
      <c r="F267" s="9">
        <v>28</v>
      </c>
      <c r="G267" s="9">
        <v>2023</v>
      </c>
      <c r="H267" s="10">
        <f t="shared" si="32"/>
        <v>45258</v>
      </c>
      <c r="I267" s="10" t="str" cm="1">
        <f t="array" ref="I267">_xlfn.IFS(E267=1,"January",E267=2,"Febuary",E267=3,"March",E267=4,"April",E267=5,"May",E267=6,"June",E267=7,"July",E267=8,"August",E267=9,"September",E267=10,"October",E267=11,"November",E267=12,"December",E267&gt;12,_xlfn.IFS(F267=1,"January",F267=2,"Febuary",F267=3,"March",F267=4,"April",F267=5,"May",F267=6,"June",F267=7,"July",F267=8,"August",F267=9,"September",F267=10,"October",F267=11,"November",F267=12,"December"))</f>
        <v>November</v>
      </c>
      <c r="J267" s="10" t="str" cm="1">
        <f t="array" ref="J267">_xlfn.IFS(OR(I267="December",I267="January",I267="Febuary"),"Winter",OR(I267="March",I267="April",I267="May"),"Spring",OR(I267="June",I267="July",I267="August"),"Summer",OR(I267="September",I267="October",I267="November"),"Fall")</f>
        <v>Fall</v>
      </c>
      <c r="K267" s="13">
        <v>45283</v>
      </c>
      <c r="L267" s="9">
        <f t="shared" si="33"/>
        <v>25</v>
      </c>
      <c r="M267" s="9" t="s">
        <v>41</v>
      </c>
      <c r="N267" s="9">
        <v>9155</v>
      </c>
      <c r="O267" s="9">
        <v>312</v>
      </c>
      <c r="P267" s="14">
        <v>396.04</v>
      </c>
      <c r="Q267" s="14">
        <f t="shared" si="34"/>
        <v>396.04</v>
      </c>
      <c r="R267" s="9">
        <v>58</v>
      </c>
      <c r="S267" s="9" t="b">
        <v>0</v>
      </c>
      <c r="T267" s="9">
        <v>0</v>
      </c>
      <c r="U267" s="9">
        <f t="shared" si="35"/>
        <v>0</v>
      </c>
      <c r="V267" s="14">
        <f t="shared" si="36"/>
        <v>2503.96</v>
      </c>
      <c r="W267" s="14">
        <f t="shared" si="37"/>
        <v>6.82827586206897</v>
      </c>
      <c r="X267" s="14">
        <f t="shared" si="38"/>
        <v>0</v>
      </c>
      <c r="Y267" s="9">
        <f t="shared" si="39"/>
        <v>0</v>
      </c>
    </row>
    <row r="268" spans="1:25">
      <c r="A268" s="5" t="s">
        <v>572</v>
      </c>
      <c r="B268" s="6" t="s">
        <v>573</v>
      </c>
      <c r="C268" s="7" t="s">
        <v>4129</v>
      </c>
      <c r="D268" s="7" t="s">
        <v>574</v>
      </c>
      <c r="E268" s="6">
        <v>14</v>
      </c>
      <c r="F268" s="6">
        <v>3</v>
      </c>
      <c r="G268" s="6">
        <v>2023</v>
      </c>
      <c r="H268" s="7">
        <f t="shared" si="32"/>
        <v>44999</v>
      </c>
      <c r="I268" s="7" t="str" cm="1">
        <f t="array" ref="I268">_xlfn.IFS(E268=1,"January",E268=2,"Febuary",E268=3,"March",E268=4,"April",E268=5,"May",E268=6,"June",E268=7,"July",E268=8,"August",E268=9,"September",E268=10,"October",E268=11,"November",E268=12,"December",E268&gt;12,_xlfn.IFS(F268=1,"January",F268=2,"Febuary",F268=3,"March",F268=4,"April",F268=5,"May",F268=6,"June",F268=7,"July",F268=8,"August",F268=9,"September",F268=10,"October",F268=11,"November",F268=12,"December"))</f>
        <v>March</v>
      </c>
      <c r="J268" s="7" t="str" cm="1">
        <f t="array" ref="J268">_xlfn.IFS(OR(I268="December",I268="January",I268="Febuary"),"Winter",OR(I268="March",I268="April",I268="May"),"Spring",OR(I268="June",I268="July",I268="August"),"Summer",OR(I268="September",I268="October",I268="November"),"Fall")</f>
        <v>Spring</v>
      </c>
      <c r="K268" s="11">
        <v>45001</v>
      </c>
      <c r="L268" s="6">
        <f t="shared" si="33"/>
        <v>2</v>
      </c>
      <c r="M268" s="6" t="s">
        <v>23</v>
      </c>
      <c r="N268" s="6">
        <v>74656</v>
      </c>
      <c r="O268" s="6">
        <v>1753</v>
      </c>
      <c r="P268" s="12">
        <v>3163.13</v>
      </c>
      <c r="Q268" s="12">
        <f t="shared" si="34"/>
        <v>3163.13</v>
      </c>
      <c r="R268" s="6">
        <v>345</v>
      </c>
      <c r="S268" s="6" t="b">
        <v>0</v>
      </c>
      <c r="T268" s="6">
        <v>0</v>
      </c>
      <c r="U268" s="6">
        <f t="shared" si="35"/>
        <v>0</v>
      </c>
      <c r="V268" s="12">
        <f t="shared" si="36"/>
        <v>14086.87</v>
      </c>
      <c r="W268" s="12">
        <f t="shared" si="37"/>
        <v>9.16849275362319</v>
      </c>
      <c r="X268" s="12">
        <f t="shared" si="38"/>
        <v>0</v>
      </c>
      <c r="Y268" s="6">
        <f t="shared" si="39"/>
        <v>0</v>
      </c>
    </row>
    <row r="269" spans="1:25">
      <c r="A269" s="8" t="s">
        <v>575</v>
      </c>
      <c r="B269" s="9" t="s">
        <v>576</v>
      </c>
      <c r="C269" s="10" t="s">
        <v>4128</v>
      </c>
      <c r="D269" s="10">
        <v>45011</v>
      </c>
      <c r="E269" s="9">
        <v>3</v>
      </c>
      <c r="F269" s="9">
        <v>26</v>
      </c>
      <c r="G269" s="9">
        <v>2023</v>
      </c>
      <c r="H269" s="10">
        <f t="shared" si="32"/>
        <v>45011</v>
      </c>
      <c r="I269" s="10" t="str" cm="1">
        <f t="array" ref="I269">_xlfn.IFS(E269=1,"January",E269=2,"Febuary",E269=3,"March",E269=4,"April",E269=5,"May",E269=6,"June",E269=7,"July",E269=8,"August",E269=9,"September",E269=10,"October",E269=11,"November",E269=12,"December",E269&gt;12,_xlfn.IFS(F269=1,"January",F269=2,"Febuary",F269=3,"March",F269=4,"April",F269=5,"May",F269=6,"June",F269=7,"July",F269=8,"August",F269=9,"September",F269=10,"October",F269=11,"November",F269=12,"December"))</f>
        <v>March</v>
      </c>
      <c r="J269" s="10" t="str" cm="1">
        <f t="array" ref="J269">_xlfn.IFS(OR(I269="December",I269="January",I269="Febuary"),"Winter",OR(I269="March",I269="April",I269="May"),"Spring",OR(I269="June",I269="July",I269="August"),"Summer",OR(I269="September",I269="October",I269="November"),"Fall")</f>
        <v>Spring</v>
      </c>
      <c r="K269" s="13">
        <v>45032</v>
      </c>
      <c r="L269" s="9">
        <f t="shared" si="33"/>
        <v>21</v>
      </c>
      <c r="M269" s="9" t="s">
        <v>23</v>
      </c>
      <c r="N269" s="9">
        <v>40384</v>
      </c>
      <c r="O269" s="9">
        <v>1866</v>
      </c>
      <c r="P269" s="14">
        <v>2060.37</v>
      </c>
      <c r="Q269" s="14">
        <f t="shared" si="34"/>
        <v>2060.37</v>
      </c>
      <c r="R269" s="9">
        <v>278</v>
      </c>
      <c r="S269" s="9" t="b">
        <v>1</v>
      </c>
      <c r="T269" s="9">
        <v>0</v>
      </c>
      <c r="U269" s="9">
        <f t="shared" si="35"/>
        <v>0</v>
      </c>
      <c r="V269" s="14">
        <f t="shared" si="36"/>
        <v>11839.63</v>
      </c>
      <c r="W269" s="14">
        <f t="shared" si="37"/>
        <v>7.41140287769784</v>
      </c>
      <c r="X269" s="14">
        <f t="shared" si="38"/>
        <v>0</v>
      </c>
      <c r="Y269" s="9">
        <f t="shared" si="39"/>
        <v>0</v>
      </c>
    </row>
    <row r="270" spans="1:25">
      <c r="A270" s="5" t="s">
        <v>577</v>
      </c>
      <c r="B270" s="6" t="s">
        <v>578</v>
      </c>
      <c r="C270" s="7" t="s">
        <v>4131</v>
      </c>
      <c r="D270" s="7">
        <v>45218</v>
      </c>
      <c r="E270" s="6">
        <v>10</v>
      </c>
      <c r="F270" s="6">
        <v>19</v>
      </c>
      <c r="G270" s="6">
        <v>2023</v>
      </c>
      <c r="H270" s="7">
        <f t="shared" si="32"/>
        <v>45218</v>
      </c>
      <c r="I270" s="7" t="str" cm="1">
        <f t="array" ref="I270">_xlfn.IFS(E270=1,"January",E270=2,"Febuary",E270=3,"March",E270=4,"April",E270=5,"May",E270=6,"June",E270=7,"July",E270=8,"August",E270=9,"September",E270=10,"October",E270=11,"November",E270=12,"December",E270&gt;12,_xlfn.IFS(F270=1,"January",F270=2,"Febuary",F270=3,"March",F270=4,"April",F270=5,"May",F270=6,"June",F270=7,"July",F270=8,"August",F270=9,"September",F270=10,"October",F270=11,"November",F270=12,"December"))</f>
        <v>October</v>
      </c>
      <c r="J270" s="7" t="str" cm="1">
        <f t="array" ref="J270">_xlfn.IFS(OR(I270="December",I270="January",I270="Febuary"),"Winter",OR(I270="March",I270="April",I270="May"),"Spring",OR(I270="June",I270="July",I270="August"),"Summer",OR(I270="September",I270="October",I270="November"),"Fall")</f>
        <v>Fall</v>
      </c>
      <c r="K270" s="11">
        <v>45228</v>
      </c>
      <c r="L270" s="6">
        <f t="shared" si="33"/>
        <v>10</v>
      </c>
      <c r="M270" s="6" t="s">
        <v>33</v>
      </c>
      <c r="N270" s="6">
        <v>48254</v>
      </c>
      <c r="O270" s="6">
        <v>1973</v>
      </c>
      <c r="P270" s="12">
        <v>3857.91</v>
      </c>
      <c r="Q270" s="12">
        <f t="shared" si="34"/>
        <v>3636.145</v>
      </c>
      <c r="R270" s="6">
        <v>340</v>
      </c>
      <c r="S270" s="6" t="b">
        <v>0</v>
      </c>
      <c r="T270" s="6">
        <v>0</v>
      </c>
      <c r="U270" s="6">
        <f t="shared" si="35"/>
        <v>0</v>
      </c>
      <c r="V270" s="12">
        <f t="shared" si="36"/>
        <v>13363.855</v>
      </c>
      <c r="W270" s="12">
        <f t="shared" si="37"/>
        <v>10.6945441176471</v>
      </c>
      <c r="X270" s="12">
        <f t="shared" si="38"/>
        <v>0</v>
      </c>
      <c r="Y270" s="6">
        <f t="shared" si="39"/>
        <v>0</v>
      </c>
    </row>
    <row r="271" spans="1:25">
      <c r="A271" s="8" t="s">
        <v>579</v>
      </c>
      <c r="B271" s="9" t="s">
        <v>580</v>
      </c>
      <c r="C271" s="10" t="s">
        <v>4129</v>
      </c>
      <c r="D271" s="10">
        <v>45166</v>
      </c>
      <c r="E271" s="9">
        <v>8</v>
      </c>
      <c r="F271" s="9">
        <v>28</v>
      </c>
      <c r="G271" s="9">
        <v>2023</v>
      </c>
      <c r="H271" s="10">
        <f t="shared" si="32"/>
        <v>45166</v>
      </c>
      <c r="I271" s="10" t="str" cm="1">
        <f t="array" ref="I271">_xlfn.IFS(E271=1,"January",E271=2,"Febuary",E271=3,"March",E271=4,"April",E271=5,"May",E271=6,"June",E271=7,"July",E271=8,"August",E271=9,"September",E271=10,"October",E271=11,"November",E271=12,"December",E271&gt;12,_xlfn.IFS(F271=1,"January",F271=2,"Febuary",F271=3,"March",F271=4,"April",F271=5,"May",F271=6,"June",F271=7,"July",F271=8,"August",F271=9,"September",F271=10,"October",F271=11,"November",F271=12,"December"))</f>
        <v>August</v>
      </c>
      <c r="J271" s="10" t="str" cm="1">
        <f t="array" ref="J271">_xlfn.IFS(OR(I271="December",I271="January",I271="Febuary"),"Winter",OR(I271="March",I271="April",I271="May"),"Spring",OR(I271="June",I271="July",I271="August"),"Summer",OR(I271="September",I271="October",I271="November"),"Fall")</f>
        <v>Summer</v>
      </c>
      <c r="K271" s="13">
        <v>45177</v>
      </c>
      <c r="L271" s="9">
        <f t="shared" si="33"/>
        <v>11</v>
      </c>
      <c r="M271" s="9" t="s">
        <v>23</v>
      </c>
      <c r="N271" s="9">
        <v>22918</v>
      </c>
      <c r="O271" s="9">
        <v>472</v>
      </c>
      <c r="P271" s="14">
        <v>896.08</v>
      </c>
      <c r="Q271" s="14">
        <f t="shared" si="34"/>
        <v>896.08</v>
      </c>
      <c r="R271" s="9">
        <v>76</v>
      </c>
      <c r="S271" s="9" t="b">
        <v>1</v>
      </c>
      <c r="T271" s="9">
        <v>0</v>
      </c>
      <c r="U271" s="9">
        <f t="shared" si="35"/>
        <v>0</v>
      </c>
      <c r="V271" s="14">
        <f t="shared" si="36"/>
        <v>2903.92</v>
      </c>
      <c r="W271" s="14">
        <f t="shared" si="37"/>
        <v>11.7905263157895</v>
      </c>
      <c r="X271" s="14">
        <f t="shared" si="38"/>
        <v>0</v>
      </c>
      <c r="Y271" s="9">
        <f t="shared" si="39"/>
        <v>0</v>
      </c>
    </row>
    <row r="272" spans="1:25">
      <c r="A272" s="5" t="s">
        <v>581</v>
      </c>
      <c r="B272" s="6" t="s">
        <v>582</v>
      </c>
      <c r="C272" s="7" t="s">
        <v>4128</v>
      </c>
      <c r="D272" s="7">
        <v>45066</v>
      </c>
      <c r="E272" s="6">
        <v>5</v>
      </c>
      <c r="F272" s="6">
        <v>20</v>
      </c>
      <c r="G272" s="6">
        <v>2023</v>
      </c>
      <c r="H272" s="7">
        <f t="shared" si="32"/>
        <v>45066</v>
      </c>
      <c r="I272" s="7" t="str" cm="1">
        <f t="array" ref="I272">_xlfn.IFS(E272=1,"January",E272=2,"Febuary",E272=3,"March",E272=4,"April",E272=5,"May",E272=6,"June",E272=7,"July",E272=8,"August",E272=9,"September",E272=10,"October",E272=11,"November",E272=12,"December",E272&gt;12,_xlfn.IFS(F272=1,"January",F272=2,"Febuary",F272=3,"March",F272=4,"April",F272=5,"May",F272=6,"June",F272=7,"July",F272=8,"August",F272=9,"September",F272=10,"October",F272=11,"November",F272=12,"December"))</f>
        <v>May</v>
      </c>
      <c r="J272" s="7" t="str" cm="1">
        <f t="array" ref="J272">_xlfn.IFS(OR(I272="December",I272="January",I272="Febuary"),"Winter",OR(I272="March",I272="April",I272="May"),"Spring",OR(I272="June",I272="July",I272="August"),"Summer",OR(I272="September",I272="October",I272="November"),"Fall")</f>
        <v>Spring</v>
      </c>
      <c r="K272" s="11">
        <v>45085</v>
      </c>
      <c r="L272" s="6">
        <f t="shared" si="33"/>
        <v>19</v>
      </c>
      <c r="M272" s="6" t="s">
        <v>33</v>
      </c>
      <c r="N272" s="6">
        <v>86981</v>
      </c>
      <c r="O272" s="6">
        <v>3114</v>
      </c>
      <c r="P272" s="12">
        <v>5021.03</v>
      </c>
      <c r="Q272" s="12">
        <f t="shared" si="34"/>
        <v>3636.145</v>
      </c>
      <c r="R272" s="6">
        <v>482</v>
      </c>
      <c r="S272" s="6" t="b">
        <v>1</v>
      </c>
      <c r="T272" s="6">
        <v>0</v>
      </c>
      <c r="U272" s="6">
        <f t="shared" si="35"/>
        <v>0</v>
      </c>
      <c r="V272" s="12">
        <f t="shared" si="36"/>
        <v>20463.855</v>
      </c>
      <c r="W272" s="12">
        <f t="shared" si="37"/>
        <v>7.54386929460581</v>
      </c>
      <c r="X272" s="12">
        <f t="shared" si="38"/>
        <v>0</v>
      </c>
      <c r="Y272" s="6">
        <f t="shared" si="39"/>
        <v>0</v>
      </c>
    </row>
    <row r="273" spans="1:25">
      <c r="A273" s="8" t="s">
        <v>583</v>
      </c>
      <c r="B273" s="9" t="s">
        <v>584</v>
      </c>
      <c r="C273" s="10" t="s">
        <v>4128</v>
      </c>
      <c r="D273" s="10">
        <v>44968</v>
      </c>
      <c r="E273" s="9">
        <v>2</v>
      </c>
      <c r="F273" s="9">
        <v>11</v>
      </c>
      <c r="G273" s="9">
        <v>2023</v>
      </c>
      <c r="H273" s="10">
        <f t="shared" si="32"/>
        <v>44968</v>
      </c>
      <c r="I273" s="10" t="str" cm="1">
        <f t="array" ref="I273">_xlfn.IFS(E273=1,"January",E273=2,"Febuary",E273=3,"March",E273=4,"April",E273=5,"May",E273=6,"June",E273=7,"July",E273=8,"August",E273=9,"September",E273=10,"October",E273=11,"November",E273=12,"December",E273&gt;12,_xlfn.IFS(F273=1,"January",F273=2,"Febuary",F273=3,"March",F273=4,"April",F273=5,"May",F273=6,"June",F273=7,"July",F273=8,"August",F273=9,"September",F273=10,"October",F273=11,"November",F273=12,"December"))</f>
        <v>Febuary</v>
      </c>
      <c r="J273" s="10" t="str" cm="1">
        <f t="array" ref="J273">_xlfn.IFS(OR(I273="December",I273="January",I273="Febuary"),"Winter",OR(I273="March",I273="April",I273="May"),"Spring",OR(I273="June",I273="July",I273="August"),"Summer",OR(I273="September",I273="October",I273="November"),"Fall")</f>
        <v>Winter</v>
      </c>
      <c r="K273" s="13">
        <v>44993</v>
      </c>
      <c r="L273" s="9">
        <f t="shared" si="33"/>
        <v>25</v>
      </c>
      <c r="M273" s="9" t="s">
        <v>14</v>
      </c>
      <c r="N273" s="9">
        <v>61713</v>
      </c>
      <c r="O273" s="9">
        <v>2087</v>
      </c>
      <c r="P273" s="14">
        <v>1918.21</v>
      </c>
      <c r="Q273" s="14">
        <f t="shared" si="34"/>
        <v>1918.21</v>
      </c>
      <c r="R273" s="9">
        <v>200</v>
      </c>
      <c r="S273" s="9" t="b">
        <v>1</v>
      </c>
      <c r="T273" s="9">
        <v>0</v>
      </c>
      <c r="U273" s="9">
        <f t="shared" si="35"/>
        <v>0</v>
      </c>
      <c r="V273" s="14">
        <f t="shared" si="36"/>
        <v>8081.79</v>
      </c>
      <c r="W273" s="14">
        <f t="shared" si="37"/>
        <v>9.59105</v>
      </c>
      <c r="X273" s="14">
        <f t="shared" si="38"/>
        <v>0</v>
      </c>
      <c r="Y273" s="9">
        <f t="shared" si="39"/>
        <v>0</v>
      </c>
    </row>
    <row r="274" spans="1:25">
      <c r="A274" s="5" t="s">
        <v>585</v>
      </c>
      <c r="B274" s="6" t="s">
        <v>586</v>
      </c>
      <c r="C274" s="7" t="s">
        <v>4131</v>
      </c>
      <c r="D274" s="7">
        <v>45092</v>
      </c>
      <c r="E274" s="6">
        <v>6</v>
      </c>
      <c r="F274" s="6">
        <v>15</v>
      </c>
      <c r="G274" s="6">
        <v>2023</v>
      </c>
      <c r="H274" s="7">
        <f t="shared" si="32"/>
        <v>45092</v>
      </c>
      <c r="I274" s="7" t="str" cm="1">
        <f t="array" ref="I274">_xlfn.IFS(E274=1,"January",E274=2,"Febuary",E274=3,"March",E274=4,"April",E274=5,"May",E274=6,"June",E274=7,"July",E274=8,"August",E274=9,"September",E274=10,"October",E274=11,"November",E274=12,"December",E274&gt;12,_xlfn.IFS(F274=1,"January",F274=2,"Febuary",F274=3,"March",F274=4,"April",F274=5,"May",F274=6,"June",F274=7,"July",F274=8,"August",F274=9,"September",F274=10,"October",F274=11,"November",F274=12,"December"))</f>
        <v>June</v>
      </c>
      <c r="J274" s="7" t="str" cm="1">
        <f t="array" ref="J274">_xlfn.IFS(OR(I274="December",I274="January",I274="Febuary"),"Winter",OR(I274="March",I274="April",I274="May"),"Spring",OR(I274="June",I274="July",I274="August"),"Summer",OR(I274="September",I274="October",I274="November"),"Fall")</f>
        <v>Summer</v>
      </c>
      <c r="K274" s="11">
        <v>45111</v>
      </c>
      <c r="L274" s="6">
        <f t="shared" si="33"/>
        <v>19</v>
      </c>
      <c r="M274" s="6" t="s">
        <v>14</v>
      </c>
      <c r="N274" s="6">
        <v>31306</v>
      </c>
      <c r="O274" s="6">
        <v>815</v>
      </c>
      <c r="P274" s="12">
        <v>568.45</v>
      </c>
      <c r="Q274" s="12">
        <f t="shared" si="34"/>
        <v>568.45</v>
      </c>
      <c r="R274" s="6">
        <v>47</v>
      </c>
      <c r="S274" s="6" t="b">
        <v>0</v>
      </c>
      <c r="T274" s="6">
        <v>0</v>
      </c>
      <c r="U274" s="6">
        <f t="shared" si="35"/>
        <v>0</v>
      </c>
      <c r="V274" s="12">
        <f t="shared" si="36"/>
        <v>1781.55</v>
      </c>
      <c r="W274" s="12">
        <f t="shared" si="37"/>
        <v>12.0946808510638</v>
      </c>
      <c r="X274" s="12">
        <f t="shared" si="38"/>
        <v>0</v>
      </c>
      <c r="Y274" s="6">
        <f t="shared" si="39"/>
        <v>0</v>
      </c>
    </row>
    <row r="275" spans="1:25">
      <c r="A275" s="8" t="s">
        <v>587</v>
      </c>
      <c r="B275" s="9" t="s">
        <v>588</v>
      </c>
      <c r="C275" s="10" t="s">
        <v>4128</v>
      </c>
      <c r="D275" s="10">
        <v>45044</v>
      </c>
      <c r="E275" s="9">
        <v>4</v>
      </c>
      <c r="F275" s="9">
        <v>28</v>
      </c>
      <c r="G275" s="9">
        <v>2023</v>
      </c>
      <c r="H275" s="10">
        <f t="shared" si="32"/>
        <v>45044</v>
      </c>
      <c r="I275" s="10" t="str" cm="1">
        <f t="array" ref="I275">_xlfn.IFS(E275=1,"January",E275=2,"Febuary",E275=3,"March",E275=4,"April",E275=5,"May",E275=6,"June",E275=7,"July",E275=8,"August",E275=9,"September",E275=10,"October",E275=11,"November",E275=12,"December",E275&gt;12,_xlfn.IFS(F275=1,"January",F275=2,"Febuary",F275=3,"March",F275=4,"April",F275=5,"May",F275=6,"June",F275=7,"July",F275=8,"August",F275=9,"September",F275=10,"October",F275=11,"November",F275=12,"December"))</f>
        <v>April</v>
      </c>
      <c r="J275" s="10" t="str" cm="1">
        <f t="array" ref="J275">_xlfn.IFS(OR(I275="December",I275="January",I275="Febuary"),"Winter",OR(I275="March",I275="April",I275="May"),"Spring",OR(I275="June",I275="July",I275="August"),"Summer",OR(I275="September",I275="October",I275="November"),"Fall")</f>
        <v>Spring</v>
      </c>
      <c r="K275" s="13">
        <v>45046</v>
      </c>
      <c r="L275" s="9">
        <f t="shared" si="33"/>
        <v>2</v>
      </c>
      <c r="M275" s="9" t="s">
        <v>33</v>
      </c>
      <c r="N275" s="9">
        <v>17646</v>
      </c>
      <c r="O275" s="9">
        <v>435</v>
      </c>
      <c r="P275" s="14">
        <v>775.19</v>
      </c>
      <c r="Q275" s="14">
        <f t="shared" si="34"/>
        <v>775.19</v>
      </c>
      <c r="R275" s="9">
        <v>44</v>
      </c>
      <c r="S275" s="9" t="b">
        <v>1</v>
      </c>
      <c r="T275" s="9">
        <v>0</v>
      </c>
      <c r="U275" s="9">
        <f t="shared" si="35"/>
        <v>0</v>
      </c>
      <c r="V275" s="14">
        <f t="shared" si="36"/>
        <v>1424.81</v>
      </c>
      <c r="W275" s="14">
        <f t="shared" si="37"/>
        <v>17.6179545454545</v>
      </c>
      <c r="X275" s="14">
        <f t="shared" si="38"/>
        <v>0</v>
      </c>
      <c r="Y275" s="9">
        <f t="shared" si="39"/>
        <v>0</v>
      </c>
    </row>
    <row r="276" spans="1:25">
      <c r="A276" s="5" t="s">
        <v>589</v>
      </c>
      <c r="B276" s="6" t="s">
        <v>590</v>
      </c>
      <c r="C276" s="7" t="s">
        <v>4129</v>
      </c>
      <c r="D276" s="7">
        <v>45221</v>
      </c>
      <c r="E276" s="6">
        <v>10</v>
      </c>
      <c r="F276" s="6">
        <v>22</v>
      </c>
      <c r="G276" s="6">
        <v>2023</v>
      </c>
      <c r="H276" s="7">
        <f t="shared" si="32"/>
        <v>45221</v>
      </c>
      <c r="I276" s="7" t="str" cm="1">
        <f t="array" ref="I276">_xlfn.IFS(E276=1,"January",E276=2,"Febuary",E276=3,"March",E276=4,"April",E276=5,"May",E276=6,"June",E276=7,"July",E276=8,"August",E276=9,"September",E276=10,"October",E276=11,"November",E276=12,"December",E276&gt;12,_xlfn.IFS(F276=1,"January",F276=2,"Febuary",F276=3,"March",F276=4,"April",F276=5,"May",F276=6,"June",F276=7,"July",F276=8,"August",F276=9,"September",F276=10,"October",F276=11,"November",F276=12,"December"))</f>
        <v>October</v>
      </c>
      <c r="J276" s="7" t="str" cm="1">
        <f t="array" ref="J276">_xlfn.IFS(OR(I276="December",I276="January",I276="Febuary"),"Winter",OR(I276="March",I276="April",I276="May"),"Spring",OR(I276="June",I276="July",I276="August"),"Summer",OR(I276="September",I276="October",I276="November"),"Fall")</f>
        <v>Fall</v>
      </c>
      <c r="K276" s="11">
        <v>45250</v>
      </c>
      <c r="L276" s="6">
        <f t="shared" si="33"/>
        <v>29</v>
      </c>
      <c r="M276" s="6" t="s">
        <v>14</v>
      </c>
      <c r="N276" s="6">
        <v>47843</v>
      </c>
      <c r="O276" s="6">
        <v>1135</v>
      </c>
      <c r="P276" s="12">
        <v>848.93</v>
      </c>
      <c r="Q276" s="12">
        <f t="shared" si="34"/>
        <v>848.93</v>
      </c>
      <c r="R276" s="6">
        <v>0</v>
      </c>
      <c r="S276" s="6" t="b">
        <v>0</v>
      </c>
      <c r="T276" s="6">
        <v>0</v>
      </c>
      <c r="U276" s="6">
        <f t="shared" si="35"/>
        <v>0</v>
      </c>
      <c r="V276" s="12">
        <f t="shared" si="36"/>
        <v>-848.93</v>
      </c>
      <c r="W276" s="12">
        <f t="shared" si="37"/>
        <v>0</v>
      </c>
      <c r="X276" s="12">
        <f t="shared" si="38"/>
        <v>0</v>
      </c>
      <c r="Y276" s="6">
        <f t="shared" si="39"/>
        <v>0</v>
      </c>
    </row>
    <row r="277" spans="1:25">
      <c r="A277" s="8" t="s">
        <v>591</v>
      </c>
      <c r="B277" s="9" t="s">
        <v>592</v>
      </c>
      <c r="C277" s="10" t="s">
        <v>4131</v>
      </c>
      <c r="D277" s="10">
        <v>45271</v>
      </c>
      <c r="E277" s="9">
        <v>12</v>
      </c>
      <c r="F277" s="9">
        <v>11</v>
      </c>
      <c r="G277" s="9">
        <v>2023</v>
      </c>
      <c r="H277" s="10">
        <f t="shared" si="32"/>
        <v>45271</v>
      </c>
      <c r="I277" s="10" t="str" cm="1">
        <f t="array" ref="I277">_xlfn.IFS(E277=1,"January",E277=2,"Febuary",E277=3,"March",E277=4,"April",E277=5,"May",E277=6,"June",E277=7,"July",E277=8,"August",E277=9,"September",E277=10,"October",E277=11,"November",E277=12,"December",E277&gt;12,_xlfn.IFS(F277=1,"January",F277=2,"Febuary",F277=3,"March",F277=4,"April",F277=5,"May",F277=6,"June",F277=7,"July",F277=8,"August",F277=9,"September",F277=10,"October",F277=11,"November",F277=12,"December"))</f>
        <v>December</v>
      </c>
      <c r="J277" s="10" t="str" cm="1">
        <f t="array" ref="J277">_xlfn.IFS(OR(I277="December",I277="January",I277="Febuary"),"Winter",OR(I277="March",I277="April",I277="May"),"Spring",OR(I277="June",I277="July",I277="August"),"Summer",OR(I277="September",I277="October",I277="November"),"Fall")</f>
        <v>Winter</v>
      </c>
      <c r="K277" s="13">
        <v>45288</v>
      </c>
      <c r="L277" s="9">
        <f t="shared" si="33"/>
        <v>17</v>
      </c>
      <c r="M277" s="9" t="s">
        <v>23</v>
      </c>
      <c r="N277" s="9">
        <v>97601</v>
      </c>
      <c r="O277" s="9">
        <v>3385</v>
      </c>
      <c r="P277" s="14">
        <v>6030.01</v>
      </c>
      <c r="Q277" s="14">
        <f t="shared" si="34"/>
        <v>3636.145</v>
      </c>
      <c r="R277" s="9">
        <v>221</v>
      </c>
      <c r="S277" s="9" t="b">
        <v>1</v>
      </c>
      <c r="T277" s="9">
        <v>0</v>
      </c>
      <c r="U277" s="9">
        <f t="shared" si="35"/>
        <v>0</v>
      </c>
      <c r="V277" s="14">
        <f t="shared" si="36"/>
        <v>7413.855</v>
      </c>
      <c r="W277" s="14">
        <f t="shared" si="37"/>
        <v>16.4531447963801</v>
      </c>
      <c r="X277" s="14">
        <f t="shared" si="38"/>
        <v>0</v>
      </c>
      <c r="Y277" s="9">
        <f t="shared" si="39"/>
        <v>0</v>
      </c>
    </row>
    <row r="278" spans="1:25">
      <c r="A278" s="5" t="s">
        <v>593</v>
      </c>
      <c r="B278" s="6" t="s">
        <v>594</v>
      </c>
      <c r="C278" s="7" t="s">
        <v>4128</v>
      </c>
      <c r="D278" s="7">
        <v>45016</v>
      </c>
      <c r="E278" s="6">
        <v>3</v>
      </c>
      <c r="F278" s="6">
        <v>31</v>
      </c>
      <c r="G278" s="6">
        <v>2023</v>
      </c>
      <c r="H278" s="7">
        <f t="shared" si="32"/>
        <v>45016</v>
      </c>
      <c r="I278" s="7" t="str" cm="1">
        <f t="array" ref="I278">_xlfn.IFS(E278=1,"January",E278=2,"Febuary",E278=3,"March",E278=4,"April",E278=5,"May",E278=6,"June",E278=7,"July",E278=8,"August",E278=9,"September",E278=10,"October",E278=11,"November",E278=12,"December",E278&gt;12,_xlfn.IFS(F278=1,"January",F278=2,"Febuary",F278=3,"March",F278=4,"April",F278=5,"May",F278=6,"June",F278=7,"July",F278=8,"August",F278=9,"September",F278=10,"October",F278=11,"November",F278=12,"December"))</f>
        <v>March</v>
      </c>
      <c r="J278" s="7" t="str" cm="1">
        <f t="array" ref="J278">_xlfn.IFS(OR(I278="December",I278="January",I278="Febuary"),"Winter",OR(I278="March",I278="April",I278="May"),"Spring",OR(I278="June",I278="July",I278="August"),"Summer",OR(I278="September",I278="October",I278="November"),"Fall")</f>
        <v>Spring</v>
      </c>
      <c r="K278" s="11">
        <v>45018</v>
      </c>
      <c r="L278" s="6">
        <f t="shared" si="33"/>
        <v>2</v>
      </c>
      <c r="M278" s="6" t="s">
        <v>23</v>
      </c>
      <c r="N278" s="6">
        <v>91735</v>
      </c>
      <c r="O278" s="6">
        <v>2540</v>
      </c>
      <c r="P278" s="12">
        <v>3139.81</v>
      </c>
      <c r="Q278" s="12">
        <f t="shared" si="34"/>
        <v>3139.81</v>
      </c>
      <c r="R278" s="6">
        <v>131</v>
      </c>
      <c r="S278" s="6" t="b">
        <v>1</v>
      </c>
      <c r="T278" s="6">
        <v>0</v>
      </c>
      <c r="U278" s="6">
        <f t="shared" si="35"/>
        <v>0</v>
      </c>
      <c r="V278" s="12">
        <f t="shared" si="36"/>
        <v>3410.19</v>
      </c>
      <c r="W278" s="12">
        <f t="shared" si="37"/>
        <v>23.9680152671756</v>
      </c>
      <c r="X278" s="12">
        <f t="shared" si="38"/>
        <v>0</v>
      </c>
      <c r="Y278" s="6">
        <f t="shared" si="39"/>
        <v>0</v>
      </c>
    </row>
    <row r="279" spans="1:25">
      <c r="A279" s="8" t="s">
        <v>595</v>
      </c>
      <c r="B279" s="9" t="s">
        <v>596</v>
      </c>
      <c r="C279" s="10" t="s">
        <v>4127</v>
      </c>
      <c r="D279" s="10">
        <v>45069</v>
      </c>
      <c r="E279" s="9">
        <v>5</v>
      </c>
      <c r="F279" s="9">
        <v>23</v>
      </c>
      <c r="G279" s="9">
        <v>2023</v>
      </c>
      <c r="H279" s="10">
        <f t="shared" si="32"/>
        <v>45069</v>
      </c>
      <c r="I279" s="10" t="str" cm="1">
        <f t="array" ref="I279">_xlfn.IFS(E279=1,"January",E279=2,"Febuary",E279=3,"March",E279=4,"April",E279=5,"May",E279=6,"June",E279=7,"July",E279=8,"August",E279=9,"September",E279=10,"October",E279=11,"November",E279=12,"December",E279&gt;12,_xlfn.IFS(F279=1,"January",F279=2,"Febuary",F279=3,"March",F279=4,"April",F279=5,"May",F279=6,"June",F279=7,"July",F279=8,"August",F279=9,"September",F279=10,"October",F279=11,"November",F279=12,"December"))</f>
        <v>May</v>
      </c>
      <c r="J279" s="10" t="str" cm="1">
        <f t="array" ref="J279">_xlfn.IFS(OR(I279="December",I279="January",I279="Febuary"),"Winter",OR(I279="March",I279="April",I279="May"),"Spring",OR(I279="June",I279="July",I279="August"),"Summer",OR(I279="September",I279="October",I279="November"),"Fall")</f>
        <v>Spring</v>
      </c>
      <c r="K279" s="13">
        <v>45093</v>
      </c>
      <c r="L279" s="9">
        <f t="shared" si="33"/>
        <v>24</v>
      </c>
      <c r="M279" s="9" t="s">
        <v>14</v>
      </c>
      <c r="N279" s="9">
        <v>17371</v>
      </c>
      <c r="O279" s="9">
        <v>751</v>
      </c>
      <c r="P279" s="14">
        <v>833.49</v>
      </c>
      <c r="Q279" s="14">
        <f t="shared" si="34"/>
        <v>833.49</v>
      </c>
      <c r="R279" s="9">
        <v>53</v>
      </c>
      <c r="S279" s="9" t="b">
        <v>1</v>
      </c>
      <c r="T279" s="9">
        <v>0</v>
      </c>
      <c r="U279" s="9">
        <f t="shared" si="35"/>
        <v>0</v>
      </c>
      <c r="V279" s="14">
        <f t="shared" si="36"/>
        <v>1816.51</v>
      </c>
      <c r="W279" s="14">
        <f t="shared" si="37"/>
        <v>15.7262264150943</v>
      </c>
      <c r="X279" s="14">
        <f t="shared" si="38"/>
        <v>0</v>
      </c>
      <c r="Y279" s="9">
        <f t="shared" si="39"/>
        <v>0</v>
      </c>
    </row>
    <row r="280" spans="1:25">
      <c r="A280" s="5" t="s">
        <v>597</v>
      </c>
      <c r="B280" s="6" t="s">
        <v>598</v>
      </c>
      <c r="C280" s="7" t="s">
        <v>4128</v>
      </c>
      <c r="D280" s="7">
        <v>45252</v>
      </c>
      <c r="E280" s="6">
        <v>11</v>
      </c>
      <c r="F280" s="6">
        <v>22</v>
      </c>
      <c r="G280" s="6">
        <v>2023</v>
      </c>
      <c r="H280" s="7">
        <f t="shared" si="32"/>
        <v>45252</v>
      </c>
      <c r="I280" s="7" t="str" cm="1">
        <f t="array" ref="I280">_xlfn.IFS(E280=1,"January",E280=2,"Febuary",E280=3,"March",E280=4,"April",E280=5,"May",E280=6,"June",E280=7,"July",E280=8,"August",E280=9,"September",E280=10,"October",E280=11,"November",E280=12,"December",E280&gt;12,_xlfn.IFS(F280=1,"January",F280=2,"Febuary",F280=3,"March",F280=4,"April",F280=5,"May",F280=6,"June",F280=7,"July",F280=8,"August",F280=9,"September",F280=10,"October",F280=11,"November",F280=12,"December"))</f>
        <v>November</v>
      </c>
      <c r="J280" s="7" t="str" cm="1">
        <f t="array" ref="J280">_xlfn.IFS(OR(I280="December",I280="January",I280="Febuary"),"Winter",OR(I280="March",I280="April",I280="May"),"Spring",OR(I280="June",I280="July",I280="August"),"Summer",OR(I280="September",I280="October",I280="November"),"Fall")</f>
        <v>Fall</v>
      </c>
      <c r="K280" s="11">
        <v>45275</v>
      </c>
      <c r="L280" s="6">
        <f t="shared" si="33"/>
        <v>23</v>
      </c>
      <c r="M280" s="6" t="s">
        <v>19</v>
      </c>
      <c r="N280" s="6">
        <v>78371</v>
      </c>
      <c r="O280" s="6">
        <v>2882</v>
      </c>
      <c r="P280" s="12">
        <v>5345.49</v>
      </c>
      <c r="Q280" s="12">
        <f t="shared" si="34"/>
        <v>3636.145</v>
      </c>
      <c r="R280" s="6">
        <v>453</v>
      </c>
      <c r="S280" s="6" t="b">
        <v>0</v>
      </c>
      <c r="T280" s="6">
        <v>0</v>
      </c>
      <c r="U280" s="6">
        <f t="shared" si="35"/>
        <v>0</v>
      </c>
      <c r="V280" s="12">
        <f t="shared" si="36"/>
        <v>19013.855</v>
      </c>
      <c r="W280" s="12">
        <f t="shared" si="37"/>
        <v>8.02681015452539</v>
      </c>
      <c r="X280" s="12">
        <f t="shared" si="38"/>
        <v>0</v>
      </c>
      <c r="Y280" s="6">
        <f t="shared" si="39"/>
        <v>0</v>
      </c>
    </row>
    <row r="281" spans="1:25">
      <c r="A281" s="8" t="s">
        <v>599</v>
      </c>
      <c r="B281" s="9" t="s">
        <v>600</v>
      </c>
      <c r="C281" s="10" t="s">
        <v>4131</v>
      </c>
      <c r="D281" s="10">
        <v>45167</v>
      </c>
      <c r="E281" s="9">
        <v>8</v>
      </c>
      <c r="F281" s="9">
        <v>29</v>
      </c>
      <c r="G281" s="9">
        <v>2023</v>
      </c>
      <c r="H281" s="10">
        <f t="shared" si="32"/>
        <v>45167</v>
      </c>
      <c r="I281" s="10" t="str" cm="1">
        <f t="array" ref="I281">_xlfn.IFS(E281=1,"January",E281=2,"Febuary",E281=3,"March",E281=4,"April",E281=5,"May",E281=6,"June",E281=7,"July",E281=8,"August",E281=9,"September",E281=10,"October",E281=11,"November",E281=12,"December",E281&gt;12,_xlfn.IFS(F281=1,"January",F281=2,"Febuary",F281=3,"March",F281=4,"April",F281=5,"May",F281=6,"June",F281=7,"July",F281=8,"August",F281=9,"September",F281=10,"October",F281=11,"November",F281=12,"December"))</f>
        <v>August</v>
      </c>
      <c r="J281" s="10" t="str" cm="1">
        <f t="array" ref="J281">_xlfn.IFS(OR(I281="December",I281="January",I281="Febuary"),"Winter",OR(I281="March",I281="April",I281="May"),"Spring",OR(I281="June",I281="July",I281="August"),"Summer",OR(I281="September",I281="October",I281="November"),"Fall")</f>
        <v>Summer</v>
      </c>
      <c r="K281" s="13">
        <v>45190</v>
      </c>
      <c r="L281" s="9">
        <f t="shared" si="33"/>
        <v>23</v>
      </c>
      <c r="M281" s="9" t="s">
        <v>23</v>
      </c>
      <c r="N281" s="9">
        <v>3049</v>
      </c>
      <c r="O281" s="9">
        <v>39</v>
      </c>
      <c r="P281" s="14">
        <v>54.83</v>
      </c>
      <c r="Q281" s="14">
        <f t="shared" si="34"/>
        <v>54.83</v>
      </c>
      <c r="R281" s="9">
        <v>7</v>
      </c>
      <c r="S281" s="9" t="b">
        <v>1</v>
      </c>
      <c r="T281" s="9">
        <v>0</v>
      </c>
      <c r="U281" s="9">
        <f t="shared" si="35"/>
        <v>0</v>
      </c>
      <c r="V281" s="14">
        <f t="shared" si="36"/>
        <v>295.17</v>
      </c>
      <c r="W281" s="14">
        <f t="shared" si="37"/>
        <v>7.83285714285714</v>
      </c>
      <c r="X281" s="14">
        <f t="shared" si="38"/>
        <v>0</v>
      </c>
      <c r="Y281" s="9">
        <f t="shared" si="39"/>
        <v>0</v>
      </c>
    </row>
    <row r="282" spans="1:25">
      <c r="A282" s="5" t="s">
        <v>601</v>
      </c>
      <c r="B282" s="6" t="s">
        <v>602</v>
      </c>
      <c r="C282" s="7" t="s">
        <v>4127</v>
      </c>
      <c r="D282" s="7">
        <v>45270</v>
      </c>
      <c r="E282" s="6">
        <v>12</v>
      </c>
      <c r="F282" s="6">
        <v>10</v>
      </c>
      <c r="G282" s="6">
        <v>2023</v>
      </c>
      <c r="H282" s="7">
        <f t="shared" si="32"/>
        <v>45270</v>
      </c>
      <c r="I282" s="7" t="str" cm="1">
        <f t="array" ref="I282">_xlfn.IFS(E282=1,"January",E282=2,"Febuary",E282=3,"March",E282=4,"April",E282=5,"May",E282=6,"June",E282=7,"July",E282=8,"August",E282=9,"September",E282=10,"October",E282=11,"November",E282=12,"December",E282&gt;12,_xlfn.IFS(F282=1,"January",F282=2,"Febuary",F282=3,"March",F282=4,"April",F282=5,"May",F282=6,"June",F282=7,"July",F282=8,"August",F282=9,"September",F282=10,"October",F282=11,"November",F282=12,"December"))</f>
        <v>December</v>
      </c>
      <c r="J282" s="7" t="str" cm="1">
        <f t="array" ref="J282">_xlfn.IFS(OR(I282="December",I282="January",I282="Febuary"),"Winter",OR(I282="March",I282="April",I282="May"),"Spring",OR(I282="June",I282="July",I282="August"),"Summer",OR(I282="September",I282="October",I282="November"),"Fall")</f>
        <v>Winter</v>
      </c>
      <c r="K282" s="11">
        <v>45265</v>
      </c>
      <c r="L282" s="6">
        <f t="shared" si="33"/>
        <v>45300</v>
      </c>
      <c r="M282" s="6" t="s">
        <v>23</v>
      </c>
      <c r="N282" s="6">
        <v>32616</v>
      </c>
      <c r="O282" s="6">
        <v>1161</v>
      </c>
      <c r="P282" s="12">
        <v>1584.67</v>
      </c>
      <c r="Q282" s="12">
        <f t="shared" si="34"/>
        <v>1584.67</v>
      </c>
      <c r="R282" s="6">
        <v>229</v>
      </c>
      <c r="S282" s="6" t="b">
        <v>1</v>
      </c>
      <c r="T282" s="6">
        <v>0</v>
      </c>
      <c r="U282" s="6">
        <f t="shared" si="35"/>
        <v>0</v>
      </c>
      <c r="V282" s="12">
        <f t="shared" si="36"/>
        <v>9865.33</v>
      </c>
      <c r="W282" s="12">
        <f t="shared" si="37"/>
        <v>6.91995633187773</v>
      </c>
      <c r="X282" s="12">
        <f t="shared" si="38"/>
        <v>0</v>
      </c>
      <c r="Y282" s="6">
        <f t="shared" si="39"/>
        <v>0</v>
      </c>
    </row>
    <row r="283" spans="1:25">
      <c r="A283" s="8" t="s">
        <v>603</v>
      </c>
      <c r="B283" s="9" t="s">
        <v>604</v>
      </c>
      <c r="C283" s="10" t="s">
        <v>4129</v>
      </c>
      <c r="D283" s="10">
        <v>45137</v>
      </c>
      <c r="E283" s="9">
        <v>7</v>
      </c>
      <c r="F283" s="9">
        <v>30</v>
      </c>
      <c r="G283" s="9">
        <v>2023</v>
      </c>
      <c r="H283" s="10">
        <f t="shared" si="32"/>
        <v>45137</v>
      </c>
      <c r="I283" s="10" t="str" cm="1">
        <f t="array" ref="I283">_xlfn.IFS(E283=1,"January",E283=2,"Febuary",E283=3,"March",E283=4,"April",E283=5,"May",E283=6,"June",E283=7,"July",E283=8,"August",E283=9,"September",E283=10,"October",E283=11,"November",E283=12,"December",E283&gt;12,_xlfn.IFS(F283=1,"January",F283=2,"Febuary",F283=3,"March",F283=4,"April",F283=5,"May",F283=6,"June",F283=7,"July",F283=8,"August",F283=9,"September",F283=10,"October",F283=11,"November",F283=12,"December"))</f>
        <v>July</v>
      </c>
      <c r="J283" s="10" t="str" cm="1">
        <f t="array" ref="J283">_xlfn.IFS(OR(I283="December",I283="January",I283="Febuary"),"Winter",OR(I283="March",I283="April",I283="May"),"Spring",OR(I283="June",I283="July",I283="August"),"Summer",OR(I283="September",I283="October",I283="November"),"Fall")</f>
        <v>Summer</v>
      </c>
      <c r="K283" s="13">
        <v>45153</v>
      </c>
      <c r="L283" s="9">
        <f t="shared" si="33"/>
        <v>16</v>
      </c>
      <c r="M283" s="9" t="s">
        <v>19</v>
      </c>
      <c r="N283" s="9">
        <v>21932</v>
      </c>
      <c r="O283" s="9">
        <v>457</v>
      </c>
      <c r="P283" s="14">
        <v>611.53</v>
      </c>
      <c r="Q283" s="14">
        <f t="shared" si="34"/>
        <v>611.53</v>
      </c>
      <c r="R283" s="9">
        <v>56</v>
      </c>
      <c r="S283" s="9" t="b">
        <v>1</v>
      </c>
      <c r="T283" s="9">
        <v>0</v>
      </c>
      <c r="U283" s="9">
        <f t="shared" si="35"/>
        <v>0</v>
      </c>
      <c r="V283" s="14">
        <f t="shared" si="36"/>
        <v>2188.47</v>
      </c>
      <c r="W283" s="14">
        <f t="shared" si="37"/>
        <v>10.9201785714286</v>
      </c>
      <c r="X283" s="14">
        <f t="shared" si="38"/>
        <v>0</v>
      </c>
      <c r="Y283" s="9">
        <f t="shared" si="39"/>
        <v>0</v>
      </c>
    </row>
    <row r="284" spans="1:25">
      <c r="A284" s="5" t="s">
        <v>605</v>
      </c>
      <c r="B284" s="6" t="s">
        <v>606</v>
      </c>
      <c r="C284" s="7" t="s">
        <v>4128</v>
      </c>
      <c r="D284" s="7">
        <v>45132</v>
      </c>
      <c r="E284" s="6">
        <v>7</v>
      </c>
      <c r="F284" s="6">
        <v>25</v>
      </c>
      <c r="G284" s="6">
        <v>2023</v>
      </c>
      <c r="H284" s="7">
        <f t="shared" si="32"/>
        <v>45132</v>
      </c>
      <c r="I284" s="7" t="str" cm="1">
        <f t="array" ref="I284">_xlfn.IFS(E284=1,"January",E284=2,"Febuary",E284=3,"March",E284=4,"April",E284=5,"May",E284=6,"June",E284=7,"July",E284=8,"August",E284=9,"September",E284=10,"October",E284=11,"November",E284=12,"December",E284&gt;12,_xlfn.IFS(F284=1,"January",F284=2,"Febuary",F284=3,"March",F284=4,"April",F284=5,"May",F284=6,"June",F284=7,"July",F284=8,"August",F284=9,"September",F284=10,"October",F284=11,"November",F284=12,"December"))</f>
        <v>July</v>
      </c>
      <c r="J284" s="7" t="str" cm="1">
        <f t="array" ref="J284">_xlfn.IFS(OR(I284="December",I284="January",I284="Febuary"),"Winter",OR(I284="March",I284="April",I284="May"),"Spring",OR(I284="June",I284="July",I284="August"),"Summer",OR(I284="September",I284="October",I284="November"),"Fall")</f>
        <v>Summer</v>
      </c>
      <c r="K284" s="11">
        <v>45135</v>
      </c>
      <c r="L284" s="6">
        <f t="shared" si="33"/>
        <v>3</v>
      </c>
      <c r="M284" s="6" t="s">
        <v>33</v>
      </c>
      <c r="N284" s="6">
        <v>30855</v>
      </c>
      <c r="O284" s="6">
        <v>1040</v>
      </c>
      <c r="P284" s="12">
        <v>1099.02</v>
      </c>
      <c r="Q284" s="12">
        <f t="shared" si="34"/>
        <v>1099.02</v>
      </c>
      <c r="R284" s="6">
        <v>0</v>
      </c>
      <c r="S284" s="6" t="b">
        <v>0</v>
      </c>
      <c r="T284" s="6">
        <v>0</v>
      </c>
      <c r="U284" s="6">
        <f t="shared" si="35"/>
        <v>0</v>
      </c>
      <c r="V284" s="12">
        <f t="shared" si="36"/>
        <v>-1099.02</v>
      </c>
      <c r="W284" s="12">
        <f t="shared" si="37"/>
        <v>0</v>
      </c>
      <c r="X284" s="12">
        <f t="shared" si="38"/>
        <v>0</v>
      </c>
      <c r="Y284" s="6">
        <f t="shared" si="39"/>
        <v>0</v>
      </c>
    </row>
    <row r="285" spans="1:25">
      <c r="A285" s="8" t="s">
        <v>607</v>
      </c>
      <c r="B285" s="9" t="s">
        <v>608</v>
      </c>
      <c r="C285" s="10" t="s">
        <v>4131</v>
      </c>
      <c r="D285" s="10" t="s">
        <v>115</v>
      </c>
      <c r="E285" s="9">
        <v>21</v>
      </c>
      <c r="F285" s="9">
        <v>8</v>
      </c>
      <c r="G285" s="9">
        <v>2023</v>
      </c>
      <c r="H285" s="10">
        <f t="shared" si="32"/>
        <v>45159</v>
      </c>
      <c r="I285" s="10" t="str" cm="1">
        <f t="array" ref="I285">_xlfn.IFS(E285=1,"January",E285=2,"Febuary",E285=3,"March",E285=4,"April",E285=5,"May",E285=6,"June",E285=7,"July",E285=8,"August",E285=9,"September",E285=10,"October",E285=11,"November",E285=12,"December",E285&gt;12,_xlfn.IFS(F285=1,"January",F285=2,"Febuary",F285=3,"March",F285=4,"April",F285=5,"May",F285=6,"June",F285=7,"July",F285=8,"August",F285=9,"September",F285=10,"October",F285=11,"November",F285=12,"December"))</f>
        <v>August</v>
      </c>
      <c r="J285" s="10" t="str" cm="1">
        <f t="array" ref="J285">_xlfn.IFS(OR(I285="December",I285="January",I285="Febuary"),"Winter",OR(I285="March",I285="April",I285="May"),"Spring",OR(I285="June",I285="July",I285="August"),"Summer",OR(I285="September",I285="October",I285="November"),"Fall")</f>
        <v>Summer</v>
      </c>
      <c r="K285" s="13">
        <v>45189</v>
      </c>
      <c r="L285" s="9">
        <f t="shared" si="33"/>
        <v>30</v>
      </c>
      <c r="M285" s="9" t="s">
        <v>19</v>
      </c>
      <c r="N285" s="9">
        <v>62434</v>
      </c>
      <c r="O285" s="9">
        <v>2322</v>
      </c>
      <c r="P285" s="14">
        <v>3897.39</v>
      </c>
      <c r="Q285" s="14">
        <f t="shared" si="34"/>
        <v>3636.145</v>
      </c>
      <c r="R285" s="9">
        <v>372</v>
      </c>
      <c r="S285" s="9" t="b">
        <v>1</v>
      </c>
      <c r="T285" s="9">
        <v>0</v>
      </c>
      <c r="U285" s="9">
        <f t="shared" si="35"/>
        <v>0</v>
      </c>
      <c r="V285" s="14">
        <f t="shared" si="36"/>
        <v>14963.855</v>
      </c>
      <c r="W285" s="14">
        <f t="shared" si="37"/>
        <v>9.77458333333333</v>
      </c>
      <c r="X285" s="14">
        <f t="shared" si="38"/>
        <v>0</v>
      </c>
      <c r="Y285" s="9">
        <f t="shared" si="39"/>
        <v>0</v>
      </c>
    </row>
    <row r="286" spans="1:25">
      <c r="A286" s="5" t="s">
        <v>609</v>
      </c>
      <c r="B286" s="6" t="s">
        <v>610</v>
      </c>
      <c r="C286" s="7" t="s">
        <v>4127</v>
      </c>
      <c r="D286" s="7">
        <v>45056</v>
      </c>
      <c r="E286" s="6">
        <v>5</v>
      </c>
      <c r="F286" s="6">
        <v>10</v>
      </c>
      <c r="G286" s="6">
        <v>2023</v>
      </c>
      <c r="H286" s="7">
        <f t="shared" si="32"/>
        <v>45056</v>
      </c>
      <c r="I286" s="7" t="str" cm="1">
        <f t="array" ref="I286">_xlfn.IFS(E286=1,"January",E286=2,"Febuary",E286=3,"March",E286=4,"April",E286=5,"May",E286=6,"June",E286=7,"July",E286=8,"August",E286=9,"September",E286=10,"October",E286=11,"November",E286=12,"December",E286&gt;12,_xlfn.IFS(F286=1,"January",F286=2,"Febuary",F286=3,"March",F286=4,"April",F286=5,"May",F286=6,"June",F286=7,"July",F286=8,"August",F286=9,"September",F286=10,"October",F286=11,"November",F286=12,"December"))</f>
        <v>May</v>
      </c>
      <c r="J286" s="7" t="str" cm="1">
        <f t="array" ref="J286">_xlfn.IFS(OR(I286="December",I286="January",I286="Febuary"),"Winter",OR(I286="March",I286="April",I286="May"),"Spring",OR(I286="June",I286="July",I286="August"),"Summer",OR(I286="September",I286="October",I286="November"),"Fall")</f>
        <v>Spring</v>
      </c>
      <c r="K286" s="11">
        <v>45059</v>
      </c>
      <c r="L286" s="6">
        <f t="shared" si="33"/>
        <v>3</v>
      </c>
      <c r="M286" s="6" t="s">
        <v>138</v>
      </c>
      <c r="N286" s="6">
        <v>73694</v>
      </c>
      <c r="O286" s="6">
        <v>1417</v>
      </c>
      <c r="P286" s="12">
        <v>1245.82</v>
      </c>
      <c r="Q286" s="12">
        <f t="shared" si="34"/>
        <v>1245.82</v>
      </c>
      <c r="R286" s="6">
        <v>177</v>
      </c>
      <c r="S286" s="6" t="b">
        <v>1</v>
      </c>
      <c r="T286" s="6">
        <v>0</v>
      </c>
      <c r="U286" s="6">
        <f t="shared" si="35"/>
        <v>0</v>
      </c>
      <c r="V286" s="12">
        <f t="shared" si="36"/>
        <v>7604.18</v>
      </c>
      <c r="W286" s="12">
        <f t="shared" si="37"/>
        <v>7.03853107344633</v>
      </c>
      <c r="X286" s="12">
        <f t="shared" si="38"/>
        <v>0</v>
      </c>
      <c r="Y286" s="6">
        <f t="shared" si="39"/>
        <v>0</v>
      </c>
    </row>
    <row r="287" spans="1:25">
      <c r="A287" s="8" t="s">
        <v>611</v>
      </c>
      <c r="B287" s="9" t="s">
        <v>612</v>
      </c>
      <c r="C287" s="10" t="s">
        <v>4131</v>
      </c>
      <c r="D287" s="10">
        <v>45133</v>
      </c>
      <c r="E287" s="9">
        <v>7</v>
      </c>
      <c r="F287" s="9">
        <v>26</v>
      </c>
      <c r="G287" s="9">
        <v>2023</v>
      </c>
      <c r="H287" s="10">
        <f t="shared" si="32"/>
        <v>45133</v>
      </c>
      <c r="I287" s="10" t="str" cm="1">
        <f t="array" ref="I287">_xlfn.IFS(E287=1,"January",E287=2,"Febuary",E287=3,"March",E287=4,"April",E287=5,"May",E287=6,"June",E287=7,"July",E287=8,"August",E287=9,"September",E287=10,"October",E287=11,"November",E287=12,"December",E287&gt;12,_xlfn.IFS(F287=1,"January",F287=2,"Febuary",F287=3,"March",F287=4,"April",F287=5,"May",F287=6,"June",F287=7,"July",F287=8,"August",F287=9,"September",F287=10,"October",F287=11,"November",F287=12,"December"))</f>
        <v>July</v>
      </c>
      <c r="J287" s="10" t="str" cm="1">
        <f t="array" ref="J287">_xlfn.IFS(OR(I287="December",I287="January",I287="Febuary"),"Winter",OR(I287="March",I287="April",I287="May"),"Spring",OR(I287="June",I287="July",I287="August"),"Summer",OR(I287="September",I287="October",I287="November"),"Fall")</f>
        <v>Summer</v>
      </c>
      <c r="K287" s="13">
        <v>45138</v>
      </c>
      <c r="L287" s="9">
        <f t="shared" si="33"/>
        <v>5</v>
      </c>
      <c r="M287" s="9" t="s">
        <v>33</v>
      </c>
      <c r="N287" s="9">
        <v>44016</v>
      </c>
      <c r="O287" s="9">
        <v>1244</v>
      </c>
      <c r="P287" s="14">
        <v>2373.98</v>
      </c>
      <c r="Q287" s="14">
        <f t="shared" si="34"/>
        <v>2373.98</v>
      </c>
      <c r="R287" s="9">
        <v>0</v>
      </c>
      <c r="S287" s="9" t="b">
        <v>1</v>
      </c>
      <c r="T287" s="9">
        <v>0</v>
      </c>
      <c r="U287" s="9">
        <f t="shared" si="35"/>
        <v>0</v>
      </c>
      <c r="V287" s="14">
        <f t="shared" si="36"/>
        <v>-2373.98</v>
      </c>
      <c r="W287" s="14">
        <f t="shared" si="37"/>
        <v>0</v>
      </c>
      <c r="X287" s="14">
        <f t="shared" si="38"/>
        <v>0</v>
      </c>
      <c r="Y287" s="9">
        <f t="shared" si="39"/>
        <v>0</v>
      </c>
    </row>
    <row r="288" spans="1:25">
      <c r="A288" s="5" t="s">
        <v>613</v>
      </c>
      <c r="B288" s="6" t="s">
        <v>614</v>
      </c>
      <c r="C288" s="7" t="s">
        <v>4129</v>
      </c>
      <c r="D288" s="7">
        <v>44927</v>
      </c>
      <c r="E288" s="6">
        <v>1</v>
      </c>
      <c r="F288" s="6">
        <v>1</v>
      </c>
      <c r="G288" s="6">
        <v>2023</v>
      </c>
      <c r="H288" s="7">
        <f t="shared" si="32"/>
        <v>44927</v>
      </c>
      <c r="I288" s="7" t="str" cm="1">
        <f t="array" ref="I288">_xlfn.IFS(E288=1,"January",E288=2,"Febuary",E288=3,"March",E288=4,"April",E288=5,"May",E288=6,"June",E288=7,"July",E288=8,"August",E288=9,"September",E288=10,"October",E288=11,"November",E288=12,"December",E288&gt;12,_xlfn.IFS(F288=1,"January",F288=2,"Febuary",F288=3,"March",F288=4,"April",F288=5,"May",F288=6,"June",F288=7,"July",F288=8,"August",F288=9,"September",F288=10,"October",F288=11,"November",F288=12,"December"))</f>
        <v>January</v>
      </c>
      <c r="J288" s="7" t="str" cm="1">
        <f t="array" ref="J288">_xlfn.IFS(OR(I288="December",I288="January",I288="Febuary"),"Winter",OR(I288="March",I288="April",I288="May"),"Spring",OR(I288="June",I288="July",I288="August"),"Summer",OR(I288="September",I288="October",I288="November"),"Fall")</f>
        <v>Winter</v>
      </c>
      <c r="K288" s="11">
        <v>44932</v>
      </c>
      <c r="L288" s="6">
        <f t="shared" si="33"/>
        <v>5</v>
      </c>
      <c r="M288" s="6" t="s">
        <v>33</v>
      </c>
      <c r="N288" s="6">
        <v>8400</v>
      </c>
      <c r="O288" s="6">
        <v>147</v>
      </c>
      <c r="P288" s="12">
        <v>270.62</v>
      </c>
      <c r="Q288" s="12">
        <f t="shared" si="34"/>
        <v>270.62</v>
      </c>
      <c r="R288" s="6">
        <v>10</v>
      </c>
      <c r="S288" s="6" t="b">
        <v>1</v>
      </c>
      <c r="T288" s="6">
        <v>0</v>
      </c>
      <c r="U288" s="6">
        <f t="shared" si="35"/>
        <v>0</v>
      </c>
      <c r="V288" s="12">
        <f t="shared" si="36"/>
        <v>229.38</v>
      </c>
      <c r="W288" s="12">
        <f t="shared" si="37"/>
        <v>27.062</v>
      </c>
      <c r="X288" s="12">
        <f t="shared" si="38"/>
        <v>0</v>
      </c>
      <c r="Y288" s="6">
        <f t="shared" si="39"/>
        <v>0</v>
      </c>
    </row>
    <row r="289" spans="1:25">
      <c r="A289" s="8" t="s">
        <v>615</v>
      </c>
      <c r="B289" s="9" t="s">
        <v>616</v>
      </c>
      <c r="C289" s="10" t="s">
        <v>4127</v>
      </c>
      <c r="D289" s="10" t="s">
        <v>617</v>
      </c>
      <c r="E289" s="9">
        <v>31</v>
      </c>
      <c r="F289" s="9">
        <v>7</v>
      </c>
      <c r="G289" s="9">
        <v>2023</v>
      </c>
      <c r="H289" s="10">
        <f t="shared" si="32"/>
        <v>45138</v>
      </c>
      <c r="I289" s="10" t="str" cm="1">
        <f t="array" ref="I289">_xlfn.IFS(E289=1,"January",E289=2,"Febuary",E289=3,"March",E289=4,"April",E289=5,"May",E289=6,"June",E289=7,"July",E289=8,"August",E289=9,"September",E289=10,"October",E289=11,"November",E289=12,"December",E289&gt;12,_xlfn.IFS(F289=1,"January",F289=2,"Febuary",F289=3,"March",F289=4,"April",F289=5,"May",F289=6,"June",F289=7,"July",F289=8,"August",F289=9,"September",F289=10,"October",F289=11,"November",F289=12,"December"))</f>
        <v>July</v>
      </c>
      <c r="J289" s="10" t="str" cm="1">
        <f t="array" ref="J289">_xlfn.IFS(OR(I289="December",I289="January",I289="Febuary"),"Winter",OR(I289="March",I289="April",I289="May"),"Spring",OR(I289="June",I289="July",I289="August"),"Summer",OR(I289="September",I289="October",I289="November"),"Fall")</f>
        <v>Summer</v>
      </c>
      <c r="K289" s="13">
        <v>45142</v>
      </c>
      <c r="L289" s="9">
        <f t="shared" si="33"/>
        <v>4</v>
      </c>
      <c r="M289" s="9" t="s">
        <v>266</v>
      </c>
      <c r="N289" s="9">
        <v>43642</v>
      </c>
      <c r="O289" s="9">
        <v>527</v>
      </c>
      <c r="P289" s="14">
        <v>530.28</v>
      </c>
      <c r="Q289" s="14">
        <f t="shared" si="34"/>
        <v>530.28</v>
      </c>
      <c r="R289" s="9">
        <v>100</v>
      </c>
      <c r="S289" s="9" t="b">
        <v>1</v>
      </c>
      <c r="T289" s="9">
        <v>0</v>
      </c>
      <c r="U289" s="9">
        <f t="shared" si="35"/>
        <v>0</v>
      </c>
      <c r="V289" s="14">
        <f t="shared" si="36"/>
        <v>4469.72</v>
      </c>
      <c r="W289" s="14">
        <f t="shared" si="37"/>
        <v>5.3028</v>
      </c>
      <c r="X289" s="14">
        <f t="shared" si="38"/>
        <v>0</v>
      </c>
      <c r="Y289" s="9">
        <f t="shared" si="39"/>
        <v>0</v>
      </c>
    </row>
    <row r="290" spans="1:25">
      <c r="A290" s="5" t="s">
        <v>618</v>
      </c>
      <c r="B290" s="6" t="s">
        <v>619</v>
      </c>
      <c r="C290" s="7" t="s">
        <v>4131</v>
      </c>
      <c r="D290" s="7">
        <v>45192</v>
      </c>
      <c r="E290" s="6">
        <v>9</v>
      </c>
      <c r="F290" s="6">
        <v>23</v>
      </c>
      <c r="G290" s="6">
        <v>2023</v>
      </c>
      <c r="H290" s="7">
        <f t="shared" si="32"/>
        <v>45192</v>
      </c>
      <c r="I290" s="7" t="str" cm="1">
        <f t="array" ref="I290">_xlfn.IFS(E290=1,"January",E290=2,"Febuary",E290=3,"March",E290=4,"April",E290=5,"May",E290=6,"June",E290=7,"July",E290=8,"August",E290=9,"September",E290=10,"October",E290=11,"November",E290=12,"December",E290&gt;12,_xlfn.IFS(F290=1,"January",F290=2,"Febuary",F290=3,"March",F290=4,"April",F290=5,"May",F290=6,"June",F290=7,"July",F290=8,"August",F290=9,"September",F290=10,"October",F290=11,"November",F290=12,"December"))</f>
        <v>September</v>
      </c>
      <c r="J290" s="7" t="str" cm="1">
        <f t="array" ref="J290">_xlfn.IFS(OR(I290="December",I290="January",I290="Febuary"),"Winter",OR(I290="March",I290="April",I290="May"),"Spring",OR(I290="June",I290="July",I290="August"),"Summer",OR(I290="September",I290="October",I290="November"),"Fall")</f>
        <v>Fall</v>
      </c>
      <c r="K290" s="11">
        <v>45209</v>
      </c>
      <c r="L290" s="6">
        <f t="shared" si="33"/>
        <v>17</v>
      </c>
      <c r="M290" s="6" t="s">
        <v>41</v>
      </c>
      <c r="N290" s="6">
        <v>16151</v>
      </c>
      <c r="O290" s="6">
        <v>406</v>
      </c>
      <c r="P290" s="12">
        <v>647.24</v>
      </c>
      <c r="Q290" s="12">
        <f t="shared" si="34"/>
        <v>647.24</v>
      </c>
      <c r="R290" s="6">
        <v>41</v>
      </c>
      <c r="S290" s="6" t="b">
        <v>0</v>
      </c>
      <c r="T290" s="6">
        <v>16169</v>
      </c>
      <c r="U290" s="6">
        <f t="shared" si="35"/>
        <v>0.253571649452656</v>
      </c>
      <c r="V290" s="12">
        <f t="shared" si="36"/>
        <v>1402.76</v>
      </c>
      <c r="W290" s="12">
        <f t="shared" si="37"/>
        <v>15.7863414634146</v>
      </c>
      <c r="X290" s="12">
        <f t="shared" si="38"/>
        <v>0.0400296864370091</v>
      </c>
      <c r="Y290" s="6">
        <f t="shared" si="39"/>
        <v>1.00111448207541</v>
      </c>
    </row>
    <row r="291" spans="1:25">
      <c r="A291" s="8" t="s">
        <v>620</v>
      </c>
      <c r="B291" s="9" t="s">
        <v>621</v>
      </c>
      <c r="C291" s="10" t="s">
        <v>4131</v>
      </c>
      <c r="D291" s="10">
        <v>45247</v>
      </c>
      <c r="E291" s="9">
        <v>11</v>
      </c>
      <c r="F291" s="9">
        <v>17</v>
      </c>
      <c r="G291" s="9">
        <v>2023</v>
      </c>
      <c r="H291" s="10">
        <f t="shared" si="32"/>
        <v>45247</v>
      </c>
      <c r="I291" s="10" t="str" cm="1">
        <f t="array" ref="I291">_xlfn.IFS(E291=1,"January",E291=2,"Febuary",E291=3,"March",E291=4,"April",E291=5,"May",E291=6,"June",E291=7,"July",E291=8,"August",E291=9,"September",E291=10,"October",E291=11,"November",E291=12,"December",E291&gt;12,_xlfn.IFS(F291=1,"January",F291=2,"Febuary",F291=3,"March",F291=4,"April",F291=5,"May",F291=6,"June",F291=7,"July",F291=8,"August",F291=9,"September",F291=10,"October",F291=11,"November",F291=12,"December"))</f>
        <v>November</v>
      </c>
      <c r="J291" s="10" t="str" cm="1">
        <f t="array" ref="J291">_xlfn.IFS(OR(I291="December",I291="January",I291="Febuary"),"Winter",OR(I291="March",I291="April",I291="May"),"Spring",OR(I291="June",I291="July",I291="August"),"Summer",OR(I291="September",I291="October",I291="November"),"Fall")</f>
        <v>Fall</v>
      </c>
      <c r="K291" s="13">
        <v>45253</v>
      </c>
      <c r="L291" s="9">
        <f t="shared" si="33"/>
        <v>6</v>
      </c>
      <c r="M291" s="9" t="s">
        <v>14</v>
      </c>
      <c r="N291" s="9">
        <v>52407</v>
      </c>
      <c r="O291" s="9">
        <v>1284</v>
      </c>
      <c r="P291" s="14">
        <v>1746.03</v>
      </c>
      <c r="Q291" s="14">
        <f t="shared" si="34"/>
        <v>1746.03</v>
      </c>
      <c r="R291" s="9">
        <v>150</v>
      </c>
      <c r="S291" s="9" t="b">
        <v>0</v>
      </c>
      <c r="T291" s="9">
        <v>0</v>
      </c>
      <c r="U291" s="9">
        <f t="shared" si="35"/>
        <v>0</v>
      </c>
      <c r="V291" s="14">
        <f t="shared" si="36"/>
        <v>5753.97</v>
      </c>
      <c r="W291" s="14">
        <f t="shared" si="37"/>
        <v>11.6402</v>
      </c>
      <c r="X291" s="14">
        <f t="shared" si="38"/>
        <v>0</v>
      </c>
      <c r="Y291" s="9">
        <f t="shared" si="39"/>
        <v>0</v>
      </c>
    </row>
    <row r="292" spans="1:25">
      <c r="A292" s="5" t="s">
        <v>622</v>
      </c>
      <c r="B292" s="6" t="s">
        <v>623</v>
      </c>
      <c r="C292" s="7" t="s">
        <v>4128</v>
      </c>
      <c r="D292" s="7">
        <v>45063</v>
      </c>
      <c r="E292" s="6">
        <v>5</v>
      </c>
      <c r="F292" s="6">
        <v>17</v>
      </c>
      <c r="G292" s="6">
        <v>2023</v>
      </c>
      <c r="H292" s="7">
        <f t="shared" si="32"/>
        <v>45063</v>
      </c>
      <c r="I292" s="7" t="str" cm="1">
        <f t="array" ref="I292">_xlfn.IFS(E292=1,"January",E292=2,"Febuary",E292=3,"March",E292=4,"April",E292=5,"May",E292=6,"June",E292=7,"July",E292=8,"August",E292=9,"September",E292=10,"October",E292=11,"November",E292=12,"December",E292&gt;12,_xlfn.IFS(F292=1,"January",F292=2,"Febuary",F292=3,"March",F292=4,"April",F292=5,"May",F292=6,"June",F292=7,"July",F292=8,"August",F292=9,"September",F292=10,"October",F292=11,"November",F292=12,"December"))</f>
        <v>May</v>
      </c>
      <c r="J292" s="7" t="str" cm="1">
        <f t="array" ref="J292">_xlfn.IFS(OR(I292="December",I292="January",I292="Febuary"),"Winter",OR(I292="March",I292="April",I292="May"),"Spring",OR(I292="June",I292="July",I292="August"),"Summer",OR(I292="September",I292="October",I292="November"),"Fall")</f>
        <v>Spring</v>
      </c>
      <c r="K292" s="11">
        <v>45086</v>
      </c>
      <c r="L292" s="6">
        <f t="shared" si="33"/>
        <v>23</v>
      </c>
      <c r="M292" s="6" t="s">
        <v>23</v>
      </c>
      <c r="N292" s="6">
        <v>67690</v>
      </c>
      <c r="O292" s="6">
        <v>3372</v>
      </c>
      <c r="P292" s="12">
        <v>3393.83</v>
      </c>
      <c r="Q292" s="12">
        <f t="shared" si="34"/>
        <v>3393.83</v>
      </c>
      <c r="R292" s="6">
        <v>0</v>
      </c>
      <c r="S292" s="6" t="b">
        <v>0</v>
      </c>
      <c r="T292" s="6">
        <v>0</v>
      </c>
      <c r="U292" s="6">
        <f t="shared" si="35"/>
        <v>0</v>
      </c>
      <c r="V292" s="12">
        <f t="shared" si="36"/>
        <v>-3393.83</v>
      </c>
      <c r="W292" s="12">
        <f t="shared" si="37"/>
        <v>0</v>
      </c>
      <c r="X292" s="12">
        <f t="shared" si="38"/>
        <v>0</v>
      </c>
      <c r="Y292" s="6">
        <f t="shared" si="39"/>
        <v>0</v>
      </c>
    </row>
    <row r="293" spans="1:25">
      <c r="A293" s="8" t="s">
        <v>624</v>
      </c>
      <c r="B293" s="9" t="s">
        <v>625</v>
      </c>
      <c r="C293" s="10" t="s">
        <v>4129</v>
      </c>
      <c r="D293" s="10">
        <v>45151</v>
      </c>
      <c r="E293" s="9">
        <v>8</v>
      </c>
      <c r="F293" s="9">
        <v>13</v>
      </c>
      <c r="G293" s="9">
        <v>2023</v>
      </c>
      <c r="H293" s="10">
        <f t="shared" si="32"/>
        <v>45151</v>
      </c>
      <c r="I293" s="10" t="str" cm="1">
        <f t="array" ref="I293">_xlfn.IFS(E293=1,"January",E293=2,"Febuary",E293=3,"March",E293=4,"April",E293=5,"May",E293=6,"June",E293=7,"July",E293=8,"August",E293=9,"September",E293=10,"October",E293=11,"November",E293=12,"December",E293&gt;12,_xlfn.IFS(F293=1,"January",F293=2,"Febuary",F293=3,"March",F293=4,"April",F293=5,"May",F293=6,"June",F293=7,"July",F293=8,"August",F293=9,"September",F293=10,"October",F293=11,"November",F293=12,"December"))</f>
        <v>August</v>
      </c>
      <c r="J293" s="10" t="str" cm="1">
        <f t="array" ref="J293">_xlfn.IFS(OR(I293="December",I293="January",I293="Febuary"),"Winter",OR(I293="March",I293="April",I293="May"),"Spring",OR(I293="June",I293="July",I293="August"),"Summer",OR(I293="September",I293="October",I293="November"),"Fall")</f>
        <v>Summer</v>
      </c>
      <c r="K293" s="13">
        <v>45159</v>
      </c>
      <c r="L293" s="9">
        <f t="shared" si="33"/>
        <v>8</v>
      </c>
      <c r="M293" s="9" t="s">
        <v>14</v>
      </c>
      <c r="N293" s="9">
        <v>5499</v>
      </c>
      <c r="O293" s="9">
        <v>153</v>
      </c>
      <c r="P293" s="14">
        <v>303.37</v>
      </c>
      <c r="Q293" s="14">
        <f t="shared" si="34"/>
        <v>303.37</v>
      </c>
      <c r="R293" s="9">
        <v>15</v>
      </c>
      <c r="S293" s="9" t="b">
        <v>1</v>
      </c>
      <c r="T293" s="9">
        <v>0</v>
      </c>
      <c r="U293" s="9">
        <f t="shared" si="35"/>
        <v>0</v>
      </c>
      <c r="V293" s="14">
        <f t="shared" si="36"/>
        <v>446.63</v>
      </c>
      <c r="W293" s="14">
        <f t="shared" si="37"/>
        <v>20.2246666666667</v>
      </c>
      <c r="X293" s="14">
        <f t="shared" si="38"/>
        <v>0</v>
      </c>
      <c r="Y293" s="9">
        <f t="shared" si="39"/>
        <v>0</v>
      </c>
    </row>
    <row r="294" spans="1:25">
      <c r="A294" s="5" t="s">
        <v>626</v>
      </c>
      <c r="B294" s="6" t="s">
        <v>627</v>
      </c>
      <c r="C294" s="7" t="s">
        <v>4128</v>
      </c>
      <c r="D294" s="7">
        <v>44941</v>
      </c>
      <c r="E294" s="6">
        <v>1</v>
      </c>
      <c r="F294" s="6">
        <v>15</v>
      </c>
      <c r="G294" s="6">
        <v>2023</v>
      </c>
      <c r="H294" s="7">
        <f t="shared" si="32"/>
        <v>44941</v>
      </c>
      <c r="I294" s="7" t="str" cm="1">
        <f t="array" ref="I294">_xlfn.IFS(E294=1,"January",E294=2,"Febuary",E294=3,"March",E294=4,"April",E294=5,"May",E294=6,"June",E294=7,"July",E294=8,"August",E294=9,"September",E294=10,"October",E294=11,"November",E294=12,"December",E294&gt;12,_xlfn.IFS(F294=1,"January",F294=2,"Febuary",F294=3,"March",F294=4,"April",F294=5,"May",F294=6,"June",F294=7,"July",F294=8,"August",F294=9,"September",F294=10,"October",F294=11,"November",F294=12,"December"))</f>
        <v>January</v>
      </c>
      <c r="J294" s="7" t="str" cm="1">
        <f t="array" ref="J294">_xlfn.IFS(OR(I294="December",I294="January",I294="Febuary"),"Winter",OR(I294="March",I294="April",I294="May"),"Spring",OR(I294="June",I294="July",I294="August"),"Summer",OR(I294="September",I294="October",I294="November"),"Fall")</f>
        <v>Winter</v>
      </c>
      <c r="K294" s="11">
        <v>44944</v>
      </c>
      <c r="L294" s="6">
        <f t="shared" si="33"/>
        <v>3</v>
      </c>
      <c r="M294" s="6" t="s">
        <v>33</v>
      </c>
      <c r="N294" s="6">
        <v>7295</v>
      </c>
      <c r="O294" s="6">
        <v>170</v>
      </c>
      <c r="P294" s="12">
        <v>91.44</v>
      </c>
      <c r="Q294" s="12">
        <f t="shared" si="34"/>
        <v>91.44</v>
      </c>
      <c r="R294" s="6">
        <v>14</v>
      </c>
      <c r="S294" s="6" t="b">
        <v>1</v>
      </c>
      <c r="T294" s="6">
        <v>0</v>
      </c>
      <c r="U294" s="6">
        <f t="shared" si="35"/>
        <v>0</v>
      </c>
      <c r="V294" s="12">
        <f t="shared" si="36"/>
        <v>608.56</v>
      </c>
      <c r="W294" s="12">
        <f t="shared" si="37"/>
        <v>6.53142857142857</v>
      </c>
      <c r="X294" s="12">
        <f t="shared" si="38"/>
        <v>0</v>
      </c>
      <c r="Y294" s="6">
        <f t="shared" si="39"/>
        <v>0</v>
      </c>
    </row>
    <row r="295" spans="1:25">
      <c r="A295" s="8" t="s">
        <v>628</v>
      </c>
      <c r="B295" s="9" t="s">
        <v>629</v>
      </c>
      <c r="C295" s="10" t="s">
        <v>4129</v>
      </c>
      <c r="D295" s="10">
        <v>45049</v>
      </c>
      <c r="E295" s="9">
        <v>5</v>
      </c>
      <c r="F295" s="9">
        <v>3</v>
      </c>
      <c r="G295" s="9">
        <v>2023</v>
      </c>
      <c r="H295" s="10">
        <f t="shared" si="32"/>
        <v>45049</v>
      </c>
      <c r="I295" s="10" t="str" cm="1">
        <f t="array" ref="I295">_xlfn.IFS(E295=1,"January",E295=2,"Febuary",E295=3,"March",E295=4,"April",E295=5,"May",E295=6,"June",E295=7,"July",E295=8,"August",E295=9,"September",E295=10,"October",E295=11,"November",E295=12,"December",E295&gt;12,_xlfn.IFS(F295=1,"January",F295=2,"Febuary",F295=3,"March",F295=4,"April",F295=5,"May",F295=6,"June",F295=7,"July",F295=8,"August",F295=9,"September",F295=10,"October",F295=11,"November",F295=12,"December"))</f>
        <v>May</v>
      </c>
      <c r="J295" s="10" t="str" cm="1">
        <f t="array" ref="J295">_xlfn.IFS(OR(I295="December",I295="January",I295="Febuary"),"Winter",OR(I295="March",I295="April",I295="May"),"Spring",OR(I295="June",I295="July",I295="August"),"Summer",OR(I295="September",I295="October",I295="November"),"Fall")</f>
        <v>Spring</v>
      </c>
      <c r="K295" s="13">
        <v>45074</v>
      </c>
      <c r="L295" s="9">
        <f t="shared" si="33"/>
        <v>25</v>
      </c>
      <c r="M295" s="9" t="s">
        <v>14</v>
      </c>
      <c r="N295" s="9">
        <v>60040</v>
      </c>
      <c r="O295" s="9">
        <v>1994</v>
      </c>
      <c r="P295" s="14">
        <v>1752.66</v>
      </c>
      <c r="Q295" s="14">
        <f t="shared" si="34"/>
        <v>1752.66</v>
      </c>
      <c r="R295" s="9">
        <v>288</v>
      </c>
      <c r="S295" s="9" t="b">
        <v>0</v>
      </c>
      <c r="T295" s="9">
        <v>0</v>
      </c>
      <c r="U295" s="9">
        <f t="shared" si="35"/>
        <v>0</v>
      </c>
      <c r="V295" s="14">
        <f t="shared" si="36"/>
        <v>12647.34</v>
      </c>
      <c r="W295" s="14">
        <f t="shared" si="37"/>
        <v>6.085625</v>
      </c>
      <c r="X295" s="14">
        <f t="shared" si="38"/>
        <v>0</v>
      </c>
      <c r="Y295" s="9">
        <f t="shared" si="39"/>
        <v>0</v>
      </c>
    </row>
    <row r="296" spans="1:25">
      <c r="A296" s="5" t="s">
        <v>630</v>
      </c>
      <c r="B296" s="6" t="s">
        <v>631</v>
      </c>
      <c r="C296" s="7" t="s">
        <v>4127</v>
      </c>
      <c r="D296" s="7">
        <v>44934</v>
      </c>
      <c r="E296" s="6">
        <v>1</v>
      </c>
      <c r="F296" s="6">
        <v>8</v>
      </c>
      <c r="G296" s="6">
        <v>2023</v>
      </c>
      <c r="H296" s="7">
        <f t="shared" si="32"/>
        <v>44934</v>
      </c>
      <c r="I296" s="7" t="str" cm="1">
        <f t="array" ref="I296">_xlfn.IFS(E296=1,"January",E296=2,"Febuary",E296=3,"March",E296=4,"April",E296=5,"May",E296=6,"June",E296=7,"July",E296=8,"August",E296=9,"September",E296=10,"October",E296=11,"November",E296=12,"December",E296&gt;12,_xlfn.IFS(F296=1,"January",F296=2,"Febuary",F296=3,"March",F296=4,"April",F296=5,"May",F296=6,"June",F296=7,"July",F296=8,"August",F296=9,"September",F296=10,"October",F296=11,"November",F296=12,"December"))</f>
        <v>January</v>
      </c>
      <c r="J296" s="7" t="str" cm="1">
        <f t="array" ref="J296">_xlfn.IFS(OR(I296="December",I296="January",I296="Febuary"),"Winter",OR(I296="March",I296="April",I296="May"),"Spring",OR(I296="June",I296="July",I296="August"),"Summer",OR(I296="September",I296="October",I296="November"),"Fall")</f>
        <v>Winter</v>
      </c>
      <c r="K296" s="11">
        <v>45151</v>
      </c>
      <c r="L296" s="6">
        <f t="shared" si="33"/>
        <v>217</v>
      </c>
      <c r="M296" s="6" t="s">
        <v>41</v>
      </c>
      <c r="N296" s="6">
        <v>13183</v>
      </c>
      <c r="O296" s="6">
        <v>178</v>
      </c>
      <c r="P296" s="12">
        <v>227.86</v>
      </c>
      <c r="Q296" s="12">
        <f t="shared" si="34"/>
        <v>227.86</v>
      </c>
      <c r="R296" s="6">
        <v>9</v>
      </c>
      <c r="S296" s="6" t="b">
        <v>0</v>
      </c>
      <c r="T296" s="6">
        <v>0</v>
      </c>
      <c r="U296" s="6">
        <f t="shared" si="35"/>
        <v>0</v>
      </c>
      <c r="V296" s="12">
        <f t="shared" si="36"/>
        <v>222.14</v>
      </c>
      <c r="W296" s="12">
        <f t="shared" si="37"/>
        <v>25.3177777777778</v>
      </c>
      <c r="X296" s="12">
        <f t="shared" si="38"/>
        <v>0</v>
      </c>
      <c r="Y296" s="6">
        <f t="shared" si="39"/>
        <v>0</v>
      </c>
    </row>
    <row r="297" spans="1:25">
      <c r="A297" s="8" t="s">
        <v>632</v>
      </c>
      <c r="B297" s="9" t="s">
        <v>633</v>
      </c>
      <c r="C297" s="10" t="s">
        <v>4127</v>
      </c>
      <c r="D297" s="10">
        <v>44985</v>
      </c>
      <c r="E297" s="9">
        <v>2</v>
      </c>
      <c r="F297" s="9">
        <v>28</v>
      </c>
      <c r="G297" s="9">
        <v>2023</v>
      </c>
      <c r="H297" s="10">
        <f t="shared" si="32"/>
        <v>44985</v>
      </c>
      <c r="I297" s="10" t="str" cm="1">
        <f t="array" ref="I297">_xlfn.IFS(E297=1,"January",E297=2,"Febuary",E297=3,"March",E297=4,"April",E297=5,"May",E297=6,"June",E297=7,"July",E297=8,"August",E297=9,"September",E297=10,"October",E297=11,"November",E297=12,"December",E297&gt;12,_xlfn.IFS(F297=1,"January",F297=2,"Febuary",F297=3,"March",F297=4,"April",F297=5,"May",F297=6,"June",F297=7,"July",F297=8,"August",F297=9,"September",F297=10,"October",F297=11,"November",F297=12,"December"))</f>
        <v>Febuary</v>
      </c>
      <c r="J297" s="10" t="str" cm="1">
        <f t="array" ref="J297">_xlfn.IFS(OR(I297="December",I297="January",I297="Febuary"),"Winter",OR(I297="March",I297="April",I297="May"),"Spring",OR(I297="June",I297="July",I297="August"),"Summer",OR(I297="September",I297="October",I297="November"),"Fall")</f>
        <v>Winter</v>
      </c>
      <c r="K297" s="13">
        <v>44997</v>
      </c>
      <c r="L297" s="9">
        <f t="shared" si="33"/>
        <v>12</v>
      </c>
      <c r="M297" s="9" t="s">
        <v>19</v>
      </c>
      <c r="N297" s="9">
        <v>30299</v>
      </c>
      <c r="O297" s="9">
        <v>1468</v>
      </c>
      <c r="P297" s="14">
        <v>1883.34</v>
      </c>
      <c r="Q297" s="14">
        <f t="shared" si="34"/>
        <v>1883.34</v>
      </c>
      <c r="R297" s="9">
        <v>232</v>
      </c>
      <c r="S297" s="9" t="b">
        <v>1</v>
      </c>
      <c r="T297" s="9">
        <v>0</v>
      </c>
      <c r="U297" s="9">
        <f t="shared" si="35"/>
        <v>0</v>
      </c>
      <c r="V297" s="14">
        <f t="shared" si="36"/>
        <v>9716.66</v>
      </c>
      <c r="W297" s="14">
        <f t="shared" si="37"/>
        <v>8.11784482758621</v>
      </c>
      <c r="X297" s="14">
        <f t="shared" si="38"/>
        <v>0</v>
      </c>
      <c r="Y297" s="9">
        <f t="shared" si="39"/>
        <v>0</v>
      </c>
    </row>
    <row r="298" spans="1:25">
      <c r="A298" s="5" t="s">
        <v>634</v>
      </c>
      <c r="B298" s="6" t="s">
        <v>635</v>
      </c>
      <c r="C298" s="7" t="s">
        <v>4128</v>
      </c>
      <c r="D298" s="7">
        <v>45005</v>
      </c>
      <c r="E298" s="6">
        <v>3</v>
      </c>
      <c r="F298" s="6">
        <v>20</v>
      </c>
      <c r="G298" s="6">
        <v>2023</v>
      </c>
      <c r="H298" s="7">
        <f t="shared" si="32"/>
        <v>45005</v>
      </c>
      <c r="I298" s="7" t="str" cm="1">
        <f t="array" ref="I298">_xlfn.IFS(E298=1,"January",E298=2,"Febuary",E298=3,"March",E298=4,"April",E298=5,"May",E298=6,"June",E298=7,"July",E298=8,"August",E298=9,"September",E298=10,"October",E298=11,"November",E298=12,"December",E298&gt;12,_xlfn.IFS(F298=1,"January",F298=2,"Febuary",F298=3,"March",F298=4,"April",F298=5,"May",F298=6,"June",F298=7,"July",F298=8,"August",F298=9,"September",F298=10,"October",F298=11,"November",F298=12,"December"))</f>
        <v>March</v>
      </c>
      <c r="J298" s="7" t="str" cm="1">
        <f t="array" ref="J298">_xlfn.IFS(OR(I298="December",I298="January",I298="Febuary"),"Winter",OR(I298="March",I298="April",I298="May"),"Spring",OR(I298="June",I298="July",I298="August"),"Summer",OR(I298="September",I298="October",I298="November"),"Fall")</f>
        <v>Spring</v>
      </c>
      <c r="K298" s="11">
        <v>45016</v>
      </c>
      <c r="L298" s="6">
        <f t="shared" si="33"/>
        <v>11</v>
      </c>
      <c r="M298" s="6" t="s">
        <v>19</v>
      </c>
      <c r="N298" s="6">
        <v>13874</v>
      </c>
      <c r="O298" s="6">
        <v>491</v>
      </c>
      <c r="P298" s="12">
        <v>679.25</v>
      </c>
      <c r="Q298" s="12">
        <f t="shared" si="34"/>
        <v>679.25</v>
      </c>
      <c r="R298" s="6">
        <v>62</v>
      </c>
      <c r="S298" s="6" t="b">
        <v>0</v>
      </c>
      <c r="T298" s="6">
        <v>0</v>
      </c>
      <c r="U298" s="6">
        <f t="shared" si="35"/>
        <v>0</v>
      </c>
      <c r="V298" s="12">
        <f t="shared" si="36"/>
        <v>2420.75</v>
      </c>
      <c r="W298" s="12">
        <f t="shared" si="37"/>
        <v>10.9556451612903</v>
      </c>
      <c r="X298" s="12">
        <f t="shared" si="38"/>
        <v>0</v>
      </c>
      <c r="Y298" s="6">
        <f t="shared" si="39"/>
        <v>0</v>
      </c>
    </row>
    <row r="299" spans="1:25">
      <c r="A299" s="8" t="s">
        <v>636</v>
      </c>
      <c r="B299" s="9" t="s">
        <v>637</v>
      </c>
      <c r="C299" s="10" t="s">
        <v>4131</v>
      </c>
      <c r="D299" s="10">
        <v>45187</v>
      </c>
      <c r="E299" s="9">
        <v>9</v>
      </c>
      <c r="F299" s="9">
        <v>18</v>
      </c>
      <c r="G299" s="9">
        <v>2023</v>
      </c>
      <c r="H299" s="10">
        <f t="shared" si="32"/>
        <v>45187</v>
      </c>
      <c r="I299" s="10" t="str" cm="1">
        <f t="array" ref="I299">_xlfn.IFS(E299=1,"January",E299=2,"Febuary",E299=3,"March",E299=4,"April",E299=5,"May",E299=6,"June",E299=7,"July",E299=8,"August",E299=9,"September",E299=10,"October",E299=11,"November",E299=12,"December",E299&gt;12,_xlfn.IFS(F299=1,"January",F299=2,"Febuary",F299=3,"March",F299=4,"April",F299=5,"May",F299=6,"June",F299=7,"July",F299=8,"August",F299=9,"September",F299=10,"October",F299=11,"November",F299=12,"December"))</f>
        <v>September</v>
      </c>
      <c r="J299" s="10" t="str" cm="1">
        <f t="array" ref="J299">_xlfn.IFS(OR(I299="December",I299="January",I299="Febuary"),"Winter",OR(I299="March",I299="April",I299="May"),"Spring",OR(I299="June",I299="July",I299="August"),"Summer",OR(I299="September",I299="October",I299="November"),"Fall")</f>
        <v>Fall</v>
      </c>
      <c r="K299" s="13">
        <v>45190</v>
      </c>
      <c r="L299" s="9">
        <f t="shared" si="33"/>
        <v>3</v>
      </c>
      <c r="M299" s="9" t="s">
        <v>41</v>
      </c>
      <c r="N299" s="9">
        <v>33711</v>
      </c>
      <c r="O299" s="9">
        <v>1354</v>
      </c>
      <c r="P299" s="14">
        <v>2203.65</v>
      </c>
      <c r="Q299" s="14">
        <f t="shared" si="34"/>
        <v>2203.65</v>
      </c>
      <c r="R299" s="9">
        <v>190</v>
      </c>
      <c r="S299" s="9" t="b">
        <v>1</v>
      </c>
      <c r="T299" s="9">
        <v>0</v>
      </c>
      <c r="U299" s="9">
        <f t="shared" si="35"/>
        <v>0</v>
      </c>
      <c r="V299" s="14">
        <f t="shared" si="36"/>
        <v>7296.35</v>
      </c>
      <c r="W299" s="14">
        <f t="shared" si="37"/>
        <v>11.5981578947368</v>
      </c>
      <c r="X299" s="14">
        <f t="shared" si="38"/>
        <v>0</v>
      </c>
      <c r="Y299" s="9">
        <f t="shared" si="39"/>
        <v>0</v>
      </c>
    </row>
    <row r="300" spans="1:25">
      <c r="A300" s="5" t="s">
        <v>638</v>
      </c>
      <c r="B300" s="6" t="s">
        <v>639</v>
      </c>
      <c r="C300" s="7" t="s">
        <v>4129</v>
      </c>
      <c r="D300" s="7">
        <v>45174</v>
      </c>
      <c r="E300" s="6">
        <v>9</v>
      </c>
      <c r="F300" s="6">
        <v>5</v>
      </c>
      <c r="G300" s="6">
        <v>2023</v>
      </c>
      <c r="H300" s="7">
        <f t="shared" si="32"/>
        <v>45174</v>
      </c>
      <c r="I300" s="7" t="str" cm="1">
        <f t="array" ref="I300">_xlfn.IFS(E300=1,"January",E300=2,"Febuary",E300=3,"March",E300=4,"April",E300=5,"May",E300=6,"June",E300=7,"July",E300=8,"August",E300=9,"September",E300=10,"October",E300=11,"November",E300=12,"December",E300&gt;12,_xlfn.IFS(F300=1,"January",F300=2,"Febuary",F300=3,"March",F300=4,"April",F300=5,"May",F300=6,"June",F300=7,"July",F300=8,"August",F300=9,"September",F300=10,"October",F300=11,"November",F300=12,"December"))</f>
        <v>September</v>
      </c>
      <c r="J300" s="7" t="str" cm="1">
        <f t="array" ref="J300">_xlfn.IFS(OR(I300="December",I300="January",I300="Febuary"),"Winter",OR(I300="March",I300="April",I300="May"),"Spring",OR(I300="June",I300="July",I300="August"),"Summer",OR(I300="September",I300="October",I300="November"),"Fall")</f>
        <v>Fall</v>
      </c>
      <c r="K300" s="11">
        <v>45188</v>
      </c>
      <c r="L300" s="6">
        <f t="shared" si="33"/>
        <v>14</v>
      </c>
      <c r="M300" s="6" t="s">
        <v>138</v>
      </c>
      <c r="N300" s="6">
        <v>6539</v>
      </c>
      <c r="O300" s="6">
        <v>109</v>
      </c>
      <c r="P300" s="12">
        <v>156.44</v>
      </c>
      <c r="Q300" s="12">
        <f t="shared" si="34"/>
        <v>156.44</v>
      </c>
      <c r="R300" s="6">
        <v>15</v>
      </c>
      <c r="S300" s="6" t="b">
        <v>0</v>
      </c>
      <c r="T300" s="6">
        <v>0</v>
      </c>
      <c r="U300" s="6">
        <f t="shared" si="35"/>
        <v>0</v>
      </c>
      <c r="V300" s="12">
        <f t="shared" si="36"/>
        <v>593.56</v>
      </c>
      <c r="W300" s="12">
        <f t="shared" si="37"/>
        <v>10.4293333333333</v>
      </c>
      <c r="X300" s="12">
        <f t="shared" si="38"/>
        <v>0</v>
      </c>
      <c r="Y300" s="6">
        <f t="shared" si="39"/>
        <v>0</v>
      </c>
    </row>
    <row r="301" spans="1:25">
      <c r="A301" s="8" t="s">
        <v>640</v>
      </c>
      <c r="B301" s="9" t="s">
        <v>641</v>
      </c>
      <c r="C301" s="10" t="s">
        <v>4128</v>
      </c>
      <c r="D301" s="10">
        <v>45209</v>
      </c>
      <c r="E301" s="9">
        <v>10</v>
      </c>
      <c r="F301" s="9">
        <v>10</v>
      </c>
      <c r="G301" s="9">
        <v>2023</v>
      </c>
      <c r="H301" s="10">
        <f t="shared" si="32"/>
        <v>45209</v>
      </c>
      <c r="I301" s="10" t="str" cm="1">
        <f t="array" ref="I301">_xlfn.IFS(E301=1,"January",E301=2,"Febuary",E301=3,"March",E301=4,"April",E301=5,"May",E301=6,"June",E301=7,"July",E301=8,"August",E301=9,"September",E301=10,"October",E301=11,"November",E301=12,"December",E301&gt;12,_xlfn.IFS(F301=1,"January",F301=2,"Febuary",F301=3,"March",F301=4,"April",F301=5,"May",F301=6,"June",F301=7,"July",F301=8,"August",F301=9,"September",F301=10,"October",F301=11,"November",F301=12,"December"))</f>
        <v>October</v>
      </c>
      <c r="J301" s="10" t="str" cm="1">
        <f t="array" ref="J301">_xlfn.IFS(OR(I301="December",I301="January",I301="Febuary"),"Winter",OR(I301="March",I301="April",I301="May"),"Spring",OR(I301="June",I301="July",I301="August"),"Summer",OR(I301="September",I301="October",I301="November"),"Fall")</f>
        <v>Fall</v>
      </c>
      <c r="K301" s="13">
        <v>45220</v>
      </c>
      <c r="L301" s="9">
        <f t="shared" si="33"/>
        <v>11</v>
      </c>
      <c r="M301" s="9" t="s">
        <v>41</v>
      </c>
      <c r="N301" s="9">
        <v>54351</v>
      </c>
      <c r="O301" s="9">
        <v>1433</v>
      </c>
      <c r="P301" s="14">
        <v>2006.8</v>
      </c>
      <c r="Q301" s="14">
        <f t="shared" si="34"/>
        <v>2006.8</v>
      </c>
      <c r="R301" s="9">
        <v>184</v>
      </c>
      <c r="S301" s="9" t="b">
        <v>1</v>
      </c>
      <c r="T301" s="9">
        <v>0</v>
      </c>
      <c r="U301" s="9">
        <f t="shared" si="35"/>
        <v>0</v>
      </c>
      <c r="V301" s="14">
        <f t="shared" si="36"/>
        <v>7193.2</v>
      </c>
      <c r="W301" s="14">
        <f t="shared" si="37"/>
        <v>10.9065217391304</v>
      </c>
      <c r="X301" s="14">
        <f t="shared" si="38"/>
        <v>0</v>
      </c>
      <c r="Y301" s="9">
        <f t="shared" si="39"/>
        <v>0</v>
      </c>
    </row>
    <row r="302" spans="1:25">
      <c r="A302" s="5" t="s">
        <v>642</v>
      </c>
      <c r="B302" s="6" t="s">
        <v>643</v>
      </c>
      <c r="C302" s="7" t="s">
        <v>4127</v>
      </c>
      <c r="D302" s="7">
        <v>45233</v>
      </c>
      <c r="E302" s="6">
        <v>11</v>
      </c>
      <c r="F302" s="6">
        <v>3</v>
      </c>
      <c r="G302" s="6">
        <v>2023</v>
      </c>
      <c r="H302" s="7">
        <f t="shared" si="32"/>
        <v>45233</v>
      </c>
      <c r="I302" s="7" t="str" cm="1">
        <f t="array" ref="I302">_xlfn.IFS(E302=1,"January",E302=2,"Febuary",E302=3,"March",E302=4,"April",E302=5,"May",E302=6,"June",E302=7,"July",E302=8,"August",E302=9,"September",E302=10,"October",E302=11,"November",E302=12,"December",E302&gt;12,_xlfn.IFS(F302=1,"January",F302=2,"Febuary",F302=3,"March",F302=4,"April",F302=5,"May",F302=6,"June",F302=7,"July",F302=8,"August",F302=9,"September",F302=10,"October",F302=11,"November",F302=12,"December"))</f>
        <v>November</v>
      </c>
      <c r="J302" s="7" t="str" cm="1">
        <f t="array" ref="J302">_xlfn.IFS(OR(I302="December",I302="January",I302="Febuary"),"Winter",OR(I302="March",I302="April",I302="May"),"Spring",OR(I302="June",I302="July",I302="August"),"Summer",OR(I302="September",I302="October",I302="November"),"Fall")</f>
        <v>Fall</v>
      </c>
      <c r="K302" s="11">
        <v>45258</v>
      </c>
      <c r="L302" s="6">
        <f t="shared" si="33"/>
        <v>25</v>
      </c>
      <c r="M302" s="6" t="s">
        <v>23</v>
      </c>
      <c r="N302" s="6">
        <v>62267</v>
      </c>
      <c r="O302" s="6">
        <v>1675</v>
      </c>
      <c r="P302" s="12">
        <v>971.96</v>
      </c>
      <c r="Q302" s="12">
        <f t="shared" si="34"/>
        <v>971.96</v>
      </c>
      <c r="R302" s="6">
        <v>230</v>
      </c>
      <c r="S302" s="6" t="b">
        <v>1</v>
      </c>
      <c r="T302" s="6">
        <v>0</v>
      </c>
      <c r="U302" s="6">
        <f t="shared" si="35"/>
        <v>0</v>
      </c>
      <c r="V302" s="12">
        <f t="shared" si="36"/>
        <v>10528.04</v>
      </c>
      <c r="W302" s="12">
        <f t="shared" si="37"/>
        <v>4.22591304347826</v>
      </c>
      <c r="X302" s="12">
        <f t="shared" si="38"/>
        <v>0</v>
      </c>
      <c r="Y302" s="6">
        <f t="shared" si="39"/>
        <v>0</v>
      </c>
    </row>
    <row r="303" spans="1:25">
      <c r="A303" s="8" t="s">
        <v>644</v>
      </c>
      <c r="B303" s="9" t="s">
        <v>645</v>
      </c>
      <c r="C303" s="10" t="s">
        <v>4128</v>
      </c>
      <c r="D303" s="10">
        <v>44962</v>
      </c>
      <c r="E303" s="9">
        <v>2</v>
      </c>
      <c r="F303" s="9">
        <v>5</v>
      </c>
      <c r="G303" s="9">
        <v>2023</v>
      </c>
      <c r="H303" s="10">
        <f t="shared" si="32"/>
        <v>44962</v>
      </c>
      <c r="I303" s="10" t="str" cm="1">
        <f t="array" ref="I303">_xlfn.IFS(E303=1,"January",E303=2,"Febuary",E303=3,"March",E303=4,"April",E303=5,"May",E303=6,"June",E303=7,"July",E303=8,"August",E303=9,"September",E303=10,"October",E303=11,"November",E303=12,"December",E303&gt;12,_xlfn.IFS(F303=1,"January",F303=2,"Febuary",F303=3,"March",F303=4,"April",F303=5,"May",F303=6,"June",F303=7,"July",F303=8,"August",F303=9,"September",F303=10,"October",F303=11,"November",F303=12,"December"))</f>
        <v>Febuary</v>
      </c>
      <c r="J303" s="10" t="str" cm="1">
        <f t="array" ref="J303">_xlfn.IFS(OR(I303="December",I303="January",I303="Febuary"),"Winter",OR(I303="March",I303="April",I303="May"),"Spring",OR(I303="June",I303="July",I303="August"),"Summer",OR(I303="September",I303="October",I303="November"),"Fall")</f>
        <v>Winter</v>
      </c>
      <c r="K303" s="13">
        <v>44965</v>
      </c>
      <c r="L303" s="9">
        <f t="shared" si="33"/>
        <v>3</v>
      </c>
      <c r="M303" s="9" t="s">
        <v>33</v>
      </c>
      <c r="N303" s="9">
        <v>49354</v>
      </c>
      <c r="O303" s="9">
        <v>2115</v>
      </c>
      <c r="P303" s="14">
        <v>2252.04</v>
      </c>
      <c r="Q303" s="14">
        <f t="shared" si="34"/>
        <v>2252.04</v>
      </c>
      <c r="R303" s="9">
        <v>322</v>
      </c>
      <c r="S303" s="9" t="b">
        <v>1</v>
      </c>
      <c r="T303" s="9">
        <v>0</v>
      </c>
      <c r="U303" s="9">
        <f t="shared" si="35"/>
        <v>0</v>
      </c>
      <c r="V303" s="14">
        <f t="shared" si="36"/>
        <v>13847.96</v>
      </c>
      <c r="W303" s="14">
        <f t="shared" si="37"/>
        <v>6.99391304347826</v>
      </c>
      <c r="X303" s="14">
        <f t="shared" si="38"/>
        <v>0</v>
      </c>
      <c r="Y303" s="9">
        <f t="shared" si="39"/>
        <v>0</v>
      </c>
    </row>
    <row r="304" spans="1:25">
      <c r="A304" s="5" t="s">
        <v>646</v>
      </c>
      <c r="B304" s="6" t="s">
        <v>647</v>
      </c>
      <c r="C304" s="7" t="s">
        <v>4127</v>
      </c>
      <c r="D304" s="7">
        <v>45139</v>
      </c>
      <c r="E304" s="6">
        <v>8</v>
      </c>
      <c r="F304" s="6">
        <v>1</v>
      </c>
      <c r="G304" s="6">
        <v>2023</v>
      </c>
      <c r="H304" s="7">
        <f t="shared" si="32"/>
        <v>45139</v>
      </c>
      <c r="I304" s="7" t="str" cm="1">
        <f t="array" ref="I304">_xlfn.IFS(E304=1,"January",E304=2,"Febuary",E304=3,"March",E304=4,"April",E304=5,"May",E304=6,"June",E304=7,"July",E304=8,"August",E304=9,"September",E304=10,"October",E304=11,"November",E304=12,"December",E304&gt;12,_xlfn.IFS(F304=1,"January",F304=2,"Febuary",F304=3,"March",F304=4,"April",F304=5,"May",F304=6,"June",F304=7,"July",F304=8,"August",F304=9,"September",F304=10,"October",F304=11,"November",F304=12,"December"))</f>
        <v>August</v>
      </c>
      <c r="J304" s="7" t="str" cm="1">
        <f t="array" ref="J304">_xlfn.IFS(OR(I304="December",I304="January",I304="Febuary"),"Winter",OR(I304="March",I304="April",I304="May"),"Spring",OR(I304="June",I304="July",I304="August"),"Summer",OR(I304="September",I304="October",I304="November"),"Fall")</f>
        <v>Summer</v>
      </c>
      <c r="K304" s="11">
        <v>45155</v>
      </c>
      <c r="L304" s="6">
        <f t="shared" si="33"/>
        <v>16</v>
      </c>
      <c r="M304" s="6" t="s">
        <v>19</v>
      </c>
      <c r="N304" s="6">
        <v>3557</v>
      </c>
      <c r="O304" s="6">
        <v>35</v>
      </c>
      <c r="P304" s="12">
        <v>29.68</v>
      </c>
      <c r="Q304" s="12">
        <f t="shared" si="34"/>
        <v>29.68</v>
      </c>
      <c r="R304" s="6">
        <v>5</v>
      </c>
      <c r="S304" s="6" t="b">
        <v>1</v>
      </c>
      <c r="T304" s="6">
        <v>0</v>
      </c>
      <c r="U304" s="6">
        <f t="shared" si="35"/>
        <v>0</v>
      </c>
      <c r="V304" s="12">
        <f t="shared" si="36"/>
        <v>220.32</v>
      </c>
      <c r="W304" s="12">
        <f t="shared" si="37"/>
        <v>5.936</v>
      </c>
      <c r="X304" s="12">
        <f t="shared" si="38"/>
        <v>0</v>
      </c>
      <c r="Y304" s="6">
        <f t="shared" si="39"/>
        <v>0</v>
      </c>
    </row>
    <row r="305" spans="1:25">
      <c r="A305" s="8" t="s">
        <v>648</v>
      </c>
      <c r="B305" s="9" t="s">
        <v>649</v>
      </c>
      <c r="C305" s="10" t="s">
        <v>4129</v>
      </c>
      <c r="D305" s="10">
        <v>45063</v>
      </c>
      <c r="E305" s="9">
        <v>5</v>
      </c>
      <c r="F305" s="9">
        <v>17</v>
      </c>
      <c r="G305" s="9">
        <v>2023</v>
      </c>
      <c r="H305" s="10">
        <f t="shared" si="32"/>
        <v>45063</v>
      </c>
      <c r="I305" s="10" t="str" cm="1">
        <f t="array" ref="I305">_xlfn.IFS(E305=1,"January",E305=2,"Febuary",E305=3,"March",E305=4,"April",E305=5,"May",E305=6,"June",E305=7,"July",E305=8,"August",E305=9,"September",E305=10,"October",E305=11,"November",E305=12,"December",E305&gt;12,_xlfn.IFS(F305=1,"January",F305=2,"Febuary",F305=3,"March",F305=4,"April",F305=5,"May",F305=6,"June",F305=7,"July",F305=8,"August",F305=9,"September",F305=10,"October",F305=11,"November",F305=12,"December"))</f>
        <v>May</v>
      </c>
      <c r="J305" s="10" t="str" cm="1">
        <f t="array" ref="J305">_xlfn.IFS(OR(I305="December",I305="January",I305="Febuary"),"Winter",OR(I305="March",I305="April",I305="May"),"Spring",OR(I305="June",I305="July",I305="August"),"Summer",OR(I305="September",I305="October",I305="November"),"Fall")</f>
        <v>Spring</v>
      </c>
      <c r="K305" s="13">
        <v>45058</v>
      </c>
      <c r="L305" s="9">
        <f t="shared" si="33"/>
        <v>45093</v>
      </c>
      <c r="M305" s="9" t="s">
        <v>41</v>
      </c>
      <c r="N305" s="9">
        <v>39360</v>
      </c>
      <c r="O305" s="9">
        <v>867</v>
      </c>
      <c r="P305" s="14">
        <v>778.61</v>
      </c>
      <c r="Q305" s="14">
        <f t="shared" si="34"/>
        <v>778.61</v>
      </c>
      <c r="R305" s="9">
        <v>137</v>
      </c>
      <c r="S305" s="9" t="b">
        <v>1</v>
      </c>
      <c r="T305" s="9">
        <v>0</v>
      </c>
      <c r="U305" s="9">
        <f t="shared" si="35"/>
        <v>0</v>
      </c>
      <c r="V305" s="14">
        <f t="shared" si="36"/>
        <v>6071.39</v>
      </c>
      <c r="W305" s="14">
        <f t="shared" si="37"/>
        <v>5.68328467153285</v>
      </c>
      <c r="X305" s="14">
        <f t="shared" si="38"/>
        <v>0</v>
      </c>
      <c r="Y305" s="9">
        <f t="shared" si="39"/>
        <v>0</v>
      </c>
    </row>
    <row r="306" spans="1:25">
      <c r="A306" s="5" t="s">
        <v>650</v>
      </c>
      <c r="B306" s="6" t="s">
        <v>651</v>
      </c>
      <c r="C306" s="7" t="s">
        <v>4128</v>
      </c>
      <c r="D306" s="7">
        <v>45079</v>
      </c>
      <c r="E306" s="6">
        <v>6</v>
      </c>
      <c r="F306" s="6">
        <v>2</v>
      </c>
      <c r="G306" s="6">
        <v>2023</v>
      </c>
      <c r="H306" s="7">
        <f t="shared" si="32"/>
        <v>45079</v>
      </c>
      <c r="I306" s="7" t="str" cm="1">
        <f t="array" ref="I306">_xlfn.IFS(E306=1,"January",E306=2,"Febuary",E306=3,"March",E306=4,"April",E306=5,"May",E306=6,"June",E306=7,"July",E306=8,"August",E306=9,"September",E306=10,"October",E306=11,"November",E306=12,"December",E306&gt;12,_xlfn.IFS(F306=1,"January",F306=2,"Febuary",F306=3,"March",F306=4,"April",F306=5,"May",F306=6,"June",F306=7,"July",F306=8,"August",F306=9,"September",F306=10,"October",F306=11,"November",F306=12,"December"))</f>
        <v>June</v>
      </c>
      <c r="J306" s="7" t="str" cm="1">
        <f t="array" ref="J306">_xlfn.IFS(OR(I306="December",I306="January",I306="Febuary"),"Winter",OR(I306="March",I306="April",I306="May"),"Spring",OR(I306="June",I306="July",I306="August"),"Summer",OR(I306="September",I306="October",I306="November"),"Fall")</f>
        <v>Summer</v>
      </c>
      <c r="K306" s="11">
        <v>45097</v>
      </c>
      <c r="L306" s="6">
        <f t="shared" si="33"/>
        <v>18</v>
      </c>
      <c r="M306" s="6" t="s">
        <v>19</v>
      </c>
      <c r="N306" s="6">
        <v>83018</v>
      </c>
      <c r="O306" s="6">
        <v>4088</v>
      </c>
      <c r="P306" s="12">
        <v>5443.2</v>
      </c>
      <c r="Q306" s="12">
        <f t="shared" si="34"/>
        <v>3636.145</v>
      </c>
      <c r="R306" s="6">
        <v>737</v>
      </c>
      <c r="S306" s="6" t="b">
        <v>0</v>
      </c>
      <c r="T306" s="6">
        <v>0</v>
      </c>
      <c r="U306" s="6">
        <f t="shared" si="35"/>
        <v>0</v>
      </c>
      <c r="V306" s="12">
        <f t="shared" si="36"/>
        <v>33213.855</v>
      </c>
      <c r="W306" s="12">
        <f t="shared" si="37"/>
        <v>4.93371099050204</v>
      </c>
      <c r="X306" s="12">
        <f t="shared" si="38"/>
        <v>0</v>
      </c>
      <c r="Y306" s="6">
        <f t="shared" si="39"/>
        <v>0</v>
      </c>
    </row>
    <row r="307" spans="1:25">
      <c r="A307" s="8" t="s">
        <v>652</v>
      </c>
      <c r="B307" s="9" t="s">
        <v>653</v>
      </c>
      <c r="C307" s="10" t="s">
        <v>4127</v>
      </c>
      <c r="D307" s="10">
        <v>45264</v>
      </c>
      <c r="E307" s="9">
        <v>12</v>
      </c>
      <c r="F307" s="9">
        <v>4</v>
      </c>
      <c r="G307" s="9">
        <v>2023</v>
      </c>
      <c r="H307" s="10">
        <f t="shared" si="32"/>
        <v>45264</v>
      </c>
      <c r="I307" s="10" t="str" cm="1">
        <f t="array" ref="I307">_xlfn.IFS(E307=1,"January",E307=2,"Febuary",E307=3,"March",E307=4,"April",E307=5,"May",E307=6,"June",E307=7,"July",E307=8,"August",E307=9,"September",E307=10,"October",E307=11,"November",E307=12,"December",E307&gt;12,_xlfn.IFS(F307=1,"January",F307=2,"Febuary",F307=3,"March",F307=4,"April",F307=5,"May",F307=6,"June",F307=7,"July",F307=8,"August",F307=9,"September",F307=10,"October",F307=11,"November",F307=12,"December"))</f>
        <v>December</v>
      </c>
      <c r="J307" s="10" t="str" cm="1">
        <f t="array" ref="J307">_xlfn.IFS(OR(I307="December",I307="January",I307="Febuary"),"Winter",OR(I307="March",I307="April",I307="May"),"Spring",OR(I307="June",I307="July",I307="August"),"Summer",OR(I307="September",I307="October",I307="November"),"Fall")</f>
        <v>Winter</v>
      </c>
      <c r="K307" s="13">
        <v>45266</v>
      </c>
      <c r="L307" s="9">
        <f t="shared" si="33"/>
        <v>2</v>
      </c>
      <c r="M307" s="9" t="s">
        <v>41</v>
      </c>
      <c r="N307" s="9">
        <v>3200</v>
      </c>
      <c r="O307" s="9">
        <v>92</v>
      </c>
      <c r="P307" s="14">
        <v>73.53</v>
      </c>
      <c r="Q307" s="14">
        <f t="shared" si="34"/>
        <v>73.53</v>
      </c>
      <c r="R307" s="9">
        <v>7</v>
      </c>
      <c r="S307" s="9" t="b">
        <v>1</v>
      </c>
      <c r="T307" s="9">
        <v>3228</v>
      </c>
      <c r="U307" s="9">
        <f t="shared" si="35"/>
        <v>0.216852540272615</v>
      </c>
      <c r="V307" s="14">
        <f t="shared" si="36"/>
        <v>276.47</v>
      </c>
      <c r="W307" s="14">
        <f t="shared" si="37"/>
        <v>10.5042857142857</v>
      </c>
      <c r="X307" s="14">
        <f t="shared" si="38"/>
        <v>0.0227788104089219</v>
      </c>
      <c r="Y307" s="9">
        <f t="shared" si="39"/>
        <v>1.00875</v>
      </c>
    </row>
    <row r="308" spans="1:25">
      <c r="A308" s="5" t="s">
        <v>654</v>
      </c>
      <c r="B308" s="6" t="s">
        <v>655</v>
      </c>
      <c r="C308" s="7" t="s">
        <v>4127</v>
      </c>
      <c r="D308" s="7">
        <v>45202</v>
      </c>
      <c r="E308" s="6">
        <v>10</v>
      </c>
      <c r="F308" s="6">
        <v>3</v>
      </c>
      <c r="G308" s="6">
        <v>2023</v>
      </c>
      <c r="H308" s="7">
        <f t="shared" si="32"/>
        <v>45202</v>
      </c>
      <c r="I308" s="7" t="str" cm="1">
        <f t="array" ref="I308">_xlfn.IFS(E308=1,"January",E308=2,"Febuary",E308=3,"March",E308=4,"April",E308=5,"May",E308=6,"June",E308=7,"July",E308=8,"August",E308=9,"September",E308=10,"October",E308=11,"November",E308=12,"December",E308&gt;12,_xlfn.IFS(F308=1,"January",F308=2,"Febuary",F308=3,"March",F308=4,"April",F308=5,"May",F308=6,"June",F308=7,"July",F308=8,"August",F308=9,"September",F308=10,"October",F308=11,"November",F308=12,"December"))</f>
        <v>October</v>
      </c>
      <c r="J308" s="7" t="str" cm="1">
        <f t="array" ref="J308">_xlfn.IFS(OR(I308="December",I308="January",I308="Febuary"),"Winter",OR(I308="March",I308="April",I308="May"),"Spring",OR(I308="June",I308="July",I308="August"),"Summer",OR(I308="September",I308="October",I308="November"),"Fall")</f>
        <v>Fall</v>
      </c>
      <c r="K308" s="11">
        <v>45219</v>
      </c>
      <c r="L308" s="6">
        <f t="shared" si="33"/>
        <v>17</v>
      </c>
      <c r="M308" s="6" t="s">
        <v>19</v>
      </c>
      <c r="N308" s="6">
        <v>69497</v>
      </c>
      <c r="O308" s="6">
        <v>1758</v>
      </c>
      <c r="P308" s="12">
        <v>1654.14</v>
      </c>
      <c r="Q308" s="12">
        <f t="shared" si="34"/>
        <v>1654.14</v>
      </c>
      <c r="R308" s="6">
        <v>193</v>
      </c>
      <c r="S308" s="6" t="b">
        <v>1</v>
      </c>
      <c r="T308" s="6">
        <v>0</v>
      </c>
      <c r="U308" s="6">
        <f t="shared" si="35"/>
        <v>0</v>
      </c>
      <c r="V308" s="12">
        <f t="shared" si="36"/>
        <v>7995.86</v>
      </c>
      <c r="W308" s="12">
        <f t="shared" si="37"/>
        <v>8.57067357512953</v>
      </c>
      <c r="X308" s="12">
        <f t="shared" si="38"/>
        <v>0</v>
      </c>
      <c r="Y308" s="6">
        <f t="shared" si="39"/>
        <v>0</v>
      </c>
    </row>
    <row r="309" spans="1:25">
      <c r="A309" s="8" t="s">
        <v>656</v>
      </c>
      <c r="B309" s="9" t="s">
        <v>657</v>
      </c>
      <c r="C309" s="10" t="s">
        <v>4128</v>
      </c>
      <c r="D309" s="10">
        <v>45205</v>
      </c>
      <c r="E309" s="9">
        <v>10</v>
      </c>
      <c r="F309" s="9">
        <v>6</v>
      </c>
      <c r="G309" s="9">
        <v>2023</v>
      </c>
      <c r="H309" s="10">
        <f t="shared" si="32"/>
        <v>45205</v>
      </c>
      <c r="I309" s="10" t="str" cm="1">
        <f t="array" ref="I309">_xlfn.IFS(E309=1,"January",E309=2,"Febuary",E309=3,"March",E309=4,"April",E309=5,"May",E309=6,"June",E309=7,"July",E309=8,"August",E309=9,"September",E309=10,"October",E309=11,"November",E309=12,"December",E309&gt;12,_xlfn.IFS(F309=1,"January",F309=2,"Febuary",F309=3,"March",F309=4,"April",F309=5,"May",F309=6,"June",F309=7,"July",F309=8,"August",F309=9,"September",F309=10,"October",F309=11,"November",F309=12,"December"))</f>
        <v>October</v>
      </c>
      <c r="J309" s="10" t="str" cm="1">
        <f t="array" ref="J309">_xlfn.IFS(OR(I309="December",I309="January",I309="Febuary"),"Winter",OR(I309="March",I309="April",I309="May"),"Spring",OR(I309="June",I309="July",I309="August"),"Summer",OR(I309="September",I309="October",I309="November"),"Fall")</f>
        <v>Fall</v>
      </c>
      <c r="K309" s="13">
        <v>45219</v>
      </c>
      <c r="L309" s="9">
        <f t="shared" si="33"/>
        <v>14</v>
      </c>
      <c r="M309" s="9" t="s">
        <v>14</v>
      </c>
      <c r="N309" s="9">
        <v>47975</v>
      </c>
      <c r="O309" s="9">
        <v>709</v>
      </c>
      <c r="P309" s="14">
        <v>606.64</v>
      </c>
      <c r="Q309" s="14">
        <f t="shared" si="34"/>
        <v>606.64</v>
      </c>
      <c r="R309" s="9">
        <v>136</v>
      </c>
      <c r="S309" s="9" t="b">
        <v>0</v>
      </c>
      <c r="T309" s="9">
        <v>0</v>
      </c>
      <c r="U309" s="9">
        <f t="shared" si="35"/>
        <v>0</v>
      </c>
      <c r="V309" s="14">
        <f t="shared" si="36"/>
        <v>6193.36</v>
      </c>
      <c r="W309" s="14">
        <f t="shared" si="37"/>
        <v>4.46058823529412</v>
      </c>
      <c r="X309" s="14">
        <f t="shared" si="38"/>
        <v>0</v>
      </c>
      <c r="Y309" s="9">
        <f t="shared" si="39"/>
        <v>0</v>
      </c>
    </row>
    <row r="310" spans="1:25">
      <c r="A310" s="5" t="s">
        <v>658</v>
      </c>
      <c r="B310" s="6" t="s">
        <v>659</v>
      </c>
      <c r="C310" s="7" t="s">
        <v>4129</v>
      </c>
      <c r="D310" s="7">
        <v>45023</v>
      </c>
      <c r="E310" s="6">
        <v>4</v>
      </c>
      <c r="F310" s="6">
        <v>7</v>
      </c>
      <c r="G310" s="6">
        <v>2023</v>
      </c>
      <c r="H310" s="7">
        <f t="shared" si="32"/>
        <v>45023</v>
      </c>
      <c r="I310" s="7" t="str" cm="1">
        <f t="array" ref="I310">_xlfn.IFS(E310=1,"January",E310=2,"Febuary",E310=3,"March",E310=4,"April",E310=5,"May",E310=6,"June",E310=7,"July",E310=8,"August",E310=9,"September",E310=10,"October",E310=11,"November",E310=12,"December",E310&gt;12,_xlfn.IFS(F310=1,"January",F310=2,"Febuary",F310=3,"March",F310=4,"April",F310=5,"May",F310=6,"June",F310=7,"July",F310=8,"August",F310=9,"September",F310=10,"October",F310=11,"November",F310=12,"December"))</f>
        <v>April</v>
      </c>
      <c r="J310" s="7" t="str" cm="1">
        <f t="array" ref="J310">_xlfn.IFS(OR(I310="December",I310="January",I310="Febuary"),"Winter",OR(I310="March",I310="April",I310="May"),"Spring",OR(I310="June",I310="July",I310="August"),"Summer",OR(I310="September",I310="October",I310="November"),"Fall")</f>
        <v>Spring</v>
      </c>
      <c r="K310" s="11">
        <v>45044</v>
      </c>
      <c r="L310" s="6">
        <f t="shared" si="33"/>
        <v>21</v>
      </c>
      <c r="M310" s="6" t="s">
        <v>41</v>
      </c>
      <c r="N310" s="6">
        <v>22357</v>
      </c>
      <c r="O310" s="6">
        <v>1094</v>
      </c>
      <c r="P310" s="12">
        <v>2103.49</v>
      </c>
      <c r="Q310" s="12">
        <f t="shared" si="34"/>
        <v>2103.49</v>
      </c>
      <c r="R310" s="6">
        <v>119</v>
      </c>
      <c r="S310" s="6" t="b">
        <v>1</v>
      </c>
      <c r="T310" s="6">
        <v>0</v>
      </c>
      <c r="U310" s="6">
        <f t="shared" si="35"/>
        <v>0</v>
      </c>
      <c r="V310" s="12">
        <f t="shared" si="36"/>
        <v>3846.51</v>
      </c>
      <c r="W310" s="12">
        <f t="shared" si="37"/>
        <v>17.6763865546218</v>
      </c>
      <c r="X310" s="12">
        <f t="shared" si="38"/>
        <v>0</v>
      </c>
      <c r="Y310" s="6">
        <f t="shared" si="39"/>
        <v>0</v>
      </c>
    </row>
    <row r="311" spans="1:25">
      <c r="A311" s="8" t="s">
        <v>660</v>
      </c>
      <c r="B311" s="9" t="s">
        <v>661</v>
      </c>
      <c r="C311" s="10" t="s">
        <v>4127</v>
      </c>
      <c r="D311" s="10">
        <v>45123</v>
      </c>
      <c r="E311" s="9">
        <v>7</v>
      </c>
      <c r="F311" s="9">
        <v>16</v>
      </c>
      <c r="G311" s="9">
        <v>2023</v>
      </c>
      <c r="H311" s="10">
        <f t="shared" si="32"/>
        <v>45123</v>
      </c>
      <c r="I311" s="10" t="str" cm="1">
        <f t="array" ref="I311">_xlfn.IFS(E311=1,"January",E311=2,"Febuary",E311=3,"March",E311=4,"April",E311=5,"May",E311=6,"June",E311=7,"July",E311=8,"August",E311=9,"September",E311=10,"October",E311=11,"November",E311=12,"December",E311&gt;12,_xlfn.IFS(F311=1,"January",F311=2,"Febuary",F311=3,"March",F311=4,"April",F311=5,"May",F311=6,"June",F311=7,"July",F311=8,"August",F311=9,"September",F311=10,"October",F311=11,"November",F311=12,"December"))</f>
        <v>July</v>
      </c>
      <c r="J311" s="10" t="str" cm="1">
        <f t="array" ref="J311">_xlfn.IFS(OR(I311="December",I311="January",I311="Febuary"),"Winter",OR(I311="March",I311="April",I311="May"),"Spring",OR(I311="June",I311="July",I311="August"),"Summer",OR(I311="September",I311="October",I311="November"),"Fall")</f>
        <v>Summer</v>
      </c>
      <c r="K311" s="13">
        <v>45149</v>
      </c>
      <c r="L311" s="9">
        <f t="shared" si="33"/>
        <v>26</v>
      </c>
      <c r="M311" s="9" t="s">
        <v>23</v>
      </c>
      <c r="N311" s="9">
        <v>78505</v>
      </c>
      <c r="O311" s="9">
        <v>847</v>
      </c>
      <c r="P311" s="14">
        <v>1623.7</v>
      </c>
      <c r="Q311" s="14">
        <f t="shared" si="34"/>
        <v>1623.7</v>
      </c>
      <c r="R311" s="9">
        <v>58</v>
      </c>
      <c r="S311" s="9" t="b">
        <v>1</v>
      </c>
      <c r="T311" s="9">
        <v>0</v>
      </c>
      <c r="U311" s="9">
        <f t="shared" si="35"/>
        <v>0</v>
      </c>
      <c r="V311" s="14">
        <f t="shared" si="36"/>
        <v>1276.3</v>
      </c>
      <c r="W311" s="14">
        <f t="shared" si="37"/>
        <v>27.9948275862069</v>
      </c>
      <c r="X311" s="14">
        <f t="shared" si="38"/>
        <v>0</v>
      </c>
      <c r="Y311" s="9">
        <f t="shared" si="39"/>
        <v>0</v>
      </c>
    </row>
    <row r="312" spans="1:25">
      <c r="A312" s="5" t="s">
        <v>662</v>
      </c>
      <c r="B312" s="6" t="s">
        <v>663</v>
      </c>
      <c r="C312" s="7" t="s">
        <v>4131</v>
      </c>
      <c r="D312" s="7">
        <v>44949</v>
      </c>
      <c r="E312" s="6">
        <v>1</v>
      </c>
      <c r="F312" s="6">
        <v>23</v>
      </c>
      <c r="G312" s="6">
        <v>2023</v>
      </c>
      <c r="H312" s="7">
        <f t="shared" si="32"/>
        <v>44949</v>
      </c>
      <c r="I312" s="7" t="str" cm="1">
        <f t="array" ref="I312">_xlfn.IFS(E312=1,"January",E312=2,"Febuary",E312=3,"March",E312=4,"April",E312=5,"May",E312=6,"June",E312=7,"July",E312=8,"August",E312=9,"September",E312=10,"October",E312=11,"November",E312=12,"December",E312&gt;12,_xlfn.IFS(F312=1,"January",F312=2,"Febuary",F312=3,"March",F312=4,"April",F312=5,"May",F312=6,"June",F312=7,"July",F312=8,"August",F312=9,"September",F312=10,"October",F312=11,"November",F312=12,"December"))</f>
        <v>January</v>
      </c>
      <c r="J312" s="7" t="str" cm="1">
        <f t="array" ref="J312">_xlfn.IFS(OR(I312="December",I312="January",I312="Febuary"),"Winter",OR(I312="March",I312="April",I312="May"),"Spring",OR(I312="June",I312="July",I312="August"),"Summer",OR(I312="September",I312="October",I312="November"),"Fall")</f>
        <v>Winter</v>
      </c>
      <c r="K312" s="11">
        <v>44962</v>
      </c>
      <c r="L312" s="6">
        <f t="shared" si="33"/>
        <v>13</v>
      </c>
      <c r="M312" s="6" t="s">
        <v>23</v>
      </c>
      <c r="N312" s="6">
        <v>3869</v>
      </c>
      <c r="O312" s="6">
        <v>152</v>
      </c>
      <c r="P312" s="12">
        <v>215.07</v>
      </c>
      <c r="Q312" s="12">
        <f t="shared" si="34"/>
        <v>215.07</v>
      </c>
      <c r="R312" s="6">
        <v>19</v>
      </c>
      <c r="S312" s="6" t="b">
        <v>1</v>
      </c>
      <c r="T312" s="6">
        <v>0</v>
      </c>
      <c r="U312" s="6">
        <f t="shared" si="35"/>
        <v>0</v>
      </c>
      <c r="V312" s="12">
        <f t="shared" si="36"/>
        <v>734.93</v>
      </c>
      <c r="W312" s="12">
        <f t="shared" si="37"/>
        <v>11.3194736842105</v>
      </c>
      <c r="X312" s="12">
        <f t="shared" si="38"/>
        <v>0</v>
      </c>
      <c r="Y312" s="6">
        <f t="shared" si="39"/>
        <v>0</v>
      </c>
    </row>
    <row r="313" spans="1:25">
      <c r="A313" s="8" t="s">
        <v>664</v>
      </c>
      <c r="B313" s="9" t="s">
        <v>665</v>
      </c>
      <c r="C313" s="10" t="s">
        <v>4127</v>
      </c>
      <c r="D313" s="10">
        <v>45122</v>
      </c>
      <c r="E313" s="9">
        <v>7</v>
      </c>
      <c r="F313" s="9">
        <v>15</v>
      </c>
      <c r="G313" s="9">
        <v>2023</v>
      </c>
      <c r="H313" s="10">
        <f t="shared" si="32"/>
        <v>45122</v>
      </c>
      <c r="I313" s="10" t="str" cm="1">
        <f t="array" ref="I313">_xlfn.IFS(E313=1,"January",E313=2,"Febuary",E313=3,"March",E313=4,"April",E313=5,"May",E313=6,"June",E313=7,"July",E313=8,"August",E313=9,"September",E313=10,"October",E313=11,"November",E313=12,"December",E313&gt;12,_xlfn.IFS(F313=1,"January",F313=2,"Febuary",F313=3,"March",F313=4,"April",F313=5,"May",F313=6,"June",F313=7,"July",F313=8,"August",F313=9,"September",F313=10,"October",F313=11,"November",F313=12,"December"))</f>
        <v>July</v>
      </c>
      <c r="J313" s="10" t="str" cm="1">
        <f t="array" ref="J313">_xlfn.IFS(OR(I313="December",I313="January",I313="Febuary"),"Winter",OR(I313="March",I313="April",I313="May"),"Spring",OR(I313="June",I313="July",I313="August"),"Summer",OR(I313="September",I313="October",I313="November"),"Fall")</f>
        <v>Summer</v>
      </c>
      <c r="K313" s="13">
        <v>45145</v>
      </c>
      <c r="L313" s="9">
        <f t="shared" si="33"/>
        <v>23</v>
      </c>
      <c r="M313" s="9" t="s">
        <v>33</v>
      </c>
      <c r="N313" s="9">
        <v>62135</v>
      </c>
      <c r="O313" s="9">
        <v>2531</v>
      </c>
      <c r="P313" s="14">
        <v>4775.45</v>
      </c>
      <c r="Q313" s="14">
        <f t="shared" si="34"/>
        <v>3636.145</v>
      </c>
      <c r="R313" s="9">
        <v>168</v>
      </c>
      <c r="S313" s="9" t="b">
        <v>1</v>
      </c>
      <c r="T313" s="9">
        <v>0</v>
      </c>
      <c r="U313" s="9">
        <f t="shared" si="35"/>
        <v>0</v>
      </c>
      <c r="V313" s="14">
        <f t="shared" si="36"/>
        <v>4763.855</v>
      </c>
      <c r="W313" s="14">
        <f t="shared" si="37"/>
        <v>21.6437202380952</v>
      </c>
      <c r="X313" s="14">
        <f t="shared" si="38"/>
        <v>0</v>
      </c>
      <c r="Y313" s="9">
        <f t="shared" si="39"/>
        <v>0</v>
      </c>
    </row>
    <row r="314" spans="1:25">
      <c r="A314" s="5" t="s">
        <v>666</v>
      </c>
      <c r="B314" s="6" t="s">
        <v>667</v>
      </c>
      <c r="C314" s="7" t="s">
        <v>4127</v>
      </c>
      <c r="D314" s="7">
        <v>45260</v>
      </c>
      <c r="E314" s="6">
        <v>11</v>
      </c>
      <c r="F314" s="6">
        <v>30</v>
      </c>
      <c r="G314" s="6">
        <v>2023</v>
      </c>
      <c r="H314" s="7">
        <f t="shared" si="32"/>
        <v>45260</v>
      </c>
      <c r="I314" s="7" t="str" cm="1">
        <f t="array" ref="I314">_xlfn.IFS(E314=1,"January",E314=2,"Febuary",E314=3,"March",E314=4,"April",E314=5,"May",E314=6,"June",E314=7,"July",E314=8,"August",E314=9,"September",E314=10,"October",E314=11,"November",E314=12,"December",E314&gt;12,_xlfn.IFS(F314=1,"January",F314=2,"Febuary",F314=3,"March",F314=4,"April",F314=5,"May",F314=6,"June",F314=7,"July",F314=8,"August",F314=9,"September",F314=10,"October",F314=11,"November",F314=12,"December"))</f>
        <v>November</v>
      </c>
      <c r="J314" s="7" t="str" cm="1">
        <f t="array" ref="J314">_xlfn.IFS(OR(I314="December",I314="January",I314="Febuary"),"Winter",OR(I314="March",I314="April",I314="May"),"Spring",OR(I314="June",I314="July",I314="August"),"Summer",OR(I314="September",I314="October",I314="November"),"Fall")</f>
        <v>Fall</v>
      </c>
      <c r="K314" s="11">
        <v>45265</v>
      </c>
      <c r="L314" s="6">
        <f t="shared" si="33"/>
        <v>5</v>
      </c>
      <c r="M314" s="6" t="s">
        <v>41</v>
      </c>
      <c r="N314" s="6">
        <v>51108</v>
      </c>
      <c r="O314" s="6">
        <v>1009</v>
      </c>
      <c r="P314" s="12">
        <v>1693.83</v>
      </c>
      <c r="Q314" s="12">
        <f t="shared" si="34"/>
        <v>1693.83</v>
      </c>
      <c r="R314" s="6">
        <v>81</v>
      </c>
      <c r="S314" s="6" t="b">
        <v>0</v>
      </c>
      <c r="T314" s="6">
        <v>0</v>
      </c>
      <c r="U314" s="6">
        <f t="shared" si="35"/>
        <v>0</v>
      </c>
      <c r="V314" s="12">
        <f t="shared" si="36"/>
        <v>2356.17</v>
      </c>
      <c r="W314" s="12">
        <f t="shared" si="37"/>
        <v>20.9114814814815</v>
      </c>
      <c r="X314" s="12">
        <f t="shared" si="38"/>
        <v>0</v>
      </c>
      <c r="Y314" s="6">
        <f t="shared" si="39"/>
        <v>0</v>
      </c>
    </row>
    <row r="315" spans="1:25">
      <c r="A315" s="8" t="s">
        <v>668</v>
      </c>
      <c r="B315" s="9" t="s">
        <v>669</v>
      </c>
      <c r="C315" s="10" t="s">
        <v>4131</v>
      </c>
      <c r="D315" s="10">
        <v>44945</v>
      </c>
      <c r="E315" s="9">
        <v>1</v>
      </c>
      <c r="F315" s="9">
        <v>19</v>
      </c>
      <c r="G315" s="9">
        <v>2023</v>
      </c>
      <c r="H315" s="10">
        <f t="shared" si="32"/>
        <v>44945</v>
      </c>
      <c r="I315" s="10" t="str" cm="1">
        <f t="array" ref="I315">_xlfn.IFS(E315=1,"January",E315=2,"Febuary",E315=3,"March",E315=4,"April",E315=5,"May",E315=6,"June",E315=7,"July",E315=8,"August",E315=9,"September",E315=10,"October",E315=11,"November",E315=12,"December",E315&gt;12,_xlfn.IFS(F315=1,"January",F315=2,"Febuary",F315=3,"March",F315=4,"April",F315=5,"May",F315=6,"June",F315=7,"July",F315=8,"August",F315=9,"September",F315=10,"October",F315=11,"November",F315=12,"December"))</f>
        <v>January</v>
      </c>
      <c r="J315" s="10" t="str" cm="1">
        <f t="array" ref="J315">_xlfn.IFS(OR(I315="December",I315="January",I315="Febuary"),"Winter",OR(I315="March",I315="April",I315="May"),"Spring",OR(I315="June",I315="July",I315="August"),"Summer",OR(I315="September",I315="October",I315="November"),"Fall")</f>
        <v>Winter</v>
      </c>
      <c r="K315" s="13">
        <v>44963</v>
      </c>
      <c r="L315" s="9">
        <f t="shared" si="33"/>
        <v>18</v>
      </c>
      <c r="M315" s="9" t="s">
        <v>19</v>
      </c>
      <c r="N315" s="9">
        <v>95179</v>
      </c>
      <c r="O315" s="9">
        <v>3508</v>
      </c>
      <c r="P315" s="14">
        <v>4858.31</v>
      </c>
      <c r="Q315" s="14">
        <f t="shared" si="34"/>
        <v>3636.145</v>
      </c>
      <c r="R315" s="9">
        <v>700</v>
      </c>
      <c r="S315" s="9" t="b">
        <v>0</v>
      </c>
      <c r="T315" s="9">
        <v>0</v>
      </c>
      <c r="U315" s="9">
        <f t="shared" si="35"/>
        <v>0</v>
      </c>
      <c r="V315" s="14">
        <f t="shared" si="36"/>
        <v>31363.855</v>
      </c>
      <c r="W315" s="14">
        <f t="shared" si="37"/>
        <v>5.19449285714286</v>
      </c>
      <c r="X315" s="14">
        <f t="shared" si="38"/>
        <v>0</v>
      </c>
      <c r="Y315" s="9">
        <f t="shared" si="39"/>
        <v>0</v>
      </c>
    </row>
    <row r="316" spans="1:25">
      <c r="A316" s="5" t="s">
        <v>670</v>
      </c>
      <c r="B316" s="6" t="s">
        <v>671</v>
      </c>
      <c r="C316" s="7" t="s">
        <v>4131</v>
      </c>
      <c r="D316" s="7">
        <v>45096</v>
      </c>
      <c r="E316" s="6">
        <v>6</v>
      </c>
      <c r="F316" s="6">
        <v>19</v>
      </c>
      <c r="G316" s="6">
        <v>2023</v>
      </c>
      <c r="H316" s="7">
        <f t="shared" si="32"/>
        <v>45096</v>
      </c>
      <c r="I316" s="7" t="str" cm="1">
        <f t="array" ref="I316">_xlfn.IFS(E316=1,"January",E316=2,"Febuary",E316=3,"March",E316=4,"April",E316=5,"May",E316=6,"June",E316=7,"July",E316=8,"August",E316=9,"September",E316=10,"October",E316=11,"November",E316=12,"December",E316&gt;12,_xlfn.IFS(F316=1,"January",F316=2,"Febuary",F316=3,"March",F316=4,"April",F316=5,"May",F316=6,"June",F316=7,"July",F316=8,"August",F316=9,"September",F316=10,"October",F316=11,"November",F316=12,"December"))</f>
        <v>June</v>
      </c>
      <c r="J316" s="7" t="str" cm="1">
        <f t="array" ref="J316">_xlfn.IFS(OR(I316="December",I316="January",I316="Febuary"),"Winter",OR(I316="March",I316="April",I316="May"),"Spring",OR(I316="June",I316="July",I316="August"),"Summer",OR(I316="September",I316="October",I316="November"),"Fall")</f>
        <v>Summer</v>
      </c>
      <c r="K316" s="11">
        <v>45123</v>
      </c>
      <c r="L316" s="6">
        <f t="shared" si="33"/>
        <v>27</v>
      </c>
      <c r="M316" s="6" t="s">
        <v>23</v>
      </c>
      <c r="N316" s="6">
        <v>91272</v>
      </c>
      <c r="O316" s="6">
        <v>1251</v>
      </c>
      <c r="P316" s="12">
        <v>637.58</v>
      </c>
      <c r="Q316" s="12">
        <f t="shared" si="34"/>
        <v>637.58</v>
      </c>
      <c r="R316" s="6">
        <v>164</v>
      </c>
      <c r="S316" s="6" t="b">
        <v>0</v>
      </c>
      <c r="T316" s="6">
        <v>0</v>
      </c>
      <c r="U316" s="6">
        <f t="shared" si="35"/>
        <v>0</v>
      </c>
      <c r="V316" s="12">
        <f t="shared" si="36"/>
        <v>7562.42</v>
      </c>
      <c r="W316" s="12">
        <f t="shared" si="37"/>
        <v>3.88768292682927</v>
      </c>
      <c r="X316" s="12">
        <f t="shared" si="38"/>
        <v>0</v>
      </c>
      <c r="Y316" s="6">
        <f t="shared" si="39"/>
        <v>0</v>
      </c>
    </row>
    <row r="317" spans="1:25">
      <c r="A317" s="8" t="s">
        <v>672</v>
      </c>
      <c r="B317" s="9" t="s">
        <v>673</v>
      </c>
      <c r="C317" s="10" t="s">
        <v>4128</v>
      </c>
      <c r="D317" s="10" t="s">
        <v>674</v>
      </c>
      <c r="E317" s="9">
        <v>14</v>
      </c>
      <c r="F317" s="9">
        <v>8</v>
      </c>
      <c r="G317" s="9">
        <v>2023</v>
      </c>
      <c r="H317" s="10">
        <f t="shared" si="32"/>
        <v>45152</v>
      </c>
      <c r="I317" s="10" t="str" cm="1">
        <f t="array" ref="I317">_xlfn.IFS(E317=1,"January",E317=2,"Febuary",E317=3,"March",E317=4,"April",E317=5,"May",E317=6,"June",E317=7,"July",E317=8,"August",E317=9,"September",E317=10,"October",E317=11,"November",E317=12,"December",E317&gt;12,_xlfn.IFS(F317=1,"January",F317=2,"Febuary",F317=3,"March",F317=4,"April",F317=5,"May",F317=6,"June",F317=7,"July",F317=8,"August",F317=9,"September",F317=10,"October",F317=11,"November",F317=12,"December"))</f>
        <v>August</v>
      </c>
      <c r="J317" s="10" t="str" cm="1">
        <f t="array" ref="J317">_xlfn.IFS(OR(I317="December",I317="January",I317="Febuary"),"Winter",OR(I317="March",I317="April",I317="May"),"Spring",OR(I317="June",I317="July",I317="August"),"Summer",OR(I317="September",I317="October",I317="November"),"Fall")</f>
        <v>Summer</v>
      </c>
      <c r="K317" s="13">
        <v>45155</v>
      </c>
      <c r="L317" s="9">
        <f t="shared" si="33"/>
        <v>3</v>
      </c>
      <c r="M317" s="9" t="s">
        <v>33</v>
      </c>
      <c r="N317" s="9">
        <v>39467</v>
      </c>
      <c r="O317" s="9">
        <v>800</v>
      </c>
      <c r="P317" s="14">
        <v>1327.02</v>
      </c>
      <c r="Q317" s="14">
        <f t="shared" si="34"/>
        <v>1327.02</v>
      </c>
      <c r="R317" s="9">
        <v>0</v>
      </c>
      <c r="S317" s="9" t="b">
        <v>0</v>
      </c>
      <c r="T317" s="9">
        <v>0</v>
      </c>
      <c r="U317" s="9">
        <f t="shared" si="35"/>
        <v>0</v>
      </c>
      <c r="V317" s="14">
        <f t="shared" si="36"/>
        <v>-1327.02</v>
      </c>
      <c r="W317" s="14">
        <f t="shared" si="37"/>
        <v>0</v>
      </c>
      <c r="X317" s="14">
        <f t="shared" si="38"/>
        <v>0</v>
      </c>
      <c r="Y317" s="9">
        <f t="shared" si="39"/>
        <v>0</v>
      </c>
    </row>
    <row r="318" spans="1:25">
      <c r="A318" s="5" t="s">
        <v>675</v>
      </c>
      <c r="B318" s="6" t="s">
        <v>676</v>
      </c>
      <c r="C318" s="7" t="s">
        <v>4131</v>
      </c>
      <c r="D318" s="7" t="s">
        <v>677</v>
      </c>
      <c r="E318" s="6">
        <v>22</v>
      </c>
      <c r="F318" s="6">
        <v>8</v>
      </c>
      <c r="G318" s="6">
        <v>2023</v>
      </c>
      <c r="H318" s="7">
        <f t="shared" si="32"/>
        <v>45160</v>
      </c>
      <c r="I318" s="7" t="str" cm="1">
        <f t="array" ref="I318">_xlfn.IFS(E318=1,"January",E318=2,"Febuary",E318=3,"March",E318=4,"April",E318=5,"May",E318=6,"June",E318=7,"July",E318=8,"August",E318=9,"September",E318=10,"October",E318=11,"November",E318=12,"December",E318&gt;12,_xlfn.IFS(F318=1,"January",F318=2,"Febuary",F318=3,"March",F318=4,"April",F318=5,"May",F318=6,"June",F318=7,"July",F318=8,"August",F318=9,"September",F318=10,"October",F318=11,"November",F318=12,"December"))</f>
        <v>August</v>
      </c>
      <c r="J318" s="7" t="str" cm="1">
        <f t="array" ref="J318">_xlfn.IFS(OR(I318="December",I318="January",I318="Febuary"),"Winter",OR(I318="March",I318="April",I318="May"),"Spring",OR(I318="June",I318="July",I318="August"),"Summer",OR(I318="September",I318="October",I318="November"),"Fall")</f>
        <v>Summer</v>
      </c>
      <c r="K318" s="11">
        <v>45187</v>
      </c>
      <c r="L318" s="6">
        <f t="shared" si="33"/>
        <v>27</v>
      </c>
      <c r="M318" s="6" t="s">
        <v>33</v>
      </c>
      <c r="N318" s="6">
        <v>24328</v>
      </c>
      <c r="O318" s="6">
        <v>1010</v>
      </c>
      <c r="P318" s="12">
        <v>1569.27</v>
      </c>
      <c r="Q318" s="12">
        <f t="shared" si="34"/>
        <v>1569.27</v>
      </c>
      <c r="R318" s="6">
        <v>201</v>
      </c>
      <c r="S318" s="6" t="b">
        <v>1</v>
      </c>
      <c r="T318" s="6">
        <v>0</v>
      </c>
      <c r="U318" s="6">
        <f t="shared" si="35"/>
        <v>0</v>
      </c>
      <c r="V318" s="12">
        <f t="shared" si="36"/>
        <v>8480.73</v>
      </c>
      <c r="W318" s="12">
        <f t="shared" si="37"/>
        <v>7.80731343283582</v>
      </c>
      <c r="X318" s="12">
        <f t="shared" si="38"/>
        <v>0</v>
      </c>
      <c r="Y318" s="6">
        <f t="shared" si="39"/>
        <v>0</v>
      </c>
    </row>
    <row r="319" spans="1:25">
      <c r="A319" s="8" t="s">
        <v>678</v>
      </c>
      <c r="B319" s="9" t="s">
        <v>679</v>
      </c>
      <c r="C319" s="10" t="s">
        <v>4127</v>
      </c>
      <c r="D319" s="10">
        <v>45000</v>
      </c>
      <c r="E319" s="9">
        <v>3</v>
      </c>
      <c r="F319" s="9">
        <v>15</v>
      </c>
      <c r="G319" s="9">
        <v>2023</v>
      </c>
      <c r="H319" s="10">
        <f t="shared" si="32"/>
        <v>45000</v>
      </c>
      <c r="I319" s="10" t="str" cm="1">
        <f t="array" ref="I319">_xlfn.IFS(E319=1,"January",E319=2,"Febuary",E319=3,"March",E319=4,"April",E319=5,"May",E319=6,"June",E319=7,"July",E319=8,"August",E319=9,"September",E319=10,"October",E319=11,"November",E319=12,"December",E319&gt;12,_xlfn.IFS(F319=1,"January",F319=2,"Febuary",F319=3,"March",F319=4,"April",F319=5,"May",F319=6,"June",F319=7,"July",F319=8,"August",F319=9,"September",F319=10,"October",F319=11,"November",F319=12,"December"))</f>
        <v>March</v>
      </c>
      <c r="J319" s="10" t="str" cm="1">
        <f t="array" ref="J319">_xlfn.IFS(OR(I319="December",I319="January",I319="Febuary"),"Winter",OR(I319="March",I319="April",I319="May"),"Spring",OR(I319="June",I319="July",I319="August"),"Summer",OR(I319="September",I319="October",I319="November"),"Fall")</f>
        <v>Spring</v>
      </c>
      <c r="K319" s="13">
        <v>45007</v>
      </c>
      <c r="L319" s="9">
        <f t="shared" si="33"/>
        <v>7</v>
      </c>
      <c r="M319" s="9" t="s">
        <v>41</v>
      </c>
      <c r="N319" s="9">
        <v>92412</v>
      </c>
      <c r="O319" s="9">
        <v>4120</v>
      </c>
      <c r="P319" s="14">
        <v>5862.27</v>
      </c>
      <c r="Q319" s="14">
        <f t="shared" si="34"/>
        <v>3636.145</v>
      </c>
      <c r="R319" s="9">
        <v>803</v>
      </c>
      <c r="S319" s="9" t="b">
        <v>1</v>
      </c>
      <c r="T319" s="9">
        <v>0</v>
      </c>
      <c r="U319" s="9">
        <f t="shared" si="35"/>
        <v>0</v>
      </c>
      <c r="V319" s="14">
        <f t="shared" si="36"/>
        <v>36513.855</v>
      </c>
      <c r="W319" s="14">
        <f t="shared" si="37"/>
        <v>4.528200498132</v>
      </c>
      <c r="X319" s="14">
        <f t="shared" si="38"/>
        <v>0</v>
      </c>
      <c r="Y319" s="9">
        <f t="shared" si="39"/>
        <v>0</v>
      </c>
    </row>
    <row r="320" spans="1:25">
      <c r="A320" s="5" t="s">
        <v>680</v>
      </c>
      <c r="B320" s="6" t="s">
        <v>681</v>
      </c>
      <c r="C320" s="7" t="s">
        <v>4131</v>
      </c>
      <c r="D320" s="7" t="s">
        <v>682</v>
      </c>
      <c r="E320" s="6">
        <v>21</v>
      </c>
      <c r="F320" s="6">
        <v>3</v>
      </c>
      <c r="G320" s="6">
        <v>2023</v>
      </c>
      <c r="H320" s="7">
        <f t="shared" si="32"/>
        <v>45006</v>
      </c>
      <c r="I320" s="7" t="str" cm="1">
        <f t="array" ref="I320">_xlfn.IFS(E320=1,"January",E320=2,"Febuary",E320=3,"March",E320=4,"April",E320=5,"May",E320=6,"June",E320=7,"July",E320=8,"August",E320=9,"September",E320=10,"October",E320=11,"November",E320=12,"December",E320&gt;12,_xlfn.IFS(F320=1,"January",F320=2,"Febuary",F320=3,"March",F320=4,"April",F320=5,"May",F320=6,"June",F320=7,"July",F320=8,"August",F320=9,"September",F320=10,"October",F320=11,"November",F320=12,"December"))</f>
        <v>March</v>
      </c>
      <c r="J320" s="7" t="str" cm="1">
        <f t="array" ref="J320">_xlfn.IFS(OR(I320="December",I320="January",I320="Febuary"),"Winter",OR(I320="March",I320="April",I320="May"),"Spring",OR(I320="June",I320="July",I320="August"),"Summer",OR(I320="September",I320="October",I320="November"),"Fall")</f>
        <v>Spring</v>
      </c>
      <c r="K320" s="11">
        <v>45021</v>
      </c>
      <c r="L320" s="6">
        <f t="shared" si="33"/>
        <v>15</v>
      </c>
      <c r="M320" s="6" t="s">
        <v>14</v>
      </c>
      <c r="N320" s="6">
        <v>87831</v>
      </c>
      <c r="O320" s="6">
        <v>3016</v>
      </c>
      <c r="P320" s="12">
        <v>4948.16</v>
      </c>
      <c r="Q320" s="12">
        <f t="shared" si="34"/>
        <v>3636.145</v>
      </c>
      <c r="R320" s="6">
        <v>350</v>
      </c>
      <c r="S320" s="6" t="b">
        <v>0</v>
      </c>
      <c r="T320" s="6">
        <v>0</v>
      </c>
      <c r="U320" s="6">
        <f t="shared" si="35"/>
        <v>0</v>
      </c>
      <c r="V320" s="12">
        <f t="shared" si="36"/>
        <v>13863.855</v>
      </c>
      <c r="W320" s="12">
        <f t="shared" si="37"/>
        <v>10.3889857142857</v>
      </c>
      <c r="X320" s="12">
        <f t="shared" si="38"/>
        <v>0</v>
      </c>
      <c r="Y320" s="6">
        <f t="shared" si="39"/>
        <v>0</v>
      </c>
    </row>
    <row r="321" spans="1:25">
      <c r="A321" s="8" t="s">
        <v>683</v>
      </c>
      <c r="B321" s="9" t="s">
        <v>684</v>
      </c>
      <c r="C321" s="10" t="s">
        <v>4128</v>
      </c>
      <c r="D321" s="10">
        <v>45062</v>
      </c>
      <c r="E321" s="9">
        <v>5</v>
      </c>
      <c r="F321" s="9">
        <v>16</v>
      </c>
      <c r="G321" s="9">
        <v>2023</v>
      </c>
      <c r="H321" s="10">
        <f t="shared" si="32"/>
        <v>45062</v>
      </c>
      <c r="I321" s="10" t="str" cm="1">
        <f t="array" ref="I321">_xlfn.IFS(E321=1,"January",E321=2,"Febuary",E321=3,"March",E321=4,"April",E321=5,"May",E321=6,"June",E321=7,"July",E321=8,"August",E321=9,"September",E321=10,"October",E321=11,"November",E321=12,"December",E321&gt;12,_xlfn.IFS(F321=1,"January",F321=2,"Febuary",F321=3,"March",F321=4,"April",F321=5,"May",F321=6,"June",F321=7,"July",F321=8,"August",F321=9,"September",F321=10,"October",F321=11,"November",F321=12,"December"))</f>
        <v>May</v>
      </c>
      <c r="J321" s="10" t="str" cm="1">
        <f t="array" ref="J321">_xlfn.IFS(OR(I321="December",I321="January",I321="Febuary"),"Winter",OR(I321="March",I321="April",I321="May"),"Spring",OR(I321="June",I321="July",I321="August"),"Summer",OR(I321="September",I321="October",I321="November"),"Fall")</f>
        <v>Spring</v>
      </c>
      <c r="K321" s="13">
        <v>45068</v>
      </c>
      <c r="L321" s="9">
        <f t="shared" si="33"/>
        <v>6</v>
      </c>
      <c r="M321" s="9" t="s">
        <v>19</v>
      </c>
      <c r="N321" s="9">
        <v>4987</v>
      </c>
      <c r="O321" s="9">
        <v>150</v>
      </c>
      <c r="P321" s="14">
        <v>190.41</v>
      </c>
      <c r="Q321" s="14">
        <f t="shared" si="34"/>
        <v>190.41</v>
      </c>
      <c r="R321" s="9">
        <v>13</v>
      </c>
      <c r="S321" s="9" t="b">
        <v>0</v>
      </c>
      <c r="T321" s="9">
        <v>0</v>
      </c>
      <c r="U321" s="9">
        <f t="shared" si="35"/>
        <v>0</v>
      </c>
      <c r="V321" s="14">
        <f t="shared" si="36"/>
        <v>459.59</v>
      </c>
      <c r="W321" s="14">
        <f t="shared" si="37"/>
        <v>14.6469230769231</v>
      </c>
      <c r="X321" s="14">
        <f t="shared" si="38"/>
        <v>0</v>
      </c>
      <c r="Y321" s="9">
        <f t="shared" si="39"/>
        <v>0</v>
      </c>
    </row>
    <row r="322" spans="1:25">
      <c r="A322" s="5" t="s">
        <v>685</v>
      </c>
      <c r="B322" s="6" t="s">
        <v>686</v>
      </c>
      <c r="C322" s="7" t="s">
        <v>4131</v>
      </c>
      <c r="D322" s="7" t="s">
        <v>687</v>
      </c>
      <c r="E322" s="6">
        <v>29</v>
      </c>
      <c r="F322" s="6">
        <v>11</v>
      </c>
      <c r="G322" s="6">
        <v>2023</v>
      </c>
      <c r="H322" s="7">
        <f t="shared" ref="H322:H385" si="40">IF(E322&gt;12,DATE(G322,F322,E322),D322)</f>
        <v>45259</v>
      </c>
      <c r="I322" s="7" t="str" cm="1">
        <f t="array" ref="I322">_xlfn.IFS(E322=1,"January",E322=2,"Febuary",E322=3,"March",E322=4,"April",E322=5,"May",E322=6,"June",E322=7,"July",E322=8,"August",E322=9,"September",E322=10,"October",E322=11,"November",E322=12,"December",E322&gt;12,_xlfn.IFS(F322=1,"January",F322=2,"Febuary",F322=3,"March",F322=4,"April",F322=5,"May",F322=6,"June",F322=7,"July",F322=8,"August",F322=9,"September",F322=10,"October",F322=11,"November",F322=12,"December"))</f>
        <v>November</v>
      </c>
      <c r="J322" s="7" t="str" cm="1">
        <f t="array" ref="J322">_xlfn.IFS(OR(I322="December",I322="January",I322="Febuary"),"Winter",OR(I322="March",I322="April",I322="May"),"Spring",OR(I322="June",I322="July",I322="August"),"Summer",OR(I322="September",I322="October",I322="November"),"Fall")</f>
        <v>Fall</v>
      </c>
      <c r="K322" s="11">
        <v>45263</v>
      </c>
      <c r="L322" s="6">
        <f t="shared" ref="L322:L385" si="41">IF(DATEDIF(H322,K322,"D")&lt;0,H322+30,DATEDIF(H322,K322,"D"))</f>
        <v>4</v>
      </c>
      <c r="M322" s="6" t="s">
        <v>14</v>
      </c>
      <c r="N322" s="6">
        <v>59871</v>
      </c>
      <c r="O322" s="6">
        <v>980</v>
      </c>
      <c r="P322" s="12">
        <v>1525</v>
      </c>
      <c r="Q322" s="12">
        <f t="shared" ref="Q322:Q385" si="42">IF(IF(P322&lt;$AA$6,$AA$6,IF(P322&gt;$AA$7,$AA$7,P322))&lt;0,IF(P322&lt;$AA$6,$AA$6,IF(P322&gt;$AA$7,$AA$7,P322))*(-1),IF(P322&lt;$AA$6,$AA$6,IF(P322&gt;$AA$7,$AA$7,P322)))</f>
        <v>1525</v>
      </c>
      <c r="R322" s="6">
        <v>172</v>
      </c>
      <c r="S322" s="6" t="b">
        <v>0</v>
      </c>
      <c r="T322" s="6">
        <v>0</v>
      </c>
      <c r="U322" s="6">
        <f t="shared" ref="U322:U385" si="43">IFERROR((R322/T322)*100,0)</f>
        <v>0</v>
      </c>
      <c r="V322" s="12">
        <f t="shared" ref="V322:V385" si="44">(R322*50)-Q322</f>
        <v>7075</v>
      </c>
      <c r="W322" s="12">
        <f t="shared" ref="W322:W385" si="45">IFERROR(Q322/R322,0)</f>
        <v>8.86627906976744</v>
      </c>
      <c r="X322" s="12">
        <f t="shared" ref="X322:X385" si="46">IFERROR(Q322/T322,0)</f>
        <v>0</v>
      </c>
      <c r="Y322" s="6">
        <f t="shared" ref="Y322:Y385" si="47">T322/N322</f>
        <v>0</v>
      </c>
    </row>
    <row r="323" spans="1:25">
      <c r="A323" s="8" t="s">
        <v>688</v>
      </c>
      <c r="B323" s="9" t="s">
        <v>689</v>
      </c>
      <c r="C323" s="10" t="s">
        <v>4127</v>
      </c>
      <c r="D323" s="10">
        <v>45095</v>
      </c>
      <c r="E323" s="9">
        <v>6</v>
      </c>
      <c r="F323" s="9">
        <v>18</v>
      </c>
      <c r="G323" s="9">
        <v>2023</v>
      </c>
      <c r="H323" s="10">
        <f t="shared" si="40"/>
        <v>45095</v>
      </c>
      <c r="I323" s="10" t="str" cm="1">
        <f t="array" ref="I323">_xlfn.IFS(E323=1,"January",E323=2,"Febuary",E323=3,"March",E323=4,"April",E323=5,"May",E323=6,"June",E323=7,"July",E323=8,"August",E323=9,"September",E323=10,"October",E323=11,"November",E323=12,"December",E323&gt;12,_xlfn.IFS(F323=1,"January",F323=2,"Febuary",F323=3,"March",F323=4,"April",F323=5,"May",F323=6,"June",F323=7,"July",F323=8,"August",F323=9,"September",F323=10,"October",F323=11,"November",F323=12,"December"))</f>
        <v>June</v>
      </c>
      <c r="J323" s="10" t="str" cm="1">
        <f t="array" ref="J323">_xlfn.IFS(OR(I323="December",I323="January",I323="Febuary"),"Winter",OR(I323="March",I323="April",I323="May"),"Spring",OR(I323="June",I323="July",I323="August"),"Summer",OR(I323="September",I323="October",I323="November"),"Fall")</f>
        <v>Summer</v>
      </c>
      <c r="K323" s="13">
        <v>45120</v>
      </c>
      <c r="L323" s="9">
        <f t="shared" si="41"/>
        <v>25</v>
      </c>
      <c r="M323" s="9" t="s">
        <v>23</v>
      </c>
      <c r="N323" s="9">
        <v>23399</v>
      </c>
      <c r="O323" s="9">
        <v>293</v>
      </c>
      <c r="P323" s="14">
        <v>557.51</v>
      </c>
      <c r="Q323" s="14">
        <f t="shared" si="42"/>
        <v>557.51</v>
      </c>
      <c r="R323" s="9">
        <v>46</v>
      </c>
      <c r="S323" s="9" t="b">
        <v>1</v>
      </c>
      <c r="T323" s="9">
        <v>0</v>
      </c>
      <c r="U323" s="9">
        <f t="shared" si="43"/>
        <v>0</v>
      </c>
      <c r="V323" s="14">
        <f t="shared" si="44"/>
        <v>1742.49</v>
      </c>
      <c r="W323" s="14">
        <f t="shared" si="45"/>
        <v>12.1197826086957</v>
      </c>
      <c r="X323" s="14">
        <f t="shared" si="46"/>
        <v>0</v>
      </c>
      <c r="Y323" s="9">
        <f t="shared" si="47"/>
        <v>0</v>
      </c>
    </row>
    <row r="324" spans="1:25">
      <c r="A324" s="5" t="s">
        <v>690</v>
      </c>
      <c r="B324" s="6" t="s">
        <v>691</v>
      </c>
      <c r="C324" s="7" t="s">
        <v>4127</v>
      </c>
      <c r="D324" s="7">
        <v>45121</v>
      </c>
      <c r="E324" s="6">
        <v>7</v>
      </c>
      <c r="F324" s="6">
        <v>14</v>
      </c>
      <c r="G324" s="6">
        <v>2023</v>
      </c>
      <c r="H324" s="7">
        <f t="shared" si="40"/>
        <v>45121</v>
      </c>
      <c r="I324" s="7" t="str" cm="1">
        <f t="array" ref="I324">_xlfn.IFS(E324=1,"January",E324=2,"Febuary",E324=3,"March",E324=4,"April",E324=5,"May",E324=6,"June",E324=7,"July",E324=8,"August",E324=9,"September",E324=10,"October",E324=11,"November",E324=12,"December",E324&gt;12,_xlfn.IFS(F324=1,"January",F324=2,"Febuary",F324=3,"March",F324=4,"April",F324=5,"May",F324=6,"June",F324=7,"July",F324=8,"August",F324=9,"September",F324=10,"October",F324=11,"November",F324=12,"December"))</f>
        <v>July</v>
      </c>
      <c r="J324" s="7" t="str" cm="1">
        <f t="array" ref="J324">_xlfn.IFS(OR(I324="December",I324="January",I324="Febuary"),"Winter",OR(I324="March",I324="April",I324="May"),"Spring",OR(I324="June",I324="July",I324="August"),"Summer",OR(I324="September",I324="October",I324="November"),"Fall")</f>
        <v>Summer</v>
      </c>
      <c r="K324" s="11">
        <v>45151</v>
      </c>
      <c r="L324" s="6">
        <f t="shared" si="41"/>
        <v>30</v>
      </c>
      <c r="M324" s="6" t="s">
        <v>138</v>
      </c>
      <c r="N324" s="6">
        <v>47214</v>
      </c>
      <c r="O324" s="6">
        <v>694</v>
      </c>
      <c r="P324" s="12">
        <v>738.21</v>
      </c>
      <c r="Q324" s="12">
        <f t="shared" si="42"/>
        <v>738.21</v>
      </c>
      <c r="R324" s="6">
        <v>106</v>
      </c>
      <c r="S324" s="6" t="b">
        <v>1</v>
      </c>
      <c r="T324" s="6">
        <v>0</v>
      </c>
      <c r="U324" s="6">
        <f t="shared" si="43"/>
        <v>0</v>
      </c>
      <c r="V324" s="12">
        <f t="shared" si="44"/>
        <v>4561.79</v>
      </c>
      <c r="W324" s="12">
        <f t="shared" si="45"/>
        <v>6.96424528301887</v>
      </c>
      <c r="X324" s="12">
        <f t="shared" si="46"/>
        <v>0</v>
      </c>
      <c r="Y324" s="6">
        <f t="shared" si="47"/>
        <v>0</v>
      </c>
    </row>
    <row r="325" spans="1:25">
      <c r="A325" s="8" t="s">
        <v>692</v>
      </c>
      <c r="B325" s="9" t="s">
        <v>693</v>
      </c>
      <c r="C325" s="10" t="s">
        <v>4129</v>
      </c>
      <c r="D325" s="10">
        <v>45176</v>
      </c>
      <c r="E325" s="9">
        <v>9</v>
      </c>
      <c r="F325" s="9">
        <v>7</v>
      </c>
      <c r="G325" s="9">
        <v>2023</v>
      </c>
      <c r="H325" s="10">
        <f t="shared" si="40"/>
        <v>45176</v>
      </c>
      <c r="I325" s="10" t="str" cm="1">
        <f t="array" ref="I325">_xlfn.IFS(E325=1,"January",E325=2,"Febuary",E325=3,"March",E325=4,"April",E325=5,"May",E325=6,"June",E325=7,"July",E325=8,"August",E325=9,"September",E325=10,"October",E325=11,"November",E325=12,"December",E325&gt;12,_xlfn.IFS(F325=1,"January",F325=2,"Febuary",F325=3,"March",F325=4,"April",F325=5,"May",F325=6,"June",F325=7,"July",F325=8,"August",F325=9,"September",F325=10,"October",F325=11,"November",F325=12,"December"))</f>
        <v>September</v>
      </c>
      <c r="J325" s="10" t="str" cm="1">
        <f t="array" ref="J325">_xlfn.IFS(OR(I325="December",I325="January",I325="Febuary"),"Winter",OR(I325="March",I325="April",I325="May"),"Spring",OR(I325="June",I325="July",I325="August"),"Summer",OR(I325="September",I325="October",I325="November"),"Fall")</f>
        <v>Fall</v>
      </c>
      <c r="K325" s="13">
        <v>45144</v>
      </c>
      <c r="L325" s="9">
        <f t="shared" si="41"/>
        <v>45206</v>
      </c>
      <c r="M325" s="9" t="s">
        <v>23</v>
      </c>
      <c r="N325" s="9">
        <v>87416</v>
      </c>
      <c r="O325" s="9">
        <v>1669</v>
      </c>
      <c r="P325" s="14">
        <v>2607.28</v>
      </c>
      <c r="Q325" s="14">
        <f t="shared" si="42"/>
        <v>2607.28</v>
      </c>
      <c r="R325" s="9">
        <v>307</v>
      </c>
      <c r="S325" s="9" t="b">
        <v>1</v>
      </c>
      <c r="T325" s="9">
        <v>0</v>
      </c>
      <c r="U325" s="9">
        <f t="shared" si="43"/>
        <v>0</v>
      </c>
      <c r="V325" s="14">
        <f t="shared" si="44"/>
        <v>12742.72</v>
      </c>
      <c r="W325" s="14">
        <f t="shared" si="45"/>
        <v>8.49276872964169</v>
      </c>
      <c r="X325" s="14">
        <f t="shared" si="46"/>
        <v>0</v>
      </c>
      <c r="Y325" s="9">
        <f t="shared" si="47"/>
        <v>0</v>
      </c>
    </row>
    <row r="326" spans="1:25">
      <c r="A326" s="5" t="s">
        <v>694</v>
      </c>
      <c r="B326" s="6" t="s">
        <v>695</v>
      </c>
      <c r="C326" s="7" t="s">
        <v>4131</v>
      </c>
      <c r="D326" s="7">
        <v>44962</v>
      </c>
      <c r="E326" s="6">
        <v>2</v>
      </c>
      <c r="F326" s="6">
        <v>5</v>
      </c>
      <c r="G326" s="6">
        <v>2023</v>
      </c>
      <c r="H326" s="7">
        <f t="shared" si="40"/>
        <v>44962</v>
      </c>
      <c r="I326" s="7" t="str" cm="1">
        <f t="array" ref="I326">_xlfn.IFS(E326=1,"January",E326=2,"Febuary",E326=3,"March",E326=4,"April",E326=5,"May",E326=6,"June",E326=7,"July",E326=8,"August",E326=9,"September",E326=10,"October",E326=11,"November",E326=12,"December",E326&gt;12,_xlfn.IFS(F326=1,"January",F326=2,"Febuary",F326=3,"March",F326=4,"April",F326=5,"May",F326=6,"June",F326=7,"July",F326=8,"August",F326=9,"September",F326=10,"October",F326=11,"November",F326=12,"December"))</f>
        <v>Febuary</v>
      </c>
      <c r="J326" s="7" t="str" cm="1">
        <f t="array" ref="J326">_xlfn.IFS(OR(I326="December",I326="January",I326="Febuary"),"Winter",OR(I326="March",I326="April",I326="May"),"Spring",OR(I326="June",I326="July",I326="August"),"Summer",OR(I326="September",I326="October",I326="November"),"Fall")</f>
        <v>Winter</v>
      </c>
      <c r="K326" s="11">
        <v>44971</v>
      </c>
      <c r="L326" s="6">
        <f t="shared" si="41"/>
        <v>9</v>
      </c>
      <c r="M326" s="6" t="s">
        <v>14</v>
      </c>
      <c r="N326" s="6">
        <v>71271</v>
      </c>
      <c r="O326" s="6">
        <v>1686</v>
      </c>
      <c r="P326" s="12">
        <v>2046.01</v>
      </c>
      <c r="Q326" s="12">
        <f t="shared" si="42"/>
        <v>2046.01</v>
      </c>
      <c r="R326" s="6">
        <v>258</v>
      </c>
      <c r="S326" s="6" t="b">
        <v>1</v>
      </c>
      <c r="T326" s="6">
        <v>0</v>
      </c>
      <c r="U326" s="6">
        <f t="shared" si="43"/>
        <v>0</v>
      </c>
      <c r="V326" s="12">
        <f t="shared" si="44"/>
        <v>10853.99</v>
      </c>
      <c r="W326" s="12">
        <f t="shared" si="45"/>
        <v>7.93027131782946</v>
      </c>
      <c r="X326" s="12">
        <f t="shared" si="46"/>
        <v>0</v>
      </c>
      <c r="Y326" s="6">
        <f t="shared" si="47"/>
        <v>0</v>
      </c>
    </row>
    <row r="327" spans="1:25">
      <c r="A327" s="8" t="s">
        <v>696</v>
      </c>
      <c r="B327" s="9" t="s">
        <v>697</v>
      </c>
      <c r="C327" s="10" t="s">
        <v>4129</v>
      </c>
      <c r="D327" s="10">
        <v>45074</v>
      </c>
      <c r="E327" s="9">
        <v>5</v>
      </c>
      <c r="F327" s="9">
        <v>28</v>
      </c>
      <c r="G327" s="9">
        <v>2023</v>
      </c>
      <c r="H327" s="10">
        <f t="shared" si="40"/>
        <v>45074</v>
      </c>
      <c r="I327" s="10" t="str" cm="1">
        <f t="array" ref="I327">_xlfn.IFS(E327=1,"January",E327=2,"Febuary",E327=3,"March",E327=4,"April",E327=5,"May",E327=6,"June",E327=7,"July",E327=8,"August",E327=9,"September",E327=10,"October",E327=11,"November",E327=12,"December",E327&gt;12,_xlfn.IFS(F327=1,"January",F327=2,"Febuary",F327=3,"March",F327=4,"April",F327=5,"May",F327=6,"June",F327=7,"July",F327=8,"August",F327=9,"September",F327=10,"October",F327=11,"November",F327=12,"December"))</f>
        <v>May</v>
      </c>
      <c r="J327" s="10" t="str" cm="1">
        <f t="array" ref="J327">_xlfn.IFS(OR(I327="December",I327="January",I327="Febuary"),"Winter",OR(I327="March",I327="April",I327="May"),"Spring",OR(I327="June",I327="July",I327="August"),"Summer",OR(I327="September",I327="October",I327="November"),"Fall")</f>
        <v>Spring</v>
      </c>
      <c r="K327" s="13">
        <v>45082</v>
      </c>
      <c r="L327" s="9">
        <f t="shared" si="41"/>
        <v>8</v>
      </c>
      <c r="M327" s="9" t="s">
        <v>19</v>
      </c>
      <c r="N327" s="9">
        <v>45064</v>
      </c>
      <c r="O327" s="9">
        <v>1137</v>
      </c>
      <c r="P327" s="14">
        <v>1718.69</v>
      </c>
      <c r="Q327" s="14">
        <f t="shared" si="42"/>
        <v>1718.69</v>
      </c>
      <c r="R327" s="9">
        <v>105</v>
      </c>
      <c r="S327" s="9" t="b">
        <v>1</v>
      </c>
      <c r="T327" s="9">
        <v>0</v>
      </c>
      <c r="U327" s="9">
        <f t="shared" si="43"/>
        <v>0</v>
      </c>
      <c r="V327" s="14">
        <f t="shared" si="44"/>
        <v>3531.31</v>
      </c>
      <c r="W327" s="14">
        <f t="shared" si="45"/>
        <v>16.3684761904762</v>
      </c>
      <c r="X327" s="14">
        <f t="shared" si="46"/>
        <v>0</v>
      </c>
      <c r="Y327" s="9">
        <f t="shared" si="47"/>
        <v>0</v>
      </c>
    </row>
    <row r="328" spans="1:25">
      <c r="A328" s="5" t="s">
        <v>698</v>
      </c>
      <c r="B328" s="6" t="s">
        <v>699</v>
      </c>
      <c r="C328" s="7" t="s">
        <v>4127</v>
      </c>
      <c r="D328" s="7">
        <v>45149</v>
      </c>
      <c r="E328" s="6">
        <v>8</v>
      </c>
      <c r="F328" s="6">
        <v>11</v>
      </c>
      <c r="G328" s="6">
        <v>2023</v>
      </c>
      <c r="H328" s="7">
        <f t="shared" si="40"/>
        <v>45149</v>
      </c>
      <c r="I328" s="7" t="str" cm="1">
        <f t="array" ref="I328">_xlfn.IFS(E328=1,"January",E328=2,"Febuary",E328=3,"March",E328=4,"April",E328=5,"May",E328=6,"June",E328=7,"July",E328=8,"August",E328=9,"September",E328=10,"October",E328=11,"November",E328=12,"December",E328&gt;12,_xlfn.IFS(F328=1,"January",F328=2,"Febuary",F328=3,"March",F328=4,"April",F328=5,"May",F328=6,"June",F328=7,"July",F328=8,"August",F328=9,"September",F328=10,"October",F328=11,"November",F328=12,"December"))</f>
        <v>August</v>
      </c>
      <c r="J328" s="7" t="str" cm="1">
        <f t="array" ref="J328">_xlfn.IFS(OR(I328="December",I328="January",I328="Febuary"),"Winter",OR(I328="March",I328="April",I328="May"),"Spring",OR(I328="June",I328="July",I328="August"),"Summer",OR(I328="September",I328="October",I328="November"),"Fall")</f>
        <v>Summer</v>
      </c>
      <c r="K328" s="11">
        <v>45157</v>
      </c>
      <c r="L328" s="6">
        <f t="shared" si="41"/>
        <v>8</v>
      </c>
      <c r="M328" s="6" t="s">
        <v>138</v>
      </c>
      <c r="N328" s="6">
        <v>71091</v>
      </c>
      <c r="O328" s="6">
        <v>1695</v>
      </c>
      <c r="P328" s="12">
        <v>2787.16</v>
      </c>
      <c r="Q328" s="12">
        <f t="shared" si="42"/>
        <v>2787.16</v>
      </c>
      <c r="R328" s="6">
        <v>261</v>
      </c>
      <c r="S328" s="6" t="b">
        <v>0</v>
      </c>
      <c r="T328" s="6">
        <v>0</v>
      </c>
      <c r="U328" s="6">
        <f t="shared" si="43"/>
        <v>0</v>
      </c>
      <c r="V328" s="12">
        <f t="shared" si="44"/>
        <v>10262.84</v>
      </c>
      <c r="W328" s="12">
        <f t="shared" si="45"/>
        <v>10.6787739463602</v>
      </c>
      <c r="X328" s="12">
        <f t="shared" si="46"/>
        <v>0</v>
      </c>
      <c r="Y328" s="6">
        <f t="shared" si="47"/>
        <v>0</v>
      </c>
    </row>
    <row r="329" spans="1:25">
      <c r="A329" s="8" t="s">
        <v>700</v>
      </c>
      <c r="B329" s="9" t="s">
        <v>701</v>
      </c>
      <c r="C329" s="10" t="s">
        <v>4131</v>
      </c>
      <c r="D329" s="10">
        <v>45287</v>
      </c>
      <c r="E329" s="9">
        <v>12</v>
      </c>
      <c r="F329" s="9">
        <v>27</v>
      </c>
      <c r="G329" s="9">
        <v>2023</v>
      </c>
      <c r="H329" s="10">
        <f t="shared" si="40"/>
        <v>45287</v>
      </c>
      <c r="I329" s="10" t="str" cm="1">
        <f t="array" ref="I329">_xlfn.IFS(E329=1,"January",E329=2,"Febuary",E329=3,"March",E329=4,"April",E329=5,"May",E329=6,"June",E329=7,"July",E329=8,"August",E329=9,"September",E329=10,"October",E329=11,"November",E329=12,"December",E329&gt;12,_xlfn.IFS(F329=1,"January",F329=2,"Febuary",F329=3,"March",F329=4,"April",F329=5,"May",F329=6,"June",F329=7,"July",F329=8,"August",F329=9,"September",F329=10,"October",F329=11,"November",F329=12,"December"))</f>
        <v>December</v>
      </c>
      <c r="J329" s="10" t="str" cm="1">
        <f t="array" ref="J329">_xlfn.IFS(OR(I329="December",I329="January",I329="Febuary"),"Winter",OR(I329="March",I329="April",I329="May"),"Spring",OR(I329="June",I329="July",I329="August"),"Summer",OR(I329="September",I329="October",I329="November"),"Fall")</f>
        <v>Winter</v>
      </c>
      <c r="K329" s="13">
        <v>45289</v>
      </c>
      <c r="L329" s="9">
        <f t="shared" si="41"/>
        <v>2</v>
      </c>
      <c r="M329" s="9" t="s">
        <v>14</v>
      </c>
      <c r="N329" s="9">
        <v>41818</v>
      </c>
      <c r="O329" s="9">
        <v>818</v>
      </c>
      <c r="P329" s="14">
        <v>464.77</v>
      </c>
      <c r="Q329" s="14">
        <f t="shared" si="42"/>
        <v>464.77</v>
      </c>
      <c r="R329" s="9">
        <v>78</v>
      </c>
      <c r="S329" s="9" t="b">
        <v>0</v>
      </c>
      <c r="T329" s="9">
        <v>0</v>
      </c>
      <c r="U329" s="9">
        <f t="shared" si="43"/>
        <v>0</v>
      </c>
      <c r="V329" s="14">
        <f t="shared" si="44"/>
        <v>3435.23</v>
      </c>
      <c r="W329" s="14">
        <f t="shared" si="45"/>
        <v>5.95858974358974</v>
      </c>
      <c r="X329" s="14">
        <f t="shared" si="46"/>
        <v>0</v>
      </c>
      <c r="Y329" s="9">
        <f t="shared" si="47"/>
        <v>0</v>
      </c>
    </row>
    <row r="330" spans="1:25">
      <c r="A330" s="5" t="s">
        <v>702</v>
      </c>
      <c r="B330" s="6" t="s">
        <v>703</v>
      </c>
      <c r="C330" s="7" t="s">
        <v>4127</v>
      </c>
      <c r="D330" s="7">
        <v>45282</v>
      </c>
      <c r="E330" s="6">
        <v>12</v>
      </c>
      <c r="F330" s="6">
        <v>22</v>
      </c>
      <c r="G330" s="6">
        <v>2023</v>
      </c>
      <c r="H330" s="7">
        <f t="shared" si="40"/>
        <v>45282</v>
      </c>
      <c r="I330" s="7" t="str" cm="1">
        <f t="array" ref="I330">_xlfn.IFS(E330=1,"January",E330=2,"Febuary",E330=3,"March",E330=4,"April",E330=5,"May",E330=6,"June",E330=7,"July",E330=8,"August",E330=9,"September",E330=10,"October",E330=11,"November",E330=12,"December",E330&gt;12,_xlfn.IFS(F330=1,"January",F330=2,"Febuary",F330=3,"March",F330=4,"April",F330=5,"May",F330=6,"June",F330=7,"July",F330=8,"August",F330=9,"September",F330=10,"October",F330=11,"November",F330=12,"December"))</f>
        <v>December</v>
      </c>
      <c r="J330" s="7" t="str" cm="1">
        <f t="array" ref="J330">_xlfn.IFS(OR(I330="December",I330="January",I330="Febuary"),"Winter",OR(I330="March",I330="April",I330="May"),"Spring",OR(I330="June",I330="July",I330="August"),"Summer",OR(I330="September",I330="October",I330="November"),"Fall")</f>
        <v>Winter</v>
      </c>
      <c r="K330" s="11">
        <v>45303</v>
      </c>
      <c r="L330" s="6">
        <f t="shared" si="41"/>
        <v>21</v>
      </c>
      <c r="M330" s="6" t="s">
        <v>41</v>
      </c>
      <c r="N330" s="6">
        <v>46525</v>
      </c>
      <c r="O330" s="6">
        <v>1413</v>
      </c>
      <c r="P330" s="12">
        <v>2076.97</v>
      </c>
      <c r="Q330" s="12">
        <f t="shared" si="42"/>
        <v>2076.97</v>
      </c>
      <c r="R330" s="6">
        <v>231</v>
      </c>
      <c r="S330" s="6" t="b">
        <v>0</v>
      </c>
      <c r="T330" s="6">
        <v>0</v>
      </c>
      <c r="U330" s="6">
        <f t="shared" si="43"/>
        <v>0</v>
      </c>
      <c r="V330" s="12">
        <f t="shared" si="44"/>
        <v>9473.03</v>
      </c>
      <c r="W330" s="12">
        <f t="shared" si="45"/>
        <v>8.99121212121212</v>
      </c>
      <c r="X330" s="12">
        <f t="shared" si="46"/>
        <v>0</v>
      </c>
      <c r="Y330" s="6">
        <f t="shared" si="47"/>
        <v>0</v>
      </c>
    </row>
    <row r="331" spans="1:25">
      <c r="A331" s="8" t="s">
        <v>704</v>
      </c>
      <c r="B331" s="9" t="s">
        <v>705</v>
      </c>
      <c r="C331" s="10" t="s">
        <v>4127</v>
      </c>
      <c r="D331" s="10">
        <v>45093</v>
      </c>
      <c r="E331" s="9">
        <v>6</v>
      </c>
      <c r="F331" s="9">
        <v>16</v>
      </c>
      <c r="G331" s="9">
        <v>2023</v>
      </c>
      <c r="H331" s="10">
        <f t="shared" si="40"/>
        <v>45093</v>
      </c>
      <c r="I331" s="10" t="str" cm="1">
        <f t="array" ref="I331">_xlfn.IFS(E331=1,"January",E331=2,"Febuary",E331=3,"March",E331=4,"April",E331=5,"May",E331=6,"June",E331=7,"July",E331=8,"August",E331=9,"September",E331=10,"October",E331=11,"November",E331=12,"December",E331&gt;12,_xlfn.IFS(F331=1,"January",F331=2,"Febuary",F331=3,"March",F331=4,"April",F331=5,"May",F331=6,"June",F331=7,"July",F331=8,"August",F331=9,"September",F331=10,"October",F331=11,"November",F331=12,"December"))</f>
        <v>June</v>
      </c>
      <c r="J331" s="10" t="str" cm="1">
        <f t="array" ref="J331">_xlfn.IFS(OR(I331="December",I331="January",I331="Febuary"),"Winter",OR(I331="March",I331="April",I331="May"),"Spring",OR(I331="June",I331="July",I331="August"),"Summer",OR(I331="September",I331="October",I331="November"),"Fall")</f>
        <v>Summer</v>
      </c>
      <c r="K331" s="13">
        <v>45115</v>
      </c>
      <c r="L331" s="9">
        <f t="shared" si="41"/>
        <v>22</v>
      </c>
      <c r="M331" s="9" t="s">
        <v>19</v>
      </c>
      <c r="N331" s="9">
        <v>20830</v>
      </c>
      <c r="O331" s="9">
        <v>895</v>
      </c>
      <c r="P331" s="14">
        <v>751.9</v>
      </c>
      <c r="Q331" s="14">
        <f t="shared" si="42"/>
        <v>751.9</v>
      </c>
      <c r="R331" s="9">
        <v>127</v>
      </c>
      <c r="S331" s="9" t="b">
        <v>0</v>
      </c>
      <c r="T331" s="9">
        <v>0</v>
      </c>
      <c r="U331" s="9">
        <f t="shared" si="43"/>
        <v>0</v>
      </c>
      <c r="V331" s="14">
        <f t="shared" si="44"/>
        <v>5598.1</v>
      </c>
      <c r="W331" s="14">
        <f t="shared" si="45"/>
        <v>5.92047244094488</v>
      </c>
      <c r="X331" s="14">
        <f t="shared" si="46"/>
        <v>0</v>
      </c>
      <c r="Y331" s="9">
        <f t="shared" si="47"/>
        <v>0</v>
      </c>
    </row>
    <row r="332" spans="1:25">
      <c r="A332" s="5" t="s">
        <v>706</v>
      </c>
      <c r="B332" s="6" t="s">
        <v>707</v>
      </c>
      <c r="C332" s="7" t="s">
        <v>4127</v>
      </c>
      <c r="D332" s="7">
        <v>45118</v>
      </c>
      <c r="E332" s="6">
        <v>7</v>
      </c>
      <c r="F332" s="6">
        <v>11</v>
      </c>
      <c r="G332" s="6">
        <v>2023</v>
      </c>
      <c r="H332" s="7">
        <f t="shared" si="40"/>
        <v>45118</v>
      </c>
      <c r="I332" s="7" t="str" cm="1">
        <f t="array" ref="I332">_xlfn.IFS(E332=1,"January",E332=2,"Febuary",E332=3,"March",E332=4,"April",E332=5,"May",E332=6,"June",E332=7,"July",E332=8,"August",E332=9,"September",E332=10,"October",E332=11,"November",E332=12,"December",E332&gt;12,_xlfn.IFS(F332=1,"January",F332=2,"Febuary",F332=3,"March",F332=4,"April",F332=5,"May",F332=6,"June",F332=7,"July",F332=8,"August",F332=9,"September",F332=10,"October",F332=11,"November",F332=12,"December"))</f>
        <v>July</v>
      </c>
      <c r="J332" s="7" t="str" cm="1">
        <f t="array" ref="J332">_xlfn.IFS(OR(I332="December",I332="January",I332="Febuary"),"Winter",OR(I332="March",I332="April",I332="May"),"Spring",OR(I332="June",I332="July",I332="August"),"Summer",OR(I332="September",I332="October",I332="November"),"Fall")</f>
        <v>Summer</v>
      </c>
      <c r="K332" s="11">
        <v>45136</v>
      </c>
      <c r="L332" s="6">
        <f t="shared" si="41"/>
        <v>18</v>
      </c>
      <c r="M332" s="6" t="s">
        <v>41</v>
      </c>
      <c r="N332" s="6">
        <v>18429</v>
      </c>
      <c r="O332" s="6">
        <v>390</v>
      </c>
      <c r="P332" s="12">
        <v>586.97</v>
      </c>
      <c r="Q332" s="12">
        <f t="shared" si="42"/>
        <v>586.97</v>
      </c>
      <c r="R332" s="6">
        <v>24</v>
      </c>
      <c r="S332" s="6" t="b">
        <v>0</v>
      </c>
      <c r="T332" s="6">
        <v>0</v>
      </c>
      <c r="U332" s="6">
        <f t="shared" si="43"/>
        <v>0</v>
      </c>
      <c r="V332" s="12">
        <f t="shared" si="44"/>
        <v>613.03</v>
      </c>
      <c r="W332" s="12">
        <f t="shared" si="45"/>
        <v>24.4570833333333</v>
      </c>
      <c r="X332" s="12">
        <f t="shared" si="46"/>
        <v>0</v>
      </c>
      <c r="Y332" s="6">
        <f t="shared" si="47"/>
        <v>0</v>
      </c>
    </row>
    <row r="333" spans="1:25">
      <c r="A333" s="8" t="s">
        <v>708</v>
      </c>
      <c r="B333" s="9" t="s">
        <v>709</v>
      </c>
      <c r="C333" s="10" t="s">
        <v>4127</v>
      </c>
      <c r="D333" s="10">
        <v>45137</v>
      </c>
      <c r="E333" s="9">
        <v>7</v>
      </c>
      <c r="F333" s="9">
        <v>30</v>
      </c>
      <c r="G333" s="9">
        <v>2023</v>
      </c>
      <c r="H333" s="10">
        <f t="shared" si="40"/>
        <v>45137</v>
      </c>
      <c r="I333" s="10" t="str" cm="1">
        <f t="array" ref="I333">_xlfn.IFS(E333=1,"January",E333=2,"Febuary",E333=3,"March",E333=4,"April",E333=5,"May",E333=6,"June",E333=7,"July",E333=8,"August",E333=9,"September",E333=10,"October",E333=11,"November",E333=12,"December",E333&gt;12,_xlfn.IFS(F333=1,"January",F333=2,"Febuary",F333=3,"March",F333=4,"April",F333=5,"May",F333=6,"June",F333=7,"July",F333=8,"August",F333=9,"September",F333=10,"October",F333=11,"November",F333=12,"December"))</f>
        <v>July</v>
      </c>
      <c r="J333" s="10" t="str" cm="1">
        <f t="array" ref="J333">_xlfn.IFS(OR(I333="December",I333="January",I333="Febuary"),"Winter",OR(I333="March",I333="April",I333="May"),"Spring",OR(I333="June",I333="July",I333="August"),"Summer",OR(I333="September",I333="October",I333="November"),"Fall")</f>
        <v>Summer</v>
      </c>
      <c r="K333" s="13">
        <v>45138</v>
      </c>
      <c r="L333" s="9">
        <f t="shared" si="41"/>
        <v>1</v>
      </c>
      <c r="M333" s="9" t="s">
        <v>33</v>
      </c>
      <c r="N333" s="9">
        <v>7893</v>
      </c>
      <c r="O333" s="9">
        <v>376</v>
      </c>
      <c r="P333" s="14">
        <v>452.14</v>
      </c>
      <c r="Q333" s="14">
        <f t="shared" si="42"/>
        <v>452.14</v>
      </c>
      <c r="R333" s="9">
        <v>47</v>
      </c>
      <c r="S333" s="9" t="b">
        <v>0</v>
      </c>
      <c r="T333" s="9">
        <v>0</v>
      </c>
      <c r="U333" s="9">
        <f t="shared" si="43"/>
        <v>0</v>
      </c>
      <c r="V333" s="14">
        <f t="shared" si="44"/>
        <v>1897.86</v>
      </c>
      <c r="W333" s="14">
        <f t="shared" si="45"/>
        <v>9.62</v>
      </c>
      <c r="X333" s="14">
        <f t="shared" si="46"/>
        <v>0</v>
      </c>
      <c r="Y333" s="9">
        <f t="shared" si="47"/>
        <v>0</v>
      </c>
    </row>
    <row r="334" spans="1:25">
      <c r="A334" s="5" t="s">
        <v>710</v>
      </c>
      <c r="B334" s="6" t="s">
        <v>711</v>
      </c>
      <c r="C334" s="7" t="s">
        <v>4131</v>
      </c>
      <c r="D334" s="7">
        <v>45014</v>
      </c>
      <c r="E334" s="6">
        <v>3</v>
      </c>
      <c r="F334" s="6">
        <v>29</v>
      </c>
      <c r="G334" s="6">
        <v>2023</v>
      </c>
      <c r="H334" s="7">
        <f t="shared" si="40"/>
        <v>45014</v>
      </c>
      <c r="I334" s="7" t="str" cm="1">
        <f t="array" ref="I334">_xlfn.IFS(E334=1,"January",E334=2,"Febuary",E334=3,"March",E334=4,"April",E334=5,"May",E334=6,"June",E334=7,"July",E334=8,"August",E334=9,"September",E334=10,"October",E334=11,"November",E334=12,"December",E334&gt;12,_xlfn.IFS(F334=1,"January",F334=2,"Febuary",F334=3,"March",F334=4,"April",F334=5,"May",F334=6,"June",F334=7,"July",F334=8,"August",F334=9,"September",F334=10,"October",F334=11,"November",F334=12,"December"))</f>
        <v>March</v>
      </c>
      <c r="J334" s="7" t="str" cm="1">
        <f t="array" ref="J334">_xlfn.IFS(OR(I334="December",I334="January",I334="Febuary"),"Winter",OR(I334="March",I334="April",I334="May"),"Spring",OR(I334="June",I334="July",I334="August"),"Summer",OR(I334="September",I334="October",I334="November"),"Fall")</f>
        <v>Spring</v>
      </c>
      <c r="K334" s="11">
        <v>45016</v>
      </c>
      <c r="L334" s="6">
        <f t="shared" si="41"/>
        <v>2</v>
      </c>
      <c r="M334" s="6" t="s">
        <v>33</v>
      </c>
      <c r="N334" s="6">
        <v>80909</v>
      </c>
      <c r="O334" s="6">
        <v>3635</v>
      </c>
      <c r="P334" s="12">
        <v>6035.3</v>
      </c>
      <c r="Q334" s="12">
        <f t="shared" si="42"/>
        <v>3636.145</v>
      </c>
      <c r="R334" s="6">
        <v>368</v>
      </c>
      <c r="S334" s="6" t="b">
        <v>0</v>
      </c>
      <c r="T334" s="6">
        <v>0</v>
      </c>
      <c r="U334" s="6">
        <f t="shared" si="43"/>
        <v>0</v>
      </c>
      <c r="V334" s="12">
        <f t="shared" si="44"/>
        <v>14763.855</v>
      </c>
      <c r="W334" s="12">
        <f t="shared" si="45"/>
        <v>9.88082880434783</v>
      </c>
      <c r="X334" s="12">
        <f t="shared" si="46"/>
        <v>0</v>
      </c>
      <c r="Y334" s="6">
        <f t="shared" si="47"/>
        <v>0</v>
      </c>
    </row>
    <row r="335" spans="1:25">
      <c r="A335" s="8" t="s">
        <v>712</v>
      </c>
      <c r="B335" s="9" t="s">
        <v>713</v>
      </c>
      <c r="C335" s="10" t="s">
        <v>4131</v>
      </c>
      <c r="D335" s="10">
        <v>45122</v>
      </c>
      <c r="E335" s="9">
        <v>7</v>
      </c>
      <c r="F335" s="9">
        <v>15</v>
      </c>
      <c r="G335" s="9">
        <v>2023</v>
      </c>
      <c r="H335" s="10">
        <f t="shared" si="40"/>
        <v>45122</v>
      </c>
      <c r="I335" s="10" t="str" cm="1">
        <f t="array" ref="I335">_xlfn.IFS(E335=1,"January",E335=2,"Febuary",E335=3,"March",E335=4,"April",E335=5,"May",E335=6,"June",E335=7,"July",E335=8,"August",E335=9,"September",E335=10,"October",E335=11,"November",E335=12,"December",E335&gt;12,_xlfn.IFS(F335=1,"January",F335=2,"Febuary",F335=3,"March",F335=4,"April",F335=5,"May",F335=6,"June",F335=7,"July",F335=8,"August",F335=9,"September",F335=10,"October",F335=11,"November",F335=12,"December"))</f>
        <v>July</v>
      </c>
      <c r="J335" s="10" t="str" cm="1">
        <f t="array" ref="J335">_xlfn.IFS(OR(I335="December",I335="January",I335="Febuary"),"Winter",OR(I335="March",I335="April",I335="May"),"Spring",OR(I335="June",I335="July",I335="August"),"Summer",OR(I335="September",I335="October",I335="November"),"Fall")</f>
        <v>Summer</v>
      </c>
      <c r="K335" s="13">
        <v>45143</v>
      </c>
      <c r="L335" s="9">
        <f t="shared" si="41"/>
        <v>21</v>
      </c>
      <c r="M335" s="9" t="s">
        <v>19</v>
      </c>
      <c r="N335" s="9">
        <v>48333</v>
      </c>
      <c r="O335" s="9">
        <v>796</v>
      </c>
      <c r="P335" s="14">
        <v>545.34</v>
      </c>
      <c r="Q335" s="14">
        <f t="shared" si="42"/>
        <v>545.34</v>
      </c>
      <c r="R335" s="9">
        <v>79</v>
      </c>
      <c r="S335" s="9" t="b">
        <v>1</v>
      </c>
      <c r="T335" s="9">
        <v>0</v>
      </c>
      <c r="U335" s="9">
        <f t="shared" si="43"/>
        <v>0</v>
      </c>
      <c r="V335" s="14">
        <f t="shared" si="44"/>
        <v>3404.66</v>
      </c>
      <c r="W335" s="14">
        <f t="shared" si="45"/>
        <v>6.90303797468354</v>
      </c>
      <c r="X335" s="14">
        <f t="shared" si="46"/>
        <v>0</v>
      </c>
      <c r="Y335" s="9">
        <f t="shared" si="47"/>
        <v>0</v>
      </c>
    </row>
    <row r="336" spans="1:25">
      <c r="A336" s="5" t="s">
        <v>714</v>
      </c>
      <c r="B336" s="6" t="s">
        <v>715</v>
      </c>
      <c r="C336" s="7" t="s">
        <v>4129</v>
      </c>
      <c r="D336" s="7">
        <v>45225</v>
      </c>
      <c r="E336" s="6">
        <v>10</v>
      </c>
      <c r="F336" s="6">
        <v>26</v>
      </c>
      <c r="G336" s="6">
        <v>2023</v>
      </c>
      <c r="H336" s="7">
        <f t="shared" si="40"/>
        <v>45225</v>
      </c>
      <c r="I336" s="7" t="str" cm="1">
        <f t="array" ref="I336">_xlfn.IFS(E336=1,"January",E336=2,"Febuary",E336=3,"March",E336=4,"April",E336=5,"May",E336=6,"June",E336=7,"July",E336=8,"August",E336=9,"September",E336=10,"October",E336=11,"November",E336=12,"December",E336&gt;12,_xlfn.IFS(F336=1,"January",F336=2,"Febuary",F336=3,"March",F336=4,"April",F336=5,"May",F336=6,"June",F336=7,"July",F336=8,"August",F336=9,"September",F336=10,"October",F336=11,"November",F336=12,"December"))</f>
        <v>October</v>
      </c>
      <c r="J336" s="7" t="str" cm="1">
        <f t="array" ref="J336">_xlfn.IFS(OR(I336="December",I336="January",I336="Febuary"),"Winter",OR(I336="March",I336="April",I336="May"),"Spring",OR(I336="June",I336="July",I336="August"),"Summer",OR(I336="September",I336="October",I336="November"),"Fall")</f>
        <v>Fall</v>
      </c>
      <c r="K336" s="11">
        <v>45252</v>
      </c>
      <c r="L336" s="6">
        <f t="shared" si="41"/>
        <v>27</v>
      </c>
      <c r="M336" s="6" t="s">
        <v>23</v>
      </c>
      <c r="N336" s="6">
        <v>4436</v>
      </c>
      <c r="O336" s="6">
        <v>183</v>
      </c>
      <c r="P336" s="12">
        <v>263.43</v>
      </c>
      <c r="Q336" s="12">
        <f t="shared" si="42"/>
        <v>263.43</v>
      </c>
      <c r="R336" s="6">
        <v>25</v>
      </c>
      <c r="S336" s="6" t="b">
        <v>0</v>
      </c>
      <c r="T336" s="6">
        <v>0</v>
      </c>
      <c r="U336" s="6">
        <f t="shared" si="43"/>
        <v>0</v>
      </c>
      <c r="V336" s="12">
        <f t="shared" si="44"/>
        <v>986.57</v>
      </c>
      <c r="W336" s="12">
        <f t="shared" si="45"/>
        <v>10.5372</v>
      </c>
      <c r="X336" s="12">
        <f t="shared" si="46"/>
        <v>0</v>
      </c>
      <c r="Y336" s="6">
        <f t="shared" si="47"/>
        <v>0</v>
      </c>
    </row>
    <row r="337" spans="1:25">
      <c r="A337" s="8" t="s">
        <v>716</v>
      </c>
      <c r="B337" s="9" t="s">
        <v>717</v>
      </c>
      <c r="C337" s="10" t="s">
        <v>4127</v>
      </c>
      <c r="D337" s="10">
        <v>45057</v>
      </c>
      <c r="E337" s="9">
        <v>5</v>
      </c>
      <c r="F337" s="9">
        <v>11</v>
      </c>
      <c r="G337" s="9">
        <v>2023</v>
      </c>
      <c r="H337" s="10">
        <f t="shared" si="40"/>
        <v>45057</v>
      </c>
      <c r="I337" s="10" t="str" cm="1">
        <f t="array" ref="I337">_xlfn.IFS(E337=1,"January",E337=2,"Febuary",E337=3,"March",E337=4,"April",E337=5,"May",E337=6,"June",E337=7,"July",E337=8,"August",E337=9,"September",E337=10,"October",E337=11,"November",E337=12,"December",E337&gt;12,_xlfn.IFS(F337=1,"January",F337=2,"Febuary",F337=3,"March",F337=4,"April",F337=5,"May",F337=6,"June",F337=7,"July",F337=8,"August",F337=9,"September",F337=10,"October",F337=11,"November",F337=12,"December"))</f>
        <v>May</v>
      </c>
      <c r="J337" s="10" t="str" cm="1">
        <f t="array" ref="J337">_xlfn.IFS(OR(I337="December",I337="January",I337="Febuary"),"Winter",OR(I337="March",I337="April",I337="May"),"Spring",OR(I337="June",I337="July",I337="August"),"Summer",OR(I337="September",I337="October",I337="November"),"Fall")</f>
        <v>Spring</v>
      </c>
      <c r="K337" s="13">
        <v>45080</v>
      </c>
      <c r="L337" s="9">
        <f t="shared" si="41"/>
        <v>23</v>
      </c>
      <c r="M337" s="9" t="s">
        <v>14</v>
      </c>
      <c r="N337" s="9">
        <v>75290</v>
      </c>
      <c r="O337" s="9">
        <v>2483</v>
      </c>
      <c r="P337" s="14">
        <v>2278.66</v>
      </c>
      <c r="Q337" s="14">
        <f t="shared" si="42"/>
        <v>2278.66</v>
      </c>
      <c r="R337" s="9">
        <v>244</v>
      </c>
      <c r="S337" s="9" t="b">
        <v>1</v>
      </c>
      <c r="T337" s="9">
        <v>0</v>
      </c>
      <c r="U337" s="9">
        <f t="shared" si="43"/>
        <v>0</v>
      </c>
      <c r="V337" s="14">
        <f t="shared" si="44"/>
        <v>9921.34</v>
      </c>
      <c r="W337" s="14">
        <f t="shared" si="45"/>
        <v>9.33877049180328</v>
      </c>
      <c r="X337" s="14">
        <f t="shared" si="46"/>
        <v>0</v>
      </c>
      <c r="Y337" s="9">
        <f t="shared" si="47"/>
        <v>0</v>
      </c>
    </row>
    <row r="338" spans="1:25">
      <c r="A338" s="5" t="s">
        <v>718</v>
      </c>
      <c r="B338" s="6" t="s">
        <v>719</v>
      </c>
      <c r="C338" s="7" t="s">
        <v>4131</v>
      </c>
      <c r="D338" s="7">
        <v>45165</v>
      </c>
      <c r="E338" s="6">
        <v>8</v>
      </c>
      <c r="F338" s="6">
        <v>27</v>
      </c>
      <c r="G338" s="6">
        <v>2023</v>
      </c>
      <c r="H338" s="7">
        <f t="shared" si="40"/>
        <v>45165</v>
      </c>
      <c r="I338" s="7" t="str" cm="1">
        <f t="array" ref="I338">_xlfn.IFS(E338=1,"January",E338=2,"Febuary",E338=3,"March",E338=4,"April",E338=5,"May",E338=6,"June",E338=7,"July",E338=8,"August",E338=9,"September",E338=10,"October",E338=11,"November",E338=12,"December",E338&gt;12,_xlfn.IFS(F338=1,"January",F338=2,"Febuary",F338=3,"March",F338=4,"April",F338=5,"May",F338=6,"June",F338=7,"July",F338=8,"August",F338=9,"September",F338=10,"October",F338=11,"November",F338=12,"December"))</f>
        <v>August</v>
      </c>
      <c r="J338" s="7" t="str" cm="1">
        <f t="array" ref="J338">_xlfn.IFS(OR(I338="December",I338="January",I338="Febuary"),"Winter",OR(I338="March",I338="April",I338="May"),"Spring",OR(I338="June",I338="July",I338="August"),"Summer",OR(I338="September",I338="October",I338="November"),"Fall")</f>
        <v>Summer</v>
      </c>
      <c r="K338" s="11">
        <v>45173</v>
      </c>
      <c r="L338" s="6">
        <f t="shared" si="41"/>
        <v>8</v>
      </c>
      <c r="M338" s="6" t="s">
        <v>14</v>
      </c>
      <c r="N338" s="6">
        <v>77213</v>
      </c>
      <c r="O338" s="6">
        <v>2522</v>
      </c>
      <c r="P338" s="12">
        <v>4487.83</v>
      </c>
      <c r="Q338" s="12">
        <f t="shared" si="42"/>
        <v>3636.145</v>
      </c>
      <c r="R338" s="6">
        <v>419</v>
      </c>
      <c r="S338" s="6" t="b">
        <v>1</v>
      </c>
      <c r="T338" s="6">
        <v>0</v>
      </c>
      <c r="U338" s="6">
        <f t="shared" si="43"/>
        <v>0</v>
      </c>
      <c r="V338" s="12">
        <f t="shared" si="44"/>
        <v>17313.855</v>
      </c>
      <c r="W338" s="12">
        <f t="shared" si="45"/>
        <v>8.67815035799523</v>
      </c>
      <c r="X338" s="12">
        <f t="shared" si="46"/>
        <v>0</v>
      </c>
      <c r="Y338" s="6">
        <f t="shared" si="47"/>
        <v>0</v>
      </c>
    </row>
    <row r="339" spans="1:25">
      <c r="A339" s="8" t="s">
        <v>720</v>
      </c>
      <c r="B339" s="9" t="s">
        <v>721</v>
      </c>
      <c r="C339" s="10" t="s">
        <v>4128</v>
      </c>
      <c r="D339" s="10" t="s">
        <v>722</v>
      </c>
      <c r="E339" s="9">
        <v>22</v>
      </c>
      <c r="F339" s="9">
        <v>3</v>
      </c>
      <c r="G339" s="9">
        <v>2023</v>
      </c>
      <c r="H339" s="10">
        <f t="shared" si="40"/>
        <v>45007</v>
      </c>
      <c r="I339" s="10" t="str" cm="1">
        <f t="array" ref="I339">_xlfn.IFS(E339=1,"January",E339=2,"Febuary",E339=3,"March",E339=4,"April",E339=5,"May",E339=6,"June",E339=7,"July",E339=8,"August",E339=9,"September",E339=10,"October",E339=11,"November",E339=12,"December",E339&gt;12,_xlfn.IFS(F339=1,"January",F339=2,"Febuary",F339=3,"March",F339=4,"April",F339=5,"May",F339=6,"June",F339=7,"July",F339=8,"August",F339=9,"September",F339=10,"October",F339=11,"November",F339=12,"December"))</f>
        <v>March</v>
      </c>
      <c r="J339" s="10" t="str" cm="1">
        <f t="array" ref="J339">_xlfn.IFS(OR(I339="December",I339="January",I339="Febuary"),"Winter",OR(I339="March",I339="April",I339="May"),"Spring",OR(I339="June",I339="July",I339="August"),"Summer",OR(I339="September",I339="October",I339="November"),"Fall")</f>
        <v>Spring</v>
      </c>
      <c r="K339" s="13">
        <v>45023</v>
      </c>
      <c r="L339" s="9">
        <f t="shared" si="41"/>
        <v>16</v>
      </c>
      <c r="M339" s="9" t="s">
        <v>19</v>
      </c>
      <c r="N339" s="9">
        <v>6895</v>
      </c>
      <c r="O339" s="9">
        <v>176</v>
      </c>
      <c r="P339" s="14">
        <v>333.09</v>
      </c>
      <c r="Q339" s="14">
        <f t="shared" si="42"/>
        <v>333.09</v>
      </c>
      <c r="R339" s="9">
        <v>10</v>
      </c>
      <c r="S339" s="9" t="b">
        <v>0</v>
      </c>
      <c r="T339" s="9">
        <v>0</v>
      </c>
      <c r="U339" s="9">
        <f t="shared" si="43"/>
        <v>0</v>
      </c>
      <c r="V339" s="14">
        <f t="shared" si="44"/>
        <v>166.91</v>
      </c>
      <c r="W339" s="14">
        <f t="shared" si="45"/>
        <v>33.309</v>
      </c>
      <c r="X339" s="14">
        <f t="shared" si="46"/>
        <v>0</v>
      </c>
      <c r="Y339" s="9">
        <f t="shared" si="47"/>
        <v>0</v>
      </c>
    </row>
    <row r="340" spans="1:25">
      <c r="A340" s="5" t="s">
        <v>723</v>
      </c>
      <c r="B340" s="6" t="s">
        <v>724</v>
      </c>
      <c r="C340" s="7" t="s">
        <v>4127</v>
      </c>
      <c r="D340" s="7">
        <v>45103</v>
      </c>
      <c r="E340" s="6">
        <v>6</v>
      </c>
      <c r="F340" s="6">
        <v>26</v>
      </c>
      <c r="G340" s="6">
        <v>2023</v>
      </c>
      <c r="H340" s="7">
        <f t="shared" si="40"/>
        <v>45103</v>
      </c>
      <c r="I340" s="7" t="str" cm="1">
        <f t="array" ref="I340">_xlfn.IFS(E340=1,"January",E340=2,"Febuary",E340=3,"March",E340=4,"April",E340=5,"May",E340=6,"June",E340=7,"July",E340=8,"August",E340=9,"September",E340=10,"October",E340=11,"November",E340=12,"December",E340&gt;12,_xlfn.IFS(F340=1,"January",F340=2,"Febuary",F340=3,"March",F340=4,"April",F340=5,"May",F340=6,"June",F340=7,"July",F340=8,"August",F340=9,"September",F340=10,"October",F340=11,"November",F340=12,"December"))</f>
        <v>June</v>
      </c>
      <c r="J340" s="7" t="str" cm="1">
        <f t="array" ref="J340">_xlfn.IFS(OR(I340="December",I340="January",I340="Febuary"),"Winter",OR(I340="March",I340="April",I340="May"),"Spring",OR(I340="June",I340="July",I340="August"),"Summer",OR(I340="September",I340="October",I340="November"),"Fall")</f>
        <v>Summer</v>
      </c>
      <c r="K340" s="11">
        <v>45105</v>
      </c>
      <c r="L340" s="6">
        <f t="shared" si="41"/>
        <v>2</v>
      </c>
      <c r="M340" s="6" t="s">
        <v>266</v>
      </c>
      <c r="N340" s="6">
        <v>20738</v>
      </c>
      <c r="O340" s="6">
        <v>623</v>
      </c>
      <c r="P340" s="12">
        <v>1242.63</v>
      </c>
      <c r="Q340" s="12">
        <f t="shared" si="42"/>
        <v>1242.63</v>
      </c>
      <c r="R340" s="6">
        <v>92</v>
      </c>
      <c r="S340" s="6" t="b">
        <v>1</v>
      </c>
      <c r="T340" s="6">
        <v>0</v>
      </c>
      <c r="U340" s="6">
        <f t="shared" si="43"/>
        <v>0</v>
      </c>
      <c r="V340" s="12">
        <f t="shared" si="44"/>
        <v>3357.37</v>
      </c>
      <c r="W340" s="12">
        <f t="shared" si="45"/>
        <v>13.506847826087</v>
      </c>
      <c r="X340" s="12">
        <f t="shared" si="46"/>
        <v>0</v>
      </c>
      <c r="Y340" s="6">
        <f t="shared" si="47"/>
        <v>0</v>
      </c>
    </row>
    <row r="341" spans="1:25">
      <c r="A341" s="8" t="s">
        <v>725</v>
      </c>
      <c r="B341" s="9" t="s">
        <v>726</v>
      </c>
      <c r="C341" s="10" t="s">
        <v>4128</v>
      </c>
      <c r="D341" s="10">
        <v>45144</v>
      </c>
      <c r="E341" s="9">
        <v>8</v>
      </c>
      <c r="F341" s="9">
        <v>6</v>
      </c>
      <c r="G341" s="9">
        <v>2023</v>
      </c>
      <c r="H341" s="10">
        <f t="shared" si="40"/>
        <v>45144</v>
      </c>
      <c r="I341" s="10" t="str" cm="1">
        <f t="array" ref="I341">_xlfn.IFS(E341=1,"January",E341=2,"Febuary",E341=3,"March",E341=4,"April",E341=5,"May",E341=6,"June",E341=7,"July",E341=8,"August",E341=9,"September",E341=10,"October",E341=11,"November",E341=12,"December",E341&gt;12,_xlfn.IFS(F341=1,"January",F341=2,"Febuary",F341=3,"March",F341=4,"April",F341=5,"May",F341=6,"June",F341=7,"July",F341=8,"August",F341=9,"September",F341=10,"October",F341=11,"November",F341=12,"December"))</f>
        <v>August</v>
      </c>
      <c r="J341" s="10" t="str" cm="1">
        <f t="array" ref="J341">_xlfn.IFS(OR(I341="December",I341="January",I341="Febuary"),"Winter",OR(I341="March",I341="April",I341="May"),"Spring",OR(I341="June",I341="July",I341="August"),"Summer",OR(I341="September",I341="October",I341="November"),"Fall")</f>
        <v>Summer</v>
      </c>
      <c r="K341" s="13">
        <v>45146</v>
      </c>
      <c r="L341" s="9">
        <f t="shared" si="41"/>
        <v>2</v>
      </c>
      <c r="M341" s="9" t="s">
        <v>33</v>
      </c>
      <c r="N341" s="9">
        <v>31746</v>
      </c>
      <c r="O341" s="9">
        <v>821</v>
      </c>
      <c r="P341" s="14">
        <v>1390.78</v>
      </c>
      <c r="Q341" s="14">
        <f t="shared" si="42"/>
        <v>1390.78</v>
      </c>
      <c r="R341" s="9">
        <v>140</v>
      </c>
      <c r="S341" s="9" t="b">
        <v>1</v>
      </c>
      <c r="T341" s="9">
        <v>0</v>
      </c>
      <c r="U341" s="9">
        <f t="shared" si="43"/>
        <v>0</v>
      </c>
      <c r="V341" s="14">
        <f t="shared" si="44"/>
        <v>5609.22</v>
      </c>
      <c r="W341" s="14">
        <f t="shared" si="45"/>
        <v>9.93414285714286</v>
      </c>
      <c r="X341" s="14">
        <f t="shared" si="46"/>
        <v>0</v>
      </c>
      <c r="Y341" s="9">
        <f t="shared" si="47"/>
        <v>0</v>
      </c>
    </row>
    <row r="342" spans="1:25">
      <c r="A342" s="5" t="s">
        <v>727</v>
      </c>
      <c r="B342" s="6" t="s">
        <v>728</v>
      </c>
      <c r="C342" s="7" t="s">
        <v>4131</v>
      </c>
      <c r="D342" s="7">
        <v>45081</v>
      </c>
      <c r="E342" s="6">
        <v>6</v>
      </c>
      <c r="F342" s="6">
        <v>4</v>
      </c>
      <c r="G342" s="6">
        <v>2023</v>
      </c>
      <c r="H342" s="7">
        <f t="shared" si="40"/>
        <v>45081</v>
      </c>
      <c r="I342" s="7" t="str" cm="1">
        <f t="array" ref="I342">_xlfn.IFS(E342=1,"January",E342=2,"Febuary",E342=3,"March",E342=4,"April",E342=5,"May",E342=6,"June",E342=7,"July",E342=8,"August",E342=9,"September",E342=10,"October",E342=11,"November",E342=12,"December",E342&gt;12,_xlfn.IFS(F342=1,"January",F342=2,"Febuary",F342=3,"March",F342=4,"April",F342=5,"May",F342=6,"June",F342=7,"July",F342=8,"August",F342=9,"September",F342=10,"October",F342=11,"November",F342=12,"December"))</f>
        <v>June</v>
      </c>
      <c r="J342" s="7" t="str" cm="1">
        <f t="array" ref="J342">_xlfn.IFS(OR(I342="December",I342="January",I342="Febuary"),"Winter",OR(I342="March",I342="April",I342="May"),"Spring",OR(I342="June",I342="July",I342="August"),"Summer",OR(I342="September",I342="October",I342="November"),"Fall")</f>
        <v>Summer</v>
      </c>
      <c r="K342" s="11">
        <v>45089</v>
      </c>
      <c r="L342" s="6">
        <f t="shared" si="41"/>
        <v>8</v>
      </c>
      <c r="M342" s="6" t="s">
        <v>23</v>
      </c>
      <c r="N342" s="6">
        <v>50377</v>
      </c>
      <c r="O342" s="6">
        <v>1591</v>
      </c>
      <c r="P342" s="12">
        <v>2594.29</v>
      </c>
      <c r="Q342" s="12">
        <f t="shared" si="42"/>
        <v>2594.29</v>
      </c>
      <c r="R342" s="6">
        <v>240</v>
      </c>
      <c r="S342" s="6" t="b">
        <v>1</v>
      </c>
      <c r="T342" s="6">
        <v>0</v>
      </c>
      <c r="U342" s="6">
        <f t="shared" si="43"/>
        <v>0</v>
      </c>
      <c r="V342" s="12">
        <f t="shared" si="44"/>
        <v>9405.71</v>
      </c>
      <c r="W342" s="12">
        <f t="shared" si="45"/>
        <v>10.8095416666667</v>
      </c>
      <c r="X342" s="12">
        <f t="shared" si="46"/>
        <v>0</v>
      </c>
      <c r="Y342" s="6">
        <f t="shared" si="47"/>
        <v>0</v>
      </c>
    </row>
    <row r="343" spans="1:25">
      <c r="A343" s="8" t="s">
        <v>729</v>
      </c>
      <c r="B343" s="9" t="s">
        <v>730</v>
      </c>
      <c r="C343" s="10" t="s">
        <v>4128</v>
      </c>
      <c r="D343" s="10">
        <v>45174</v>
      </c>
      <c r="E343" s="9">
        <v>9</v>
      </c>
      <c r="F343" s="9">
        <v>5</v>
      </c>
      <c r="G343" s="9">
        <v>2023</v>
      </c>
      <c r="H343" s="10">
        <f t="shared" si="40"/>
        <v>45174</v>
      </c>
      <c r="I343" s="10" t="str" cm="1">
        <f t="array" ref="I343">_xlfn.IFS(E343=1,"January",E343=2,"Febuary",E343=3,"March",E343=4,"April",E343=5,"May",E343=6,"June",E343=7,"July",E343=8,"August",E343=9,"September",E343=10,"October",E343=11,"November",E343=12,"December",E343&gt;12,_xlfn.IFS(F343=1,"January",F343=2,"Febuary",F343=3,"March",F343=4,"April",F343=5,"May",F343=6,"June",F343=7,"July",F343=8,"August",F343=9,"September",F343=10,"October",F343=11,"November",F343=12,"December"))</f>
        <v>September</v>
      </c>
      <c r="J343" s="10" t="str" cm="1">
        <f t="array" ref="J343">_xlfn.IFS(OR(I343="December",I343="January",I343="Febuary"),"Winter",OR(I343="March",I343="April",I343="May"),"Spring",OR(I343="June",I343="July",I343="August"),"Summer",OR(I343="September",I343="October",I343="November"),"Fall")</f>
        <v>Fall</v>
      </c>
      <c r="K343" s="13">
        <v>45199</v>
      </c>
      <c r="L343" s="9">
        <f t="shared" si="41"/>
        <v>25</v>
      </c>
      <c r="M343" s="9" t="s">
        <v>14</v>
      </c>
      <c r="N343" s="9">
        <v>49404</v>
      </c>
      <c r="O343" s="9">
        <v>1734</v>
      </c>
      <c r="P343" s="14">
        <v>1427.52</v>
      </c>
      <c r="Q343" s="14">
        <f t="shared" si="42"/>
        <v>1427.52</v>
      </c>
      <c r="R343" s="9">
        <v>216</v>
      </c>
      <c r="S343" s="9" t="b">
        <v>1</v>
      </c>
      <c r="T343" s="9">
        <v>0</v>
      </c>
      <c r="U343" s="9">
        <f t="shared" si="43"/>
        <v>0</v>
      </c>
      <c r="V343" s="14">
        <f t="shared" si="44"/>
        <v>9372.48</v>
      </c>
      <c r="W343" s="14">
        <f t="shared" si="45"/>
        <v>6.60888888888889</v>
      </c>
      <c r="X343" s="14">
        <f t="shared" si="46"/>
        <v>0</v>
      </c>
      <c r="Y343" s="9">
        <f t="shared" si="47"/>
        <v>0</v>
      </c>
    </row>
    <row r="344" spans="1:25">
      <c r="A344" s="5" t="s">
        <v>731</v>
      </c>
      <c r="B344" s="6" t="s">
        <v>732</v>
      </c>
      <c r="C344" s="7" t="s">
        <v>4127</v>
      </c>
      <c r="D344" s="7">
        <v>45110</v>
      </c>
      <c r="E344" s="6">
        <v>7</v>
      </c>
      <c r="F344" s="6">
        <v>3</v>
      </c>
      <c r="G344" s="6">
        <v>2023</v>
      </c>
      <c r="H344" s="7">
        <f t="shared" si="40"/>
        <v>45110</v>
      </c>
      <c r="I344" s="7" t="str" cm="1">
        <f t="array" ref="I344">_xlfn.IFS(E344=1,"January",E344=2,"Febuary",E344=3,"March",E344=4,"April",E344=5,"May",E344=6,"June",E344=7,"July",E344=8,"August",E344=9,"September",E344=10,"October",E344=11,"November",E344=12,"December",E344&gt;12,_xlfn.IFS(F344=1,"January",F344=2,"Febuary",F344=3,"March",F344=4,"April",F344=5,"May",F344=6,"June",F344=7,"July",F344=8,"August",F344=9,"September",F344=10,"October",F344=11,"November",F344=12,"December"))</f>
        <v>July</v>
      </c>
      <c r="J344" s="7" t="str" cm="1">
        <f t="array" ref="J344">_xlfn.IFS(OR(I344="December",I344="January",I344="Febuary"),"Winter",OR(I344="March",I344="April",I344="May"),"Spring",OR(I344="June",I344="July",I344="August"),"Summer",OR(I344="September",I344="October",I344="November"),"Fall")</f>
        <v>Summer</v>
      </c>
      <c r="K344" s="11">
        <v>45118</v>
      </c>
      <c r="L344" s="6">
        <f t="shared" si="41"/>
        <v>8</v>
      </c>
      <c r="M344" s="6" t="s">
        <v>41</v>
      </c>
      <c r="N344" s="6">
        <v>55045</v>
      </c>
      <c r="O344" s="6">
        <v>2035</v>
      </c>
      <c r="P344" s="12">
        <v>2043.16</v>
      </c>
      <c r="Q344" s="12">
        <f t="shared" si="42"/>
        <v>2043.16</v>
      </c>
      <c r="R344" s="6">
        <v>391</v>
      </c>
      <c r="S344" s="6" t="b">
        <v>0</v>
      </c>
      <c r="T344" s="6">
        <v>0</v>
      </c>
      <c r="U344" s="6">
        <f t="shared" si="43"/>
        <v>0</v>
      </c>
      <c r="V344" s="12">
        <f t="shared" si="44"/>
        <v>17506.84</v>
      </c>
      <c r="W344" s="12">
        <f t="shared" si="45"/>
        <v>5.22547314578005</v>
      </c>
      <c r="X344" s="12">
        <f t="shared" si="46"/>
        <v>0</v>
      </c>
      <c r="Y344" s="6">
        <f t="shared" si="47"/>
        <v>0</v>
      </c>
    </row>
    <row r="345" spans="1:25">
      <c r="A345" s="8" t="s">
        <v>733</v>
      </c>
      <c r="B345" s="9" t="s">
        <v>734</v>
      </c>
      <c r="C345" s="10" t="s">
        <v>4131</v>
      </c>
      <c r="D345" s="10">
        <v>44932</v>
      </c>
      <c r="E345" s="9">
        <v>1</v>
      </c>
      <c r="F345" s="9">
        <v>6</v>
      </c>
      <c r="G345" s="9">
        <v>2023</v>
      </c>
      <c r="H345" s="10">
        <f t="shared" si="40"/>
        <v>44932</v>
      </c>
      <c r="I345" s="10" t="str" cm="1">
        <f t="array" ref="I345">_xlfn.IFS(E345=1,"January",E345=2,"Febuary",E345=3,"March",E345=4,"April",E345=5,"May",E345=6,"June",E345=7,"July",E345=8,"August",E345=9,"September",E345=10,"October",E345=11,"November",E345=12,"December",E345&gt;12,_xlfn.IFS(F345=1,"January",F345=2,"Febuary",F345=3,"March",F345=4,"April",F345=5,"May",F345=6,"June",F345=7,"July",F345=8,"August",F345=9,"September",F345=10,"October",F345=11,"November",F345=12,"December"))</f>
        <v>January</v>
      </c>
      <c r="J345" s="10" t="str" cm="1">
        <f t="array" ref="J345">_xlfn.IFS(OR(I345="December",I345="January",I345="Febuary"),"Winter",OR(I345="March",I345="April",I345="May"),"Spring",OR(I345="June",I345="July",I345="August"),"Summer",OR(I345="September",I345="October",I345="November"),"Fall")</f>
        <v>Winter</v>
      </c>
      <c r="K345" s="13">
        <v>45083</v>
      </c>
      <c r="L345" s="9">
        <f t="shared" si="41"/>
        <v>151</v>
      </c>
      <c r="M345" s="9" t="s">
        <v>23</v>
      </c>
      <c r="N345" s="9">
        <v>98888</v>
      </c>
      <c r="O345" s="9">
        <v>3095</v>
      </c>
      <c r="P345" s="14">
        <v>3709.43</v>
      </c>
      <c r="Q345" s="14">
        <f t="shared" si="42"/>
        <v>3636.145</v>
      </c>
      <c r="R345" s="9">
        <v>293</v>
      </c>
      <c r="S345" s="9" t="b">
        <v>1</v>
      </c>
      <c r="T345" s="9">
        <v>98941</v>
      </c>
      <c r="U345" s="9">
        <f t="shared" si="43"/>
        <v>0.296136081098837</v>
      </c>
      <c r="V345" s="14">
        <f t="shared" si="44"/>
        <v>11013.855</v>
      </c>
      <c r="W345" s="14">
        <f t="shared" si="45"/>
        <v>12.4100511945392</v>
      </c>
      <c r="X345" s="14">
        <f t="shared" si="46"/>
        <v>0.0367506392698679</v>
      </c>
      <c r="Y345" s="9">
        <f t="shared" si="47"/>
        <v>1.0005359598738</v>
      </c>
    </row>
    <row r="346" spans="1:25">
      <c r="A346" s="5" t="s">
        <v>735</v>
      </c>
      <c r="B346" s="6" t="s">
        <v>736</v>
      </c>
      <c r="C346" s="7" t="s">
        <v>4131</v>
      </c>
      <c r="D346" s="7">
        <v>45264</v>
      </c>
      <c r="E346" s="6">
        <v>12</v>
      </c>
      <c r="F346" s="6">
        <v>4</v>
      </c>
      <c r="G346" s="6">
        <v>2023</v>
      </c>
      <c r="H346" s="7">
        <f t="shared" si="40"/>
        <v>45264</v>
      </c>
      <c r="I346" s="7" t="str" cm="1">
        <f t="array" ref="I346">_xlfn.IFS(E346=1,"January",E346=2,"Febuary",E346=3,"March",E346=4,"April",E346=5,"May",E346=6,"June",E346=7,"July",E346=8,"August",E346=9,"September",E346=10,"October",E346=11,"November",E346=12,"December",E346&gt;12,_xlfn.IFS(F346=1,"January",F346=2,"Febuary",F346=3,"March",F346=4,"April",F346=5,"May",F346=6,"June",F346=7,"July",F346=8,"August",F346=9,"September",F346=10,"October",F346=11,"November",F346=12,"December"))</f>
        <v>December</v>
      </c>
      <c r="J346" s="7" t="str" cm="1">
        <f t="array" ref="J346">_xlfn.IFS(OR(I346="December",I346="January",I346="Febuary"),"Winter",OR(I346="March",I346="April",I346="May"),"Spring",OR(I346="June",I346="July",I346="August"),"Summer",OR(I346="September",I346="October",I346="November"),"Fall")</f>
        <v>Winter</v>
      </c>
      <c r="K346" s="11">
        <v>45056</v>
      </c>
      <c r="L346" s="6">
        <f t="shared" si="41"/>
        <v>45294</v>
      </c>
      <c r="M346" s="6" t="s">
        <v>14</v>
      </c>
      <c r="N346" s="6">
        <v>40790</v>
      </c>
      <c r="O346" s="6">
        <v>1584</v>
      </c>
      <c r="P346" s="12">
        <v>2629.55</v>
      </c>
      <c r="Q346" s="12">
        <f t="shared" si="42"/>
        <v>2629.55</v>
      </c>
      <c r="R346" s="6">
        <v>83</v>
      </c>
      <c r="S346" s="6" t="b">
        <v>0</v>
      </c>
      <c r="T346" s="6">
        <v>0</v>
      </c>
      <c r="U346" s="6">
        <f t="shared" si="43"/>
        <v>0</v>
      </c>
      <c r="V346" s="12">
        <f t="shared" si="44"/>
        <v>1520.45</v>
      </c>
      <c r="W346" s="12">
        <f t="shared" si="45"/>
        <v>31.6813253012048</v>
      </c>
      <c r="X346" s="12">
        <f t="shared" si="46"/>
        <v>0</v>
      </c>
      <c r="Y346" s="6">
        <f t="shared" si="47"/>
        <v>0</v>
      </c>
    </row>
    <row r="347" spans="1:25">
      <c r="A347" s="8" t="s">
        <v>737</v>
      </c>
      <c r="B347" s="9" t="s">
        <v>738</v>
      </c>
      <c r="C347" s="10" t="s">
        <v>4129</v>
      </c>
      <c r="D347" s="10">
        <v>45278</v>
      </c>
      <c r="E347" s="9">
        <v>12</v>
      </c>
      <c r="F347" s="9">
        <v>18</v>
      </c>
      <c r="G347" s="9">
        <v>2023</v>
      </c>
      <c r="H347" s="10">
        <f t="shared" si="40"/>
        <v>45278</v>
      </c>
      <c r="I347" s="10" t="str" cm="1">
        <f t="array" ref="I347">_xlfn.IFS(E347=1,"January",E347=2,"Febuary",E347=3,"March",E347=4,"April",E347=5,"May",E347=6,"June",E347=7,"July",E347=8,"August",E347=9,"September",E347=10,"October",E347=11,"November",E347=12,"December",E347&gt;12,_xlfn.IFS(F347=1,"January",F347=2,"Febuary",F347=3,"March",F347=4,"April",F347=5,"May",F347=6,"June",F347=7,"July",F347=8,"August",F347=9,"September",F347=10,"October",F347=11,"November",F347=12,"December"))</f>
        <v>December</v>
      </c>
      <c r="J347" s="10" t="str" cm="1">
        <f t="array" ref="J347">_xlfn.IFS(OR(I347="December",I347="January",I347="Febuary"),"Winter",OR(I347="March",I347="April",I347="May"),"Spring",OR(I347="June",I347="July",I347="August"),"Summer",OR(I347="September",I347="October",I347="November"),"Fall")</f>
        <v>Winter</v>
      </c>
      <c r="K347" s="13">
        <v>45283</v>
      </c>
      <c r="L347" s="9">
        <f t="shared" si="41"/>
        <v>5</v>
      </c>
      <c r="M347" s="9" t="s">
        <v>23</v>
      </c>
      <c r="N347" s="9">
        <v>6600</v>
      </c>
      <c r="O347" s="9">
        <v>103</v>
      </c>
      <c r="P347" s="14">
        <v>192.86</v>
      </c>
      <c r="Q347" s="14">
        <f t="shared" si="42"/>
        <v>192.86</v>
      </c>
      <c r="R347" s="9">
        <v>11</v>
      </c>
      <c r="S347" s="9" t="b">
        <v>1</v>
      </c>
      <c r="T347" s="9">
        <v>0</v>
      </c>
      <c r="U347" s="9">
        <f t="shared" si="43"/>
        <v>0</v>
      </c>
      <c r="V347" s="14">
        <f t="shared" si="44"/>
        <v>357.14</v>
      </c>
      <c r="W347" s="14">
        <f t="shared" si="45"/>
        <v>17.5327272727273</v>
      </c>
      <c r="X347" s="14">
        <f t="shared" si="46"/>
        <v>0</v>
      </c>
      <c r="Y347" s="9">
        <f t="shared" si="47"/>
        <v>0</v>
      </c>
    </row>
    <row r="348" spans="1:25">
      <c r="A348" s="5" t="s">
        <v>739</v>
      </c>
      <c r="B348" s="6" t="s">
        <v>740</v>
      </c>
      <c r="C348" s="7" t="s">
        <v>4127</v>
      </c>
      <c r="D348" s="7">
        <v>45237</v>
      </c>
      <c r="E348" s="6">
        <v>11</v>
      </c>
      <c r="F348" s="6">
        <v>7</v>
      </c>
      <c r="G348" s="6">
        <v>2023</v>
      </c>
      <c r="H348" s="7">
        <f t="shared" si="40"/>
        <v>45237</v>
      </c>
      <c r="I348" s="7" t="str" cm="1">
        <f t="array" ref="I348">_xlfn.IFS(E348=1,"January",E348=2,"Febuary",E348=3,"March",E348=4,"April",E348=5,"May",E348=6,"June",E348=7,"July",E348=8,"August",E348=9,"September",E348=10,"October",E348=11,"November",E348=12,"December",E348&gt;12,_xlfn.IFS(F348=1,"January",F348=2,"Febuary",F348=3,"March",F348=4,"April",F348=5,"May",F348=6,"June",F348=7,"July",F348=8,"August",F348=9,"September",F348=10,"October",F348=11,"November",F348=12,"December"))</f>
        <v>November</v>
      </c>
      <c r="J348" s="7" t="str" cm="1">
        <f t="array" ref="J348">_xlfn.IFS(OR(I348="December",I348="January",I348="Febuary"),"Winter",OR(I348="March",I348="April",I348="May"),"Spring",OR(I348="June",I348="July",I348="August"),"Summer",OR(I348="September",I348="October",I348="November"),"Fall")</f>
        <v>Fall</v>
      </c>
      <c r="K348" s="11">
        <v>45232</v>
      </c>
      <c r="L348" s="6">
        <f t="shared" si="41"/>
        <v>45267</v>
      </c>
      <c r="M348" s="6" t="s">
        <v>41</v>
      </c>
      <c r="N348" s="6">
        <v>95660</v>
      </c>
      <c r="O348" s="6">
        <v>1767</v>
      </c>
      <c r="P348" s="12">
        <v>1384.81</v>
      </c>
      <c r="Q348" s="12">
        <f t="shared" si="42"/>
        <v>1384.81</v>
      </c>
      <c r="R348" s="6">
        <v>0</v>
      </c>
      <c r="S348" s="6" t="b">
        <v>0</v>
      </c>
      <c r="T348" s="6">
        <v>0</v>
      </c>
      <c r="U348" s="6">
        <f t="shared" si="43"/>
        <v>0</v>
      </c>
      <c r="V348" s="12">
        <f t="shared" si="44"/>
        <v>-1384.81</v>
      </c>
      <c r="W348" s="12">
        <f t="shared" si="45"/>
        <v>0</v>
      </c>
      <c r="X348" s="12">
        <f t="shared" si="46"/>
        <v>0</v>
      </c>
      <c r="Y348" s="6">
        <f t="shared" si="47"/>
        <v>0</v>
      </c>
    </row>
    <row r="349" spans="1:25">
      <c r="A349" s="8" t="s">
        <v>741</v>
      </c>
      <c r="B349" s="9" t="s">
        <v>742</v>
      </c>
      <c r="C349" s="10" t="s">
        <v>4127</v>
      </c>
      <c r="D349" s="10">
        <v>45073</v>
      </c>
      <c r="E349" s="9">
        <v>5</v>
      </c>
      <c r="F349" s="9">
        <v>27</v>
      </c>
      <c r="G349" s="9">
        <v>2023</v>
      </c>
      <c r="H349" s="10">
        <f t="shared" si="40"/>
        <v>45073</v>
      </c>
      <c r="I349" s="10" t="str" cm="1">
        <f t="array" ref="I349">_xlfn.IFS(E349=1,"January",E349=2,"Febuary",E349=3,"March",E349=4,"April",E349=5,"May",E349=6,"June",E349=7,"July",E349=8,"August",E349=9,"September",E349=10,"October",E349=11,"November",E349=12,"December",E349&gt;12,_xlfn.IFS(F349=1,"January",F349=2,"Febuary",F349=3,"March",F349=4,"April",F349=5,"May",F349=6,"June",F349=7,"July",F349=8,"August",F349=9,"September",F349=10,"October",F349=11,"November",F349=12,"December"))</f>
        <v>May</v>
      </c>
      <c r="J349" s="10" t="str" cm="1">
        <f t="array" ref="J349">_xlfn.IFS(OR(I349="December",I349="January",I349="Febuary"),"Winter",OR(I349="March",I349="April",I349="May"),"Spring",OR(I349="June",I349="July",I349="August"),"Summer",OR(I349="September",I349="October",I349="November"),"Fall")</f>
        <v>Spring</v>
      </c>
      <c r="K349" s="13">
        <v>45084</v>
      </c>
      <c r="L349" s="9">
        <f t="shared" si="41"/>
        <v>11</v>
      </c>
      <c r="M349" s="9" t="s">
        <v>41</v>
      </c>
      <c r="N349" s="9">
        <v>94179</v>
      </c>
      <c r="O349" s="9">
        <v>4026</v>
      </c>
      <c r="P349" s="14">
        <v>7583.18</v>
      </c>
      <c r="Q349" s="14">
        <f t="shared" si="42"/>
        <v>3636.145</v>
      </c>
      <c r="R349" s="9">
        <v>777</v>
      </c>
      <c r="S349" s="9" t="b">
        <v>0</v>
      </c>
      <c r="T349" s="9">
        <v>0</v>
      </c>
      <c r="U349" s="9">
        <f t="shared" si="43"/>
        <v>0</v>
      </c>
      <c r="V349" s="14">
        <f t="shared" si="44"/>
        <v>35213.855</v>
      </c>
      <c r="W349" s="14">
        <f t="shared" si="45"/>
        <v>4.67972329472329</v>
      </c>
      <c r="X349" s="14">
        <f t="shared" si="46"/>
        <v>0</v>
      </c>
      <c r="Y349" s="9">
        <f t="shared" si="47"/>
        <v>0</v>
      </c>
    </row>
    <row r="350" spans="1:25">
      <c r="A350" s="5" t="s">
        <v>743</v>
      </c>
      <c r="B350" s="6" t="s">
        <v>744</v>
      </c>
      <c r="C350" s="7" t="s">
        <v>4127</v>
      </c>
      <c r="D350" s="7">
        <v>45107</v>
      </c>
      <c r="E350" s="6">
        <v>6</v>
      </c>
      <c r="F350" s="6">
        <v>30</v>
      </c>
      <c r="G350" s="6">
        <v>2023</v>
      </c>
      <c r="H350" s="7">
        <f t="shared" si="40"/>
        <v>45107</v>
      </c>
      <c r="I350" s="7" t="str" cm="1">
        <f t="array" ref="I350">_xlfn.IFS(E350=1,"January",E350=2,"Febuary",E350=3,"March",E350=4,"April",E350=5,"May",E350=6,"June",E350=7,"July",E350=8,"August",E350=9,"September",E350=10,"October",E350=11,"November",E350=12,"December",E350&gt;12,_xlfn.IFS(F350=1,"January",F350=2,"Febuary",F350=3,"March",F350=4,"April",F350=5,"May",F350=6,"June",F350=7,"July",F350=8,"August",F350=9,"September",F350=10,"October",F350=11,"November",F350=12,"December"))</f>
        <v>June</v>
      </c>
      <c r="J350" s="7" t="str" cm="1">
        <f t="array" ref="J350">_xlfn.IFS(OR(I350="December",I350="January",I350="Febuary"),"Winter",OR(I350="March",I350="April",I350="May"),"Spring",OR(I350="June",I350="July",I350="August"),"Summer",OR(I350="September",I350="October",I350="November"),"Fall")</f>
        <v>Summer</v>
      </c>
      <c r="K350" s="11">
        <v>45118</v>
      </c>
      <c r="L350" s="6">
        <f t="shared" si="41"/>
        <v>11</v>
      </c>
      <c r="M350" s="6" t="s">
        <v>41</v>
      </c>
      <c r="N350" s="6">
        <v>41764</v>
      </c>
      <c r="O350" s="6">
        <v>956</v>
      </c>
      <c r="P350" s="12">
        <v>1475.53</v>
      </c>
      <c r="Q350" s="12">
        <f t="shared" si="42"/>
        <v>1475.53</v>
      </c>
      <c r="R350" s="6">
        <v>77</v>
      </c>
      <c r="S350" s="6" t="b">
        <v>1</v>
      </c>
      <c r="T350" s="6">
        <v>0</v>
      </c>
      <c r="U350" s="6">
        <f t="shared" si="43"/>
        <v>0</v>
      </c>
      <c r="V350" s="12">
        <f t="shared" si="44"/>
        <v>2374.47</v>
      </c>
      <c r="W350" s="12">
        <f t="shared" si="45"/>
        <v>19.1627272727273</v>
      </c>
      <c r="X350" s="12">
        <f t="shared" si="46"/>
        <v>0</v>
      </c>
      <c r="Y350" s="6">
        <f t="shared" si="47"/>
        <v>0</v>
      </c>
    </row>
    <row r="351" spans="1:25">
      <c r="A351" s="8" t="s">
        <v>745</v>
      </c>
      <c r="B351" s="9" t="s">
        <v>746</v>
      </c>
      <c r="C351" s="10" t="s">
        <v>4128</v>
      </c>
      <c r="D351" s="10">
        <v>45055</v>
      </c>
      <c r="E351" s="9">
        <v>5</v>
      </c>
      <c r="F351" s="9">
        <v>9</v>
      </c>
      <c r="G351" s="9">
        <v>2023</v>
      </c>
      <c r="H351" s="10">
        <f t="shared" si="40"/>
        <v>45055</v>
      </c>
      <c r="I351" s="10" t="str" cm="1">
        <f t="array" ref="I351">_xlfn.IFS(E351=1,"January",E351=2,"Febuary",E351=3,"March",E351=4,"April",E351=5,"May",E351=6,"June",E351=7,"July",E351=8,"August",E351=9,"September",E351=10,"October",E351=11,"November",E351=12,"December",E351&gt;12,_xlfn.IFS(F351=1,"January",F351=2,"Febuary",F351=3,"March",F351=4,"April",F351=5,"May",F351=6,"June",F351=7,"July",F351=8,"August",F351=9,"September",F351=10,"October",F351=11,"November",F351=12,"December"))</f>
        <v>May</v>
      </c>
      <c r="J351" s="10" t="str" cm="1">
        <f t="array" ref="J351">_xlfn.IFS(OR(I351="December",I351="January",I351="Febuary"),"Winter",OR(I351="March",I351="April",I351="May"),"Spring",OR(I351="June",I351="July",I351="August"),"Summer",OR(I351="September",I351="October",I351="November"),"Fall")</f>
        <v>Spring</v>
      </c>
      <c r="K351" s="13">
        <v>45068</v>
      </c>
      <c r="L351" s="9">
        <f t="shared" si="41"/>
        <v>13</v>
      </c>
      <c r="M351" s="9" t="s">
        <v>19</v>
      </c>
      <c r="N351" s="9">
        <v>75543</v>
      </c>
      <c r="O351" s="9">
        <v>824</v>
      </c>
      <c r="P351" s="14">
        <v>1166.91</v>
      </c>
      <c r="Q351" s="14">
        <f t="shared" si="42"/>
        <v>1166.91</v>
      </c>
      <c r="R351" s="9">
        <v>138</v>
      </c>
      <c r="S351" s="9" t="b">
        <v>1</v>
      </c>
      <c r="T351" s="9">
        <v>0</v>
      </c>
      <c r="U351" s="9">
        <f t="shared" si="43"/>
        <v>0</v>
      </c>
      <c r="V351" s="14">
        <f t="shared" si="44"/>
        <v>5733.09</v>
      </c>
      <c r="W351" s="14">
        <f t="shared" si="45"/>
        <v>8.45586956521739</v>
      </c>
      <c r="X351" s="14">
        <f t="shared" si="46"/>
        <v>0</v>
      </c>
      <c r="Y351" s="9">
        <f t="shared" si="47"/>
        <v>0</v>
      </c>
    </row>
    <row r="352" spans="1:25">
      <c r="A352" s="5" t="s">
        <v>747</v>
      </c>
      <c r="B352" s="6" t="s">
        <v>748</v>
      </c>
      <c r="C352" s="7" t="s">
        <v>4129</v>
      </c>
      <c r="D352" s="7">
        <v>45264</v>
      </c>
      <c r="E352" s="6">
        <v>12</v>
      </c>
      <c r="F352" s="6">
        <v>4</v>
      </c>
      <c r="G352" s="6">
        <v>2023</v>
      </c>
      <c r="H352" s="7">
        <f t="shared" si="40"/>
        <v>45264</v>
      </c>
      <c r="I352" s="7" t="str" cm="1">
        <f t="array" ref="I352">_xlfn.IFS(E352=1,"January",E352=2,"Febuary",E352=3,"March",E352=4,"April",E352=5,"May",E352=6,"June",E352=7,"July",E352=8,"August",E352=9,"September",E352=10,"October",E352=11,"November",E352=12,"December",E352&gt;12,_xlfn.IFS(F352=1,"January",F352=2,"Febuary",F352=3,"March",F352=4,"April",F352=5,"May",F352=6,"June",F352=7,"July",F352=8,"August",F352=9,"September",F352=10,"October",F352=11,"November",F352=12,"December"))</f>
        <v>December</v>
      </c>
      <c r="J352" s="7" t="str" cm="1">
        <f t="array" ref="J352">_xlfn.IFS(OR(I352="December",I352="January",I352="Febuary"),"Winter",OR(I352="March",I352="April",I352="May"),"Spring",OR(I352="June",I352="July",I352="August"),"Summer",OR(I352="September",I352="October",I352="November"),"Fall")</f>
        <v>Winter</v>
      </c>
      <c r="K352" s="11">
        <v>45289</v>
      </c>
      <c r="L352" s="6">
        <f t="shared" si="41"/>
        <v>25</v>
      </c>
      <c r="M352" s="6" t="s">
        <v>41</v>
      </c>
      <c r="N352" s="6">
        <v>46714</v>
      </c>
      <c r="O352" s="6">
        <v>754</v>
      </c>
      <c r="P352" s="12">
        <v>603.02</v>
      </c>
      <c r="Q352" s="12">
        <f t="shared" si="42"/>
        <v>603.02</v>
      </c>
      <c r="R352" s="6">
        <v>125</v>
      </c>
      <c r="S352" s="6" t="b">
        <v>0</v>
      </c>
      <c r="T352" s="6">
        <v>0</v>
      </c>
      <c r="U352" s="6">
        <f t="shared" si="43"/>
        <v>0</v>
      </c>
      <c r="V352" s="12">
        <f t="shared" si="44"/>
        <v>5646.98</v>
      </c>
      <c r="W352" s="12">
        <f t="shared" si="45"/>
        <v>4.82416</v>
      </c>
      <c r="X352" s="12">
        <f t="shared" si="46"/>
        <v>0</v>
      </c>
      <c r="Y352" s="6">
        <f t="shared" si="47"/>
        <v>0</v>
      </c>
    </row>
    <row r="353" spans="1:25">
      <c r="A353" s="8" t="s">
        <v>749</v>
      </c>
      <c r="B353" s="9" t="s">
        <v>750</v>
      </c>
      <c r="C353" s="10" t="s">
        <v>4127</v>
      </c>
      <c r="D353" s="10">
        <v>44976</v>
      </c>
      <c r="E353" s="9">
        <v>2</v>
      </c>
      <c r="F353" s="9">
        <v>19</v>
      </c>
      <c r="G353" s="9">
        <v>2023</v>
      </c>
      <c r="H353" s="10">
        <f t="shared" si="40"/>
        <v>44976</v>
      </c>
      <c r="I353" s="10" t="str" cm="1">
        <f t="array" ref="I353">_xlfn.IFS(E353=1,"January",E353=2,"Febuary",E353=3,"March",E353=4,"April",E353=5,"May",E353=6,"June",E353=7,"July",E353=8,"August",E353=9,"September",E353=10,"October",E353=11,"November",E353=12,"December",E353&gt;12,_xlfn.IFS(F353=1,"January",F353=2,"Febuary",F353=3,"March",F353=4,"April",F353=5,"May",F353=6,"June",F353=7,"July",F353=8,"August",F353=9,"September",F353=10,"October",F353=11,"November",F353=12,"December"))</f>
        <v>Febuary</v>
      </c>
      <c r="J353" s="10" t="str" cm="1">
        <f t="array" ref="J353">_xlfn.IFS(OR(I353="December",I353="January",I353="Febuary"),"Winter",OR(I353="March",I353="April",I353="May"),"Spring",OR(I353="June",I353="July",I353="August"),"Summer",OR(I353="September",I353="October",I353="November"),"Fall")</f>
        <v>Winter</v>
      </c>
      <c r="K353" s="13">
        <v>44997</v>
      </c>
      <c r="L353" s="9">
        <f t="shared" si="41"/>
        <v>21</v>
      </c>
      <c r="M353" s="9" t="s">
        <v>33</v>
      </c>
      <c r="N353" s="9">
        <v>57835</v>
      </c>
      <c r="O353" s="9">
        <v>1095</v>
      </c>
      <c r="P353" s="14">
        <v>638.7</v>
      </c>
      <c r="Q353" s="14">
        <f t="shared" si="42"/>
        <v>638.7</v>
      </c>
      <c r="R353" s="9">
        <v>90</v>
      </c>
      <c r="S353" s="9" t="b">
        <v>1</v>
      </c>
      <c r="T353" s="9">
        <v>0</v>
      </c>
      <c r="U353" s="9">
        <f t="shared" si="43"/>
        <v>0</v>
      </c>
      <c r="V353" s="14">
        <f t="shared" si="44"/>
        <v>3861.3</v>
      </c>
      <c r="W353" s="14">
        <f t="shared" si="45"/>
        <v>7.09666666666667</v>
      </c>
      <c r="X353" s="14">
        <f t="shared" si="46"/>
        <v>0</v>
      </c>
      <c r="Y353" s="9">
        <f t="shared" si="47"/>
        <v>0</v>
      </c>
    </row>
    <row r="354" spans="1:25">
      <c r="A354" s="5" t="s">
        <v>751</v>
      </c>
      <c r="B354" s="6" t="s">
        <v>752</v>
      </c>
      <c r="C354" s="7" t="s">
        <v>4129</v>
      </c>
      <c r="D354" s="7">
        <v>45085</v>
      </c>
      <c r="E354" s="6">
        <v>6</v>
      </c>
      <c r="F354" s="6">
        <v>8</v>
      </c>
      <c r="G354" s="6">
        <v>2023</v>
      </c>
      <c r="H354" s="7">
        <f t="shared" si="40"/>
        <v>45085</v>
      </c>
      <c r="I354" s="7" t="str" cm="1">
        <f t="array" ref="I354">_xlfn.IFS(E354=1,"January",E354=2,"Febuary",E354=3,"March",E354=4,"April",E354=5,"May",E354=6,"June",E354=7,"July",E354=8,"August",E354=9,"September",E354=10,"October",E354=11,"November",E354=12,"December",E354&gt;12,_xlfn.IFS(F354=1,"January",F354=2,"Febuary",F354=3,"March",F354=4,"April",F354=5,"May",F354=6,"June",F354=7,"July",F354=8,"August",F354=9,"September",F354=10,"October",F354=11,"November",F354=12,"December"))</f>
        <v>June</v>
      </c>
      <c r="J354" s="7" t="str" cm="1">
        <f t="array" ref="J354">_xlfn.IFS(OR(I354="December",I354="January",I354="Febuary"),"Winter",OR(I354="March",I354="April",I354="May"),"Spring",OR(I354="June",I354="July",I354="August"),"Summer",OR(I354="September",I354="October",I354="November"),"Fall")</f>
        <v>Summer</v>
      </c>
      <c r="K354" s="11">
        <v>45166</v>
      </c>
      <c r="L354" s="6">
        <f t="shared" si="41"/>
        <v>81</v>
      </c>
      <c r="M354" s="6" t="s">
        <v>138</v>
      </c>
      <c r="N354" s="6">
        <v>74744</v>
      </c>
      <c r="O354" s="6">
        <v>3609</v>
      </c>
      <c r="P354" s="12">
        <v>4881.88</v>
      </c>
      <c r="Q354" s="12">
        <f t="shared" si="42"/>
        <v>3636.145</v>
      </c>
      <c r="R354" s="6">
        <v>516</v>
      </c>
      <c r="S354" s="6" t="b">
        <v>0</v>
      </c>
      <c r="T354" s="6">
        <v>0</v>
      </c>
      <c r="U354" s="6">
        <f t="shared" si="43"/>
        <v>0</v>
      </c>
      <c r="V354" s="12">
        <f t="shared" si="44"/>
        <v>22163.855</v>
      </c>
      <c r="W354" s="12">
        <f t="shared" si="45"/>
        <v>7.04679263565891</v>
      </c>
      <c r="X354" s="12">
        <f t="shared" si="46"/>
        <v>0</v>
      </c>
      <c r="Y354" s="6">
        <f t="shared" si="47"/>
        <v>0</v>
      </c>
    </row>
    <row r="355" spans="1:25">
      <c r="A355" s="8" t="s">
        <v>753</v>
      </c>
      <c r="B355" s="9" t="s">
        <v>754</v>
      </c>
      <c r="C355" s="10" t="s">
        <v>4131</v>
      </c>
      <c r="D355" s="10">
        <v>45113</v>
      </c>
      <c r="E355" s="9">
        <v>7</v>
      </c>
      <c r="F355" s="9">
        <v>6</v>
      </c>
      <c r="G355" s="9">
        <v>2023</v>
      </c>
      <c r="H355" s="10">
        <f t="shared" si="40"/>
        <v>45113</v>
      </c>
      <c r="I355" s="10" t="str" cm="1">
        <f t="array" ref="I355">_xlfn.IFS(E355=1,"January",E355=2,"Febuary",E355=3,"March",E355=4,"April",E355=5,"May",E355=6,"June",E355=7,"July",E355=8,"August",E355=9,"September",E355=10,"October",E355=11,"November",E355=12,"December",E355&gt;12,_xlfn.IFS(F355=1,"January",F355=2,"Febuary",F355=3,"March",F355=4,"April",F355=5,"May",F355=6,"June",F355=7,"July",F355=8,"August",F355=9,"September",F355=10,"October",F355=11,"November",F355=12,"December"))</f>
        <v>July</v>
      </c>
      <c r="J355" s="10" t="str" cm="1">
        <f t="array" ref="J355">_xlfn.IFS(OR(I355="December",I355="January",I355="Febuary"),"Winter",OR(I355="March",I355="April",I355="May"),"Spring",OR(I355="June",I355="July",I355="August"),"Summer",OR(I355="September",I355="October",I355="November"),"Fall")</f>
        <v>Summer</v>
      </c>
      <c r="K355" s="13">
        <v>45097</v>
      </c>
      <c r="L355" s="9">
        <f t="shared" si="41"/>
        <v>45143</v>
      </c>
      <c r="M355" s="9" t="s">
        <v>41</v>
      </c>
      <c r="N355" s="9">
        <v>57491</v>
      </c>
      <c r="O355" s="9">
        <v>1892</v>
      </c>
      <c r="P355" s="14">
        <v>2795</v>
      </c>
      <c r="Q355" s="14">
        <f t="shared" si="42"/>
        <v>2795</v>
      </c>
      <c r="R355" s="9">
        <v>108</v>
      </c>
      <c r="S355" s="9" t="b">
        <v>1</v>
      </c>
      <c r="T355" s="9">
        <v>0</v>
      </c>
      <c r="U355" s="9">
        <f t="shared" si="43"/>
        <v>0</v>
      </c>
      <c r="V355" s="14">
        <f t="shared" si="44"/>
        <v>2605</v>
      </c>
      <c r="W355" s="14">
        <f t="shared" si="45"/>
        <v>25.8796296296296</v>
      </c>
      <c r="X355" s="14">
        <f t="shared" si="46"/>
        <v>0</v>
      </c>
      <c r="Y355" s="9">
        <f t="shared" si="47"/>
        <v>0</v>
      </c>
    </row>
    <row r="356" spans="1:25">
      <c r="A356" s="5" t="s">
        <v>755</v>
      </c>
      <c r="B356" s="6" t="s">
        <v>756</v>
      </c>
      <c r="C356" s="7" t="s">
        <v>4129</v>
      </c>
      <c r="D356" s="7">
        <v>45078</v>
      </c>
      <c r="E356" s="6">
        <v>6</v>
      </c>
      <c r="F356" s="6">
        <v>1</v>
      </c>
      <c r="G356" s="6">
        <v>2023</v>
      </c>
      <c r="H356" s="7">
        <f t="shared" si="40"/>
        <v>45078</v>
      </c>
      <c r="I356" s="7" t="str" cm="1">
        <f t="array" ref="I356">_xlfn.IFS(E356=1,"January",E356=2,"Febuary",E356=3,"March",E356=4,"April",E356=5,"May",E356=6,"June",E356=7,"July",E356=8,"August",E356=9,"September",E356=10,"October",E356=11,"November",E356=12,"December",E356&gt;12,_xlfn.IFS(F356=1,"January",F356=2,"Febuary",F356=3,"March",F356=4,"April",F356=5,"May",F356=6,"June",F356=7,"July",F356=8,"August",F356=9,"September",F356=10,"October",F356=11,"November",F356=12,"December"))</f>
        <v>June</v>
      </c>
      <c r="J356" s="7" t="str" cm="1">
        <f t="array" ref="J356">_xlfn.IFS(OR(I356="December",I356="January",I356="Febuary"),"Winter",OR(I356="March",I356="April",I356="May"),"Spring",OR(I356="June",I356="July",I356="August"),"Summer",OR(I356="September",I356="October",I356="November"),"Fall")</f>
        <v>Summer</v>
      </c>
      <c r="K356" s="11">
        <v>45079</v>
      </c>
      <c r="L356" s="6">
        <f t="shared" si="41"/>
        <v>1</v>
      </c>
      <c r="M356" s="6" t="s">
        <v>33</v>
      </c>
      <c r="N356" s="6">
        <v>19589</v>
      </c>
      <c r="O356" s="6">
        <v>926</v>
      </c>
      <c r="P356" s="12">
        <v>755.78</v>
      </c>
      <c r="Q356" s="12">
        <f t="shared" si="42"/>
        <v>755.78</v>
      </c>
      <c r="R356" s="6">
        <v>113</v>
      </c>
      <c r="S356" s="6" t="b">
        <v>1</v>
      </c>
      <c r="T356" s="6">
        <v>0</v>
      </c>
      <c r="U356" s="6">
        <f t="shared" si="43"/>
        <v>0</v>
      </c>
      <c r="V356" s="12">
        <f t="shared" si="44"/>
        <v>4894.22</v>
      </c>
      <c r="W356" s="12">
        <f t="shared" si="45"/>
        <v>6.6883185840708</v>
      </c>
      <c r="X356" s="12">
        <f t="shared" si="46"/>
        <v>0</v>
      </c>
      <c r="Y356" s="6">
        <f t="shared" si="47"/>
        <v>0</v>
      </c>
    </row>
    <row r="357" spans="1:25">
      <c r="A357" s="8" t="s">
        <v>757</v>
      </c>
      <c r="B357" s="9" t="s">
        <v>758</v>
      </c>
      <c r="C357" s="10" t="s">
        <v>4129</v>
      </c>
      <c r="D357" s="10">
        <v>45029</v>
      </c>
      <c r="E357" s="9">
        <v>4</v>
      </c>
      <c r="F357" s="9">
        <v>13</v>
      </c>
      <c r="G357" s="9">
        <v>2023</v>
      </c>
      <c r="H357" s="10">
        <f t="shared" si="40"/>
        <v>45029</v>
      </c>
      <c r="I357" s="10" t="str" cm="1">
        <f t="array" ref="I357">_xlfn.IFS(E357=1,"January",E357=2,"Febuary",E357=3,"March",E357=4,"April",E357=5,"May",E357=6,"June",E357=7,"July",E357=8,"August",E357=9,"September",E357=10,"October",E357=11,"November",E357=12,"December",E357&gt;12,_xlfn.IFS(F357=1,"January",F357=2,"Febuary",F357=3,"March",F357=4,"April",F357=5,"May",F357=6,"June",F357=7,"July",F357=8,"August",F357=9,"September",F357=10,"October",F357=11,"November",F357=12,"December"))</f>
        <v>April</v>
      </c>
      <c r="J357" s="10" t="str" cm="1">
        <f t="array" ref="J357">_xlfn.IFS(OR(I357="December",I357="January",I357="Febuary"),"Winter",OR(I357="March",I357="April",I357="May"),"Spring",OR(I357="June",I357="July",I357="August"),"Summer",OR(I357="September",I357="October",I357="November"),"Fall")</f>
        <v>Spring</v>
      </c>
      <c r="K357" s="13">
        <v>45046</v>
      </c>
      <c r="L357" s="9">
        <f t="shared" si="41"/>
        <v>17</v>
      </c>
      <c r="M357" s="9" t="s">
        <v>33</v>
      </c>
      <c r="N357" s="9">
        <v>44484</v>
      </c>
      <c r="O357" s="9">
        <v>1468</v>
      </c>
      <c r="P357" s="14">
        <v>1959.32</v>
      </c>
      <c r="Q357" s="14">
        <f t="shared" si="42"/>
        <v>1959.32</v>
      </c>
      <c r="R357" s="9">
        <v>76</v>
      </c>
      <c r="S357" s="9" t="b">
        <v>0</v>
      </c>
      <c r="T357" s="9">
        <v>0</v>
      </c>
      <c r="U357" s="9">
        <f t="shared" si="43"/>
        <v>0</v>
      </c>
      <c r="V357" s="14">
        <f t="shared" si="44"/>
        <v>1840.68</v>
      </c>
      <c r="W357" s="14">
        <f t="shared" si="45"/>
        <v>25.7805263157895</v>
      </c>
      <c r="X357" s="14">
        <f t="shared" si="46"/>
        <v>0</v>
      </c>
      <c r="Y357" s="9">
        <f t="shared" si="47"/>
        <v>0</v>
      </c>
    </row>
    <row r="358" spans="1:25">
      <c r="A358" s="5" t="s">
        <v>759</v>
      </c>
      <c r="B358" s="6" t="s">
        <v>760</v>
      </c>
      <c r="C358" s="7" t="s">
        <v>4131</v>
      </c>
      <c r="D358" s="7">
        <v>45114</v>
      </c>
      <c r="E358" s="6">
        <v>7</v>
      </c>
      <c r="F358" s="6">
        <v>7</v>
      </c>
      <c r="G358" s="6">
        <v>2023</v>
      </c>
      <c r="H358" s="7">
        <f t="shared" si="40"/>
        <v>45114</v>
      </c>
      <c r="I358" s="7" t="str" cm="1">
        <f t="array" ref="I358">_xlfn.IFS(E358=1,"January",E358=2,"Febuary",E358=3,"March",E358=4,"April",E358=5,"May",E358=6,"June",E358=7,"July",E358=8,"August",E358=9,"September",E358=10,"October",E358=11,"November",E358=12,"December",E358&gt;12,_xlfn.IFS(F358=1,"January",F358=2,"Febuary",F358=3,"March",F358=4,"April",F358=5,"May",F358=6,"June",F358=7,"July",F358=8,"August",F358=9,"September",F358=10,"October",F358=11,"November",F358=12,"December"))</f>
        <v>July</v>
      </c>
      <c r="J358" s="7" t="str" cm="1">
        <f t="array" ref="J358">_xlfn.IFS(OR(I358="December",I358="January",I358="Febuary"),"Winter",OR(I358="March",I358="April",I358="May"),"Spring",OR(I358="June",I358="July",I358="August"),"Summer",OR(I358="September",I358="October",I358="November"),"Fall")</f>
        <v>Summer</v>
      </c>
      <c r="K358" s="11">
        <v>45139</v>
      </c>
      <c r="L358" s="6">
        <f t="shared" si="41"/>
        <v>25</v>
      </c>
      <c r="M358" s="6" t="s">
        <v>266</v>
      </c>
      <c r="N358" s="6">
        <v>83989</v>
      </c>
      <c r="O358" s="6">
        <v>2450</v>
      </c>
      <c r="P358" s="12">
        <v>4372.61</v>
      </c>
      <c r="Q358" s="12">
        <f t="shared" si="42"/>
        <v>3636.145</v>
      </c>
      <c r="R358" s="6">
        <v>461</v>
      </c>
      <c r="S358" s="6" t="b">
        <v>0</v>
      </c>
      <c r="T358" s="6">
        <v>0</v>
      </c>
      <c r="U358" s="6">
        <f t="shared" si="43"/>
        <v>0</v>
      </c>
      <c r="V358" s="12">
        <f t="shared" si="44"/>
        <v>19413.855</v>
      </c>
      <c r="W358" s="12">
        <f t="shared" si="45"/>
        <v>7.88751626898048</v>
      </c>
      <c r="X358" s="12">
        <f t="shared" si="46"/>
        <v>0</v>
      </c>
      <c r="Y358" s="6">
        <f t="shared" si="47"/>
        <v>0</v>
      </c>
    </row>
    <row r="359" spans="1:25">
      <c r="A359" s="8" t="s">
        <v>761</v>
      </c>
      <c r="B359" s="9" t="s">
        <v>762</v>
      </c>
      <c r="C359" s="10" t="s">
        <v>4128</v>
      </c>
      <c r="D359" s="10">
        <v>45011</v>
      </c>
      <c r="E359" s="9">
        <v>3</v>
      </c>
      <c r="F359" s="9">
        <v>26</v>
      </c>
      <c r="G359" s="9">
        <v>2023</v>
      </c>
      <c r="H359" s="10">
        <f t="shared" si="40"/>
        <v>45011</v>
      </c>
      <c r="I359" s="10" t="str" cm="1">
        <f t="array" ref="I359">_xlfn.IFS(E359=1,"January",E359=2,"Febuary",E359=3,"March",E359=4,"April",E359=5,"May",E359=6,"June",E359=7,"July",E359=8,"August",E359=9,"September",E359=10,"October",E359=11,"November",E359=12,"December",E359&gt;12,_xlfn.IFS(F359=1,"January",F359=2,"Febuary",F359=3,"March",F359=4,"April",F359=5,"May",F359=6,"June",F359=7,"July",F359=8,"August",F359=9,"September",F359=10,"October",F359=11,"November",F359=12,"December"))</f>
        <v>March</v>
      </c>
      <c r="J359" s="10" t="str" cm="1">
        <f t="array" ref="J359">_xlfn.IFS(OR(I359="December",I359="January",I359="Febuary"),"Winter",OR(I359="March",I359="April",I359="May"),"Spring",OR(I359="June",I359="July",I359="August"),"Summer",OR(I359="September",I359="October",I359="November"),"Fall")</f>
        <v>Spring</v>
      </c>
      <c r="K359" s="13">
        <v>45021</v>
      </c>
      <c r="L359" s="9">
        <f t="shared" si="41"/>
        <v>10</v>
      </c>
      <c r="M359" s="9" t="s">
        <v>41</v>
      </c>
      <c r="N359" s="9">
        <v>37212</v>
      </c>
      <c r="O359" s="9">
        <v>839</v>
      </c>
      <c r="P359" s="14">
        <v>1470.43</v>
      </c>
      <c r="Q359" s="14">
        <f t="shared" si="42"/>
        <v>1470.43</v>
      </c>
      <c r="R359" s="9">
        <v>164</v>
      </c>
      <c r="S359" s="9" t="b">
        <v>0</v>
      </c>
      <c r="T359" s="9">
        <v>0</v>
      </c>
      <c r="U359" s="9">
        <f t="shared" si="43"/>
        <v>0</v>
      </c>
      <c r="V359" s="14">
        <f t="shared" si="44"/>
        <v>6729.57</v>
      </c>
      <c r="W359" s="14">
        <f t="shared" si="45"/>
        <v>8.96603658536585</v>
      </c>
      <c r="X359" s="14">
        <f t="shared" si="46"/>
        <v>0</v>
      </c>
      <c r="Y359" s="9">
        <f t="shared" si="47"/>
        <v>0</v>
      </c>
    </row>
    <row r="360" spans="1:25">
      <c r="A360" s="5" t="s">
        <v>763</v>
      </c>
      <c r="B360" s="6" t="s">
        <v>764</v>
      </c>
      <c r="C360" s="7" t="s">
        <v>4128</v>
      </c>
      <c r="D360" s="7">
        <v>45173</v>
      </c>
      <c r="E360" s="6">
        <v>9</v>
      </c>
      <c r="F360" s="6">
        <v>4</v>
      </c>
      <c r="G360" s="6">
        <v>2023</v>
      </c>
      <c r="H360" s="7">
        <f t="shared" si="40"/>
        <v>45173</v>
      </c>
      <c r="I360" s="7" t="str" cm="1">
        <f t="array" ref="I360">_xlfn.IFS(E360=1,"January",E360=2,"Febuary",E360=3,"March",E360=4,"April",E360=5,"May",E360=6,"June",E360=7,"July",E360=8,"August",E360=9,"September",E360=10,"October",E360=11,"November",E360=12,"December",E360&gt;12,_xlfn.IFS(F360=1,"January",F360=2,"Febuary",F360=3,"March",F360=4,"April",F360=5,"May",F360=6,"June",F360=7,"July",F360=8,"August",F360=9,"September",F360=10,"October",F360=11,"November",F360=12,"December"))</f>
        <v>September</v>
      </c>
      <c r="J360" s="7" t="str" cm="1">
        <f t="array" ref="J360">_xlfn.IFS(OR(I360="December",I360="January",I360="Febuary"),"Winter",OR(I360="March",I360="April",I360="May"),"Spring",OR(I360="June",I360="July",I360="August"),"Summer",OR(I360="September",I360="October",I360="November"),"Fall")</f>
        <v>Fall</v>
      </c>
      <c r="K360" s="11">
        <v>45189</v>
      </c>
      <c r="L360" s="6">
        <f t="shared" si="41"/>
        <v>16</v>
      </c>
      <c r="M360" s="6" t="s">
        <v>14</v>
      </c>
      <c r="N360" s="6">
        <v>44525</v>
      </c>
      <c r="O360" s="6">
        <v>1525</v>
      </c>
      <c r="P360" s="12">
        <v>2883.82</v>
      </c>
      <c r="Q360" s="12">
        <f t="shared" si="42"/>
        <v>2883.82</v>
      </c>
      <c r="R360" s="6">
        <v>127</v>
      </c>
      <c r="S360" s="6" t="b">
        <v>1</v>
      </c>
      <c r="T360" s="6">
        <v>0</v>
      </c>
      <c r="U360" s="6">
        <f t="shared" si="43"/>
        <v>0</v>
      </c>
      <c r="V360" s="12">
        <f t="shared" si="44"/>
        <v>3466.18</v>
      </c>
      <c r="W360" s="12">
        <f t="shared" si="45"/>
        <v>22.7072440944882</v>
      </c>
      <c r="X360" s="12">
        <f t="shared" si="46"/>
        <v>0</v>
      </c>
      <c r="Y360" s="6">
        <f t="shared" si="47"/>
        <v>0</v>
      </c>
    </row>
    <row r="361" spans="1:25">
      <c r="A361" s="8" t="s">
        <v>765</v>
      </c>
      <c r="B361" s="9" t="s">
        <v>766</v>
      </c>
      <c r="C361" s="10" t="s">
        <v>4127</v>
      </c>
      <c r="D361" s="10">
        <v>45100</v>
      </c>
      <c r="E361" s="9">
        <v>6</v>
      </c>
      <c r="F361" s="9">
        <v>23</v>
      </c>
      <c r="G361" s="9">
        <v>2023</v>
      </c>
      <c r="H361" s="10">
        <f t="shared" si="40"/>
        <v>45100</v>
      </c>
      <c r="I361" s="10" t="str" cm="1">
        <f t="array" ref="I361">_xlfn.IFS(E361=1,"January",E361=2,"Febuary",E361=3,"March",E361=4,"April",E361=5,"May",E361=6,"June",E361=7,"July",E361=8,"August",E361=9,"September",E361=10,"October",E361=11,"November",E361=12,"December",E361&gt;12,_xlfn.IFS(F361=1,"January",F361=2,"Febuary",F361=3,"March",F361=4,"April",F361=5,"May",F361=6,"June",F361=7,"July",F361=8,"August",F361=9,"September",F361=10,"October",F361=11,"November",F361=12,"December"))</f>
        <v>June</v>
      </c>
      <c r="J361" s="10" t="str" cm="1">
        <f t="array" ref="J361">_xlfn.IFS(OR(I361="December",I361="January",I361="Febuary"),"Winter",OR(I361="March",I361="April",I361="May"),"Spring",OR(I361="June",I361="July",I361="August"),"Summer",OR(I361="September",I361="October",I361="November"),"Fall")</f>
        <v>Summer</v>
      </c>
      <c r="K361" s="13">
        <v>45101</v>
      </c>
      <c r="L361" s="9">
        <f t="shared" si="41"/>
        <v>1</v>
      </c>
      <c r="M361" s="9" t="s">
        <v>33</v>
      </c>
      <c r="N361" s="9">
        <v>48202</v>
      </c>
      <c r="O361" s="9">
        <v>750</v>
      </c>
      <c r="P361" s="14">
        <v>786.62</v>
      </c>
      <c r="Q361" s="14">
        <f t="shared" si="42"/>
        <v>786.62</v>
      </c>
      <c r="R361" s="9">
        <v>60</v>
      </c>
      <c r="S361" s="9" t="b">
        <v>1</v>
      </c>
      <c r="T361" s="9">
        <v>0</v>
      </c>
      <c r="U361" s="9">
        <f t="shared" si="43"/>
        <v>0</v>
      </c>
      <c r="V361" s="14">
        <f t="shared" si="44"/>
        <v>2213.38</v>
      </c>
      <c r="W361" s="14">
        <f t="shared" si="45"/>
        <v>13.1103333333333</v>
      </c>
      <c r="X361" s="14">
        <f t="shared" si="46"/>
        <v>0</v>
      </c>
      <c r="Y361" s="9">
        <f t="shared" si="47"/>
        <v>0</v>
      </c>
    </row>
    <row r="362" spans="1:25">
      <c r="A362" s="5" t="s">
        <v>767</v>
      </c>
      <c r="B362" s="6" t="s">
        <v>768</v>
      </c>
      <c r="C362" s="7" t="s">
        <v>4128</v>
      </c>
      <c r="D362" s="7">
        <v>44965</v>
      </c>
      <c r="E362" s="6">
        <v>2</v>
      </c>
      <c r="F362" s="6">
        <v>8</v>
      </c>
      <c r="G362" s="6">
        <v>2023</v>
      </c>
      <c r="H362" s="7">
        <f t="shared" si="40"/>
        <v>44965</v>
      </c>
      <c r="I362" s="7" t="str" cm="1">
        <f t="array" ref="I362">_xlfn.IFS(E362=1,"January",E362=2,"Febuary",E362=3,"March",E362=4,"April",E362=5,"May",E362=6,"June",E362=7,"July",E362=8,"August",E362=9,"September",E362=10,"October",E362=11,"November",E362=12,"December",E362&gt;12,_xlfn.IFS(F362=1,"January",F362=2,"Febuary",F362=3,"March",F362=4,"April",F362=5,"May",F362=6,"June",F362=7,"July",F362=8,"August",F362=9,"September",F362=10,"October",F362=11,"November",F362=12,"December"))</f>
        <v>Febuary</v>
      </c>
      <c r="J362" s="7" t="str" cm="1">
        <f t="array" ref="J362">_xlfn.IFS(OR(I362="December",I362="January",I362="Febuary"),"Winter",OR(I362="March",I362="April",I362="May"),"Spring",OR(I362="June",I362="July",I362="August"),"Summer",OR(I362="September",I362="October",I362="November"),"Fall")</f>
        <v>Winter</v>
      </c>
      <c r="K362" s="11">
        <v>44987</v>
      </c>
      <c r="L362" s="6">
        <f t="shared" si="41"/>
        <v>22</v>
      </c>
      <c r="M362" s="6" t="s">
        <v>19</v>
      </c>
      <c r="N362" s="6">
        <v>33635</v>
      </c>
      <c r="O362" s="6">
        <v>1544</v>
      </c>
      <c r="P362" s="12">
        <v>1508.6</v>
      </c>
      <c r="Q362" s="12">
        <f t="shared" si="42"/>
        <v>1508.6</v>
      </c>
      <c r="R362" s="6">
        <v>0</v>
      </c>
      <c r="S362" s="6" t="b">
        <v>1</v>
      </c>
      <c r="T362" s="6">
        <v>0</v>
      </c>
      <c r="U362" s="6">
        <f t="shared" si="43"/>
        <v>0</v>
      </c>
      <c r="V362" s="12">
        <f t="shared" si="44"/>
        <v>-1508.6</v>
      </c>
      <c r="W362" s="12">
        <f t="shared" si="45"/>
        <v>0</v>
      </c>
      <c r="X362" s="12">
        <f t="shared" si="46"/>
        <v>0</v>
      </c>
      <c r="Y362" s="6">
        <f t="shared" si="47"/>
        <v>0</v>
      </c>
    </row>
    <row r="363" spans="1:25">
      <c r="A363" s="8" t="s">
        <v>769</v>
      </c>
      <c r="B363" s="9" t="s">
        <v>770</v>
      </c>
      <c r="C363" s="10" t="s">
        <v>4131</v>
      </c>
      <c r="D363" s="10">
        <v>45273</v>
      </c>
      <c r="E363" s="9">
        <v>12</v>
      </c>
      <c r="F363" s="9">
        <v>13</v>
      </c>
      <c r="G363" s="9">
        <v>2023</v>
      </c>
      <c r="H363" s="10">
        <f t="shared" si="40"/>
        <v>45273</v>
      </c>
      <c r="I363" s="10" t="str" cm="1">
        <f t="array" ref="I363">_xlfn.IFS(E363=1,"January",E363=2,"Febuary",E363=3,"March",E363=4,"April",E363=5,"May",E363=6,"June",E363=7,"July",E363=8,"August",E363=9,"September",E363=10,"October",E363=11,"November",E363=12,"December",E363&gt;12,_xlfn.IFS(F363=1,"January",F363=2,"Febuary",F363=3,"March",F363=4,"April",F363=5,"May",F363=6,"June",F363=7,"July",F363=8,"August",F363=9,"September",F363=10,"October",F363=11,"November",F363=12,"December"))</f>
        <v>December</v>
      </c>
      <c r="J363" s="10" t="str" cm="1">
        <f t="array" ref="J363">_xlfn.IFS(OR(I363="December",I363="January",I363="Febuary"),"Winter",OR(I363="March",I363="April",I363="May"),"Spring",OR(I363="June",I363="July",I363="August"),"Summer",OR(I363="September",I363="October",I363="November"),"Fall")</f>
        <v>Winter</v>
      </c>
      <c r="K363" s="13">
        <v>45296</v>
      </c>
      <c r="L363" s="9">
        <f t="shared" si="41"/>
        <v>23</v>
      </c>
      <c r="M363" s="9" t="s">
        <v>41</v>
      </c>
      <c r="N363" s="9">
        <v>64208</v>
      </c>
      <c r="O363" s="9">
        <v>2772</v>
      </c>
      <c r="P363" s="14">
        <v>4502.11</v>
      </c>
      <c r="Q363" s="14">
        <f t="shared" si="42"/>
        <v>3636.145</v>
      </c>
      <c r="R363" s="9">
        <v>0</v>
      </c>
      <c r="S363" s="9" t="b">
        <v>0</v>
      </c>
      <c r="T363" s="9">
        <v>0</v>
      </c>
      <c r="U363" s="9">
        <f t="shared" si="43"/>
        <v>0</v>
      </c>
      <c r="V363" s="14">
        <f t="shared" si="44"/>
        <v>-3636.145</v>
      </c>
      <c r="W363" s="14">
        <f t="shared" si="45"/>
        <v>0</v>
      </c>
      <c r="X363" s="14">
        <f t="shared" si="46"/>
        <v>0</v>
      </c>
      <c r="Y363" s="9">
        <f t="shared" si="47"/>
        <v>0</v>
      </c>
    </row>
    <row r="364" spans="1:25">
      <c r="A364" s="5" t="s">
        <v>771</v>
      </c>
      <c r="B364" s="6" t="s">
        <v>772</v>
      </c>
      <c r="C364" s="7" t="s">
        <v>4129</v>
      </c>
      <c r="D364" s="7">
        <v>45212</v>
      </c>
      <c r="E364" s="6">
        <v>10</v>
      </c>
      <c r="F364" s="6">
        <v>13</v>
      </c>
      <c r="G364" s="6">
        <v>2023</v>
      </c>
      <c r="H364" s="7">
        <f t="shared" si="40"/>
        <v>45212</v>
      </c>
      <c r="I364" s="7" t="str" cm="1">
        <f t="array" ref="I364">_xlfn.IFS(E364=1,"January",E364=2,"Febuary",E364=3,"March",E364=4,"April",E364=5,"May",E364=6,"June",E364=7,"July",E364=8,"August",E364=9,"September",E364=10,"October",E364=11,"November",E364=12,"December",E364&gt;12,_xlfn.IFS(F364=1,"January",F364=2,"Febuary",F364=3,"March",F364=4,"April",F364=5,"May",F364=6,"June",F364=7,"July",F364=8,"August",F364=9,"September",F364=10,"October",F364=11,"November",F364=12,"December"))</f>
        <v>October</v>
      </c>
      <c r="J364" s="7" t="str" cm="1">
        <f t="array" ref="J364">_xlfn.IFS(OR(I364="December",I364="January",I364="Febuary"),"Winter",OR(I364="March",I364="April",I364="May"),"Spring",OR(I364="June",I364="July",I364="August"),"Summer",OR(I364="September",I364="October",I364="November"),"Fall")</f>
        <v>Fall</v>
      </c>
      <c r="K364" s="11">
        <v>45235</v>
      </c>
      <c r="L364" s="6">
        <f t="shared" si="41"/>
        <v>23</v>
      </c>
      <c r="M364" s="6" t="s">
        <v>14</v>
      </c>
      <c r="N364" s="6">
        <v>34828</v>
      </c>
      <c r="O364" s="6">
        <v>790</v>
      </c>
      <c r="P364" s="12">
        <v>905.87</v>
      </c>
      <c r="Q364" s="12">
        <f t="shared" si="42"/>
        <v>905.87</v>
      </c>
      <c r="R364" s="6">
        <v>0</v>
      </c>
      <c r="S364" s="6" t="b">
        <v>0</v>
      </c>
      <c r="T364" s="6">
        <v>0</v>
      </c>
      <c r="U364" s="6">
        <f t="shared" si="43"/>
        <v>0</v>
      </c>
      <c r="V364" s="12">
        <f t="shared" si="44"/>
        <v>-905.87</v>
      </c>
      <c r="W364" s="12">
        <f t="shared" si="45"/>
        <v>0</v>
      </c>
      <c r="X364" s="12">
        <f t="shared" si="46"/>
        <v>0</v>
      </c>
      <c r="Y364" s="6">
        <f t="shared" si="47"/>
        <v>0</v>
      </c>
    </row>
    <row r="365" spans="1:25">
      <c r="A365" s="8" t="s">
        <v>773</v>
      </c>
      <c r="B365" s="9" t="s">
        <v>774</v>
      </c>
      <c r="C365" s="10" t="s">
        <v>4127</v>
      </c>
      <c r="D365" s="10">
        <v>44934</v>
      </c>
      <c r="E365" s="9">
        <v>1</v>
      </c>
      <c r="F365" s="9">
        <v>8</v>
      </c>
      <c r="G365" s="9">
        <v>2023</v>
      </c>
      <c r="H365" s="10">
        <f t="shared" si="40"/>
        <v>44934</v>
      </c>
      <c r="I365" s="10" t="str" cm="1">
        <f t="array" ref="I365">_xlfn.IFS(E365=1,"January",E365=2,"Febuary",E365=3,"March",E365=4,"April",E365=5,"May",E365=6,"June",E365=7,"July",E365=8,"August",E365=9,"September",E365=10,"October",E365=11,"November",E365=12,"December",E365&gt;12,_xlfn.IFS(F365=1,"January",F365=2,"Febuary",F365=3,"March",F365=4,"April",F365=5,"May",F365=6,"June",F365=7,"July",F365=8,"August",F365=9,"September",F365=10,"October",F365=11,"November",F365=12,"December"))</f>
        <v>January</v>
      </c>
      <c r="J365" s="10" t="str" cm="1">
        <f t="array" ref="J365">_xlfn.IFS(OR(I365="December",I365="January",I365="Febuary"),"Winter",OR(I365="March",I365="April",I365="May"),"Spring",OR(I365="June",I365="July",I365="August"),"Summer",OR(I365="September",I365="October",I365="November"),"Fall")</f>
        <v>Winter</v>
      </c>
      <c r="K365" s="13">
        <v>44948</v>
      </c>
      <c r="L365" s="9">
        <f t="shared" si="41"/>
        <v>14</v>
      </c>
      <c r="M365" s="9" t="s">
        <v>33</v>
      </c>
      <c r="N365" s="9">
        <v>19711</v>
      </c>
      <c r="O365" s="9">
        <v>948</v>
      </c>
      <c r="P365" s="14">
        <v>598.49</v>
      </c>
      <c r="Q365" s="14">
        <f t="shared" si="42"/>
        <v>598.49</v>
      </c>
      <c r="R365" s="9">
        <v>129</v>
      </c>
      <c r="S365" s="9" t="b">
        <v>1</v>
      </c>
      <c r="T365" s="9">
        <v>0</v>
      </c>
      <c r="U365" s="9">
        <f t="shared" si="43"/>
        <v>0</v>
      </c>
      <c r="V365" s="14">
        <f t="shared" si="44"/>
        <v>5851.51</v>
      </c>
      <c r="W365" s="14">
        <f t="shared" si="45"/>
        <v>4.63945736434109</v>
      </c>
      <c r="X365" s="14">
        <f t="shared" si="46"/>
        <v>0</v>
      </c>
      <c r="Y365" s="9">
        <f t="shared" si="47"/>
        <v>0</v>
      </c>
    </row>
    <row r="366" spans="1:25">
      <c r="A366" s="5" t="s">
        <v>775</v>
      </c>
      <c r="B366" s="6" t="s">
        <v>776</v>
      </c>
      <c r="C366" s="7" t="s">
        <v>4129</v>
      </c>
      <c r="D366" s="7">
        <v>45115</v>
      </c>
      <c r="E366" s="6">
        <v>7</v>
      </c>
      <c r="F366" s="6">
        <v>8</v>
      </c>
      <c r="G366" s="6">
        <v>2023</v>
      </c>
      <c r="H366" s="7">
        <f t="shared" si="40"/>
        <v>45115</v>
      </c>
      <c r="I366" s="7" t="str" cm="1">
        <f t="array" ref="I366">_xlfn.IFS(E366=1,"January",E366=2,"Febuary",E366=3,"March",E366=4,"April",E366=5,"May",E366=6,"June",E366=7,"July",E366=8,"August",E366=9,"September",E366=10,"October",E366=11,"November",E366=12,"December",E366&gt;12,_xlfn.IFS(F366=1,"January",F366=2,"Febuary",F366=3,"March",F366=4,"April",F366=5,"May",F366=6,"June",F366=7,"July",F366=8,"August",F366=9,"September",F366=10,"October",F366=11,"November",F366=12,"December"))</f>
        <v>July</v>
      </c>
      <c r="J366" s="7" t="str" cm="1">
        <f t="array" ref="J366">_xlfn.IFS(OR(I366="December",I366="January",I366="Febuary"),"Winter",OR(I366="March",I366="April",I366="May"),"Spring",OR(I366="June",I366="July",I366="August"),"Summer",OR(I366="September",I366="October",I366="November"),"Fall")</f>
        <v>Summer</v>
      </c>
      <c r="K366" s="11">
        <v>45133</v>
      </c>
      <c r="L366" s="6">
        <f t="shared" si="41"/>
        <v>18</v>
      </c>
      <c r="M366" s="6" t="s">
        <v>19</v>
      </c>
      <c r="N366" s="6">
        <v>4420</v>
      </c>
      <c r="O366" s="6">
        <v>190</v>
      </c>
      <c r="P366" s="12">
        <v>175.6</v>
      </c>
      <c r="Q366" s="12">
        <f t="shared" si="42"/>
        <v>175.6</v>
      </c>
      <c r="R366" s="6">
        <v>19</v>
      </c>
      <c r="S366" s="6" t="b">
        <v>1</v>
      </c>
      <c r="T366" s="6">
        <v>0</v>
      </c>
      <c r="U366" s="6">
        <f t="shared" si="43"/>
        <v>0</v>
      </c>
      <c r="V366" s="12">
        <f t="shared" si="44"/>
        <v>774.4</v>
      </c>
      <c r="W366" s="12">
        <f t="shared" si="45"/>
        <v>9.24210526315789</v>
      </c>
      <c r="X366" s="12">
        <f t="shared" si="46"/>
        <v>0</v>
      </c>
      <c r="Y366" s="6">
        <f t="shared" si="47"/>
        <v>0</v>
      </c>
    </row>
    <row r="367" spans="1:25">
      <c r="A367" s="8" t="s">
        <v>777</v>
      </c>
      <c r="B367" s="9" t="s">
        <v>778</v>
      </c>
      <c r="C367" s="10" t="s">
        <v>4128</v>
      </c>
      <c r="D367" s="10">
        <v>45226</v>
      </c>
      <c r="E367" s="9">
        <v>10</v>
      </c>
      <c r="F367" s="9">
        <v>27</v>
      </c>
      <c r="G367" s="9">
        <v>2023</v>
      </c>
      <c r="H367" s="10">
        <f t="shared" si="40"/>
        <v>45226</v>
      </c>
      <c r="I367" s="10" t="str" cm="1">
        <f t="array" ref="I367">_xlfn.IFS(E367=1,"January",E367=2,"Febuary",E367=3,"March",E367=4,"April",E367=5,"May",E367=6,"June",E367=7,"July",E367=8,"August",E367=9,"September",E367=10,"October",E367=11,"November",E367=12,"December",E367&gt;12,_xlfn.IFS(F367=1,"January",F367=2,"Febuary",F367=3,"March",F367=4,"April",F367=5,"May",F367=6,"June",F367=7,"July",F367=8,"August",F367=9,"September",F367=10,"October",F367=11,"November",F367=12,"December"))</f>
        <v>October</v>
      </c>
      <c r="J367" s="10" t="str" cm="1">
        <f t="array" ref="J367">_xlfn.IFS(OR(I367="December",I367="January",I367="Febuary"),"Winter",OR(I367="March",I367="April",I367="May"),"Spring",OR(I367="June",I367="July",I367="August"),"Summer",OR(I367="September",I367="October",I367="November"),"Fall")</f>
        <v>Fall</v>
      </c>
      <c r="K367" s="13">
        <v>45229</v>
      </c>
      <c r="L367" s="9">
        <f t="shared" si="41"/>
        <v>3</v>
      </c>
      <c r="M367" s="9" t="s">
        <v>14</v>
      </c>
      <c r="N367" s="9">
        <v>97752</v>
      </c>
      <c r="O367" s="9">
        <v>3582</v>
      </c>
      <c r="P367" s="14">
        <v>4040.04</v>
      </c>
      <c r="Q367" s="14">
        <f t="shared" si="42"/>
        <v>3636.145</v>
      </c>
      <c r="R367" s="9">
        <v>626</v>
      </c>
      <c r="S367" s="9" t="b">
        <v>1</v>
      </c>
      <c r="T367" s="9">
        <v>0</v>
      </c>
      <c r="U367" s="9">
        <f t="shared" si="43"/>
        <v>0</v>
      </c>
      <c r="V367" s="14">
        <f t="shared" si="44"/>
        <v>27663.855</v>
      </c>
      <c r="W367" s="14">
        <f t="shared" si="45"/>
        <v>5.80853833865815</v>
      </c>
      <c r="X367" s="14">
        <f t="shared" si="46"/>
        <v>0</v>
      </c>
      <c r="Y367" s="9">
        <f t="shared" si="47"/>
        <v>0</v>
      </c>
    </row>
    <row r="368" spans="1:25">
      <c r="A368" s="5" t="s">
        <v>779</v>
      </c>
      <c r="B368" s="6" t="s">
        <v>780</v>
      </c>
      <c r="C368" s="7" t="s">
        <v>4131</v>
      </c>
      <c r="D368" s="7">
        <v>45117</v>
      </c>
      <c r="E368" s="6">
        <v>7</v>
      </c>
      <c r="F368" s="6">
        <v>10</v>
      </c>
      <c r="G368" s="6">
        <v>2023</v>
      </c>
      <c r="H368" s="7">
        <f t="shared" si="40"/>
        <v>45117</v>
      </c>
      <c r="I368" s="7" t="str" cm="1">
        <f t="array" ref="I368">_xlfn.IFS(E368=1,"January",E368=2,"Febuary",E368=3,"March",E368=4,"April",E368=5,"May",E368=6,"June",E368=7,"July",E368=8,"August",E368=9,"September",E368=10,"October",E368=11,"November",E368=12,"December",E368&gt;12,_xlfn.IFS(F368=1,"January",F368=2,"Febuary",F368=3,"March",F368=4,"April",F368=5,"May",F368=6,"June",F368=7,"July",F368=8,"August",F368=9,"September",F368=10,"October",F368=11,"November",F368=12,"December"))</f>
        <v>July</v>
      </c>
      <c r="J368" s="7" t="str" cm="1">
        <f t="array" ref="J368">_xlfn.IFS(OR(I368="December",I368="January",I368="Febuary"),"Winter",OR(I368="March",I368="April",I368="May"),"Spring",OR(I368="June",I368="July",I368="August"),"Summer",OR(I368="September",I368="October",I368="November"),"Fall")</f>
        <v>Summer</v>
      </c>
      <c r="K368" s="11">
        <v>45119</v>
      </c>
      <c r="L368" s="6">
        <f t="shared" si="41"/>
        <v>2</v>
      </c>
      <c r="M368" s="6" t="s">
        <v>33</v>
      </c>
      <c r="N368" s="6">
        <v>1301</v>
      </c>
      <c r="O368" s="6">
        <v>19</v>
      </c>
      <c r="P368" s="12">
        <v>17.84</v>
      </c>
      <c r="Q368" s="12">
        <f t="shared" si="42"/>
        <v>17.84</v>
      </c>
      <c r="R368" s="6">
        <v>2</v>
      </c>
      <c r="S368" s="6" t="b">
        <v>0</v>
      </c>
      <c r="T368" s="6">
        <v>0</v>
      </c>
      <c r="U368" s="6">
        <f t="shared" si="43"/>
        <v>0</v>
      </c>
      <c r="V368" s="12">
        <f t="shared" si="44"/>
        <v>82.16</v>
      </c>
      <c r="W368" s="12">
        <f t="shared" si="45"/>
        <v>8.92</v>
      </c>
      <c r="X368" s="12">
        <f t="shared" si="46"/>
        <v>0</v>
      </c>
      <c r="Y368" s="6">
        <f t="shared" si="47"/>
        <v>0</v>
      </c>
    </row>
    <row r="369" spans="1:25">
      <c r="A369" s="8" t="s">
        <v>781</v>
      </c>
      <c r="B369" s="9" t="s">
        <v>782</v>
      </c>
      <c r="C369" s="10" t="s">
        <v>4128</v>
      </c>
      <c r="D369" s="10">
        <v>44939</v>
      </c>
      <c r="E369" s="9">
        <v>1</v>
      </c>
      <c r="F369" s="9">
        <v>13</v>
      </c>
      <c r="G369" s="9">
        <v>2023</v>
      </c>
      <c r="H369" s="10">
        <f t="shared" si="40"/>
        <v>44939</v>
      </c>
      <c r="I369" s="10" t="str" cm="1">
        <f t="array" ref="I369">_xlfn.IFS(E369=1,"January",E369=2,"Febuary",E369=3,"March",E369=4,"April",E369=5,"May",E369=6,"June",E369=7,"July",E369=8,"August",E369=9,"September",E369=10,"October",E369=11,"November",E369=12,"December",E369&gt;12,_xlfn.IFS(F369=1,"January",F369=2,"Febuary",F369=3,"March",F369=4,"April",F369=5,"May",F369=6,"June",F369=7,"July",F369=8,"August",F369=9,"September",F369=10,"October",F369=11,"November",F369=12,"December"))</f>
        <v>January</v>
      </c>
      <c r="J369" s="10" t="str" cm="1">
        <f t="array" ref="J369">_xlfn.IFS(OR(I369="December",I369="January",I369="Febuary"),"Winter",OR(I369="March",I369="April",I369="May"),"Spring",OR(I369="June",I369="July",I369="August"),"Summer",OR(I369="September",I369="October",I369="November"),"Fall")</f>
        <v>Winter</v>
      </c>
      <c r="K369" s="13">
        <v>44946</v>
      </c>
      <c r="L369" s="9">
        <f t="shared" si="41"/>
        <v>7</v>
      </c>
      <c r="M369" s="9" t="s">
        <v>41</v>
      </c>
      <c r="N369" s="9">
        <v>46236</v>
      </c>
      <c r="O369" s="9">
        <v>1346</v>
      </c>
      <c r="P369" s="14">
        <v>1343.72</v>
      </c>
      <c r="Q369" s="14">
        <f t="shared" si="42"/>
        <v>1343.72</v>
      </c>
      <c r="R369" s="9">
        <v>251</v>
      </c>
      <c r="S369" s="9" t="b">
        <v>1</v>
      </c>
      <c r="T369" s="9">
        <v>0</v>
      </c>
      <c r="U369" s="9">
        <f t="shared" si="43"/>
        <v>0</v>
      </c>
      <c r="V369" s="14">
        <f t="shared" si="44"/>
        <v>11206.28</v>
      </c>
      <c r="W369" s="14">
        <f t="shared" si="45"/>
        <v>5.35346613545817</v>
      </c>
      <c r="X369" s="14">
        <f t="shared" si="46"/>
        <v>0</v>
      </c>
      <c r="Y369" s="9">
        <f t="shared" si="47"/>
        <v>0</v>
      </c>
    </row>
    <row r="370" spans="1:25">
      <c r="A370" s="5" t="s">
        <v>783</v>
      </c>
      <c r="B370" s="6" t="s">
        <v>784</v>
      </c>
      <c r="C370" s="7" t="s">
        <v>4131</v>
      </c>
      <c r="D370" s="7">
        <v>45094</v>
      </c>
      <c r="E370" s="6">
        <v>6</v>
      </c>
      <c r="F370" s="6">
        <v>17</v>
      </c>
      <c r="G370" s="6">
        <v>2023</v>
      </c>
      <c r="H370" s="7">
        <f t="shared" si="40"/>
        <v>45094</v>
      </c>
      <c r="I370" s="7" t="str" cm="1">
        <f t="array" ref="I370">_xlfn.IFS(E370=1,"January",E370=2,"Febuary",E370=3,"March",E370=4,"April",E370=5,"May",E370=6,"June",E370=7,"July",E370=8,"August",E370=9,"September",E370=10,"October",E370=11,"November",E370=12,"December",E370&gt;12,_xlfn.IFS(F370=1,"January",F370=2,"Febuary",F370=3,"March",F370=4,"April",F370=5,"May",F370=6,"June",F370=7,"July",F370=8,"August",F370=9,"September",F370=10,"October",F370=11,"November",F370=12,"December"))</f>
        <v>June</v>
      </c>
      <c r="J370" s="7" t="str" cm="1">
        <f t="array" ref="J370">_xlfn.IFS(OR(I370="December",I370="January",I370="Febuary"),"Winter",OR(I370="March",I370="April",I370="May"),"Spring",OR(I370="June",I370="July",I370="August"),"Summer",OR(I370="September",I370="October",I370="November"),"Fall")</f>
        <v>Summer</v>
      </c>
      <c r="K370" s="11">
        <v>45113</v>
      </c>
      <c r="L370" s="6">
        <f t="shared" si="41"/>
        <v>19</v>
      </c>
      <c r="M370" s="6" t="s">
        <v>23</v>
      </c>
      <c r="N370" s="6">
        <v>67235</v>
      </c>
      <c r="O370" s="6">
        <v>2033</v>
      </c>
      <c r="P370" s="12">
        <v>1912.37</v>
      </c>
      <c r="Q370" s="12">
        <f t="shared" si="42"/>
        <v>1912.37</v>
      </c>
      <c r="R370" s="6">
        <v>384</v>
      </c>
      <c r="S370" s="6" t="b">
        <v>0</v>
      </c>
      <c r="T370" s="6">
        <v>0</v>
      </c>
      <c r="U370" s="6">
        <f t="shared" si="43"/>
        <v>0</v>
      </c>
      <c r="V370" s="12">
        <f t="shared" si="44"/>
        <v>17287.63</v>
      </c>
      <c r="W370" s="12">
        <f t="shared" si="45"/>
        <v>4.98013020833333</v>
      </c>
      <c r="X370" s="12">
        <f t="shared" si="46"/>
        <v>0</v>
      </c>
      <c r="Y370" s="6">
        <f t="shared" si="47"/>
        <v>0</v>
      </c>
    </row>
    <row r="371" spans="1:25">
      <c r="A371" s="8" t="s">
        <v>785</v>
      </c>
      <c r="B371" s="9" t="s">
        <v>786</v>
      </c>
      <c r="C371" s="10" t="s">
        <v>4127</v>
      </c>
      <c r="D371" s="10">
        <v>44959</v>
      </c>
      <c r="E371" s="9">
        <v>2</v>
      </c>
      <c r="F371" s="9">
        <v>2</v>
      </c>
      <c r="G371" s="9">
        <v>2023</v>
      </c>
      <c r="H371" s="10">
        <f t="shared" si="40"/>
        <v>44959</v>
      </c>
      <c r="I371" s="10" t="str" cm="1">
        <f t="array" ref="I371">_xlfn.IFS(E371=1,"January",E371=2,"Febuary",E371=3,"March",E371=4,"April",E371=5,"May",E371=6,"June",E371=7,"July",E371=8,"August",E371=9,"September",E371=10,"October",E371=11,"November",E371=12,"December",E371&gt;12,_xlfn.IFS(F371=1,"January",F371=2,"Febuary",F371=3,"March",F371=4,"April",F371=5,"May",F371=6,"June",F371=7,"July",F371=8,"August",F371=9,"September",F371=10,"October",F371=11,"November",F371=12,"December"))</f>
        <v>Febuary</v>
      </c>
      <c r="J371" s="10" t="str" cm="1">
        <f t="array" ref="J371">_xlfn.IFS(OR(I371="December",I371="January",I371="Febuary"),"Winter",OR(I371="March",I371="April",I371="May"),"Spring",OR(I371="June",I371="July",I371="August"),"Summer",OR(I371="September",I371="October",I371="November"),"Fall")</f>
        <v>Winter</v>
      </c>
      <c r="K371" s="13">
        <v>44961</v>
      </c>
      <c r="L371" s="9">
        <f t="shared" si="41"/>
        <v>2</v>
      </c>
      <c r="M371" s="9" t="s">
        <v>41</v>
      </c>
      <c r="N371" s="9">
        <v>55240</v>
      </c>
      <c r="O371" s="9">
        <v>1066</v>
      </c>
      <c r="P371" s="14">
        <v>599.36</v>
      </c>
      <c r="Q371" s="14">
        <f t="shared" si="42"/>
        <v>599.36</v>
      </c>
      <c r="R371" s="9">
        <v>79</v>
      </c>
      <c r="S371" s="9" t="b">
        <v>1</v>
      </c>
      <c r="T371" s="9">
        <v>0</v>
      </c>
      <c r="U371" s="9">
        <f t="shared" si="43"/>
        <v>0</v>
      </c>
      <c r="V371" s="14">
        <f t="shared" si="44"/>
        <v>3350.64</v>
      </c>
      <c r="W371" s="14">
        <f t="shared" si="45"/>
        <v>7.58683544303797</v>
      </c>
      <c r="X371" s="14">
        <f t="shared" si="46"/>
        <v>0</v>
      </c>
      <c r="Y371" s="9">
        <f t="shared" si="47"/>
        <v>0</v>
      </c>
    </row>
    <row r="372" spans="1:25">
      <c r="A372" s="5" t="s">
        <v>787</v>
      </c>
      <c r="B372" s="6" t="s">
        <v>788</v>
      </c>
      <c r="C372" s="7" t="s">
        <v>4131</v>
      </c>
      <c r="D372" s="7">
        <v>45285</v>
      </c>
      <c r="E372" s="6">
        <v>12</v>
      </c>
      <c r="F372" s="6">
        <v>25</v>
      </c>
      <c r="G372" s="6">
        <v>2023</v>
      </c>
      <c r="H372" s="7">
        <f t="shared" si="40"/>
        <v>45285</v>
      </c>
      <c r="I372" s="7" t="str" cm="1">
        <f t="array" ref="I372">_xlfn.IFS(E372=1,"January",E372=2,"Febuary",E372=3,"March",E372=4,"April",E372=5,"May",E372=6,"June",E372=7,"July",E372=8,"August",E372=9,"September",E372=10,"October",E372=11,"November",E372=12,"December",E372&gt;12,_xlfn.IFS(F372=1,"January",F372=2,"Febuary",F372=3,"March",F372=4,"April",F372=5,"May",F372=6,"June",F372=7,"July",F372=8,"August",F372=9,"September",F372=10,"October",F372=11,"November",F372=12,"December"))</f>
        <v>December</v>
      </c>
      <c r="J372" s="7" t="str" cm="1">
        <f t="array" ref="J372">_xlfn.IFS(OR(I372="December",I372="January",I372="Febuary"),"Winter",OR(I372="March",I372="April",I372="May"),"Spring",OR(I372="June",I372="July",I372="August"),"Summer",OR(I372="September",I372="October",I372="November"),"Fall")</f>
        <v>Winter</v>
      </c>
      <c r="K372" s="11">
        <v>45292</v>
      </c>
      <c r="L372" s="6">
        <f t="shared" si="41"/>
        <v>7</v>
      </c>
      <c r="M372" s="6" t="s">
        <v>41</v>
      </c>
      <c r="N372" s="6">
        <v>66726</v>
      </c>
      <c r="O372" s="6">
        <v>880</v>
      </c>
      <c r="P372" s="12">
        <v>1280.97</v>
      </c>
      <c r="Q372" s="12">
        <f t="shared" si="42"/>
        <v>1280.97</v>
      </c>
      <c r="R372" s="6">
        <v>44</v>
      </c>
      <c r="S372" s="6" t="b">
        <v>1</v>
      </c>
      <c r="T372" s="6">
        <v>0</v>
      </c>
      <c r="U372" s="6">
        <f t="shared" si="43"/>
        <v>0</v>
      </c>
      <c r="V372" s="12">
        <f t="shared" si="44"/>
        <v>919.03</v>
      </c>
      <c r="W372" s="12">
        <f t="shared" si="45"/>
        <v>29.1129545454545</v>
      </c>
      <c r="X372" s="12">
        <f t="shared" si="46"/>
        <v>0</v>
      </c>
      <c r="Y372" s="6">
        <f t="shared" si="47"/>
        <v>0</v>
      </c>
    </row>
    <row r="373" spans="1:25">
      <c r="A373" s="8" t="s">
        <v>789</v>
      </c>
      <c r="B373" s="9" t="s">
        <v>790</v>
      </c>
      <c r="C373" s="10" t="s">
        <v>4129</v>
      </c>
      <c r="D373" s="10" t="s">
        <v>791</v>
      </c>
      <c r="E373" s="9">
        <v>13</v>
      </c>
      <c r="F373" s="9">
        <v>3</v>
      </c>
      <c r="G373" s="9">
        <v>2023</v>
      </c>
      <c r="H373" s="10">
        <f t="shared" si="40"/>
        <v>44998</v>
      </c>
      <c r="I373" s="10" t="str" cm="1">
        <f t="array" ref="I373">_xlfn.IFS(E373=1,"January",E373=2,"Febuary",E373=3,"March",E373=4,"April",E373=5,"May",E373=6,"June",E373=7,"July",E373=8,"August",E373=9,"September",E373=10,"October",E373=11,"November",E373=12,"December",E373&gt;12,_xlfn.IFS(F373=1,"January",F373=2,"Febuary",F373=3,"March",F373=4,"April",F373=5,"May",F373=6,"June",F373=7,"July",F373=8,"August",F373=9,"September",F373=10,"October",F373=11,"November",F373=12,"December"))</f>
        <v>March</v>
      </c>
      <c r="J373" s="10" t="str" cm="1">
        <f t="array" ref="J373">_xlfn.IFS(OR(I373="December",I373="January",I373="Febuary"),"Winter",OR(I373="March",I373="April",I373="May"),"Spring",OR(I373="June",I373="July",I373="August"),"Summer",OR(I373="September",I373="October",I373="November"),"Fall")</f>
        <v>Spring</v>
      </c>
      <c r="K373" s="13">
        <v>45006</v>
      </c>
      <c r="L373" s="9">
        <f t="shared" si="41"/>
        <v>8</v>
      </c>
      <c r="M373" s="9" t="s">
        <v>41</v>
      </c>
      <c r="N373" s="9">
        <v>11492</v>
      </c>
      <c r="O373" s="9">
        <v>471</v>
      </c>
      <c r="P373" s="14">
        <v>657.49</v>
      </c>
      <c r="Q373" s="14">
        <f t="shared" si="42"/>
        <v>657.49</v>
      </c>
      <c r="R373" s="9">
        <v>93</v>
      </c>
      <c r="S373" s="9" t="b">
        <v>1</v>
      </c>
      <c r="T373" s="9">
        <v>0</v>
      </c>
      <c r="U373" s="9">
        <f t="shared" si="43"/>
        <v>0</v>
      </c>
      <c r="V373" s="14">
        <f t="shared" si="44"/>
        <v>3992.51</v>
      </c>
      <c r="W373" s="14">
        <f t="shared" si="45"/>
        <v>7.06978494623656</v>
      </c>
      <c r="X373" s="14">
        <f t="shared" si="46"/>
        <v>0</v>
      </c>
      <c r="Y373" s="9">
        <f t="shared" si="47"/>
        <v>0</v>
      </c>
    </row>
    <row r="374" spans="1:25">
      <c r="A374" s="5" t="s">
        <v>792</v>
      </c>
      <c r="B374" s="6" t="s">
        <v>793</v>
      </c>
      <c r="C374" s="7" t="s">
        <v>4128</v>
      </c>
      <c r="D374" s="7">
        <v>44946</v>
      </c>
      <c r="E374" s="6">
        <v>1</v>
      </c>
      <c r="F374" s="6">
        <v>20</v>
      </c>
      <c r="G374" s="6">
        <v>2023</v>
      </c>
      <c r="H374" s="7">
        <f t="shared" si="40"/>
        <v>44946</v>
      </c>
      <c r="I374" s="7" t="str" cm="1">
        <f t="array" ref="I374">_xlfn.IFS(E374=1,"January",E374=2,"Febuary",E374=3,"March",E374=4,"April",E374=5,"May",E374=6,"June",E374=7,"July",E374=8,"August",E374=9,"September",E374=10,"October",E374=11,"November",E374=12,"December",E374&gt;12,_xlfn.IFS(F374=1,"January",F374=2,"Febuary",F374=3,"March",F374=4,"April",F374=5,"May",F374=6,"June",F374=7,"July",F374=8,"August",F374=9,"September",F374=10,"October",F374=11,"November",F374=12,"December"))</f>
        <v>January</v>
      </c>
      <c r="J374" s="7" t="str" cm="1">
        <f t="array" ref="J374">_xlfn.IFS(OR(I374="December",I374="January",I374="Febuary"),"Winter",OR(I374="March",I374="April",I374="May"),"Spring",OR(I374="June",I374="July",I374="August"),"Summer",OR(I374="September",I374="October",I374="November"),"Fall")</f>
        <v>Winter</v>
      </c>
      <c r="K374" s="11">
        <v>44965</v>
      </c>
      <c r="L374" s="6">
        <f t="shared" si="41"/>
        <v>19</v>
      </c>
      <c r="M374" s="6" t="s">
        <v>23</v>
      </c>
      <c r="N374" s="6">
        <v>7102</v>
      </c>
      <c r="O374" s="6">
        <v>105</v>
      </c>
      <c r="P374" s="12">
        <v>155.41</v>
      </c>
      <c r="Q374" s="12">
        <f t="shared" si="42"/>
        <v>155.41</v>
      </c>
      <c r="R374" s="6">
        <v>19</v>
      </c>
      <c r="S374" s="6" t="b">
        <v>1</v>
      </c>
      <c r="T374" s="6">
        <v>0</v>
      </c>
      <c r="U374" s="6">
        <f t="shared" si="43"/>
        <v>0</v>
      </c>
      <c r="V374" s="12">
        <f t="shared" si="44"/>
        <v>794.59</v>
      </c>
      <c r="W374" s="12">
        <f t="shared" si="45"/>
        <v>8.17947368421053</v>
      </c>
      <c r="X374" s="12">
        <f t="shared" si="46"/>
        <v>0</v>
      </c>
      <c r="Y374" s="6">
        <f t="shared" si="47"/>
        <v>0</v>
      </c>
    </row>
    <row r="375" spans="1:25">
      <c r="A375" s="8" t="s">
        <v>794</v>
      </c>
      <c r="B375" s="9" t="s">
        <v>795</v>
      </c>
      <c r="C375" s="10" t="s">
        <v>4131</v>
      </c>
      <c r="D375" s="10">
        <v>44976</v>
      </c>
      <c r="E375" s="9">
        <v>2</v>
      </c>
      <c r="F375" s="9">
        <v>19</v>
      </c>
      <c r="G375" s="9">
        <v>2023</v>
      </c>
      <c r="H375" s="10">
        <f t="shared" si="40"/>
        <v>44976</v>
      </c>
      <c r="I375" s="10" t="str" cm="1">
        <f t="array" ref="I375">_xlfn.IFS(E375=1,"January",E375=2,"Febuary",E375=3,"March",E375=4,"April",E375=5,"May",E375=6,"June",E375=7,"July",E375=8,"August",E375=9,"September",E375=10,"October",E375=11,"November",E375=12,"December",E375&gt;12,_xlfn.IFS(F375=1,"January",F375=2,"Febuary",F375=3,"March",F375=4,"April",F375=5,"May",F375=6,"June",F375=7,"July",F375=8,"August",F375=9,"September",F375=10,"October",F375=11,"November",F375=12,"December"))</f>
        <v>Febuary</v>
      </c>
      <c r="J375" s="10" t="str" cm="1">
        <f t="array" ref="J375">_xlfn.IFS(OR(I375="December",I375="January",I375="Febuary"),"Winter",OR(I375="March",I375="April",I375="May"),"Spring",OR(I375="June",I375="July",I375="August"),"Summer",OR(I375="September",I375="October",I375="November"),"Fall")</f>
        <v>Winter</v>
      </c>
      <c r="K375" s="13">
        <v>44992</v>
      </c>
      <c r="L375" s="9">
        <f t="shared" si="41"/>
        <v>16</v>
      </c>
      <c r="M375" s="9" t="s">
        <v>23</v>
      </c>
      <c r="N375" s="9">
        <v>51336</v>
      </c>
      <c r="O375" s="9">
        <v>1733</v>
      </c>
      <c r="P375" s="14">
        <v>1366.41</v>
      </c>
      <c r="Q375" s="14">
        <f t="shared" si="42"/>
        <v>1366.41</v>
      </c>
      <c r="R375" s="9">
        <v>101</v>
      </c>
      <c r="S375" s="9" t="b">
        <v>1</v>
      </c>
      <c r="T375" s="9">
        <v>0</v>
      </c>
      <c r="U375" s="9">
        <f t="shared" si="43"/>
        <v>0</v>
      </c>
      <c r="V375" s="14">
        <f t="shared" si="44"/>
        <v>3683.59</v>
      </c>
      <c r="W375" s="14">
        <f t="shared" si="45"/>
        <v>13.5288118811881</v>
      </c>
      <c r="X375" s="14">
        <f t="shared" si="46"/>
        <v>0</v>
      </c>
      <c r="Y375" s="9">
        <f t="shared" si="47"/>
        <v>0</v>
      </c>
    </row>
    <row r="376" spans="1:25">
      <c r="A376" s="5" t="s">
        <v>796</v>
      </c>
      <c r="B376" s="6" t="s">
        <v>797</v>
      </c>
      <c r="C376" s="7" t="s">
        <v>4128</v>
      </c>
      <c r="D376" s="7">
        <v>45125</v>
      </c>
      <c r="E376" s="6">
        <v>7</v>
      </c>
      <c r="F376" s="6">
        <v>18</v>
      </c>
      <c r="G376" s="6">
        <v>2023</v>
      </c>
      <c r="H376" s="7">
        <f t="shared" si="40"/>
        <v>45125</v>
      </c>
      <c r="I376" s="7" t="str" cm="1">
        <f t="array" ref="I376">_xlfn.IFS(E376=1,"January",E376=2,"Febuary",E376=3,"March",E376=4,"April",E376=5,"May",E376=6,"June",E376=7,"July",E376=8,"August",E376=9,"September",E376=10,"October",E376=11,"November",E376=12,"December",E376&gt;12,_xlfn.IFS(F376=1,"January",F376=2,"Febuary",F376=3,"March",F376=4,"April",F376=5,"May",F376=6,"June",F376=7,"July",F376=8,"August",F376=9,"September",F376=10,"October",F376=11,"November",F376=12,"December"))</f>
        <v>July</v>
      </c>
      <c r="J376" s="7" t="str" cm="1">
        <f t="array" ref="J376">_xlfn.IFS(OR(I376="December",I376="January",I376="Febuary"),"Winter",OR(I376="March",I376="April",I376="May"),"Spring",OR(I376="June",I376="July",I376="August"),"Summer",OR(I376="September",I376="October",I376="November"),"Fall")</f>
        <v>Summer</v>
      </c>
      <c r="K376" s="11">
        <v>45126</v>
      </c>
      <c r="L376" s="6">
        <f t="shared" si="41"/>
        <v>1</v>
      </c>
      <c r="M376" s="6" t="s">
        <v>138</v>
      </c>
      <c r="N376" s="6">
        <v>86314</v>
      </c>
      <c r="O376" s="6">
        <v>4096</v>
      </c>
      <c r="P376" s="12">
        <v>3864.5</v>
      </c>
      <c r="Q376" s="12">
        <f t="shared" si="42"/>
        <v>3636.145</v>
      </c>
      <c r="R376" s="6">
        <v>716</v>
      </c>
      <c r="S376" s="6" t="b">
        <v>0</v>
      </c>
      <c r="T376" s="6">
        <v>0</v>
      </c>
      <c r="U376" s="6">
        <f t="shared" si="43"/>
        <v>0</v>
      </c>
      <c r="V376" s="12">
        <f t="shared" si="44"/>
        <v>32163.855</v>
      </c>
      <c r="W376" s="12">
        <f t="shared" si="45"/>
        <v>5.07841480446927</v>
      </c>
      <c r="X376" s="12">
        <f t="shared" si="46"/>
        <v>0</v>
      </c>
      <c r="Y376" s="6">
        <f t="shared" si="47"/>
        <v>0</v>
      </c>
    </row>
    <row r="377" spans="1:25">
      <c r="A377" s="8" t="s">
        <v>798</v>
      </c>
      <c r="B377" s="9" t="s">
        <v>799</v>
      </c>
      <c r="C377" s="10" t="s">
        <v>4131</v>
      </c>
      <c r="D377" s="10">
        <v>45283</v>
      </c>
      <c r="E377" s="9">
        <v>12</v>
      </c>
      <c r="F377" s="9">
        <v>23</v>
      </c>
      <c r="G377" s="9">
        <v>2023</v>
      </c>
      <c r="H377" s="10">
        <f t="shared" si="40"/>
        <v>45283</v>
      </c>
      <c r="I377" s="10" t="str" cm="1">
        <f t="array" ref="I377">_xlfn.IFS(E377=1,"January",E377=2,"Febuary",E377=3,"March",E377=4,"April",E377=5,"May",E377=6,"June",E377=7,"July",E377=8,"August",E377=9,"September",E377=10,"October",E377=11,"November",E377=12,"December",E377&gt;12,_xlfn.IFS(F377=1,"January",F377=2,"Febuary",F377=3,"March",F377=4,"April",F377=5,"May",F377=6,"June",F377=7,"July",F377=8,"August",F377=9,"September",F377=10,"October",F377=11,"November",F377=12,"December"))</f>
        <v>December</v>
      </c>
      <c r="J377" s="10" t="str" cm="1">
        <f t="array" ref="J377">_xlfn.IFS(OR(I377="December",I377="January",I377="Febuary"),"Winter",OR(I377="March",I377="April",I377="May"),"Spring",OR(I377="June",I377="July",I377="August"),"Summer",OR(I377="September",I377="October",I377="November"),"Fall")</f>
        <v>Winter</v>
      </c>
      <c r="K377" s="13">
        <v>45295</v>
      </c>
      <c r="L377" s="9">
        <f t="shared" si="41"/>
        <v>12</v>
      </c>
      <c r="M377" s="9" t="s">
        <v>19</v>
      </c>
      <c r="N377" s="9">
        <v>27641</v>
      </c>
      <c r="O377" s="9">
        <v>1245</v>
      </c>
      <c r="P377" s="14">
        <v>1779.63</v>
      </c>
      <c r="Q377" s="14">
        <f t="shared" si="42"/>
        <v>1779.63</v>
      </c>
      <c r="R377" s="9">
        <v>147</v>
      </c>
      <c r="S377" s="9" t="b">
        <v>1</v>
      </c>
      <c r="T377" s="9">
        <v>0</v>
      </c>
      <c r="U377" s="9">
        <f t="shared" si="43"/>
        <v>0</v>
      </c>
      <c r="V377" s="14">
        <f t="shared" si="44"/>
        <v>5570.37</v>
      </c>
      <c r="W377" s="14">
        <f t="shared" si="45"/>
        <v>12.1063265306122</v>
      </c>
      <c r="X377" s="14">
        <f t="shared" si="46"/>
        <v>0</v>
      </c>
      <c r="Y377" s="9">
        <f t="shared" si="47"/>
        <v>0</v>
      </c>
    </row>
    <row r="378" spans="1:25">
      <c r="A378" s="5" t="s">
        <v>800</v>
      </c>
      <c r="B378" s="6" t="s">
        <v>801</v>
      </c>
      <c r="C378" s="7" t="s">
        <v>4127</v>
      </c>
      <c r="D378" s="7">
        <v>45006</v>
      </c>
      <c r="E378" s="6">
        <v>3</v>
      </c>
      <c r="F378" s="6">
        <v>21</v>
      </c>
      <c r="G378" s="6">
        <v>2023</v>
      </c>
      <c r="H378" s="7">
        <f t="shared" si="40"/>
        <v>45006</v>
      </c>
      <c r="I378" s="7" t="str" cm="1">
        <f t="array" ref="I378">_xlfn.IFS(E378=1,"January",E378=2,"Febuary",E378=3,"March",E378=4,"April",E378=5,"May",E378=6,"June",E378=7,"July",E378=8,"August",E378=9,"September",E378=10,"October",E378=11,"November",E378=12,"December",E378&gt;12,_xlfn.IFS(F378=1,"January",F378=2,"Febuary",F378=3,"March",F378=4,"April",F378=5,"May",F378=6,"June",F378=7,"July",F378=8,"August",F378=9,"September",F378=10,"October",F378=11,"November",F378=12,"December"))</f>
        <v>March</v>
      </c>
      <c r="J378" s="7" t="str" cm="1">
        <f t="array" ref="J378">_xlfn.IFS(OR(I378="December",I378="January",I378="Febuary"),"Winter",OR(I378="March",I378="April",I378="May"),"Spring",OR(I378="June",I378="July",I378="August"),"Summer",OR(I378="September",I378="October",I378="November"),"Fall")</f>
        <v>Spring</v>
      </c>
      <c r="K378" s="11">
        <v>45029</v>
      </c>
      <c r="L378" s="6">
        <f t="shared" si="41"/>
        <v>23</v>
      </c>
      <c r="M378" s="6" t="s">
        <v>19</v>
      </c>
      <c r="N378" s="6">
        <v>35584</v>
      </c>
      <c r="O378" s="6">
        <v>751</v>
      </c>
      <c r="P378" s="12">
        <v>1050.98</v>
      </c>
      <c r="Q378" s="12">
        <f t="shared" si="42"/>
        <v>1050.98</v>
      </c>
      <c r="R378" s="6">
        <v>66</v>
      </c>
      <c r="S378" s="6" t="b">
        <v>0</v>
      </c>
      <c r="T378" s="6">
        <v>0</v>
      </c>
      <c r="U378" s="6">
        <f t="shared" si="43"/>
        <v>0</v>
      </c>
      <c r="V378" s="12">
        <f t="shared" si="44"/>
        <v>2249.02</v>
      </c>
      <c r="W378" s="12">
        <f t="shared" si="45"/>
        <v>15.9239393939394</v>
      </c>
      <c r="X378" s="12">
        <f t="shared" si="46"/>
        <v>0</v>
      </c>
      <c r="Y378" s="6">
        <f t="shared" si="47"/>
        <v>0</v>
      </c>
    </row>
    <row r="379" spans="1:25">
      <c r="A379" s="8" t="s">
        <v>802</v>
      </c>
      <c r="B379" s="9" t="s">
        <v>803</v>
      </c>
      <c r="C379" s="10" t="s">
        <v>4128</v>
      </c>
      <c r="D379" s="10">
        <v>45177</v>
      </c>
      <c r="E379" s="9">
        <v>9</v>
      </c>
      <c r="F379" s="9">
        <v>8</v>
      </c>
      <c r="G379" s="9">
        <v>2023</v>
      </c>
      <c r="H379" s="10">
        <f t="shared" si="40"/>
        <v>45177</v>
      </c>
      <c r="I379" s="10" t="str" cm="1">
        <f t="array" ref="I379">_xlfn.IFS(E379=1,"January",E379=2,"Febuary",E379=3,"March",E379=4,"April",E379=5,"May",E379=6,"June",E379=7,"July",E379=8,"August",E379=9,"September",E379=10,"October",E379=11,"November",E379=12,"December",E379&gt;12,_xlfn.IFS(F379=1,"January",F379=2,"Febuary",F379=3,"March",F379=4,"April",F379=5,"May",F379=6,"June",F379=7,"July",F379=8,"August",F379=9,"September",F379=10,"October",F379=11,"November",F379=12,"December"))</f>
        <v>September</v>
      </c>
      <c r="J379" s="10" t="str" cm="1">
        <f t="array" ref="J379">_xlfn.IFS(OR(I379="December",I379="January",I379="Febuary"),"Winter",OR(I379="March",I379="April",I379="May"),"Spring",OR(I379="June",I379="July",I379="August"),"Summer",OR(I379="September",I379="October",I379="November"),"Fall")</f>
        <v>Fall</v>
      </c>
      <c r="K379" s="13">
        <v>45180</v>
      </c>
      <c r="L379" s="9">
        <f t="shared" si="41"/>
        <v>3</v>
      </c>
      <c r="M379" s="9" t="s">
        <v>23</v>
      </c>
      <c r="N379" s="9">
        <v>33745</v>
      </c>
      <c r="O379" s="9">
        <v>1486</v>
      </c>
      <c r="P379" s="14">
        <v>1871.61</v>
      </c>
      <c r="Q379" s="14">
        <f t="shared" si="42"/>
        <v>1871.61</v>
      </c>
      <c r="R379" s="9">
        <v>270</v>
      </c>
      <c r="S379" s="9" t="b">
        <v>1</v>
      </c>
      <c r="T379" s="9">
        <v>0</v>
      </c>
      <c r="U379" s="9">
        <f t="shared" si="43"/>
        <v>0</v>
      </c>
      <c r="V379" s="14">
        <f t="shared" si="44"/>
        <v>11628.39</v>
      </c>
      <c r="W379" s="14">
        <f t="shared" si="45"/>
        <v>6.93188888888889</v>
      </c>
      <c r="X379" s="14">
        <f t="shared" si="46"/>
        <v>0</v>
      </c>
      <c r="Y379" s="9">
        <f t="shared" si="47"/>
        <v>0</v>
      </c>
    </row>
    <row r="380" spans="1:25">
      <c r="A380" s="5" t="s">
        <v>804</v>
      </c>
      <c r="B380" s="6" t="s">
        <v>805</v>
      </c>
      <c r="C380" s="7" t="s">
        <v>4131</v>
      </c>
      <c r="D380" s="7" t="s">
        <v>806</v>
      </c>
      <c r="E380" s="6">
        <v>24</v>
      </c>
      <c r="F380" s="6">
        <v>5</v>
      </c>
      <c r="G380" s="6">
        <v>2023</v>
      </c>
      <c r="H380" s="7">
        <f t="shared" si="40"/>
        <v>45070</v>
      </c>
      <c r="I380" s="7" t="str" cm="1">
        <f t="array" ref="I380">_xlfn.IFS(E380=1,"January",E380=2,"Febuary",E380=3,"March",E380=4,"April",E380=5,"May",E380=6,"June",E380=7,"July",E380=8,"August",E380=9,"September",E380=10,"October",E380=11,"November",E380=12,"December",E380&gt;12,_xlfn.IFS(F380=1,"January",F380=2,"Febuary",F380=3,"March",F380=4,"April",F380=5,"May",F380=6,"June",F380=7,"July",F380=8,"August",F380=9,"September",F380=10,"October",F380=11,"November",F380=12,"December"))</f>
        <v>May</v>
      </c>
      <c r="J380" s="7" t="str" cm="1">
        <f t="array" ref="J380">_xlfn.IFS(OR(I380="December",I380="January",I380="Febuary"),"Winter",OR(I380="March",I380="April",I380="May"),"Spring",OR(I380="June",I380="July",I380="August"),"Summer",OR(I380="September",I380="October",I380="November"),"Fall")</f>
        <v>Spring</v>
      </c>
      <c r="K380" s="11">
        <v>45089</v>
      </c>
      <c r="L380" s="6">
        <f t="shared" si="41"/>
        <v>19</v>
      </c>
      <c r="M380" s="6" t="s">
        <v>19</v>
      </c>
      <c r="N380" s="6">
        <v>24093</v>
      </c>
      <c r="O380" s="6">
        <v>241</v>
      </c>
      <c r="P380" s="12">
        <v>247.17</v>
      </c>
      <c r="Q380" s="12">
        <f t="shared" si="42"/>
        <v>247.17</v>
      </c>
      <c r="R380" s="6">
        <v>19</v>
      </c>
      <c r="S380" s="6" t="b">
        <v>0</v>
      </c>
      <c r="T380" s="6">
        <v>0</v>
      </c>
      <c r="U380" s="6">
        <f t="shared" si="43"/>
        <v>0</v>
      </c>
      <c r="V380" s="12">
        <f t="shared" si="44"/>
        <v>702.83</v>
      </c>
      <c r="W380" s="12">
        <f t="shared" si="45"/>
        <v>13.0089473684211</v>
      </c>
      <c r="X380" s="12">
        <f t="shared" si="46"/>
        <v>0</v>
      </c>
      <c r="Y380" s="6">
        <f t="shared" si="47"/>
        <v>0</v>
      </c>
    </row>
    <row r="381" spans="1:25">
      <c r="A381" s="8" t="s">
        <v>807</v>
      </c>
      <c r="B381" s="9" t="s">
        <v>808</v>
      </c>
      <c r="C381" s="10" t="s">
        <v>4128</v>
      </c>
      <c r="D381" s="10">
        <v>45116</v>
      </c>
      <c r="E381" s="9">
        <v>7</v>
      </c>
      <c r="F381" s="9">
        <v>9</v>
      </c>
      <c r="G381" s="9">
        <v>2023</v>
      </c>
      <c r="H381" s="10">
        <f t="shared" si="40"/>
        <v>45116</v>
      </c>
      <c r="I381" s="10" t="str" cm="1">
        <f t="array" ref="I381">_xlfn.IFS(E381=1,"January",E381=2,"Febuary",E381=3,"March",E381=4,"April",E381=5,"May",E381=6,"June",E381=7,"July",E381=8,"August",E381=9,"September",E381=10,"October",E381=11,"November",E381=12,"December",E381&gt;12,_xlfn.IFS(F381=1,"January",F381=2,"Febuary",F381=3,"March",F381=4,"April",F381=5,"May",F381=6,"June",F381=7,"July",F381=8,"August",F381=9,"September",F381=10,"October",F381=11,"November",F381=12,"December"))</f>
        <v>July</v>
      </c>
      <c r="J381" s="10" t="str" cm="1">
        <f t="array" ref="J381">_xlfn.IFS(OR(I381="December",I381="January",I381="Febuary"),"Winter",OR(I381="March",I381="April",I381="May"),"Spring",OR(I381="June",I381="July",I381="August"),"Summer",OR(I381="September",I381="October",I381="November"),"Fall")</f>
        <v>Summer</v>
      </c>
      <c r="K381" s="13">
        <v>45145</v>
      </c>
      <c r="L381" s="9">
        <f t="shared" si="41"/>
        <v>29</v>
      </c>
      <c r="M381" s="9" t="s">
        <v>33</v>
      </c>
      <c r="N381" s="9">
        <v>67105</v>
      </c>
      <c r="O381" s="9">
        <v>718</v>
      </c>
      <c r="P381" s="14">
        <v>1342.23</v>
      </c>
      <c r="Q381" s="14">
        <f t="shared" si="42"/>
        <v>1342.23</v>
      </c>
      <c r="R381" s="9">
        <v>137</v>
      </c>
      <c r="S381" s="9" t="b">
        <v>1</v>
      </c>
      <c r="T381" s="9">
        <v>0</v>
      </c>
      <c r="U381" s="9">
        <f t="shared" si="43"/>
        <v>0</v>
      </c>
      <c r="V381" s="14">
        <f t="shared" si="44"/>
        <v>5507.77</v>
      </c>
      <c r="W381" s="14">
        <f t="shared" si="45"/>
        <v>9.79729927007299</v>
      </c>
      <c r="X381" s="14">
        <f t="shared" si="46"/>
        <v>0</v>
      </c>
      <c r="Y381" s="9">
        <f t="shared" si="47"/>
        <v>0</v>
      </c>
    </row>
    <row r="382" spans="1:25">
      <c r="A382" s="5" t="s">
        <v>809</v>
      </c>
      <c r="B382" s="6" t="s">
        <v>810</v>
      </c>
      <c r="C382" s="7" t="s">
        <v>4131</v>
      </c>
      <c r="D382" s="7">
        <v>45047</v>
      </c>
      <c r="E382" s="6">
        <v>5</v>
      </c>
      <c r="F382" s="6">
        <v>1</v>
      </c>
      <c r="G382" s="6">
        <v>2023</v>
      </c>
      <c r="H382" s="7">
        <f t="shared" si="40"/>
        <v>45047</v>
      </c>
      <c r="I382" s="7" t="str" cm="1">
        <f t="array" ref="I382">_xlfn.IFS(E382=1,"January",E382=2,"Febuary",E382=3,"March",E382=4,"April",E382=5,"May",E382=6,"June",E382=7,"July",E382=8,"August",E382=9,"September",E382=10,"October",E382=11,"November",E382=12,"December",E382&gt;12,_xlfn.IFS(F382=1,"January",F382=2,"Febuary",F382=3,"March",F382=4,"April",F382=5,"May",F382=6,"June",F382=7,"July",F382=8,"August",F382=9,"September",F382=10,"October",F382=11,"November",F382=12,"December"))</f>
        <v>May</v>
      </c>
      <c r="J382" s="7" t="str" cm="1">
        <f t="array" ref="J382">_xlfn.IFS(OR(I382="December",I382="January",I382="Febuary"),"Winter",OR(I382="March",I382="April",I382="May"),"Spring",OR(I382="June",I382="July",I382="August"),"Summer",OR(I382="September",I382="October",I382="November"),"Fall")</f>
        <v>Spring</v>
      </c>
      <c r="K382" s="11">
        <v>44943</v>
      </c>
      <c r="L382" s="6">
        <f t="shared" si="41"/>
        <v>45077</v>
      </c>
      <c r="M382" s="6" t="s">
        <v>19</v>
      </c>
      <c r="N382" s="6">
        <v>52885</v>
      </c>
      <c r="O382" s="6">
        <v>1803</v>
      </c>
      <c r="P382" s="12">
        <v>1820.41</v>
      </c>
      <c r="Q382" s="12">
        <f t="shared" si="42"/>
        <v>1820.41</v>
      </c>
      <c r="R382" s="6">
        <v>145</v>
      </c>
      <c r="S382" s="6" t="b">
        <v>0</v>
      </c>
      <c r="T382" s="6">
        <v>0</v>
      </c>
      <c r="U382" s="6">
        <f t="shared" si="43"/>
        <v>0</v>
      </c>
      <c r="V382" s="12">
        <f t="shared" si="44"/>
        <v>5429.59</v>
      </c>
      <c r="W382" s="12">
        <f t="shared" si="45"/>
        <v>12.5545517241379</v>
      </c>
      <c r="X382" s="12">
        <f t="shared" si="46"/>
        <v>0</v>
      </c>
      <c r="Y382" s="6">
        <f t="shared" si="47"/>
        <v>0</v>
      </c>
    </row>
    <row r="383" spans="1:25">
      <c r="A383" s="8" t="s">
        <v>811</v>
      </c>
      <c r="B383" s="9" t="s">
        <v>812</v>
      </c>
      <c r="C383" s="10" t="s">
        <v>4128</v>
      </c>
      <c r="D383" s="10">
        <v>45278</v>
      </c>
      <c r="E383" s="9">
        <v>12</v>
      </c>
      <c r="F383" s="9">
        <v>18</v>
      </c>
      <c r="G383" s="9">
        <v>2023</v>
      </c>
      <c r="H383" s="10">
        <f t="shared" si="40"/>
        <v>45278</v>
      </c>
      <c r="I383" s="10" t="str" cm="1">
        <f t="array" ref="I383">_xlfn.IFS(E383=1,"January",E383=2,"Febuary",E383=3,"March",E383=4,"April",E383=5,"May",E383=6,"June",E383=7,"July",E383=8,"August",E383=9,"September",E383=10,"October",E383=11,"November",E383=12,"December",E383&gt;12,_xlfn.IFS(F383=1,"January",F383=2,"Febuary",F383=3,"March",F383=4,"April",F383=5,"May",F383=6,"June",F383=7,"July",F383=8,"August",F383=9,"September",F383=10,"October",F383=11,"November",F383=12,"December"))</f>
        <v>December</v>
      </c>
      <c r="J383" s="10" t="str" cm="1">
        <f t="array" ref="J383">_xlfn.IFS(OR(I383="December",I383="January",I383="Febuary"),"Winter",OR(I383="March",I383="April",I383="May"),"Spring",OR(I383="June",I383="July",I383="August"),"Summer",OR(I383="September",I383="October",I383="November"),"Fall")</f>
        <v>Winter</v>
      </c>
      <c r="K383" s="13">
        <v>45295</v>
      </c>
      <c r="L383" s="9">
        <f t="shared" si="41"/>
        <v>17</v>
      </c>
      <c r="M383" s="9" t="s">
        <v>138</v>
      </c>
      <c r="N383" s="9">
        <v>37631</v>
      </c>
      <c r="O383" s="9">
        <v>925</v>
      </c>
      <c r="P383" s="14">
        <v>1094.67</v>
      </c>
      <c r="Q383" s="14">
        <f t="shared" si="42"/>
        <v>1094.67</v>
      </c>
      <c r="R383" s="9">
        <v>0</v>
      </c>
      <c r="S383" s="9" t="b">
        <v>1</v>
      </c>
      <c r="T383" s="9">
        <v>0</v>
      </c>
      <c r="U383" s="9">
        <f t="shared" si="43"/>
        <v>0</v>
      </c>
      <c r="V383" s="14">
        <f t="shared" si="44"/>
        <v>-1094.67</v>
      </c>
      <c r="W383" s="14">
        <f t="shared" si="45"/>
        <v>0</v>
      </c>
      <c r="X383" s="14">
        <f t="shared" si="46"/>
        <v>0</v>
      </c>
      <c r="Y383" s="9">
        <f t="shared" si="47"/>
        <v>0</v>
      </c>
    </row>
    <row r="384" spans="1:25">
      <c r="A384" s="5" t="s">
        <v>813</v>
      </c>
      <c r="B384" s="6" t="s">
        <v>814</v>
      </c>
      <c r="C384" s="7" t="s">
        <v>4127</v>
      </c>
      <c r="D384" s="7">
        <v>45257</v>
      </c>
      <c r="E384" s="6">
        <v>11</v>
      </c>
      <c r="F384" s="6">
        <v>27</v>
      </c>
      <c r="G384" s="6">
        <v>2023</v>
      </c>
      <c r="H384" s="7">
        <f t="shared" si="40"/>
        <v>45257</v>
      </c>
      <c r="I384" s="7" t="str" cm="1">
        <f t="array" ref="I384">_xlfn.IFS(E384=1,"January",E384=2,"Febuary",E384=3,"March",E384=4,"April",E384=5,"May",E384=6,"June",E384=7,"July",E384=8,"August",E384=9,"September",E384=10,"October",E384=11,"November",E384=12,"December",E384&gt;12,_xlfn.IFS(F384=1,"January",F384=2,"Febuary",F384=3,"March",F384=4,"April",F384=5,"May",F384=6,"June",F384=7,"July",F384=8,"August",F384=9,"September",F384=10,"October",F384=11,"November",F384=12,"December"))</f>
        <v>November</v>
      </c>
      <c r="J384" s="7" t="str" cm="1">
        <f t="array" ref="J384">_xlfn.IFS(OR(I384="December",I384="January",I384="Febuary"),"Winter",OR(I384="March",I384="April",I384="May"),"Spring",OR(I384="June",I384="July",I384="August"),"Summer",OR(I384="September",I384="October",I384="November"),"Fall")</f>
        <v>Fall</v>
      </c>
      <c r="K384" s="11">
        <v>45286</v>
      </c>
      <c r="L384" s="6">
        <f t="shared" si="41"/>
        <v>29</v>
      </c>
      <c r="M384" s="6" t="s">
        <v>23</v>
      </c>
      <c r="N384" s="6">
        <v>73991</v>
      </c>
      <c r="O384" s="6">
        <v>1883</v>
      </c>
      <c r="P384" s="12">
        <v>2856.83</v>
      </c>
      <c r="Q384" s="12">
        <f t="shared" si="42"/>
        <v>2856.83</v>
      </c>
      <c r="R384" s="6">
        <v>157</v>
      </c>
      <c r="S384" s="6" t="b">
        <v>0</v>
      </c>
      <c r="T384" s="6">
        <v>0</v>
      </c>
      <c r="U384" s="6">
        <f t="shared" si="43"/>
        <v>0</v>
      </c>
      <c r="V384" s="12">
        <f t="shared" si="44"/>
        <v>4993.17</v>
      </c>
      <c r="W384" s="12">
        <f t="shared" si="45"/>
        <v>18.1963694267516</v>
      </c>
      <c r="X384" s="12">
        <f t="shared" si="46"/>
        <v>0</v>
      </c>
      <c r="Y384" s="6">
        <f t="shared" si="47"/>
        <v>0</v>
      </c>
    </row>
    <row r="385" spans="1:25">
      <c r="A385" s="8" t="s">
        <v>815</v>
      </c>
      <c r="B385" s="9" t="s">
        <v>816</v>
      </c>
      <c r="C385" s="10" t="s">
        <v>4127</v>
      </c>
      <c r="D385" s="10">
        <v>45024</v>
      </c>
      <c r="E385" s="9">
        <v>4</v>
      </c>
      <c r="F385" s="9">
        <v>8</v>
      </c>
      <c r="G385" s="9">
        <v>2023</v>
      </c>
      <c r="H385" s="10">
        <f t="shared" si="40"/>
        <v>45024</v>
      </c>
      <c r="I385" s="10" t="str" cm="1">
        <f t="array" ref="I385">_xlfn.IFS(E385=1,"January",E385=2,"Febuary",E385=3,"March",E385=4,"April",E385=5,"May",E385=6,"June",E385=7,"July",E385=8,"August",E385=9,"September",E385=10,"October",E385=11,"November",E385=12,"December",E385&gt;12,_xlfn.IFS(F385=1,"January",F385=2,"Febuary",F385=3,"March",F385=4,"April",F385=5,"May",F385=6,"June",F385=7,"July",F385=8,"August",F385=9,"September",F385=10,"October",F385=11,"November",F385=12,"December"))</f>
        <v>April</v>
      </c>
      <c r="J385" s="10" t="str" cm="1">
        <f t="array" ref="J385">_xlfn.IFS(OR(I385="December",I385="January",I385="Febuary"),"Winter",OR(I385="March",I385="April",I385="May"),"Spring",OR(I385="June",I385="July",I385="August"),"Summer",OR(I385="September",I385="October",I385="November"),"Fall")</f>
        <v>Spring</v>
      </c>
      <c r="K385" s="13">
        <v>45051</v>
      </c>
      <c r="L385" s="9">
        <f t="shared" si="41"/>
        <v>27</v>
      </c>
      <c r="M385" s="9" t="s">
        <v>138</v>
      </c>
      <c r="N385" s="9">
        <v>5014</v>
      </c>
      <c r="O385" s="9">
        <v>163</v>
      </c>
      <c r="P385" s="14">
        <v>214.27</v>
      </c>
      <c r="Q385" s="14">
        <f t="shared" si="42"/>
        <v>214.27</v>
      </c>
      <c r="R385" s="9">
        <v>21</v>
      </c>
      <c r="S385" s="9" t="b">
        <v>1</v>
      </c>
      <c r="T385" s="9">
        <v>0</v>
      </c>
      <c r="U385" s="9">
        <f t="shared" si="43"/>
        <v>0</v>
      </c>
      <c r="V385" s="14">
        <f t="shared" si="44"/>
        <v>835.73</v>
      </c>
      <c r="W385" s="14">
        <f t="shared" si="45"/>
        <v>10.2033333333333</v>
      </c>
      <c r="X385" s="14">
        <f t="shared" si="46"/>
        <v>0</v>
      </c>
      <c r="Y385" s="9">
        <f t="shared" si="47"/>
        <v>0</v>
      </c>
    </row>
    <row r="386" spans="1:25">
      <c r="A386" s="5" t="s">
        <v>817</v>
      </c>
      <c r="B386" s="6" t="s">
        <v>818</v>
      </c>
      <c r="C386" s="7" t="s">
        <v>4127</v>
      </c>
      <c r="D386" s="7" t="s">
        <v>115</v>
      </c>
      <c r="E386" s="6">
        <v>21</v>
      </c>
      <c r="F386" s="6">
        <v>8</v>
      </c>
      <c r="G386" s="6">
        <v>2023</v>
      </c>
      <c r="H386" s="7">
        <f t="shared" ref="H386:H449" si="48">IF(E386&gt;12,DATE(G386,F386,E386),D386)</f>
        <v>45159</v>
      </c>
      <c r="I386" s="7" t="str" cm="1">
        <f t="array" ref="I386">_xlfn.IFS(E386=1,"January",E386=2,"Febuary",E386=3,"March",E386=4,"April",E386=5,"May",E386=6,"June",E386=7,"July",E386=8,"August",E386=9,"September",E386=10,"October",E386=11,"November",E386=12,"December",E386&gt;12,_xlfn.IFS(F386=1,"January",F386=2,"Febuary",F386=3,"March",F386=4,"April",F386=5,"May",F386=6,"June",F386=7,"July",F386=8,"August",F386=9,"September",F386=10,"October",F386=11,"November",F386=12,"December"))</f>
        <v>August</v>
      </c>
      <c r="J386" s="7" t="str" cm="1">
        <f t="array" ref="J386">_xlfn.IFS(OR(I386="December",I386="January",I386="Febuary"),"Winter",OR(I386="March",I386="April",I386="May"),"Spring",OR(I386="June",I386="July",I386="August"),"Summer",OR(I386="September",I386="October",I386="November"),"Fall")</f>
        <v>Summer</v>
      </c>
      <c r="K386" s="11">
        <v>45165</v>
      </c>
      <c r="L386" s="6">
        <f t="shared" ref="L386:L449" si="49">IF(DATEDIF(H386,K386,"D")&lt;0,H386+30,DATEDIF(H386,K386,"D"))</f>
        <v>6</v>
      </c>
      <c r="M386" s="6" t="s">
        <v>19</v>
      </c>
      <c r="N386" s="6">
        <v>12093</v>
      </c>
      <c r="O386" s="6">
        <v>213</v>
      </c>
      <c r="P386" s="12">
        <v>217.33</v>
      </c>
      <c r="Q386" s="12">
        <f t="shared" ref="Q386:Q449" si="50">IF(IF(P386&lt;$AA$6,$AA$6,IF(P386&gt;$AA$7,$AA$7,P386))&lt;0,IF(P386&lt;$AA$6,$AA$6,IF(P386&gt;$AA$7,$AA$7,P386))*(-1),IF(P386&lt;$AA$6,$AA$6,IF(P386&gt;$AA$7,$AA$7,P386)))</f>
        <v>217.33</v>
      </c>
      <c r="R386" s="6">
        <v>0</v>
      </c>
      <c r="S386" s="6" t="b">
        <v>1</v>
      </c>
      <c r="T386" s="6">
        <v>0</v>
      </c>
      <c r="U386" s="6">
        <f t="shared" ref="U386:U449" si="51">IFERROR((R386/T386)*100,0)</f>
        <v>0</v>
      </c>
      <c r="V386" s="12">
        <f t="shared" ref="V386:V449" si="52">(R386*50)-Q386</f>
        <v>-217.33</v>
      </c>
      <c r="W386" s="12">
        <f t="shared" ref="W386:W449" si="53">IFERROR(Q386/R386,0)</f>
        <v>0</v>
      </c>
      <c r="X386" s="12">
        <f t="shared" ref="X386:X449" si="54">IFERROR(Q386/T386,0)</f>
        <v>0</v>
      </c>
      <c r="Y386" s="6">
        <f t="shared" ref="Y386:Y449" si="55">T386/N386</f>
        <v>0</v>
      </c>
    </row>
    <row r="387" spans="1:25">
      <c r="A387" s="8" t="s">
        <v>819</v>
      </c>
      <c r="B387" s="9" t="s">
        <v>820</v>
      </c>
      <c r="C387" s="10" t="s">
        <v>4127</v>
      </c>
      <c r="D387" s="10">
        <v>45035</v>
      </c>
      <c r="E387" s="9">
        <v>4</v>
      </c>
      <c r="F387" s="9">
        <v>19</v>
      </c>
      <c r="G387" s="9">
        <v>2023</v>
      </c>
      <c r="H387" s="10">
        <f t="shared" si="48"/>
        <v>45035</v>
      </c>
      <c r="I387" s="10" t="str" cm="1">
        <f t="array" ref="I387">_xlfn.IFS(E387=1,"January",E387=2,"Febuary",E387=3,"March",E387=4,"April",E387=5,"May",E387=6,"June",E387=7,"July",E387=8,"August",E387=9,"September",E387=10,"October",E387=11,"November",E387=12,"December",E387&gt;12,_xlfn.IFS(F387=1,"January",F387=2,"Febuary",F387=3,"March",F387=4,"April",F387=5,"May",F387=6,"June",F387=7,"July",F387=8,"August",F387=9,"September",F387=10,"October",F387=11,"November",F387=12,"December"))</f>
        <v>April</v>
      </c>
      <c r="J387" s="10" t="str" cm="1">
        <f t="array" ref="J387">_xlfn.IFS(OR(I387="December",I387="January",I387="Febuary"),"Winter",OR(I387="March",I387="April",I387="May"),"Spring",OR(I387="June",I387="July",I387="August"),"Summer",OR(I387="September",I387="October",I387="November"),"Fall")</f>
        <v>Spring</v>
      </c>
      <c r="K387" s="13">
        <v>45048</v>
      </c>
      <c r="L387" s="9">
        <f t="shared" si="49"/>
        <v>13</v>
      </c>
      <c r="M387" s="9" t="s">
        <v>14</v>
      </c>
      <c r="N387" s="9">
        <v>19070</v>
      </c>
      <c r="O387" s="9">
        <v>352</v>
      </c>
      <c r="P387" s="14">
        <v>406.02</v>
      </c>
      <c r="Q387" s="14">
        <f t="shared" si="50"/>
        <v>406.02</v>
      </c>
      <c r="R387" s="9">
        <v>27</v>
      </c>
      <c r="S387" s="9" t="b">
        <v>1</v>
      </c>
      <c r="T387" s="9">
        <v>0</v>
      </c>
      <c r="U387" s="9">
        <f t="shared" si="51"/>
        <v>0</v>
      </c>
      <c r="V387" s="14">
        <f t="shared" si="52"/>
        <v>943.98</v>
      </c>
      <c r="W387" s="14">
        <f t="shared" si="53"/>
        <v>15.0377777777778</v>
      </c>
      <c r="X387" s="14">
        <f t="shared" si="54"/>
        <v>0</v>
      </c>
      <c r="Y387" s="9">
        <f t="shared" si="55"/>
        <v>0</v>
      </c>
    </row>
    <row r="388" spans="1:25">
      <c r="A388" s="5" t="s">
        <v>821</v>
      </c>
      <c r="B388" s="6" t="s">
        <v>822</v>
      </c>
      <c r="C388" s="7" t="s">
        <v>4129</v>
      </c>
      <c r="D388" s="7">
        <v>45231</v>
      </c>
      <c r="E388" s="6">
        <v>11</v>
      </c>
      <c r="F388" s="6">
        <v>1</v>
      </c>
      <c r="G388" s="6">
        <v>2023</v>
      </c>
      <c r="H388" s="7">
        <f t="shared" si="48"/>
        <v>45231</v>
      </c>
      <c r="I388" s="7" t="str" cm="1">
        <f t="array" ref="I388">_xlfn.IFS(E388=1,"January",E388=2,"Febuary",E388=3,"March",E388=4,"April",E388=5,"May",E388=6,"June",E388=7,"July",E388=8,"August",E388=9,"September",E388=10,"October",E388=11,"November",E388=12,"December",E388&gt;12,_xlfn.IFS(F388=1,"January",F388=2,"Febuary",F388=3,"March",F388=4,"April",F388=5,"May",F388=6,"June",F388=7,"July",F388=8,"August",F388=9,"September",F388=10,"October",F388=11,"November",F388=12,"December"))</f>
        <v>November</v>
      </c>
      <c r="J388" s="7" t="str" cm="1">
        <f t="array" ref="J388">_xlfn.IFS(OR(I388="December",I388="January",I388="Febuary"),"Winter",OR(I388="March",I388="April",I388="May"),"Spring",OR(I388="June",I388="July",I388="August"),"Summer",OR(I388="September",I388="October",I388="November"),"Fall")</f>
        <v>Fall</v>
      </c>
      <c r="K388" s="11">
        <v>44944</v>
      </c>
      <c r="L388" s="6">
        <f t="shared" si="49"/>
        <v>45261</v>
      </c>
      <c r="M388" s="6" t="s">
        <v>19</v>
      </c>
      <c r="N388" s="6">
        <v>36777</v>
      </c>
      <c r="O388" s="6">
        <v>1080</v>
      </c>
      <c r="P388" s="12">
        <v>1827.06</v>
      </c>
      <c r="Q388" s="12">
        <f t="shared" si="50"/>
        <v>1827.06</v>
      </c>
      <c r="R388" s="6">
        <v>138</v>
      </c>
      <c r="S388" s="6" t="b">
        <v>0</v>
      </c>
      <c r="T388" s="6">
        <v>0</v>
      </c>
      <c r="U388" s="6">
        <f t="shared" si="51"/>
        <v>0</v>
      </c>
      <c r="V388" s="12">
        <f t="shared" si="52"/>
        <v>5072.94</v>
      </c>
      <c r="W388" s="12">
        <f t="shared" si="53"/>
        <v>13.2395652173913</v>
      </c>
      <c r="X388" s="12">
        <f t="shared" si="54"/>
        <v>0</v>
      </c>
      <c r="Y388" s="6">
        <f t="shared" si="55"/>
        <v>0</v>
      </c>
    </row>
    <row r="389" spans="1:25">
      <c r="A389" s="8" t="s">
        <v>823</v>
      </c>
      <c r="B389" s="9" t="s">
        <v>824</v>
      </c>
      <c r="C389" s="10" t="s">
        <v>4127</v>
      </c>
      <c r="D389" s="10">
        <v>45097</v>
      </c>
      <c r="E389" s="9">
        <v>6</v>
      </c>
      <c r="F389" s="9">
        <v>20</v>
      </c>
      <c r="G389" s="9">
        <v>2023</v>
      </c>
      <c r="H389" s="10">
        <f t="shared" si="48"/>
        <v>45097</v>
      </c>
      <c r="I389" s="10" t="str" cm="1">
        <f t="array" ref="I389">_xlfn.IFS(E389=1,"January",E389=2,"Febuary",E389=3,"March",E389=4,"April",E389=5,"May",E389=6,"June",E389=7,"July",E389=8,"August",E389=9,"September",E389=10,"October",E389=11,"November",E389=12,"December",E389&gt;12,_xlfn.IFS(F389=1,"January",F389=2,"Febuary",F389=3,"March",F389=4,"April",F389=5,"May",F389=6,"June",F389=7,"July",F389=8,"August",F389=9,"September",F389=10,"October",F389=11,"November",F389=12,"December"))</f>
        <v>June</v>
      </c>
      <c r="J389" s="10" t="str" cm="1">
        <f t="array" ref="J389">_xlfn.IFS(OR(I389="December",I389="January",I389="Febuary"),"Winter",OR(I389="March",I389="April",I389="May"),"Spring",OR(I389="June",I389="July",I389="August"),"Summer",OR(I389="September",I389="October",I389="November"),"Fall")</f>
        <v>Summer</v>
      </c>
      <c r="K389" s="13">
        <v>45102</v>
      </c>
      <c r="L389" s="9">
        <f t="shared" si="49"/>
        <v>5</v>
      </c>
      <c r="M389" s="9" t="s">
        <v>14</v>
      </c>
      <c r="N389" s="9">
        <v>57958</v>
      </c>
      <c r="O389" s="9">
        <v>2328</v>
      </c>
      <c r="P389" s="14">
        <v>2135.23</v>
      </c>
      <c r="Q389" s="14">
        <f t="shared" si="50"/>
        <v>2135.23</v>
      </c>
      <c r="R389" s="9">
        <v>280</v>
      </c>
      <c r="S389" s="9" t="b">
        <v>1</v>
      </c>
      <c r="T389" s="9">
        <v>0</v>
      </c>
      <c r="U389" s="9">
        <f t="shared" si="51"/>
        <v>0</v>
      </c>
      <c r="V389" s="14">
        <f t="shared" si="52"/>
        <v>11864.77</v>
      </c>
      <c r="W389" s="14">
        <f t="shared" si="53"/>
        <v>7.62582142857143</v>
      </c>
      <c r="X389" s="14">
        <f t="shared" si="54"/>
        <v>0</v>
      </c>
      <c r="Y389" s="9">
        <f t="shared" si="55"/>
        <v>0</v>
      </c>
    </row>
    <row r="390" spans="1:25">
      <c r="A390" s="5" t="s">
        <v>825</v>
      </c>
      <c r="B390" s="6" t="s">
        <v>826</v>
      </c>
      <c r="C390" s="7" t="s">
        <v>4129</v>
      </c>
      <c r="D390" s="7">
        <v>45216</v>
      </c>
      <c r="E390" s="6">
        <v>10</v>
      </c>
      <c r="F390" s="6">
        <v>17</v>
      </c>
      <c r="G390" s="6">
        <v>2023</v>
      </c>
      <c r="H390" s="7">
        <f t="shared" si="48"/>
        <v>45216</v>
      </c>
      <c r="I390" s="7" t="str" cm="1">
        <f t="array" ref="I390">_xlfn.IFS(E390=1,"January",E390=2,"Febuary",E390=3,"March",E390=4,"April",E390=5,"May",E390=6,"June",E390=7,"July",E390=8,"August",E390=9,"September",E390=10,"October",E390=11,"November",E390=12,"December",E390&gt;12,_xlfn.IFS(F390=1,"January",F390=2,"Febuary",F390=3,"March",F390=4,"April",F390=5,"May",F390=6,"June",F390=7,"July",F390=8,"August",F390=9,"September",F390=10,"October",F390=11,"November",F390=12,"December"))</f>
        <v>October</v>
      </c>
      <c r="J390" s="7" t="str" cm="1">
        <f t="array" ref="J390">_xlfn.IFS(OR(I390="December",I390="January",I390="Febuary"),"Winter",OR(I390="March",I390="April",I390="May"),"Spring",OR(I390="June",I390="July",I390="August"),"Summer",OR(I390="September",I390="October",I390="November"),"Fall")</f>
        <v>Fall</v>
      </c>
      <c r="K390" s="11">
        <v>45234</v>
      </c>
      <c r="L390" s="6">
        <f t="shared" si="49"/>
        <v>18</v>
      </c>
      <c r="M390" s="6" t="s">
        <v>41</v>
      </c>
      <c r="N390" s="6">
        <v>83074</v>
      </c>
      <c r="O390" s="6">
        <v>2889</v>
      </c>
      <c r="P390" s="12">
        <v>2060.96</v>
      </c>
      <c r="Q390" s="12">
        <f t="shared" si="50"/>
        <v>2060.96</v>
      </c>
      <c r="R390" s="6">
        <v>175</v>
      </c>
      <c r="S390" s="6" t="b">
        <v>0</v>
      </c>
      <c r="T390" s="6">
        <v>0</v>
      </c>
      <c r="U390" s="6">
        <f t="shared" si="51"/>
        <v>0</v>
      </c>
      <c r="V390" s="12">
        <f t="shared" si="52"/>
        <v>6689.04</v>
      </c>
      <c r="W390" s="12">
        <f t="shared" si="53"/>
        <v>11.7769142857143</v>
      </c>
      <c r="X390" s="12">
        <f t="shared" si="54"/>
        <v>0</v>
      </c>
      <c r="Y390" s="6">
        <f t="shared" si="55"/>
        <v>0</v>
      </c>
    </row>
    <row r="391" spans="1:25">
      <c r="A391" s="8" t="s">
        <v>827</v>
      </c>
      <c r="B391" s="9" t="s">
        <v>828</v>
      </c>
      <c r="C391" s="10" t="s">
        <v>4128</v>
      </c>
      <c r="D391" s="10">
        <v>45210</v>
      </c>
      <c r="E391" s="9">
        <v>10</v>
      </c>
      <c r="F391" s="9">
        <v>11</v>
      </c>
      <c r="G391" s="9">
        <v>2023</v>
      </c>
      <c r="H391" s="10">
        <f t="shared" si="48"/>
        <v>45210</v>
      </c>
      <c r="I391" s="10" t="str" cm="1">
        <f t="array" ref="I391">_xlfn.IFS(E391=1,"January",E391=2,"Febuary",E391=3,"March",E391=4,"April",E391=5,"May",E391=6,"June",E391=7,"July",E391=8,"August",E391=9,"September",E391=10,"October",E391=11,"November",E391=12,"December",E391&gt;12,_xlfn.IFS(F391=1,"January",F391=2,"Febuary",F391=3,"March",F391=4,"April",F391=5,"May",F391=6,"June",F391=7,"July",F391=8,"August",F391=9,"September",F391=10,"October",F391=11,"November",F391=12,"December"))</f>
        <v>October</v>
      </c>
      <c r="J391" s="10" t="str" cm="1">
        <f t="array" ref="J391">_xlfn.IFS(OR(I391="December",I391="January",I391="Febuary"),"Winter",OR(I391="March",I391="April",I391="May"),"Spring",OR(I391="June",I391="July",I391="August"),"Summer",OR(I391="September",I391="October",I391="November"),"Fall")</f>
        <v>Fall</v>
      </c>
      <c r="K391" s="13">
        <v>45211</v>
      </c>
      <c r="L391" s="9">
        <f t="shared" si="49"/>
        <v>1</v>
      </c>
      <c r="M391" s="9" t="s">
        <v>23</v>
      </c>
      <c r="N391" s="9">
        <v>11729</v>
      </c>
      <c r="O391" s="9">
        <v>256</v>
      </c>
      <c r="P391" s="14">
        <v>248.25</v>
      </c>
      <c r="Q391" s="14">
        <f t="shared" si="50"/>
        <v>248.25</v>
      </c>
      <c r="R391" s="9">
        <v>44</v>
      </c>
      <c r="S391" s="9" t="b">
        <v>1</v>
      </c>
      <c r="T391" s="9">
        <v>0</v>
      </c>
      <c r="U391" s="9">
        <f t="shared" si="51"/>
        <v>0</v>
      </c>
      <c r="V391" s="14">
        <f t="shared" si="52"/>
        <v>1951.75</v>
      </c>
      <c r="W391" s="14">
        <f t="shared" si="53"/>
        <v>5.64204545454545</v>
      </c>
      <c r="X391" s="14">
        <f t="shared" si="54"/>
        <v>0</v>
      </c>
      <c r="Y391" s="9">
        <f t="shared" si="55"/>
        <v>0</v>
      </c>
    </row>
    <row r="392" spans="1:25">
      <c r="A392" s="5" t="s">
        <v>829</v>
      </c>
      <c r="B392" s="6" t="s">
        <v>830</v>
      </c>
      <c r="C392" s="7" t="s">
        <v>4127</v>
      </c>
      <c r="D392" s="7">
        <v>45046</v>
      </c>
      <c r="E392" s="6">
        <v>4</v>
      </c>
      <c r="F392" s="6">
        <v>30</v>
      </c>
      <c r="G392" s="6">
        <v>2023</v>
      </c>
      <c r="H392" s="7">
        <f t="shared" si="48"/>
        <v>45046</v>
      </c>
      <c r="I392" s="7" t="str" cm="1">
        <f t="array" ref="I392">_xlfn.IFS(E392=1,"January",E392=2,"Febuary",E392=3,"March",E392=4,"April",E392=5,"May",E392=6,"June",E392=7,"July",E392=8,"August",E392=9,"September",E392=10,"October",E392=11,"November",E392=12,"December",E392&gt;12,_xlfn.IFS(F392=1,"January",F392=2,"Febuary",F392=3,"March",F392=4,"April",F392=5,"May",F392=6,"June",F392=7,"July",F392=8,"August",F392=9,"September",F392=10,"October",F392=11,"November",F392=12,"December"))</f>
        <v>April</v>
      </c>
      <c r="J392" s="7" t="str" cm="1">
        <f t="array" ref="J392">_xlfn.IFS(OR(I392="December",I392="January",I392="Febuary"),"Winter",OR(I392="March",I392="April",I392="May"),"Spring",OR(I392="June",I392="July",I392="August"),"Summer",OR(I392="September",I392="October",I392="November"),"Fall")</f>
        <v>Spring</v>
      </c>
      <c r="K392" s="11">
        <v>45076</v>
      </c>
      <c r="L392" s="6">
        <f t="shared" si="49"/>
        <v>30</v>
      </c>
      <c r="M392" s="6" t="s">
        <v>41</v>
      </c>
      <c r="N392" s="6">
        <v>46017</v>
      </c>
      <c r="O392" s="6">
        <v>1252</v>
      </c>
      <c r="P392" s="12">
        <v>2221.43</v>
      </c>
      <c r="Q392" s="12">
        <f t="shared" si="50"/>
        <v>2221.43</v>
      </c>
      <c r="R392" s="6">
        <v>125</v>
      </c>
      <c r="S392" s="6" t="b">
        <v>1</v>
      </c>
      <c r="T392" s="6">
        <v>0</v>
      </c>
      <c r="U392" s="6">
        <f t="shared" si="51"/>
        <v>0</v>
      </c>
      <c r="V392" s="12">
        <f t="shared" si="52"/>
        <v>4028.57</v>
      </c>
      <c r="W392" s="12">
        <f t="shared" si="53"/>
        <v>17.77144</v>
      </c>
      <c r="X392" s="12">
        <f t="shared" si="54"/>
        <v>0</v>
      </c>
      <c r="Y392" s="6">
        <f t="shared" si="55"/>
        <v>0</v>
      </c>
    </row>
    <row r="393" spans="1:25">
      <c r="A393" s="8" t="s">
        <v>831</v>
      </c>
      <c r="B393" s="9" t="s">
        <v>832</v>
      </c>
      <c r="C393" s="10" t="s">
        <v>4131</v>
      </c>
      <c r="D393" s="10">
        <v>44968</v>
      </c>
      <c r="E393" s="9">
        <v>2</v>
      </c>
      <c r="F393" s="9">
        <v>11</v>
      </c>
      <c r="G393" s="9">
        <v>2023</v>
      </c>
      <c r="H393" s="10">
        <f t="shared" si="48"/>
        <v>44968</v>
      </c>
      <c r="I393" s="10" t="str" cm="1">
        <f t="array" ref="I393">_xlfn.IFS(E393=1,"January",E393=2,"Febuary",E393=3,"March",E393=4,"April",E393=5,"May",E393=6,"June",E393=7,"July",E393=8,"August",E393=9,"September",E393=10,"October",E393=11,"November",E393=12,"December",E393&gt;12,_xlfn.IFS(F393=1,"January",F393=2,"Febuary",F393=3,"March",F393=4,"April",F393=5,"May",F393=6,"June",F393=7,"July",F393=8,"August",F393=9,"September",F393=10,"October",F393=11,"November",F393=12,"December"))</f>
        <v>Febuary</v>
      </c>
      <c r="J393" s="10" t="str" cm="1">
        <f t="array" ref="J393">_xlfn.IFS(OR(I393="December",I393="January",I393="Febuary"),"Winter",OR(I393="March",I393="April",I393="May"),"Spring",OR(I393="June",I393="July",I393="August"),"Summer",OR(I393="September",I393="October",I393="November"),"Fall")</f>
        <v>Winter</v>
      </c>
      <c r="K393" s="13">
        <v>45253</v>
      </c>
      <c r="L393" s="9">
        <f t="shared" si="49"/>
        <v>285</v>
      </c>
      <c r="M393" s="9" t="s">
        <v>14</v>
      </c>
      <c r="N393" s="9">
        <v>67320</v>
      </c>
      <c r="O393" s="9">
        <v>1132</v>
      </c>
      <c r="P393" s="14">
        <v>717.1</v>
      </c>
      <c r="Q393" s="14">
        <f t="shared" si="50"/>
        <v>717.1</v>
      </c>
      <c r="R393" s="9">
        <v>154</v>
      </c>
      <c r="S393" s="9" t="b">
        <v>0</v>
      </c>
      <c r="T393" s="9">
        <v>0</v>
      </c>
      <c r="U393" s="9">
        <f t="shared" si="51"/>
        <v>0</v>
      </c>
      <c r="V393" s="14">
        <f t="shared" si="52"/>
        <v>6982.9</v>
      </c>
      <c r="W393" s="14">
        <f t="shared" si="53"/>
        <v>4.65649350649351</v>
      </c>
      <c r="X393" s="14">
        <f t="shared" si="54"/>
        <v>0</v>
      </c>
      <c r="Y393" s="9">
        <f t="shared" si="55"/>
        <v>0</v>
      </c>
    </row>
    <row r="394" spans="1:25">
      <c r="A394" s="5" t="s">
        <v>833</v>
      </c>
      <c r="B394" s="6" t="s">
        <v>834</v>
      </c>
      <c r="C394" s="7" t="s">
        <v>4129</v>
      </c>
      <c r="D394" s="7">
        <v>45001</v>
      </c>
      <c r="E394" s="6">
        <v>3</v>
      </c>
      <c r="F394" s="6">
        <v>16</v>
      </c>
      <c r="G394" s="6">
        <v>2023</v>
      </c>
      <c r="H394" s="7">
        <f t="shared" si="48"/>
        <v>45001</v>
      </c>
      <c r="I394" s="7" t="str" cm="1">
        <f t="array" ref="I394">_xlfn.IFS(E394=1,"January",E394=2,"Febuary",E394=3,"March",E394=4,"April",E394=5,"May",E394=6,"June",E394=7,"July",E394=8,"August",E394=9,"September",E394=10,"October",E394=11,"November",E394=12,"December",E394&gt;12,_xlfn.IFS(F394=1,"January",F394=2,"Febuary",F394=3,"March",F394=4,"April",F394=5,"May",F394=6,"June",F394=7,"July",F394=8,"August",F394=9,"September",F394=10,"October",F394=11,"November",F394=12,"December"))</f>
        <v>March</v>
      </c>
      <c r="J394" s="7" t="str" cm="1">
        <f t="array" ref="J394">_xlfn.IFS(OR(I394="December",I394="January",I394="Febuary"),"Winter",OR(I394="March",I394="April",I394="May"),"Spring",OR(I394="June",I394="July",I394="August"),"Summer",OR(I394="September",I394="October",I394="November"),"Fall")</f>
        <v>Spring</v>
      </c>
      <c r="K394" s="11">
        <v>45025</v>
      </c>
      <c r="L394" s="6">
        <f t="shared" si="49"/>
        <v>24</v>
      </c>
      <c r="M394" s="6" t="s">
        <v>191</v>
      </c>
      <c r="N394" s="6">
        <v>28751</v>
      </c>
      <c r="O394" s="6">
        <v>373</v>
      </c>
      <c r="P394" s="12">
        <v>741.35</v>
      </c>
      <c r="Q394" s="12">
        <f t="shared" si="50"/>
        <v>741.35</v>
      </c>
      <c r="R394" s="6">
        <v>47</v>
      </c>
      <c r="S394" s="6" t="b">
        <v>1</v>
      </c>
      <c r="T394" s="6">
        <v>0</v>
      </c>
      <c r="U394" s="6">
        <f t="shared" si="51"/>
        <v>0</v>
      </c>
      <c r="V394" s="12">
        <f t="shared" si="52"/>
        <v>1608.65</v>
      </c>
      <c r="W394" s="12">
        <f t="shared" si="53"/>
        <v>15.7734042553191</v>
      </c>
      <c r="X394" s="12">
        <f t="shared" si="54"/>
        <v>0</v>
      </c>
      <c r="Y394" s="6">
        <f t="shared" si="55"/>
        <v>0</v>
      </c>
    </row>
    <row r="395" spans="1:25">
      <c r="A395" s="8" t="s">
        <v>835</v>
      </c>
      <c r="B395" s="9" t="s">
        <v>836</v>
      </c>
      <c r="C395" s="10" t="s">
        <v>4129</v>
      </c>
      <c r="D395" s="10">
        <v>45016</v>
      </c>
      <c r="E395" s="9">
        <v>3</v>
      </c>
      <c r="F395" s="9">
        <v>31</v>
      </c>
      <c r="G395" s="9">
        <v>2023</v>
      </c>
      <c r="H395" s="10">
        <f t="shared" si="48"/>
        <v>45016</v>
      </c>
      <c r="I395" s="10" t="str" cm="1">
        <f t="array" ref="I395">_xlfn.IFS(E395=1,"January",E395=2,"Febuary",E395=3,"March",E395=4,"April",E395=5,"May",E395=6,"June",E395=7,"July",E395=8,"August",E395=9,"September",E395=10,"October",E395=11,"November",E395=12,"December",E395&gt;12,_xlfn.IFS(F395=1,"January",F395=2,"Febuary",F395=3,"March",F395=4,"April",F395=5,"May",F395=6,"June",F395=7,"July",F395=8,"August",F395=9,"September",F395=10,"October",F395=11,"November",F395=12,"December"))</f>
        <v>March</v>
      </c>
      <c r="J395" s="10" t="str" cm="1">
        <f t="array" ref="J395">_xlfn.IFS(OR(I395="December",I395="January",I395="Febuary"),"Winter",OR(I395="March",I395="April",I395="May"),"Spring",OR(I395="June",I395="July",I395="August"),"Summer",OR(I395="September",I395="October",I395="November"),"Fall")</f>
        <v>Spring</v>
      </c>
      <c r="K395" s="13">
        <v>45036</v>
      </c>
      <c r="L395" s="9">
        <f t="shared" si="49"/>
        <v>20</v>
      </c>
      <c r="M395" s="9" t="s">
        <v>41</v>
      </c>
      <c r="N395" s="9">
        <v>79069</v>
      </c>
      <c r="O395" s="9">
        <v>3266</v>
      </c>
      <c r="P395" s="14">
        <v>4283.37</v>
      </c>
      <c r="Q395" s="14">
        <f t="shared" si="50"/>
        <v>3636.145</v>
      </c>
      <c r="R395" s="9">
        <v>414</v>
      </c>
      <c r="S395" s="9" t="b">
        <v>0</v>
      </c>
      <c r="T395" s="9">
        <v>0</v>
      </c>
      <c r="U395" s="9">
        <f t="shared" si="51"/>
        <v>0</v>
      </c>
      <c r="V395" s="14">
        <f t="shared" si="52"/>
        <v>17063.855</v>
      </c>
      <c r="W395" s="14">
        <f t="shared" si="53"/>
        <v>8.78295893719807</v>
      </c>
      <c r="X395" s="14">
        <f t="shared" si="54"/>
        <v>0</v>
      </c>
      <c r="Y395" s="9">
        <f t="shared" si="55"/>
        <v>0</v>
      </c>
    </row>
    <row r="396" spans="1:25">
      <c r="A396" s="5" t="s">
        <v>837</v>
      </c>
      <c r="B396" s="6" t="s">
        <v>838</v>
      </c>
      <c r="C396" s="7" t="s">
        <v>4131</v>
      </c>
      <c r="D396" s="7">
        <v>45172</v>
      </c>
      <c r="E396" s="6">
        <v>9</v>
      </c>
      <c r="F396" s="6">
        <v>3</v>
      </c>
      <c r="G396" s="6">
        <v>2023</v>
      </c>
      <c r="H396" s="7">
        <f t="shared" si="48"/>
        <v>45172</v>
      </c>
      <c r="I396" s="7" t="str" cm="1">
        <f t="array" ref="I396">_xlfn.IFS(E396=1,"January",E396=2,"Febuary",E396=3,"March",E396=4,"April",E396=5,"May",E396=6,"June",E396=7,"July",E396=8,"August",E396=9,"September",E396=10,"October",E396=11,"November",E396=12,"December",E396&gt;12,_xlfn.IFS(F396=1,"January",F396=2,"Febuary",F396=3,"March",F396=4,"April",F396=5,"May",F396=6,"June",F396=7,"July",F396=8,"August",F396=9,"September",F396=10,"October",F396=11,"November",F396=12,"December"))</f>
        <v>September</v>
      </c>
      <c r="J396" s="7" t="str" cm="1">
        <f t="array" ref="J396">_xlfn.IFS(OR(I396="December",I396="January",I396="Febuary"),"Winter",OR(I396="March",I396="April",I396="May"),"Spring",OR(I396="June",I396="July",I396="August"),"Summer",OR(I396="September",I396="October",I396="November"),"Fall")</f>
        <v>Fall</v>
      </c>
      <c r="K396" s="11">
        <v>45004</v>
      </c>
      <c r="L396" s="6">
        <f t="shared" si="49"/>
        <v>45202</v>
      </c>
      <c r="M396" s="6" t="s">
        <v>14</v>
      </c>
      <c r="N396" s="6">
        <v>55748</v>
      </c>
      <c r="O396" s="6">
        <v>1149</v>
      </c>
      <c r="P396" s="12">
        <v>2271.88</v>
      </c>
      <c r="Q396" s="12">
        <f t="shared" si="50"/>
        <v>2271.88</v>
      </c>
      <c r="R396" s="6">
        <v>75</v>
      </c>
      <c r="S396" s="6" t="b">
        <v>0</v>
      </c>
      <c r="T396" s="6">
        <v>0</v>
      </c>
      <c r="U396" s="6">
        <f t="shared" si="51"/>
        <v>0</v>
      </c>
      <c r="V396" s="12">
        <f t="shared" si="52"/>
        <v>1478.12</v>
      </c>
      <c r="W396" s="12">
        <f t="shared" si="53"/>
        <v>30.2917333333333</v>
      </c>
      <c r="X396" s="12">
        <f t="shared" si="54"/>
        <v>0</v>
      </c>
      <c r="Y396" s="6">
        <f t="shared" si="55"/>
        <v>0</v>
      </c>
    </row>
    <row r="397" spans="1:25">
      <c r="A397" s="8" t="s">
        <v>839</v>
      </c>
      <c r="B397" s="9" t="s">
        <v>840</v>
      </c>
      <c r="C397" s="10" t="s">
        <v>4127</v>
      </c>
      <c r="D397" s="10">
        <v>45048</v>
      </c>
      <c r="E397" s="9">
        <v>5</v>
      </c>
      <c r="F397" s="9">
        <v>2</v>
      </c>
      <c r="G397" s="9">
        <v>2023</v>
      </c>
      <c r="H397" s="10">
        <f t="shared" si="48"/>
        <v>45048</v>
      </c>
      <c r="I397" s="10" t="str" cm="1">
        <f t="array" ref="I397">_xlfn.IFS(E397=1,"January",E397=2,"Febuary",E397=3,"March",E397=4,"April",E397=5,"May",E397=6,"June",E397=7,"July",E397=8,"August",E397=9,"September",E397=10,"October",E397=11,"November",E397=12,"December",E397&gt;12,_xlfn.IFS(F397=1,"January",F397=2,"Febuary",F397=3,"March",F397=4,"April",F397=5,"May",F397=6,"June",F397=7,"July",F397=8,"August",F397=9,"September",F397=10,"October",F397=11,"November",F397=12,"December"))</f>
        <v>May</v>
      </c>
      <c r="J397" s="10" t="str" cm="1">
        <f t="array" ref="J397">_xlfn.IFS(OR(I397="December",I397="January",I397="Febuary"),"Winter",OR(I397="March",I397="April",I397="May"),"Spring",OR(I397="June",I397="July",I397="August"),"Summer",OR(I397="September",I397="October",I397="November"),"Fall")</f>
        <v>Spring</v>
      </c>
      <c r="K397" s="13">
        <v>44971</v>
      </c>
      <c r="L397" s="9">
        <f t="shared" si="49"/>
        <v>45078</v>
      </c>
      <c r="M397" s="9" t="s">
        <v>19</v>
      </c>
      <c r="N397" s="9">
        <v>6801</v>
      </c>
      <c r="O397" s="9">
        <v>116</v>
      </c>
      <c r="P397" s="14">
        <v>221.39</v>
      </c>
      <c r="Q397" s="14">
        <f t="shared" si="50"/>
        <v>221.39</v>
      </c>
      <c r="R397" s="9">
        <v>13</v>
      </c>
      <c r="S397" s="9" t="b">
        <v>1</v>
      </c>
      <c r="T397" s="9">
        <v>0</v>
      </c>
      <c r="U397" s="9">
        <f t="shared" si="51"/>
        <v>0</v>
      </c>
      <c r="V397" s="14">
        <f t="shared" si="52"/>
        <v>428.61</v>
      </c>
      <c r="W397" s="14">
        <f t="shared" si="53"/>
        <v>17.03</v>
      </c>
      <c r="X397" s="14">
        <f t="shared" si="54"/>
        <v>0</v>
      </c>
      <c r="Y397" s="9">
        <f t="shared" si="55"/>
        <v>0</v>
      </c>
    </row>
    <row r="398" spans="1:25">
      <c r="A398" s="5" t="s">
        <v>841</v>
      </c>
      <c r="B398" s="6" t="s">
        <v>842</v>
      </c>
      <c r="C398" s="7" t="s">
        <v>4129</v>
      </c>
      <c r="D398" s="7" t="s">
        <v>843</v>
      </c>
      <c r="E398" s="6">
        <v>16</v>
      </c>
      <c r="F398" s="6">
        <v>5</v>
      </c>
      <c r="G398" s="6">
        <v>2023</v>
      </c>
      <c r="H398" s="7">
        <f t="shared" si="48"/>
        <v>45062</v>
      </c>
      <c r="I398" s="7" t="str" cm="1">
        <f t="array" ref="I398">_xlfn.IFS(E398=1,"January",E398=2,"Febuary",E398=3,"March",E398=4,"April",E398=5,"May",E398=6,"June",E398=7,"July",E398=8,"August",E398=9,"September",E398=10,"October",E398=11,"November",E398=12,"December",E398&gt;12,_xlfn.IFS(F398=1,"January",F398=2,"Febuary",F398=3,"March",F398=4,"April",F398=5,"May",F398=6,"June",F398=7,"July",F398=8,"August",F398=9,"September",F398=10,"October",F398=11,"November",F398=12,"December"))</f>
        <v>May</v>
      </c>
      <c r="J398" s="7" t="str" cm="1">
        <f t="array" ref="J398">_xlfn.IFS(OR(I398="December",I398="January",I398="Febuary"),"Winter",OR(I398="March",I398="April",I398="May"),"Spring",OR(I398="June",I398="July",I398="August"),"Summer",OR(I398="September",I398="October",I398="November"),"Fall")</f>
        <v>Spring</v>
      </c>
      <c r="K398" s="11">
        <v>45080</v>
      </c>
      <c r="L398" s="6">
        <f t="shared" si="49"/>
        <v>18</v>
      </c>
      <c r="M398" s="6" t="s">
        <v>14</v>
      </c>
      <c r="N398" s="6">
        <v>20190</v>
      </c>
      <c r="O398" s="6">
        <v>760</v>
      </c>
      <c r="P398" s="12">
        <v>896.21</v>
      </c>
      <c r="Q398" s="12">
        <f t="shared" si="50"/>
        <v>896.21</v>
      </c>
      <c r="R398" s="6">
        <v>89</v>
      </c>
      <c r="S398" s="6" t="b">
        <v>1</v>
      </c>
      <c r="T398" s="6">
        <v>0</v>
      </c>
      <c r="U398" s="6">
        <f t="shared" si="51"/>
        <v>0</v>
      </c>
      <c r="V398" s="12">
        <f t="shared" si="52"/>
        <v>3553.79</v>
      </c>
      <c r="W398" s="12">
        <f t="shared" si="53"/>
        <v>10.0697752808989</v>
      </c>
      <c r="X398" s="12">
        <f t="shared" si="54"/>
        <v>0</v>
      </c>
      <c r="Y398" s="6">
        <f t="shared" si="55"/>
        <v>0</v>
      </c>
    </row>
    <row r="399" spans="1:25">
      <c r="A399" s="8" t="s">
        <v>844</v>
      </c>
      <c r="B399" s="9" t="s">
        <v>845</v>
      </c>
      <c r="C399" s="10" t="s">
        <v>4131</v>
      </c>
      <c r="D399" s="10">
        <v>45142</v>
      </c>
      <c r="E399" s="9">
        <v>8</v>
      </c>
      <c r="F399" s="9">
        <v>4</v>
      </c>
      <c r="G399" s="9">
        <v>2023</v>
      </c>
      <c r="H399" s="10">
        <f t="shared" si="48"/>
        <v>45142</v>
      </c>
      <c r="I399" s="10" t="str" cm="1">
        <f t="array" ref="I399">_xlfn.IFS(E399=1,"January",E399=2,"Febuary",E399=3,"March",E399=4,"April",E399=5,"May",E399=6,"June",E399=7,"July",E399=8,"August",E399=9,"September",E399=10,"October",E399=11,"November",E399=12,"December",E399&gt;12,_xlfn.IFS(F399=1,"January",F399=2,"Febuary",F399=3,"March",F399=4,"April",F399=5,"May",F399=6,"June",F399=7,"July",F399=8,"August",F399=9,"September",F399=10,"October",F399=11,"November",F399=12,"December"))</f>
        <v>August</v>
      </c>
      <c r="J399" s="10" t="str" cm="1">
        <f t="array" ref="J399">_xlfn.IFS(OR(I399="December",I399="January",I399="Febuary"),"Winter",OR(I399="March",I399="April",I399="May"),"Spring",OR(I399="June",I399="July",I399="August"),"Summer",OR(I399="September",I399="October",I399="November"),"Fall")</f>
        <v>Summer</v>
      </c>
      <c r="K399" s="13">
        <v>45154</v>
      </c>
      <c r="L399" s="9">
        <f t="shared" si="49"/>
        <v>12</v>
      </c>
      <c r="M399" s="9" t="s">
        <v>14</v>
      </c>
      <c r="N399" s="9">
        <v>50689</v>
      </c>
      <c r="O399" s="9">
        <v>1760</v>
      </c>
      <c r="P399" s="14">
        <v>1404.02</v>
      </c>
      <c r="Q399" s="14">
        <f t="shared" si="50"/>
        <v>1404.02</v>
      </c>
      <c r="R399" s="9">
        <v>0</v>
      </c>
      <c r="S399" s="9" t="b">
        <v>0</v>
      </c>
      <c r="T399" s="9">
        <v>0</v>
      </c>
      <c r="U399" s="9">
        <f t="shared" si="51"/>
        <v>0</v>
      </c>
      <c r="V399" s="14">
        <f t="shared" si="52"/>
        <v>-1404.02</v>
      </c>
      <c r="W399" s="14">
        <f t="shared" si="53"/>
        <v>0</v>
      </c>
      <c r="X399" s="14">
        <f t="shared" si="54"/>
        <v>0</v>
      </c>
      <c r="Y399" s="9">
        <f t="shared" si="55"/>
        <v>0</v>
      </c>
    </row>
    <row r="400" spans="1:25">
      <c r="A400" s="5" t="s">
        <v>846</v>
      </c>
      <c r="B400" s="6" t="s">
        <v>847</v>
      </c>
      <c r="C400" s="7" t="s">
        <v>4129</v>
      </c>
      <c r="D400" s="7">
        <v>45170</v>
      </c>
      <c r="E400" s="6">
        <v>9</v>
      </c>
      <c r="F400" s="6">
        <v>1</v>
      </c>
      <c r="G400" s="6">
        <v>2023</v>
      </c>
      <c r="H400" s="7">
        <f t="shared" si="48"/>
        <v>45170</v>
      </c>
      <c r="I400" s="7" t="str" cm="1">
        <f t="array" ref="I400">_xlfn.IFS(E400=1,"January",E400=2,"Febuary",E400=3,"March",E400=4,"April",E400=5,"May",E400=6,"June",E400=7,"July",E400=8,"August",E400=9,"September",E400=10,"October",E400=11,"November",E400=12,"December",E400&gt;12,_xlfn.IFS(F400=1,"January",F400=2,"Febuary",F400=3,"March",F400=4,"April",F400=5,"May",F400=6,"June",F400=7,"July",F400=8,"August",F400=9,"September",F400=10,"October",F400=11,"November",F400=12,"December"))</f>
        <v>September</v>
      </c>
      <c r="J400" s="7" t="str" cm="1">
        <f t="array" ref="J400">_xlfn.IFS(OR(I400="December",I400="January",I400="Febuary"),"Winter",OR(I400="March",I400="April",I400="May"),"Spring",OR(I400="June",I400="July",I400="August"),"Summer",OR(I400="September",I400="October",I400="November"),"Fall")</f>
        <v>Fall</v>
      </c>
      <c r="K400" s="11">
        <v>45187</v>
      </c>
      <c r="L400" s="6">
        <f t="shared" si="49"/>
        <v>17</v>
      </c>
      <c r="M400" s="6" t="s">
        <v>41</v>
      </c>
      <c r="N400" s="6">
        <v>51993</v>
      </c>
      <c r="O400" s="6">
        <v>1836</v>
      </c>
      <c r="P400" s="12">
        <v>1372.09</v>
      </c>
      <c r="Q400" s="12">
        <f t="shared" si="50"/>
        <v>1372.09</v>
      </c>
      <c r="R400" s="6">
        <v>323</v>
      </c>
      <c r="S400" s="6" t="b">
        <v>1</v>
      </c>
      <c r="T400" s="6">
        <v>0</v>
      </c>
      <c r="U400" s="6">
        <f t="shared" si="51"/>
        <v>0</v>
      </c>
      <c r="V400" s="12">
        <f t="shared" si="52"/>
        <v>14777.91</v>
      </c>
      <c r="W400" s="12">
        <f t="shared" si="53"/>
        <v>4.24795665634675</v>
      </c>
      <c r="X400" s="12">
        <f t="shared" si="54"/>
        <v>0</v>
      </c>
      <c r="Y400" s="6">
        <f t="shared" si="55"/>
        <v>0</v>
      </c>
    </row>
    <row r="401" spans="1:25">
      <c r="A401" s="8" t="s">
        <v>848</v>
      </c>
      <c r="B401" s="9" t="s">
        <v>849</v>
      </c>
      <c r="C401" s="10" t="s">
        <v>4127</v>
      </c>
      <c r="D401" s="10">
        <v>45230</v>
      </c>
      <c r="E401" s="9">
        <v>10</v>
      </c>
      <c r="F401" s="9">
        <v>31</v>
      </c>
      <c r="G401" s="9">
        <v>2023</v>
      </c>
      <c r="H401" s="10">
        <f t="shared" si="48"/>
        <v>45230</v>
      </c>
      <c r="I401" s="10" t="str" cm="1">
        <f t="array" ref="I401">_xlfn.IFS(E401=1,"January",E401=2,"Febuary",E401=3,"March",E401=4,"April",E401=5,"May",E401=6,"June",E401=7,"July",E401=8,"August",E401=9,"September",E401=10,"October",E401=11,"November",E401=12,"December",E401&gt;12,_xlfn.IFS(F401=1,"January",F401=2,"Febuary",F401=3,"March",F401=4,"April",F401=5,"May",F401=6,"June",F401=7,"July",F401=8,"August",F401=9,"September",F401=10,"October",F401=11,"November",F401=12,"December"))</f>
        <v>October</v>
      </c>
      <c r="J401" s="10" t="str" cm="1">
        <f t="array" ref="J401">_xlfn.IFS(OR(I401="December",I401="January",I401="Febuary"),"Winter",OR(I401="March",I401="April",I401="May"),"Spring",OR(I401="June",I401="July",I401="August"),"Summer",OR(I401="September",I401="October",I401="November"),"Fall")</f>
        <v>Fall</v>
      </c>
      <c r="K401" s="13">
        <v>45243</v>
      </c>
      <c r="L401" s="9">
        <f t="shared" si="49"/>
        <v>13</v>
      </c>
      <c r="M401" s="9" t="s">
        <v>14</v>
      </c>
      <c r="N401" s="9">
        <v>30592</v>
      </c>
      <c r="O401" s="9">
        <v>586</v>
      </c>
      <c r="P401" s="14">
        <v>503.95</v>
      </c>
      <c r="Q401" s="14">
        <f t="shared" si="50"/>
        <v>503.95</v>
      </c>
      <c r="R401" s="9">
        <v>77</v>
      </c>
      <c r="S401" s="9" t="b">
        <v>1</v>
      </c>
      <c r="T401" s="9">
        <v>0</v>
      </c>
      <c r="U401" s="9">
        <f t="shared" si="51"/>
        <v>0</v>
      </c>
      <c r="V401" s="14">
        <f t="shared" si="52"/>
        <v>3346.05</v>
      </c>
      <c r="W401" s="14">
        <f t="shared" si="53"/>
        <v>6.54480519480519</v>
      </c>
      <c r="X401" s="14">
        <f t="shared" si="54"/>
        <v>0</v>
      </c>
      <c r="Y401" s="9">
        <f t="shared" si="55"/>
        <v>0</v>
      </c>
    </row>
    <row r="402" spans="1:25">
      <c r="A402" s="5" t="s">
        <v>850</v>
      </c>
      <c r="B402" s="6" t="s">
        <v>851</v>
      </c>
      <c r="C402" s="7" t="s">
        <v>4129</v>
      </c>
      <c r="D402" s="7">
        <v>45241</v>
      </c>
      <c r="E402" s="6">
        <v>11</v>
      </c>
      <c r="F402" s="6">
        <v>11</v>
      </c>
      <c r="G402" s="6">
        <v>2023</v>
      </c>
      <c r="H402" s="7">
        <f t="shared" si="48"/>
        <v>45241</v>
      </c>
      <c r="I402" s="7" t="str" cm="1">
        <f t="array" ref="I402">_xlfn.IFS(E402=1,"January",E402=2,"Febuary",E402=3,"March",E402=4,"April",E402=5,"May",E402=6,"June",E402=7,"July",E402=8,"August",E402=9,"September",E402=10,"October",E402=11,"November",E402=12,"December",E402&gt;12,_xlfn.IFS(F402=1,"January",F402=2,"Febuary",F402=3,"March",F402=4,"April",F402=5,"May",F402=6,"June",F402=7,"July",F402=8,"August",F402=9,"September",F402=10,"October",F402=11,"November",F402=12,"December"))</f>
        <v>November</v>
      </c>
      <c r="J402" s="7" t="str" cm="1">
        <f t="array" ref="J402">_xlfn.IFS(OR(I402="December",I402="January",I402="Febuary"),"Winter",OR(I402="March",I402="April",I402="May"),"Spring",OR(I402="June",I402="July",I402="August"),"Summer",OR(I402="September",I402="October",I402="November"),"Fall")</f>
        <v>Fall</v>
      </c>
      <c r="K402" s="11">
        <v>45247</v>
      </c>
      <c r="L402" s="6">
        <f t="shared" si="49"/>
        <v>6</v>
      </c>
      <c r="M402" s="6" t="s">
        <v>14</v>
      </c>
      <c r="N402" s="6">
        <v>11647</v>
      </c>
      <c r="O402" s="6">
        <v>224</v>
      </c>
      <c r="P402" s="12">
        <v>350.6</v>
      </c>
      <c r="Q402" s="12">
        <f t="shared" si="50"/>
        <v>350.6</v>
      </c>
      <c r="R402" s="6">
        <v>14</v>
      </c>
      <c r="S402" s="6" t="b">
        <v>1</v>
      </c>
      <c r="T402" s="6">
        <v>0</v>
      </c>
      <c r="U402" s="6">
        <f t="shared" si="51"/>
        <v>0</v>
      </c>
      <c r="V402" s="12">
        <f t="shared" si="52"/>
        <v>349.4</v>
      </c>
      <c r="W402" s="12">
        <f t="shared" si="53"/>
        <v>25.0428571428571</v>
      </c>
      <c r="X402" s="12">
        <f t="shared" si="54"/>
        <v>0</v>
      </c>
      <c r="Y402" s="6">
        <f t="shared" si="55"/>
        <v>0</v>
      </c>
    </row>
    <row r="403" spans="1:25">
      <c r="A403" s="8" t="s">
        <v>852</v>
      </c>
      <c r="B403" s="9" t="s">
        <v>853</v>
      </c>
      <c r="C403" s="10" t="s">
        <v>4128</v>
      </c>
      <c r="D403" s="10">
        <v>45264</v>
      </c>
      <c r="E403" s="9">
        <v>12</v>
      </c>
      <c r="F403" s="9">
        <v>4</v>
      </c>
      <c r="G403" s="9">
        <v>2023</v>
      </c>
      <c r="H403" s="10">
        <f t="shared" si="48"/>
        <v>45264</v>
      </c>
      <c r="I403" s="10" t="str" cm="1">
        <f t="array" ref="I403">_xlfn.IFS(E403=1,"January",E403=2,"Febuary",E403=3,"March",E403=4,"April",E403=5,"May",E403=6,"June",E403=7,"July",E403=8,"August",E403=9,"September",E403=10,"October",E403=11,"November",E403=12,"December",E403&gt;12,_xlfn.IFS(F403=1,"January",F403=2,"Febuary",F403=3,"March",F403=4,"April",F403=5,"May",F403=6,"June",F403=7,"July",F403=8,"August",F403=9,"September",F403=10,"October",F403=11,"November",F403=12,"December"))</f>
        <v>December</v>
      </c>
      <c r="J403" s="10" t="str" cm="1">
        <f t="array" ref="J403">_xlfn.IFS(OR(I403="December",I403="January",I403="Febuary"),"Winter",OR(I403="March",I403="April",I403="May"),"Spring",OR(I403="June",I403="July",I403="August"),"Summer",OR(I403="September",I403="October",I403="November"),"Fall")</f>
        <v>Winter</v>
      </c>
      <c r="K403" s="13">
        <v>45291</v>
      </c>
      <c r="L403" s="9">
        <f t="shared" si="49"/>
        <v>27</v>
      </c>
      <c r="M403" s="9" t="s">
        <v>23</v>
      </c>
      <c r="N403" s="9">
        <v>9716</v>
      </c>
      <c r="O403" s="9">
        <v>182</v>
      </c>
      <c r="P403" s="14">
        <v>165.52</v>
      </c>
      <c r="Q403" s="14">
        <f t="shared" si="50"/>
        <v>165.52</v>
      </c>
      <c r="R403" s="9">
        <v>0</v>
      </c>
      <c r="S403" s="9" t="b">
        <v>1</v>
      </c>
      <c r="T403" s="9">
        <v>0</v>
      </c>
      <c r="U403" s="9">
        <f t="shared" si="51"/>
        <v>0</v>
      </c>
      <c r="V403" s="14">
        <f t="shared" si="52"/>
        <v>-165.52</v>
      </c>
      <c r="W403" s="14">
        <f t="shared" si="53"/>
        <v>0</v>
      </c>
      <c r="X403" s="14">
        <f t="shared" si="54"/>
        <v>0</v>
      </c>
      <c r="Y403" s="9">
        <f t="shared" si="55"/>
        <v>0</v>
      </c>
    </row>
    <row r="404" spans="1:25">
      <c r="A404" s="5" t="s">
        <v>854</v>
      </c>
      <c r="B404" s="6" t="s">
        <v>855</v>
      </c>
      <c r="C404" s="7" t="s">
        <v>4127</v>
      </c>
      <c r="D404" s="7" t="s">
        <v>856</v>
      </c>
      <c r="E404" s="6">
        <v>16</v>
      </c>
      <c r="F404" s="6">
        <v>1</v>
      </c>
      <c r="G404" s="6">
        <v>2023</v>
      </c>
      <c r="H404" s="7">
        <f t="shared" si="48"/>
        <v>44942</v>
      </c>
      <c r="I404" s="7" t="str" cm="1">
        <f t="array" ref="I404">_xlfn.IFS(E404=1,"January",E404=2,"Febuary",E404=3,"March",E404=4,"April",E404=5,"May",E404=6,"June",E404=7,"July",E404=8,"August",E404=9,"September",E404=10,"October",E404=11,"November",E404=12,"December",E404&gt;12,_xlfn.IFS(F404=1,"January",F404=2,"Febuary",F404=3,"March",F404=4,"April",F404=5,"May",F404=6,"June",F404=7,"July",F404=8,"August",F404=9,"September",F404=10,"October",F404=11,"November",F404=12,"December"))</f>
        <v>January</v>
      </c>
      <c r="J404" s="7" t="str" cm="1">
        <f t="array" ref="J404">_xlfn.IFS(OR(I404="December",I404="January",I404="Febuary"),"Winter",OR(I404="March",I404="April",I404="May"),"Spring",OR(I404="June",I404="July",I404="August"),"Summer",OR(I404="September",I404="October",I404="November"),"Fall")</f>
        <v>Winter</v>
      </c>
      <c r="K404" s="11">
        <v>44949</v>
      </c>
      <c r="L404" s="6">
        <f t="shared" si="49"/>
        <v>7</v>
      </c>
      <c r="M404" s="6" t="s">
        <v>33</v>
      </c>
      <c r="N404" s="6">
        <v>89891</v>
      </c>
      <c r="O404" s="6">
        <v>1523</v>
      </c>
      <c r="P404" s="12">
        <v>1541.49</v>
      </c>
      <c r="Q404" s="12">
        <f t="shared" si="50"/>
        <v>1541.49</v>
      </c>
      <c r="R404" s="6">
        <v>113</v>
      </c>
      <c r="S404" s="6" t="b">
        <v>1</v>
      </c>
      <c r="T404" s="6">
        <v>0</v>
      </c>
      <c r="U404" s="6">
        <f t="shared" si="51"/>
        <v>0</v>
      </c>
      <c r="V404" s="12">
        <f t="shared" si="52"/>
        <v>4108.51</v>
      </c>
      <c r="W404" s="12">
        <f t="shared" si="53"/>
        <v>13.6415044247788</v>
      </c>
      <c r="X404" s="12">
        <f t="shared" si="54"/>
        <v>0</v>
      </c>
      <c r="Y404" s="6">
        <f t="shared" si="55"/>
        <v>0</v>
      </c>
    </row>
    <row r="405" spans="1:25">
      <c r="A405" s="8" t="s">
        <v>857</v>
      </c>
      <c r="B405" s="9" t="s">
        <v>858</v>
      </c>
      <c r="C405" s="10" t="s">
        <v>4128</v>
      </c>
      <c r="D405" s="10">
        <v>45172</v>
      </c>
      <c r="E405" s="9">
        <v>9</v>
      </c>
      <c r="F405" s="9">
        <v>3</v>
      </c>
      <c r="G405" s="9">
        <v>2023</v>
      </c>
      <c r="H405" s="10">
        <f t="shared" si="48"/>
        <v>45172</v>
      </c>
      <c r="I405" s="10" t="str" cm="1">
        <f t="array" ref="I405">_xlfn.IFS(E405=1,"January",E405=2,"Febuary",E405=3,"March",E405=4,"April",E405=5,"May",E405=6,"June",E405=7,"July",E405=8,"August",E405=9,"September",E405=10,"October",E405=11,"November",E405=12,"December",E405&gt;12,_xlfn.IFS(F405=1,"January",F405=2,"Febuary",F405=3,"March",F405=4,"April",F405=5,"May",F405=6,"June",F405=7,"July",F405=8,"August",F405=9,"September",F405=10,"October",F405=11,"November",F405=12,"December"))</f>
        <v>September</v>
      </c>
      <c r="J405" s="10" t="str" cm="1">
        <f t="array" ref="J405">_xlfn.IFS(OR(I405="December",I405="January",I405="Febuary"),"Winter",OR(I405="March",I405="April",I405="May"),"Spring",OR(I405="June",I405="July",I405="August"),"Summer",OR(I405="September",I405="October",I405="November"),"Fall")</f>
        <v>Fall</v>
      </c>
      <c r="K405" s="13">
        <v>45197</v>
      </c>
      <c r="L405" s="9">
        <f t="shared" si="49"/>
        <v>25</v>
      </c>
      <c r="M405" s="9" t="s">
        <v>138</v>
      </c>
      <c r="N405" s="9">
        <v>88545</v>
      </c>
      <c r="O405" s="9">
        <v>3207</v>
      </c>
      <c r="P405" s="14">
        <v>3762.35</v>
      </c>
      <c r="Q405" s="14">
        <f t="shared" si="50"/>
        <v>3636.145</v>
      </c>
      <c r="R405" s="9">
        <v>0</v>
      </c>
      <c r="S405" s="9" t="b">
        <v>1</v>
      </c>
      <c r="T405" s="9">
        <v>0</v>
      </c>
      <c r="U405" s="9">
        <f t="shared" si="51"/>
        <v>0</v>
      </c>
      <c r="V405" s="14">
        <f t="shared" si="52"/>
        <v>-3636.145</v>
      </c>
      <c r="W405" s="14">
        <f t="shared" si="53"/>
        <v>0</v>
      </c>
      <c r="X405" s="14">
        <f t="shared" si="54"/>
        <v>0</v>
      </c>
      <c r="Y405" s="9">
        <f t="shared" si="55"/>
        <v>0</v>
      </c>
    </row>
    <row r="406" spans="1:25">
      <c r="A406" s="5" t="s">
        <v>859</v>
      </c>
      <c r="B406" s="6" t="s">
        <v>860</v>
      </c>
      <c r="C406" s="7" t="s">
        <v>4127</v>
      </c>
      <c r="D406" s="7">
        <v>44982</v>
      </c>
      <c r="E406" s="6">
        <v>2</v>
      </c>
      <c r="F406" s="6">
        <v>25</v>
      </c>
      <c r="G406" s="6">
        <v>2023</v>
      </c>
      <c r="H406" s="7">
        <f t="shared" si="48"/>
        <v>44982</v>
      </c>
      <c r="I406" s="7" t="str" cm="1">
        <f t="array" ref="I406">_xlfn.IFS(E406=1,"January",E406=2,"Febuary",E406=3,"March",E406=4,"April",E406=5,"May",E406=6,"June",E406=7,"July",E406=8,"August",E406=9,"September",E406=10,"October",E406=11,"November",E406=12,"December",E406&gt;12,_xlfn.IFS(F406=1,"January",F406=2,"Febuary",F406=3,"March",F406=4,"April",F406=5,"May",F406=6,"June",F406=7,"July",F406=8,"August",F406=9,"September",F406=10,"October",F406=11,"November",F406=12,"December"))</f>
        <v>Febuary</v>
      </c>
      <c r="J406" s="7" t="str" cm="1">
        <f t="array" ref="J406">_xlfn.IFS(OR(I406="December",I406="January",I406="Febuary"),"Winter",OR(I406="March",I406="April",I406="May"),"Spring",OR(I406="June",I406="July",I406="August"),"Summer",OR(I406="September",I406="October",I406="November"),"Fall")</f>
        <v>Winter</v>
      </c>
      <c r="K406" s="11">
        <v>45002</v>
      </c>
      <c r="L406" s="6">
        <f t="shared" si="49"/>
        <v>20</v>
      </c>
      <c r="M406" s="6" t="s">
        <v>23</v>
      </c>
      <c r="N406" s="6">
        <v>90912</v>
      </c>
      <c r="O406" s="6">
        <v>3992</v>
      </c>
      <c r="P406" s="12">
        <v>7464.44</v>
      </c>
      <c r="Q406" s="12">
        <f t="shared" si="50"/>
        <v>3636.145</v>
      </c>
      <c r="R406" s="6">
        <v>418</v>
      </c>
      <c r="S406" s="6" t="b">
        <v>1</v>
      </c>
      <c r="T406" s="6">
        <v>0</v>
      </c>
      <c r="U406" s="6">
        <f t="shared" si="51"/>
        <v>0</v>
      </c>
      <c r="V406" s="12">
        <f t="shared" si="52"/>
        <v>17263.855</v>
      </c>
      <c r="W406" s="12">
        <f t="shared" si="53"/>
        <v>8.69891148325359</v>
      </c>
      <c r="X406" s="12">
        <f t="shared" si="54"/>
        <v>0</v>
      </c>
      <c r="Y406" s="6">
        <f t="shared" si="55"/>
        <v>0</v>
      </c>
    </row>
    <row r="407" spans="1:25">
      <c r="A407" s="8" t="s">
        <v>861</v>
      </c>
      <c r="B407" s="9" t="s">
        <v>862</v>
      </c>
      <c r="C407" s="10" t="s">
        <v>4131</v>
      </c>
      <c r="D407" s="10">
        <v>44964</v>
      </c>
      <c r="E407" s="9">
        <v>2</v>
      </c>
      <c r="F407" s="9">
        <v>7</v>
      </c>
      <c r="G407" s="9">
        <v>2023</v>
      </c>
      <c r="H407" s="10">
        <f t="shared" si="48"/>
        <v>44964</v>
      </c>
      <c r="I407" s="10" t="str" cm="1">
        <f t="array" ref="I407">_xlfn.IFS(E407=1,"January",E407=2,"Febuary",E407=3,"March",E407=4,"April",E407=5,"May",E407=6,"June",E407=7,"July",E407=8,"August",E407=9,"September",E407=10,"October",E407=11,"November",E407=12,"December",E407&gt;12,_xlfn.IFS(F407=1,"January",F407=2,"Febuary",F407=3,"March",F407=4,"April",F407=5,"May",F407=6,"June",F407=7,"July",F407=8,"August",F407=9,"September",F407=10,"October",F407=11,"November",F407=12,"December"))</f>
        <v>Febuary</v>
      </c>
      <c r="J407" s="10" t="str" cm="1">
        <f t="array" ref="J407">_xlfn.IFS(OR(I407="December",I407="January",I407="Febuary"),"Winter",OR(I407="March",I407="April",I407="May"),"Spring",OR(I407="June",I407="July",I407="August"),"Summer",OR(I407="September",I407="October",I407="November"),"Fall")</f>
        <v>Winter</v>
      </c>
      <c r="K407" s="13">
        <v>44973</v>
      </c>
      <c r="L407" s="9">
        <f t="shared" si="49"/>
        <v>9</v>
      </c>
      <c r="M407" s="9" t="s">
        <v>19</v>
      </c>
      <c r="N407" s="9">
        <v>71316</v>
      </c>
      <c r="O407" s="9">
        <v>2779</v>
      </c>
      <c r="P407" s="14">
        <v>2178.99</v>
      </c>
      <c r="Q407" s="14">
        <f t="shared" si="50"/>
        <v>2178.99</v>
      </c>
      <c r="R407" s="9">
        <v>234</v>
      </c>
      <c r="S407" s="9" t="b">
        <v>0</v>
      </c>
      <c r="T407" s="9">
        <v>0</v>
      </c>
      <c r="U407" s="9">
        <f t="shared" si="51"/>
        <v>0</v>
      </c>
      <c r="V407" s="14">
        <f t="shared" si="52"/>
        <v>9521.01</v>
      </c>
      <c r="W407" s="14">
        <f t="shared" si="53"/>
        <v>9.31192307692308</v>
      </c>
      <c r="X407" s="14">
        <f t="shared" si="54"/>
        <v>0</v>
      </c>
      <c r="Y407" s="9">
        <f t="shared" si="55"/>
        <v>0</v>
      </c>
    </row>
    <row r="408" spans="1:25">
      <c r="A408" s="5" t="s">
        <v>863</v>
      </c>
      <c r="B408" s="6" t="s">
        <v>864</v>
      </c>
      <c r="C408" s="7" t="s">
        <v>4129</v>
      </c>
      <c r="D408" s="7" t="s">
        <v>865</v>
      </c>
      <c r="E408" s="6">
        <v>17</v>
      </c>
      <c r="F408" s="6">
        <v>3</v>
      </c>
      <c r="G408" s="6">
        <v>2023</v>
      </c>
      <c r="H408" s="7">
        <f t="shared" si="48"/>
        <v>45002</v>
      </c>
      <c r="I408" s="7" t="str" cm="1">
        <f t="array" ref="I408">_xlfn.IFS(E408=1,"January",E408=2,"Febuary",E408=3,"March",E408=4,"April",E408=5,"May",E408=6,"June",E408=7,"July",E408=8,"August",E408=9,"September",E408=10,"October",E408=11,"November",E408=12,"December",E408&gt;12,_xlfn.IFS(F408=1,"January",F408=2,"Febuary",F408=3,"March",F408=4,"April",F408=5,"May",F408=6,"June",F408=7,"July",F408=8,"August",F408=9,"September",F408=10,"October",F408=11,"November",F408=12,"December"))</f>
        <v>March</v>
      </c>
      <c r="J408" s="7" t="str" cm="1">
        <f t="array" ref="J408">_xlfn.IFS(OR(I408="December",I408="January",I408="Febuary"),"Winter",OR(I408="March",I408="April",I408="May"),"Spring",OR(I408="June",I408="July",I408="August"),"Summer",OR(I408="September",I408="October",I408="November"),"Fall")</f>
        <v>Spring</v>
      </c>
      <c r="K408" s="11">
        <v>45013</v>
      </c>
      <c r="L408" s="6">
        <f t="shared" si="49"/>
        <v>11</v>
      </c>
      <c r="M408" s="6" t="s">
        <v>23</v>
      </c>
      <c r="N408" s="6">
        <v>3368</v>
      </c>
      <c r="O408" s="6">
        <v>140</v>
      </c>
      <c r="P408" s="12">
        <v>71.06</v>
      </c>
      <c r="Q408" s="12">
        <f t="shared" si="50"/>
        <v>71.06</v>
      </c>
      <c r="R408" s="6">
        <v>11</v>
      </c>
      <c r="S408" s="6" t="b">
        <v>0</v>
      </c>
      <c r="T408" s="6">
        <v>0</v>
      </c>
      <c r="U408" s="6">
        <f t="shared" si="51"/>
        <v>0</v>
      </c>
      <c r="V408" s="12">
        <f t="shared" si="52"/>
        <v>478.94</v>
      </c>
      <c r="W408" s="12">
        <f t="shared" si="53"/>
        <v>6.46</v>
      </c>
      <c r="X408" s="12">
        <f t="shared" si="54"/>
        <v>0</v>
      </c>
      <c r="Y408" s="6">
        <f t="shared" si="55"/>
        <v>0</v>
      </c>
    </row>
    <row r="409" spans="1:25">
      <c r="A409" s="8" t="s">
        <v>866</v>
      </c>
      <c r="B409" s="9" t="s">
        <v>867</v>
      </c>
      <c r="C409" s="10" t="s">
        <v>4131</v>
      </c>
      <c r="D409" s="10">
        <v>45067</v>
      </c>
      <c r="E409" s="9">
        <v>5</v>
      </c>
      <c r="F409" s="9">
        <v>21</v>
      </c>
      <c r="G409" s="9">
        <v>2023</v>
      </c>
      <c r="H409" s="10">
        <f t="shared" si="48"/>
        <v>45067</v>
      </c>
      <c r="I409" s="10" t="str" cm="1">
        <f t="array" ref="I409">_xlfn.IFS(E409=1,"January",E409=2,"Febuary",E409=3,"March",E409=4,"April",E409=5,"May",E409=6,"June",E409=7,"July",E409=8,"August",E409=9,"September",E409=10,"October",E409=11,"November",E409=12,"December",E409&gt;12,_xlfn.IFS(F409=1,"January",F409=2,"Febuary",F409=3,"March",F409=4,"April",F409=5,"May",F409=6,"June",F409=7,"July",F409=8,"August",F409=9,"September",F409=10,"October",F409=11,"November",F409=12,"December"))</f>
        <v>May</v>
      </c>
      <c r="J409" s="10" t="str" cm="1">
        <f t="array" ref="J409">_xlfn.IFS(OR(I409="December",I409="January",I409="Febuary"),"Winter",OR(I409="March",I409="April",I409="May"),"Spring",OR(I409="June",I409="July",I409="August"),"Summer",OR(I409="September",I409="October",I409="November"),"Fall")</f>
        <v>Spring</v>
      </c>
      <c r="K409" s="13">
        <v>45074</v>
      </c>
      <c r="L409" s="9">
        <f t="shared" si="49"/>
        <v>7</v>
      </c>
      <c r="M409" s="9" t="s">
        <v>266</v>
      </c>
      <c r="N409" s="9">
        <v>78575</v>
      </c>
      <c r="O409" s="9">
        <v>2058</v>
      </c>
      <c r="P409" s="14">
        <v>-1214.52</v>
      </c>
      <c r="Q409" s="14">
        <f t="shared" si="50"/>
        <v>345.555</v>
      </c>
      <c r="R409" s="9">
        <v>119</v>
      </c>
      <c r="S409" s="9" t="b">
        <v>0</v>
      </c>
      <c r="T409" s="9">
        <v>0</v>
      </c>
      <c r="U409" s="9">
        <f t="shared" si="51"/>
        <v>0</v>
      </c>
      <c r="V409" s="14">
        <f t="shared" si="52"/>
        <v>5604.445</v>
      </c>
      <c r="W409" s="14">
        <f t="shared" si="53"/>
        <v>2.90382352941176</v>
      </c>
      <c r="X409" s="14">
        <f t="shared" si="54"/>
        <v>0</v>
      </c>
      <c r="Y409" s="9">
        <f t="shared" si="55"/>
        <v>0</v>
      </c>
    </row>
    <row r="410" spans="1:25">
      <c r="A410" s="5" t="s">
        <v>868</v>
      </c>
      <c r="B410" s="6" t="s">
        <v>869</v>
      </c>
      <c r="C410" s="7" t="s">
        <v>4127</v>
      </c>
      <c r="D410" s="7">
        <v>45291</v>
      </c>
      <c r="E410" s="6">
        <v>12</v>
      </c>
      <c r="F410" s="6">
        <v>31</v>
      </c>
      <c r="G410" s="6">
        <v>2023</v>
      </c>
      <c r="H410" s="7">
        <f t="shared" si="48"/>
        <v>45291</v>
      </c>
      <c r="I410" s="7" t="str" cm="1">
        <f t="array" ref="I410">_xlfn.IFS(E410=1,"January",E410=2,"Febuary",E410=3,"March",E410=4,"April",E410=5,"May",E410=6,"June",E410=7,"July",E410=8,"August",E410=9,"September",E410=10,"October",E410=11,"November",E410=12,"December",E410&gt;12,_xlfn.IFS(F410=1,"January",F410=2,"Febuary",F410=3,"March",F410=4,"April",F410=5,"May",F410=6,"June",F410=7,"July",F410=8,"August",F410=9,"September",F410=10,"October",F410=11,"November",F410=12,"December"))</f>
        <v>December</v>
      </c>
      <c r="J410" s="7" t="str" cm="1">
        <f t="array" ref="J410">_xlfn.IFS(OR(I410="December",I410="January",I410="Febuary"),"Winter",OR(I410="March",I410="April",I410="May"),"Spring",OR(I410="June",I410="July",I410="August"),"Summer",OR(I410="September",I410="October",I410="November"),"Fall")</f>
        <v>Winter</v>
      </c>
      <c r="K410" s="11">
        <v>45302</v>
      </c>
      <c r="L410" s="6">
        <f t="shared" si="49"/>
        <v>11</v>
      </c>
      <c r="M410" s="6" t="s">
        <v>41</v>
      </c>
      <c r="N410" s="6">
        <v>7655</v>
      </c>
      <c r="O410" s="6">
        <v>276</v>
      </c>
      <c r="P410" s="12">
        <v>512.57</v>
      </c>
      <c r="Q410" s="12">
        <f t="shared" si="50"/>
        <v>512.57</v>
      </c>
      <c r="R410" s="6">
        <v>14</v>
      </c>
      <c r="S410" s="6" t="b">
        <v>1</v>
      </c>
      <c r="T410" s="6">
        <v>0</v>
      </c>
      <c r="U410" s="6">
        <f t="shared" si="51"/>
        <v>0</v>
      </c>
      <c r="V410" s="12">
        <f t="shared" si="52"/>
        <v>187.43</v>
      </c>
      <c r="W410" s="12">
        <f t="shared" si="53"/>
        <v>36.6121428571429</v>
      </c>
      <c r="X410" s="12">
        <f t="shared" si="54"/>
        <v>0</v>
      </c>
      <c r="Y410" s="6">
        <f t="shared" si="55"/>
        <v>0</v>
      </c>
    </row>
    <row r="411" spans="1:25">
      <c r="A411" s="8" t="s">
        <v>870</v>
      </c>
      <c r="B411" s="9" t="s">
        <v>871</v>
      </c>
      <c r="C411" s="10" t="s">
        <v>4129</v>
      </c>
      <c r="D411" s="10">
        <v>45198</v>
      </c>
      <c r="E411" s="9">
        <v>9</v>
      </c>
      <c r="F411" s="9">
        <v>29</v>
      </c>
      <c r="G411" s="9">
        <v>2023</v>
      </c>
      <c r="H411" s="10">
        <f t="shared" si="48"/>
        <v>45198</v>
      </c>
      <c r="I411" s="10" t="str" cm="1">
        <f t="array" ref="I411">_xlfn.IFS(E411=1,"January",E411=2,"Febuary",E411=3,"March",E411=4,"April",E411=5,"May",E411=6,"June",E411=7,"July",E411=8,"August",E411=9,"September",E411=10,"October",E411=11,"November",E411=12,"December",E411&gt;12,_xlfn.IFS(F411=1,"January",F411=2,"Febuary",F411=3,"March",F411=4,"April",F411=5,"May",F411=6,"June",F411=7,"July",F411=8,"August",F411=9,"September",F411=10,"October",F411=11,"November",F411=12,"December"))</f>
        <v>September</v>
      </c>
      <c r="J411" s="10" t="str" cm="1">
        <f t="array" ref="J411">_xlfn.IFS(OR(I411="December",I411="January",I411="Febuary"),"Winter",OR(I411="March",I411="April",I411="May"),"Spring",OR(I411="June",I411="July",I411="August"),"Summer",OR(I411="September",I411="October",I411="November"),"Fall")</f>
        <v>Fall</v>
      </c>
      <c r="K411" s="13">
        <v>45227</v>
      </c>
      <c r="L411" s="9">
        <f t="shared" si="49"/>
        <v>29</v>
      </c>
      <c r="M411" s="9" t="s">
        <v>23</v>
      </c>
      <c r="N411" s="9">
        <v>71031</v>
      </c>
      <c r="O411" s="9">
        <v>1716</v>
      </c>
      <c r="P411" s="14">
        <v>2524.71</v>
      </c>
      <c r="Q411" s="14">
        <f t="shared" si="50"/>
        <v>2524.71</v>
      </c>
      <c r="R411" s="9">
        <v>112</v>
      </c>
      <c r="S411" s="9" t="b">
        <v>1</v>
      </c>
      <c r="T411" s="9">
        <v>0</v>
      </c>
      <c r="U411" s="9">
        <f t="shared" si="51"/>
        <v>0</v>
      </c>
      <c r="V411" s="14">
        <f t="shared" si="52"/>
        <v>3075.29</v>
      </c>
      <c r="W411" s="14">
        <f t="shared" si="53"/>
        <v>22.5420535714286</v>
      </c>
      <c r="X411" s="14">
        <f t="shared" si="54"/>
        <v>0</v>
      </c>
      <c r="Y411" s="9">
        <f t="shared" si="55"/>
        <v>0</v>
      </c>
    </row>
    <row r="412" spans="1:25">
      <c r="A412" s="5" t="s">
        <v>872</v>
      </c>
      <c r="B412" s="6" t="s">
        <v>873</v>
      </c>
      <c r="C412" s="7" t="s">
        <v>4127</v>
      </c>
      <c r="D412" s="7">
        <v>45177</v>
      </c>
      <c r="E412" s="6">
        <v>9</v>
      </c>
      <c r="F412" s="6">
        <v>8</v>
      </c>
      <c r="G412" s="6">
        <v>2023</v>
      </c>
      <c r="H412" s="7">
        <f t="shared" si="48"/>
        <v>45177</v>
      </c>
      <c r="I412" s="7" t="str" cm="1">
        <f t="array" ref="I412">_xlfn.IFS(E412=1,"January",E412=2,"Febuary",E412=3,"March",E412=4,"April",E412=5,"May",E412=6,"June",E412=7,"July",E412=8,"August",E412=9,"September",E412=10,"October",E412=11,"November",E412=12,"December",E412&gt;12,_xlfn.IFS(F412=1,"January",F412=2,"Febuary",F412=3,"March",F412=4,"April",F412=5,"May",F412=6,"June",F412=7,"July",F412=8,"August",F412=9,"September",F412=10,"October",F412=11,"November",F412=12,"December"))</f>
        <v>September</v>
      </c>
      <c r="J412" s="7" t="str" cm="1">
        <f t="array" ref="J412">_xlfn.IFS(OR(I412="December",I412="January",I412="Febuary"),"Winter",OR(I412="March",I412="April",I412="May"),"Spring",OR(I412="June",I412="July",I412="August"),"Summer",OR(I412="September",I412="October",I412="November"),"Fall")</f>
        <v>Fall</v>
      </c>
      <c r="K412" s="11">
        <v>45156</v>
      </c>
      <c r="L412" s="6">
        <f t="shared" si="49"/>
        <v>45207</v>
      </c>
      <c r="M412" s="6" t="s">
        <v>23</v>
      </c>
      <c r="N412" s="6">
        <v>77429</v>
      </c>
      <c r="O412" s="6">
        <v>2401</v>
      </c>
      <c r="P412" s="12">
        <v>2183.86</v>
      </c>
      <c r="Q412" s="12">
        <f t="shared" si="50"/>
        <v>2183.86</v>
      </c>
      <c r="R412" s="6">
        <v>182</v>
      </c>
      <c r="S412" s="6" t="b">
        <v>0</v>
      </c>
      <c r="T412" s="6">
        <v>0</v>
      </c>
      <c r="U412" s="6">
        <f t="shared" si="51"/>
        <v>0</v>
      </c>
      <c r="V412" s="12">
        <f t="shared" si="52"/>
        <v>6916.14</v>
      </c>
      <c r="W412" s="12">
        <f t="shared" si="53"/>
        <v>11.9992307692308</v>
      </c>
      <c r="X412" s="12">
        <f t="shared" si="54"/>
        <v>0</v>
      </c>
      <c r="Y412" s="6">
        <f t="shared" si="55"/>
        <v>0</v>
      </c>
    </row>
    <row r="413" spans="1:25">
      <c r="A413" s="8" t="s">
        <v>874</v>
      </c>
      <c r="B413" s="9" t="s">
        <v>875</v>
      </c>
      <c r="C413" s="10" t="s">
        <v>4127</v>
      </c>
      <c r="D413" s="10">
        <v>45286</v>
      </c>
      <c r="E413" s="9">
        <v>12</v>
      </c>
      <c r="F413" s="9">
        <v>26</v>
      </c>
      <c r="G413" s="9">
        <v>2023</v>
      </c>
      <c r="H413" s="10">
        <f t="shared" si="48"/>
        <v>45286</v>
      </c>
      <c r="I413" s="10" t="str" cm="1">
        <f t="array" ref="I413">_xlfn.IFS(E413=1,"January",E413=2,"Febuary",E413=3,"March",E413=4,"April",E413=5,"May",E413=6,"June",E413=7,"July",E413=8,"August",E413=9,"September",E413=10,"October",E413=11,"November",E413=12,"December",E413&gt;12,_xlfn.IFS(F413=1,"January",F413=2,"Febuary",F413=3,"March",F413=4,"April",F413=5,"May",F413=6,"June",F413=7,"July",F413=8,"August",F413=9,"September",F413=10,"October",F413=11,"November",F413=12,"December"))</f>
        <v>December</v>
      </c>
      <c r="J413" s="10" t="str" cm="1">
        <f t="array" ref="J413">_xlfn.IFS(OR(I413="December",I413="January",I413="Febuary"),"Winter",OR(I413="March",I413="April",I413="May"),"Spring",OR(I413="June",I413="July",I413="August"),"Summer",OR(I413="September",I413="October",I413="November"),"Fall")</f>
        <v>Winter</v>
      </c>
      <c r="K413" s="13">
        <v>45299</v>
      </c>
      <c r="L413" s="9">
        <f t="shared" si="49"/>
        <v>13</v>
      </c>
      <c r="M413" s="9" t="s">
        <v>33</v>
      </c>
      <c r="N413" s="9">
        <v>92083</v>
      </c>
      <c r="O413" s="9">
        <v>2694</v>
      </c>
      <c r="P413" s="14">
        <v>2063.03</v>
      </c>
      <c r="Q413" s="14">
        <f t="shared" si="50"/>
        <v>2063.03</v>
      </c>
      <c r="R413" s="9">
        <v>308</v>
      </c>
      <c r="S413" s="9" t="b">
        <v>1</v>
      </c>
      <c r="T413" s="9">
        <v>0</v>
      </c>
      <c r="U413" s="9">
        <f t="shared" si="51"/>
        <v>0</v>
      </c>
      <c r="V413" s="14">
        <f t="shared" si="52"/>
        <v>13336.97</v>
      </c>
      <c r="W413" s="14">
        <f t="shared" si="53"/>
        <v>6.69814935064935</v>
      </c>
      <c r="X413" s="14">
        <f t="shared" si="54"/>
        <v>0</v>
      </c>
      <c r="Y413" s="9">
        <f t="shared" si="55"/>
        <v>0</v>
      </c>
    </row>
    <row r="414" spans="1:25">
      <c r="A414" s="5" t="s">
        <v>876</v>
      </c>
      <c r="B414" s="6" t="s">
        <v>877</v>
      </c>
      <c r="C414" s="7" t="s">
        <v>4129</v>
      </c>
      <c r="D414" s="7">
        <v>45209</v>
      </c>
      <c r="E414" s="6">
        <v>10</v>
      </c>
      <c r="F414" s="6">
        <v>10</v>
      </c>
      <c r="G414" s="6">
        <v>2023</v>
      </c>
      <c r="H414" s="7">
        <f t="shared" si="48"/>
        <v>45209</v>
      </c>
      <c r="I414" s="7" t="str" cm="1">
        <f t="array" ref="I414">_xlfn.IFS(E414=1,"January",E414=2,"Febuary",E414=3,"March",E414=4,"April",E414=5,"May",E414=6,"June",E414=7,"July",E414=8,"August",E414=9,"September",E414=10,"October",E414=11,"November",E414=12,"December",E414&gt;12,_xlfn.IFS(F414=1,"January",F414=2,"Febuary",F414=3,"March",F414=4,"April",F414=5,"May",F414=6,"June",F414=7,"July",F414=8,"August",F414=9,"September",F414=10,"October",F414=11,"November",F414=12,"December"))</f>
        <v>October</v>
      </c>
      <c r="J414" s="7" t="str" cm="1">
        <f t="array" ref="J414">_xlfn.IFS(OR(I414="December",I414="January",I414="Febuary"),"Winter",OR(I414="March",I414="April",I414="May"),"Spring",OR(I414="June",I414="July",I414="August"),"Summer",OR(I414="September",I414="October",I414="November"),"Fall")</f>
        <v>Fall</v>
      </c>
      <c r="K414" s="11">
        <v>45213</v>
      </c>
      <c r="L414" s="6">
        <f t="shared" si="49"/>
        <v>4</v>
      </c>
      <c r="M414" s="6" t="s">
        <v>14</v>
      </c>
      <c r="N414" s="6">
        <v>88922</v>
      </c>
      <c r="O414" s="6">
        <v>1518</v>
      </c>
      <c r="P414" s="12">
        <v>1429.05</v>
      </c>
      <c r="Q414" s="12">
        <f t="shared" si="50"/>
        <v>1429.05</v>
      </c>
      <c r="R414" s="6">
        <v>0</v>
      </c>
      <c r="S414" s="6" t="b">
        <v>0</v>
      </c>
      <c r="T414" s="6">
        <v>0</v>
      </c>
      <c r="U414" s="6">
        <f t="shared" si="51"/>
        <v>0</v>
      </c>
      <c r="V414" s="12">
        <f t="shared" si="52"/>
        <v>-1429.05</v>
      </c>
      <c r="W414" s="12">
        <f t="shared" si="53"/>
        <v>0</v>
      </c>
      <c r="X414" s="12">
        <f t="shared" si="54"/>
        <v>0</v>
      </c>
      <c r="Y414" s="6">
        <f t="shared" si="55"/>
        <v>0</v>
      </c>
    </row>
    <row r="415" spans="1:25">
      <c r="A415" s="8" t="s">
        <v>878</v>
      </c>
      <c r="B415" s="9" t="s">
        <v>879</v>
      </c>
      <c r="C415" s="10" t="s">
        <v>4129</v>
      </c>
      <c r="D415" s="10">
        <v>45158</v>
      </c>
      <c r="E415" s="9">
        <v>8</v>
      </c>
      <c r="F415" s="9">
        <v>20</v>
      </c>
      <c r="G415" s="9">
        <v>2023</v>
      </c>
      <c r="H415" s="10">
        <f t="shared" si="48"/>
        <v>45158</v>
      </c>
      <c r="I415" s="10" t="str" cm="1">
        <f t="array" ref="I415">_xlfn.IFS(E415=1,"January",E415=2,"Febuary",E415=3,"March",E415=4,"April",E415=5,"May",E415=6,"June",E415=7,"July",E415=8,"August",E415=9,"September",E415=10,"October",E415=11,"November",E415=12,"December",E415&gt;12,_xlfn.IFS(F415=1,"January",F415=2,"Febuary",F415=3,"March",F415=4,"April",F415=5,"May",F415=6,"June",F415=7,"July",F415=8,"August",F415=9,"September",F415=10,"October",F415=11,"November",F415=12,"December"))</f>
        <v>August</v>
      </c>
      <c r="J415" s="10" t="str" cm="1">
        <f t="array" ref="J415">_xlfn.IFS(OR(I415="December",I415="January",I415="Febuary"),"Winter",OR(I415="March",I415="April",I415="May"),"Spring",OR(I415="June",I415="July",I415="August"),"Summer",OR(I415="September",I415="October",I415="November"),"Fall")</f>
        <v>Summer</v>
      </c>
      <c r="K415" s="13">
        <v>45179</v>
      </c>
      <c r="L415" s="9">
        <f t="shared" si="49"/>
        <v>21</v>
      </c>
      <c r="M415" s="9" t="s">
        <v>234</v>
      </c>
      <c r="N415" s="9">
        <v>56766</v>
      </c>
      <c r="O415" s="9">
        <v>1446</v>
      </c>
      <c r="P415" s="14">
        <v>971.99</v>
      </c>
      <c r="Q415" s="14">
        <f t="shared" si="50"/>
        <v>971.99</v>
      </c>
      <c r="R415" s="9">
        <v>102</v>
      </c>
      <c r="S415" s="9" t="b">
        <v>0</v>
      </c>
      <c r="T415" s="9">
        <v>0</v>
      </c>
      <c r="U415" s="9">
        <f t="shared" si="51"/>
        <v>0</v>
      </c>
      <c r="V415" s="14">
        <f t="shared" si="52"/>
        <v>4128.01</v>
      </c>
      <c r="W415" s="14">
        <f t="shared" si="53"/>
        <v>9.5293137254902</v>
      </c>
      <c r="X415" s="14">
        <f t="shared" si="54"/>
        <v>0</v>
      </c>
      <c r="Y415" s="9">
        <f t="shared" si="55"/>
        <v>0</v>
      </c>
    </row>
    <row r="416" spans="1:25">
      <c r="A416" s="5" t="s">
        <v>880</v>
      </c>
      <c r="B416" s="6" t="s">
        <v>881</v>
      </c>
      <c r="C416" s="7" t="s">
        <v>4127</v>
      </c>
      <c r="D416" s="7">
        <v>45159</v>
      </c>
      <c r="E416" s="6">
        <v>8</v>
      </c>
      <c r="F416" s="6">
        <v>21</v>
      </c>
      <c r="G416" s="6">
        <v>2023</v>
      </c>
      <c r="H416" s="7">
        <f t="shared" si="48"/>
        <v>45159</v>
      </c>
      <c r="I416" s="7" t="str" cm="1">
        <f t="array" ref="I416">_xlfn.IFS(E416=1,"January",E416=2,"Febuary",E416=3,"March",E416=4,"April",E416=5,"May",E416=6,"June",E416=7,"July",E416=8,"August",E416=9,"September",E416=10,"October",E416=11,"November",E416=12,"December",E416&gt;12,_xlfn.IFS(F416=1,"January",F416=2,"Febuary",F416=3,"March",F416=4,"April",F416=5,"May",F416=6,"June",F416=7,"July",F416=8,"August",F416=9,"September",F416=10,"October",F416=11,"November",F416=12,"December"))</f>
        <v>August</v>
      </c>
      <c r="J416" s="7" t="str" cm="1">
        <f t="array" ref="J416">_xlfn.IFS(OR(I416="December",I416="January",I416="Febuary"),"Winter",OR(I416="March",I416="April",I416="May"),"Spring",OR(I416="June",I416="July",I416="August"),"Summer",OR(I416="September",I416="October",I416="November"),"Fall")</f>
        <v>Summer</v>
      </c>
      <c r="K416" s="11">
        <v>45169</v>
      </c>
      <c r="L416" s="6">
        <f t="shared" si="49"/>
        <v>10</v>
      </c>
      <c r="M416" s="6" t="s">
        <v>41</v>
      </c>
      <c r="N416" s="6">
        <v>14403</v>
      </c>
      <c r="O416" s="6">
        <v>699</v>
      </c>
      <c r="P416" s="12">
        <v>1336.7</v>
      </c>
      <c r="Q416" s="12">
        <f t="shared" si="50"/>
        <v>1336.7</v>
      </c>
      <c r="R416" s="6">
        <v>79</v>
      </c>
      <c r="S416" s="6" t="b">
        <v>1</v>
      </c>
      <c r="T416" s="6">
        <v>0</v>
      </c>
      <c r="U416" s="6">
        <f t="shared" si="51"/>
        <v>0</v>
      </c>
      <c r="V416" s="12">
        <f t="shared" si="52"/>
        <v>2613.3</v>
      </c>
      <c r="W416" s="12">
        <f t="shared" si="53"/>
        <v>16.920253164557</v>
      </c>
      <c r="X416" s="12">
        <f t="shared" si="54"/>
        <v>0</v>
      </c>
      <c r="Y416" s="6">
        <f t="shared" si="55"/>
        <v>0</v>
      </c>
    </row>
    <row r="417" spans="1:25">
      <c r="A417" s="8" t="s">
        <v>882</v>
      </c>
      <c r="B417" s="9" t="s">
        <v>883</v>
      </c>
      <c r="C417" s="10" t="s">
        <v>4131</v>
      </c>
      <c r="D417" s="10">
        <v>45087</v>
      </c>
      <c r="E417" s="9">
        <v>6</v>
      </c>
      <c r="F417" s="9">
        <v>10</v>
      </c>
      <c r="G417" s="9">
        <v>2023</v>
      </c>
      <c r="H417" s="10">
        <f t="shared" si="48"/>
        <v>45087</v>
      </c>
      <c r="I417" s="10" t="str" cm="1">
        <f t="array" ref="I417">_xlfn.IFS(E417=1,"January",E417=2,"Febuary",E417=3,"March",E417=4,"April",E417=5,"May",E417=6,"June",E417=7,"July",E417=8,"August",E417=9,"September",E417=10,"October",E417=11,"November",E417=12,"December",E417&gt;12,_xlfn.IFS(F417=1,"January",F417=2,"Febuary",F417=3,"March",F417=4,"April",F417=5,"May",F417=6,"June",F417=7,"July",F417=8,"August",F417=9,"September",F417=10,"October",F417=11,"November",F417=12,"December"))</f>
        <v>June</v>
      </c>
      <c r="J417" s="10" t="str" cm="1">
        <f t="array" ref="J417">_xlfn.IFS(OR(I417="December",I417="January",I417="Febuary"),"Winter",OR(I417="March",I417="April",I417="May"),"Spring",OR(I417="June",I417="July",I417="August"),"Summer",OR(I417="September",I417="October",I417="November"),"Fall")</f>
        <v>Summer</v>
      </c>
      <c r="K417" s="13">
        <v>45102</v>
      </c>
      <c r="L417" s="9">
        <f t="shared" si="49"/>
        <v>15</v>
      </c>
      <c r="M417" s="9" t="s">
        <v>41</v>
      </c>
      <c r="N417" s="9">
        <v>33097</v>
      </c>
      <c r="O417" s="9">
        <v>660</v>
      </c>
      <c r="P417" s="14">
        <v>1106.36</v>
      </c>
      <c r="Q417" s="14">
        <f t="shared" si="50"/>
        <v>1106.36</v>
      </c>
      <c r="R417" s="9">
        <v>66</v>
      </c>
      <c r="S417" s="9" t="b">
        <v>1</v>
      </c>
      <c r="T417" s="9">
        <v>0</v>
      </c>
      <c r="U417" s="9">
        <f t="shared" si="51"/>
        <v>0</v>
      </c>
      <c r="V417" s="14">
        <f t="shared" si="52"/>
        <v>2193.64</v>
      </c>
      <c r="W417" s="14">
        <f t="shared" si="53"/>
        <v>16.7630303030303</v>
      </c>
      <c r="X417" s="14">
        <f t="shared" si="54"/>
        <v>0</v>
      </c>
      <c r="Y417" s="9">
        <f t="shared" si="55"/>
        <v>0</v>
      </c>
    </row>
    <row r="418" spans="1:25">
      <c r="A418" s="5" t="s">
        <v>884</v>
      </c>
      <c r="B418" s="6" t="s">
        <v>885</v>
      </c>
      <c r="C418" s="7" t="s">
        <v>4128</v>
      </c>
      <c r="D418" s="7">
        <v>45118</v>
      </c>
      <c r="E418" s="6">
        <v>7</v>
      </c>
      <c r="F418" s="6">
        <v>11</v>
      </c>
      <c r="G418" s="6">
        <v>2023</v>
      </c>
      <c r="H418" s="7">
        <f t="shared" si="48"/>
        <v>45118</v>
      </c>
      <c r="I418" s="7" t="str" cm="1">
        <f t="array" ref="I418">_xlfn.IFS(E418=1,"January",E418=2,"Febuary",E418=3,"March",E418=4,"April",E418=5,"May",E418=6,"June",E418=7,"July",E418=8,"August",E418=9,"September",E418=10,"October",E418=11,"November",E418=12,"December",E418&gt;12,_xlfn.IFS(F418=1,"January",F418=2,"Febuary",F418=3,"March",F418=4,"April",F418=5,"May",F418=6,"June",F418=7,"July",F418=8,"August",F418=9,"September",F418=10,"October",F418=11,"November",F418=12,"December"))</f>
        <v>July</v>
      </c>
      <c r="J418" s="7" t="str" cm="1">
        <f t="array" ref="J418">_xlfn.IFS(OR(I418="December",I418="January",I418="Febuary"),"Winter",OR(I418="March",I418="April",I418="May"),"Spring",OR(I418="June",I418="July",I418="August"),"Summer",OR(I418="September",I418="October",I418="November"),"Fall")</f>
        <v>Summer</v>
      </c>
      <c r="K418" s="11">
        <v>45119</v>
      </c>
      <c r="L418" s="6">
        <f t="shared" si="49"/>
        <v>1</v>
      </c>
      <c r="M418" s="6" t="s">
        <v>14</v>
      </c>
      <c r="N418" s="6">
        <v>79657</v>
      </c>
      <c r="O418" s="6">
        <v>1222</v>
      </c>
      <c r="P418" s="12">
        <v>1458.56</v>
      </c>
      <c r="Q418" s="12">
        <f t="shared" si="50"/>
        <v>1458.56</v>
      </c>
      <c r="R418" s="6">
        <v>94</v>
      </c>
      <c r="S418" s="6" t="b">
        <v>1</v>
      </c>
      <c r="T418" s="6">
        <v>0</v>
      </c>
      <c r="U418" s="6">
        <f t="shared" si="51"/>
        <v>0</v>
      </c>
      <c r="V418" s="12">
        <f t="shared" si="52"/>
        <v>3241.44</v>
      </c>
      <c r="W418" s="12">
        <f t="shared" si="53"/>
        <v>15.5165957446809</v>
      </c>
      <c r="X418" s="12">
        <f t="shared" si="54"/>
        <v>0</v>
      </c>
      <c r="Y418" s="6">
        <f t="shared" si="55"/>
        <v>0</v>
      </c>
    </row>
    <row r="419" spans="1:25">
      <c r="A419" s="8" t="s">
        <v>886</v>
      </c>
      <c r="B419" s="9" t="s">
        <v>887</v>
      </c>
      <c r="C419" s="10" t="s">
        <v>4131</v>
      </c>
      <c r="D419" s="10" t="s">
        <v>888</v>
      </c>
      <c r="E419" s="9">
        <v>31</v>
      </c>
      <c r="F419" s="9">
        <v>8</v>
      </c>
      <c r="G419" s="9">
        <v>2023</v>
      </c>
      <c r="H419" s="10">
        <f t="shared" si="48"/>
        <v>45169</v>
      </c>
      <c r="I419" s="10" t="str" cm="1">
        <f t="array" ref="I419">_xlfn.IFS(E419=1,"January",E419=2,"Febuary",E419=3,"March",E419=4,"April",E419=5,"May",E419=6,"June",E419=7,"July",E419=8,"August",E419=9,"September",E419=10,"October",E419=11,"November",E419=12,"December",E419&gt;12,_xlfn.IFS(F419=1,"January",F419=2,"Febuary",F419=3,"March",F419=4,"April",F419=5,"May",F419=6,"June",F419=7,"July",F419=8,"August",F419=9,"September",F419=10,"October",F419=11,"November",F419=12,"December"))</f>
        <v>August</v>
      </c>
      <c r="J419" s="10" t="str" cm="1">
        <f t="array" ref="J419">_xlfn.IFS(OR(I419="December",I419="January",I419="Febuary"),"Winter",OR(I419="March",I419="April",I419="May"),"Spring",OR(I419="June",I419="July",I419="August"),"Summer",OR(I419="September",I419="October",I419="November"),"Fall")</f>
        <v>Summer</v>
      </c>
      <c r="K419" s="13">
        <v>45184</v>
      </c>
      <c r="L419" s="9">
        <f t="shared" si="49"/>
        <v>15</v>
      </c>
      <c r="M419" s="9" t="s">
        <v>19</v>
      </c>
      <c r="N419" s="9">
        <v>11966</v>
      </c>
      <c r="O419" s="9">
        <v>320</v>
      </c>
      <c r="P419" s="14">
        <v>575.18</v>
      </c>
      <c r="Q419" s="14">
        <f t="shared" si="50"/>
        <v>575.18</v>
      </c>
      <c r="R419" s="9">
        <v>16</v>
      </c>
      <c r="S419" s="9" t="b">
        <v>1</v>
      </c>
      <c r="T419" s="9">
        <v>0</v>
      </c>
      <c r="U419" s="9">
        <f t="shared" si="51"/>
        <v>0</v>
      </c>
      <c r="V419" s="14">
        <f t="shared" si="52"/>
        <v>224.82</v>
      </c>
      <c r="W419" s="14">
        <f t="shared" si="53"/>
        <v>35.94875</v>
      </c>
      <c r="X419" s="14">
        <f t="shared" si="54"/>
        <v>0</v>
      </c>
      <c r="Y419" s="9">
        <f t="shared" si="55"/>
        <v>0</v>
      </c>
    </row>
    <row r="420" spans="1:25">
      <c r="A420" s="5" t="s">
        <v>889</v>
      </c>
      <c r="B420" s="6" t="s">
        <v>890</v>
      </c>
      <c r="C420" s="7" t="s">
        <v>4131</v>
      </c>
      <c r="D420" s="7" t="s">
        <v>891</v>
      </c>
      <c r="E420" s="6">
        <v>13</v>
      </c>
      <c r="F420" s="6">
        <v>2</v>
      </c>
      <c r="G420" s="6">
        <v>2023</v>
      </c>
      <c r="H420" s="7">
        <f t="shared" si="48"/>
        <v>44970</v>
      </c>
      <c r="I420" s="7" t="str" cm="1">
        <f t="array" ref="I420">_xlfn.IFS(E420=1,"January",E420=2,"Febuary",E420=3,"March",E420=4,"April",E420=5,"May",E420=6,"June",E420=7,"July",E420=8,"August",E420=9,"September",E420=10,"October",E420=11,"November",E420=12,"December",E420&gt;12,_xlfn.IFS(F420=1,"January",F420=2,"Febuary",F420=3,"March",F420=4,"April",F420=5,"May",F420=6,"June",F420=7,"July",F420=8,"August",F420=9,"September",F420=10,"October",F420=11,"November",F420=12,"December"))</f>
        <v>Febuary</v>
      </c>
      <c r="J420" s="7" t="str" cm="1">
        <f t="array" ref="J420">_xlfn.IFS(OR(I420="December",I420="January",I420="Febuary"),"Winter",OR(I420="March",I420="April",I420="May"),"Spring",OR(I420="June",I420="July",I420="August"),"Summer",OR(I420="September",I420="October",I420="November"),"Fall")</f>
        <v>Winter</v>
      </c>
      <c r="K420" s="11">
        <v>44990</v>
      </c>
      <c r="L420" s="6">
        <f t="shared" si="49"/>
        <v>20</v>
      </c>
      <c r="M420" s="6" t="s">
        <v>41</v>
      </c>
      <c r="N420" s="6">
        <v>94848</v>
      </c>
      <c r="O420" s="6">
        <v>3946</v>
      </c>
      <c r="P420" s="12">
        <v>3449.54</v>
      </c>
      <c r="Q420" s="12">
        <f t="shared" si="50"/>
        <v>3449.54</v>
      </c>
      <c r="R420" s="6">
        <v>473</v>
      </c>
      <c r="S420" s="6" t="b">
        <v>0</v>
      </c>
      <c r="T420" s="6">
        <v>0</v>
      </c>
      <c r="U420" s="6">
        <f t="shared" si="51"/>
        <v>0</v>
      </c>
      <c r="V420" s="12">
        <f t="shared" si="52"/>
        <v>20200.46</v>
      </c>
      <c r="W420" s="12">
        <f t="shared" si="53"/>
        <v>7.29289640591966</v>
      </c>
      <c r="X420" s="12">
        <f t="shared" si="54"/>
        <v>0</v>
      </c>
      <c r="Y420" s="6">
        <f t="shared" si="55"/>
        <v>0</v>
      </c>
    </row>
    <row r="421" spans="1:25">
      <c r="A421" s="8" t="s">
        <v>892</v>
      </c>
      <c r="B421" s="9" t="s">
        <v>893</v>
      </c>
      <c r="C421" s="10" t="s">
        <v>4128</v>
      </c>
      <c r="D421" s="10">
        <v>44976</v>
      </c>
      <c r="E421" s="9">
        <v>2</v>
      </c>
      <c r="F421" s="9">
        <v>19</v>
      </c>
      <c r="G421" s="9">
        <v>2023</v>
      </c>
      <c r="H421" s="10">
        <f t="shared" si="48"/>
        <v>44976</v>
      </c>
      <c r="I421" s="10" t="str" cm="1">
        <f t="array" ref="I421">_xlfn.IFS(E421=1,"January",E421=2,"Febuary",E421=3,"March",E421=4,"April",E421=5,"May",E421=6,"June",E421=7,"July",E421=8,"August",E421=9,"September",E421=10,"October",E421=11,"November",E421=12,"December",E421&gt;12,_xlfn.IFS(F421=1,"January",F421=2,"Febuary",F421=3,"March",F421=4,"April",F421=5,"May",F421=6,"June",F421=7,"July",F421=8,"August",F421=9,"September",F421=10,"October",F421=11,"November",F421=12,"December"))</f>
        <v>Febuary</v>
      </c>
      <c r="J421" s="10" t="str" cm="1">
        <f t="array" ref="J421">_xlfn.IFS(OR(I421="December",I421="January",I421="Febuary"),"Winter",OR(I421="March",I421="April",I421="May"),"Spring",OR(I421="June",I421="July",I421="August"),"Summer",OR(I421="September",I421="October",I421="November"),"Fall")</f>
        <v>Winter</v>
      </c>
      <c r="K421" s="13">
        <v>44997</v>
      </c>
      <c r="L421" s="9">
        <f t="shared" si="49"/>
        <v>21</v>
      </c>
      <c r="M421" s="9" t="s">
        <v>14</v>
      </c>
      <c r="N421" s="9">
        <v>53921</v>
      </c>
      <c r="O421" s="9">
        <v>1794</v>
      </c>
      <c r="P421" s="14">
        <v>2826.77</v>
      </c>
      <c r="Q421" s="14">
        <f t="shared" si="50"/>
        <v>2826.77</v>
      </c>
      <c r="R421" s="9">
        <v>274</v>
      </c>
      <c r="S421" s="9" t="b">
        <v>1</v>
      </c>
      <c r="T421" s="9">
        <v>0</v>
      </c>
      <c r="U421" s="9">
        <f t="shared" si="51"/>
        <v>0</v>
      </c>
      <c r="V421" s="14">
        <f t="shared" si="52"/>
        <v>10873.23</v>
      </c>
      <c r="W421" s="14">
        <f t="shared" si="53"/>
        <v>10.3166788321168</v>
      </c>
      <c r="X421" s="14">
        <f t="shared" si="54"/>
        <v>0</v>
      </c>
      <c r="Y421" s="9">
        <f t="shared" si="55"/>
        <v>0</v>
      </c>
    </row>
    <row r="422" spans="1:25">
      <c r="A422" s="5" t="s">
        <v>894</v>
      </c>
      <c r="B422" s="6" t="s">
        <v>895</v>
      </c>
      <c r="C422" s="7" t="s">
        <v>4131</v>
      </c>
      <c r="D422" s="7">
        <v>44993</v>
      </c>
      <c r="E422" s="6">
        <v>3</v>
      </c>
      <c r="F422" s="6">
        <v>8</v>
      </c>
      <c r="G422" s="6">
        <v>2023</v>
      </c>
      <c r="H422" s="7">
        <f t="shared" si="48"/>
        <v>44993</v>
      </c>
      <c r="I422" s="7" t="str" cm="1">
        <f t="array" ref="I422">_xlfn.IFS(E422=1,"January",E422=2,"Febuary",E422=3,"March",E422=4,"April",E422=5,"May",E422=6,"June",E422=7,"July",E422=8,"August",E422=9,"September",E422=10,"October",E422=11,"November",E422=12,"December",E422&gt;12,_xlfn.IFS(F422=1,"January",F422=2,"Febuary",F422=3,"March",F422=4,"April",F422=5,"May",F422=6,"June",F422=7,"July",F422=8,"August",F422=9,"September",F422=10,"October",F422=11,"November",F422=12,"December"))</f>
        <v>March</v>
      </c>
      <c r="J422" s="7" t="str" cm="1">
        <f t="array" ref="J422">_xlfn.IFS(OR(I422="December",I422="January",I422="Febuary"),"Winter",OR(I422="March",I422="April",I422="May"),"Spring",OR(I422="June",I422="July",I422="August"),"Summer",OR(I422="September",I422="October",I422="November"),"Fall")</f>
        <v>Spring</v>
      </c>
      <c r="K422" s="11">
        <v>45015</v>
      </c>
      <c r="L422" s="6">
        <f t="shared" si="49"/>
        <v>22</v>
      </c>
      <c r="M422" s="6" t="s">
        <v>41</v>
      </c>
      <c r="N422" s="6">
        <v>50726</v>
      </c>
      <c r="O422" s="6">
        <v>1888</v>
      </c>
      <c r="P422" s="12">
        <v>3368.57</v>
      </c>
      <c r="Q422" s="12">
        <f t="shared" si="50"/>
        <v>3368.57</v>
      </c>
      <c r="R422" s="6">
        <v>158</v>
      </c>
      <c r="S422" s="6" t="b">
        <v>0</v>
      </c>
      <c r="T422" s="6">
        <v>0</v>
      </c>
      <c r="U422" s="6">
        <f t="shared" si="51"/>
        <v>0</v>
      </c>
      <c r="V422" s="12">
        <f t="shared" si="52"/>
        <v>4531.43</v>
      </c>
      <c r="W422" s="12">
        <f t="shared" si="53"/>
        <v>21.3200632911392</v>
      </c>
      <c r="X422" s="12">
        <f t="shared" si="54"/>
        <v>0</v>
      </c>
      <c r="Y422" s="6">
        <f t="shared" si="55"/>
        <v>0</v>
      </c>
    </row>
    <row r="423" spans="1:25">
      <c r="A423" s="8" t="s">
        <v>896</v>
      </c>
      <c r="B423" s="9" t="s">
        <v>897</v>
      </c>
      <c r="C423" s="10" t="s">
        <v>4131</v>
      </c>
      <c r="D423" s="10">
        <v>45214</v>
      </c>
      <c r="E423" s="9">
        <v>10</v>
      </c>
      <c r="F423" s="9">
        <v>15</v>
      </c>
      <c r="G423" s="9">
        <v>2023</v>
      </c>
      <c r="H423" s="10">
        <f t="shared" si="48"/>
        <v>45214</v>
      </c>
      <c r="I423" s="10" t="str" cm="1">
        <f t="array" ref="I423">_xlfn.IFS(E423=1,"January",E423=2,"Febuary",E423=3,"March",E423=4,"April",E423=5,"May",E423=6,"June",E423=7,"July",E423=8,"August",E423=9,"September",E423=10,"October",E423=11,"November",E423=12,"December",E423&gt;12,_xlfn.IFS(F423=1,"January",F423=2,"Febuary",F423=3,"March",F423=4,"April",F423=5,"May",F423=6,"June",F423=7,"July",F423=8,"August",F423=9,"September",F423=10,"October",F423=11,"November",F423=12,"December"))</f>
        <v>October</v>
      </c>
      <c r="J423" s="10" t="str" cm="1">
        <f t="array" ref="J423">_xlfn.IFS(OR(I423="December",I423="January",I423="Febuary"),"Winter",OR(I423="March",I423="April",I423="May"),"Spring",OR(I423="June",I423="July",I423="August"),"Summer",OR(I423="September",I423="October",I423="November"),"Fall")</f>
        <v>Fall</v>
      </c>
      <c r="K423" s="13">
        <v>45231</v>
      </c>
      <c r="L423" s="9">
        <f t="shared" si="49"/>
        <v>17</v>
      </c>
      <c r="M423" s="9" t="s">
        <v>14</v>
      </c>
      <c r="N423" s="9">
        <v>51300</v>
      </c>
      <c r="O423" s="9">
        <v>902</v>
      </c>
      <c r="P423" s="14">
        <v>933.71</v>
      </c>
      <c r="Q423" s="14">
        <f t="shared" si="50"/>
        <v>933.71</v>
      </c>
      <c r="R423" s="9">
        <v>62</v>
      </c>
      <c r="S423" s="9" t="b">
        <v>0</v>
      </c>
      <c r="T423" s="9">
        <v>0</v>
      </c>
      <c r="U423" s="9">
        <f t="shared" si="51"/>
        <v>0</v>
      </c>
      <c r="V423" s="14">
        <f t="shared" si="52"/>
        <v>2166.29</v>
      </c>
      <c r="W423" s="14">
        <f t="shared" si="53"/>
        <v>15.0598387096774</v>
      </c>
      <c r="X423" s="14">
        <f t="shared" si="54"/>
        <v>0</v>
      </c>
      <c r="Y423" s="9">
        <f t="shared" si="55"/>
        <v>0</v>
      </c>
    </row>
    <row r="424" spans="1:25">
      <c r="A424" s="5" t="s">
        <v>898</v>
      </c>
      <c r="B424" s="6" t="s">
        <v>899</v>
      </c>
      <c r="C424" s="7" t="s">
        <v>4127</v>
      </c>
      <c r="D424" s="7">
        <v>45137</v>
      </c>
      <c r="E424" s="6">
        <v>7</v>
      </c>
      <c r="F424" s="6">
        <v>30</v>
      </c>
      <c r="G424" s="6">
        <v>2023</v>
      </c>
      <c r="H424" s="7">
        <f t="shared" si="48"/>
        <v>45137</v>
      </c>
      <c r="I424" s="7" t="str" cm="1">
        <f t="array" ref="I424">_xlfn.IFS(E424=1,"January",E424=2,"Febuary",E424=3,"March",E424=4,"April",E424=5,"May",E424=6,"June",E424=7,"July",E424=8,"August",E424=9,"September",E424=10,"October",E424=11,"November",E424=12,"December",E424&gt;12,_xlfn.IFS(F424=1,"January",F424=2,"Febuary",F424=3,"March",F424=4,"April",F424=5,"May",F424=6,"June",F424=7,"July",F424=8,"August",F424=9,"September",F424=10,"October",F424=11,"November",F424=12,"December"))</f>
        <v>July</v>
      </c>
      <c r="J424" s="7" t="str" cm="1">
        <f t="array" ref="J424">_xlfn.IFS(OR(I424="December",I424="January",I424="Febuary"),"Winter",OR(I424="March",I424="April",I424="May"),"Spring",OR(I424="June",I424="July",I424="August"),"Summer",OR(I424="September",I424="October",I424="November"),"Fall")</f>
        <v>Summer</v>
      </c>
      <c r="K424" s="11">
        <v>45162</v>
      </c>
      <c r="L424" s="6">
        <f t="shared" si="49"/>
        <v>25</v>
      </c>
      <c r="M424" s="6" t="s">
        <v>415</v>
      </c>
      <c r="N424" s="6">
        <v>23677</v>
      </c>
      <c r="O424" s="6">
        <v>822</v>
      </c>
      <c r="P424" s="12">
        <v>1344.95</v>
      </c>
      <c r="Q424" s="12">
        <f t="shared" si="50"/>
        <v>1344.95</v>
      </c>
      <c r="R424" s="6">
        <v>0</v>
      </c>
      <c r="S424" s="6" t="b">
        <v>1</v>
      </c>
      <c r="T424" s="6">
        <v>0</v>
      </c>
      <c r="U424" s="6">
        <f t="shared" si="51"/>
        <v>0</v>
      </c>
      <c r="V424" s="12">
        <f t="shared" si="52"/>
        <v>-1344.95</v>
      </c>
      <c r="W424" s="12">
        <f t="shared" si="53"/>
        <v>0</v>
      </c>
      <c r="X424" s="12">
        <f t="shared" si="54"/>
        <v>0</v>
      </c>
      <c r="Y424" s="6">
        <f t="shared" si="55"/>
        <v>0</v>
      </c>
    </row>
    <row r="425" spans="1:25">
      <c r="A425" s="8" t="s">
        <v>900</v>
      </c>
      <c r="B425" s="9" t="s">
        <v>901</v>
      </c>
      <c r="C425" s="10" t="s">
        <v>4127</v>
      </c>
      <c r="D425" s="10">
        <v>45143</v>
      </c>
      <c r="E425" s="9">
        <v>8</v>
      </c>
      <c r="F425" s="9">
        <v>5</v>
      </c>
      <c r="G425" s="9">
        <v>2023</v>
      </c>
      <c r="H425" s="10">
        <f t="shared" si="48"/>
        <v>45143</v>
      </c>
      <c r="I425" s="10" t="str" cm="1">
        <f t="array" ref="I425">_xlfn.IFS(E425=1,"January",E425=2,"Febuary",E425=3,"March",E425=4,"April",E425=5,"May",E425=6,"June",E425=7,"July",E425=8,"August",E425=9,"September",E425=10,"October",E425=11,"November",E425=12,"December",E425&gt;12,_xlfn.IFS(F425=1,"January",F425=2,"Febuary",F425=3,"March",F425=4,"April",F425=5,"May",F425=6,"June",F425=7,"July",F425=8,"August",F425=9,"September",F425=10,"October",F425=11,"November",F425=12,"December"))</f>
        <v>August</v>
      </c>
      <c r="J425" s="10" t="str" cm="1">
        <f t="array" ref="J425">_xlfn.IFS(OR(I425="December",I425="January",I425="Febuary"),"Winter",OR(I425="March",I425="April",I425="May"),"Spring",OR(I425="June",I425="July",I425="August"),"Summer",OR(I425="September",I425="October",I425="November"),"Fall")</f>
        <v>Summer</v>
      </c>
      <c r="K425" s="13">
        <v>45156</v>
      </c>
      <c r="L425" s="9">
        <f t="shared" si="49"/>
        <v>13</v>
      </c>
      <c r="M425" s="9" t="s">
        <v>41</v>
      </c>
      <c r="N425" s="9">
        <v>56609</v>
      </c>
      <c r="O425" s="9">
        <v>1298</v>
      </c>
      <c r="P425" s="14">
        <v>1223.51</v>
      </c>
      <c r="Q425" s="14">
        <f t="shared" si="50"/>
        <v>1223.51</v>
      </c>
      <c r="R425" s="9">
        <v>118</v>
      </c>
      <c r="S425" s="9" t="b">
        <v>1</v>
      </c>
      <c r="T425" s="9">
        <v>0</v>
      </c>
      <c r="U425" s="9">
        <f t="shared" si="51"/>
        <v>0</v>
      </c>
      <c r="V425" s="14">
        <f t="shared" si="52"/>
        <v>4676.49</v>
      </c>
      <c r="W425" s="14">
        <f t="shared" si="53"/>
        <v>10.3687288135593</v>
      </c>
      <c r="X425" s="14">
        <f t="shared" si="54"/>
        <v>0</v>
      </c>
      <c r="Y425" s="9">
        <f t="shared" si="55"/>
        <v>0</v>
      </c>
    </row>
    <row r="426" spans="1:25">
      <c r="A426" s="5" t="s">
        <v>902</v>
      </c>
      <c r="B426" s="6" t="s">
        <v>903</v>
      </c>
      <c r="C426" s="7" t="s">
        <v>4128</v>
      </c>
      <c r="D426" s="7">
        <v>45074</v>
      </c>
      <c r="E426" s="6">
        <v>5</v>
      </c>
      <c r="F426" s="6">
        <v>28</v>
      </c>
      <c r="G426" s="6">
        <v>2023</v>
      </c>
      <c r="H426" s="7">
        <f t="shared" si="48"/>
        <v>45074</v>
      </c>
      <c r="I426" s="7" t="str" cm="1">
        <f t="array" ref="I426">_xlfn.IFS(E426=1,"January",E426=2,"Febuary",E426=3,"March",E426=4,"April",E426=5,"May",E426=6,"June",E426=7,"July",E426=8,"August",E426=9,"September",E426=10,"October",E426=11,"November",E426=12,"December",E426&gt;12,_xlfn.IFS(F426=1,"January",F426=2,"Febuary",F426=3,"March",F426=4,"April",F426=5,"May",F426=6,"June",F426=7,"July",F426=8,"August",F426=9,"September",F426=10,"October",F426=11,"November",F426=12,"December"))</f>
        <v>May</v>
      </c>
      <c r="J426" s="7" t="str" cm="1">
        <f t="array" ref="J426">_xlfn.IFS(OR(I426="December",I426="January",I426="Febuary"),"Winter",OR(I426="March",I426="April",I426="May"),"Spring",OR(I426="June",I426="July",I426="August"),"Summer",OR(I426="September",I426="October",I426="November"),"Fall")</f>
        <v>Spring</v>
      </c>
      <c r="K426" s="11">
        <v>45081</v>
      </c>
      <c r="L426" s="6">
        <f t="shared" si="49"/>
        <v>7</v>
      </c>
      <c r="M426" s="6" t="s">
        <v>19</v>
      </c>
      <c r="N426" s="6">
        <v>97825</v>
      </c>
      <c r="O426" s="6">
        <v>4242</v>
      </c>
      <c r="P426" s="12">
        <v>4022.63</v>
      </c>
      <c r="Q426" s="12">
        <f t="shared" si="50"/>
        <v>3636.145</v>
      </c>
      <c r="R426" s="6">
        <v>354</v>
      </c>
      <c r="S426" s="6" t="b">
        <v>1</v>
      </c>
      <c r="T426" s="6">
        <v>0</v>
      </c>
      <c r="U426" s="6">
        <f t="shared" si="51"/>
        <v>0</v>
      </c>
      <c r="V426" s="12">
        <f t="shared" si="52"/>
        <v>14063.855</v>
      </c>
      <c r="W426" s="12">
        <f t="shared" si="53"/>
        <v>10.2715960451977</v>
      </c>
      <c r="X426" s="12">
        <f t="shared" si="54"/>
        <v>0</v>
      </c>
      <c r="Y426" s="6">
        <f t="shared" si="55"/>
        <v>0</v>
      </c>
    </row>
    <row r="427" spans="1:25">
      <c r="A427" s="8" t="s">
        <v>904</v>
      </c>
      <c r="B427" s="9" t="s">
        <v>905</v>
      </c>
      <c r="C427" s="10" t="s">
        <v>4129</v>
      </c>
      <c r="D427" s="10">
        <v>45222</v>
      </c>
      <c r="E427" s="9">
        <v>10</v>
      </c>
      <c r="F427" s="9">
        <v>23</v>
      </c>
      <c r="G427" s="9">
        <v>2023</v>
      </c>
      <c r="H427" s="10">
        <f t="shared" si="48"/>
        <v>45222</v>
      </c>
      <c r="I427" s="10" t="str" cm="1">
        <f t="array" ref="I427">_xlfn.IFS(E427=1,"January",E427=2,"Febuary",E427=3,"March",E427=4,"April",E427=5,"May",E427=6,"June",E427=7,"July",E427=8,"August",E427=9,"September",E427=10,"October",E427=11,"November",E427=12,"December",E427&gt;12,_xlfn.IFS(F427=1,"January",F427=2,"Febuary",F427=3,"March",F427=4,"April",F427=5,"May",F427=6,"June",F427=7,"July",F427=8,"August",F427=9,"September",F427=10,"October",F427=11,"November",F427=12,"December"))</f>
        <v>October</v>
      </c>
      <c r="J427" s="10" t="str" cm="1">
        <f t="array" ref="J427">_xlfn.IFS(OR(I427="December",I427="January",I427="Febuary"),"Winter",OR(I427="March",I427="April",I427="May"),"Spring",OR(I427="June",I427="July",I427="August"),"Summer",OR(I427="September",I427="October",I427="November"),"Fall")</f>
        <v>Fall</v>
      </c>
      <c r="K427" s="13">
        <v>45228</v>
      </c>
      <c r="L427" s="9">
        <f t="shared" si="49"/>
        <v>6</v>
      </c>
      <c r="M427" s="9" t="s">
        <v>41</v>
      </c>
      <c r="N427" s="9">
        <v>57661</v>
      </c>
      <c r="O427" s="9">
        <v>2028</v>
      </c>
      <c r="P427" s="14">
        <v>1339.67</v>
      </c>
      <c r="Q427" s="14">
        <f t="shared" si="50"/>
        <v>1339.67</v>
      </c>
      <c r="R427" s="9">
        <v>362</v>
      </c>
      <c r="S427" s="9" t="b">
        <v>0</v>
      </c>
      <c r="T427" s="9">
        <v>0</v>
      </c>
      <c r="U427" s="9">
        <f t="shared" si="51"/>
        <v>0</v>
      </c>
      <c r="V427" s="14">
        <f t="shared" si="52"/>
        <v>16760.33</v>
      </c>
      <c r="W427" s="14">
        <f t="shared" si="53"/>
        <v>3.70074585635359</v>
      </c>
      <c r="X427" s="14">
        <f t="shared" si="54"/>
        <v>0</v>
      </c>
      <c r="Y427" s="9">
        <f t="shared" si="55"/>
        <v>0</v>
      </c>
    </row>
    <row r="428" spans="1:25">
      <c r="A428" s="5" t="s">
        <v>906</v>
      </c>
      <c r="B428" s="6" t="s">
        <v>907</v>
      </c>
      <c r="C428" s="7" t="s">
        <v>4128</v>
      </c>
      <c r="D428" s="7">
        <v>45173</v>
      </c>
      <c r="E428" s="6">
        <v>9</v>
      </c>
      <c r="F428" s="6">
        <v>4</v>
      </c>
      <c r="G428" s="6">
        <v>2023</v>
      </c>
      <c r="H428" s="7">
        <f t="shared" si="48"/>
        <v>45173</v>
      </c>
      <c r="I428" s="7" t="str" cm="1">
        <f t="array" ref="I428">_xlfn.IFS(E428=1,"January",E428=2,"Febuary",E428=3,"March",E428=4,"April",E428=5,"May",E428=6,"June",E428=7,"July",E428=8,"August",E428=9,"September",E428=10,"October",E428=11,"November",E428=12,"December",E428&gt;12,_xlfn.IFS(F428=1,"January",F428=2,"Febuary",F428=3,"March",F428=4,"April",F428=5,"May",F428=6,"June",F428=7,"July",F428=8,"August",F428=9,"September",F428=10,"October",F428=11,"November",F428=12,"December"))</f>
        <v>September</v>
      </c>
      <c r="J428" s="7" t="str" cm="1">
        <f t="array" ref="J428">_xlfn.IFS(OR(I428="December",I428="January",I428="Febuary"),"Winter",OR(I428="March",I428="April",I428="May"),"Spring",OR(I428="June",I428="July",I428="August"),"Summer",OR(I428="September",I428="October",I428="November"),"Fall")</f>
        <v>Fall</v>
      </c>
      <c r="K428" s="11">
        <v>45177</v>
      </c>
      <c r="L428" s="6">
        <f t="shared" si="49"/>
        <v>4</v>
      </c>
      <c r="M428" s="6" t="s">
        <v>23</v>
      </c>
      <c r="N428" s="6">
        <v>32024</v>
      </c>
      <c r="O428" s="6">
        <v>574</v>
      </c>
      <c r="P428" s="12">
        <v>665.89</v>
      </c>
      <c r="Q428" s="12">
        <f t="shared" si="50"/>
        <v>665.89</v>
      </c>
      <c r="R428" s="6">
        <v>99</v>
      </c>
      <c r="S428" s="6" t="b">
        <v>1</v>
      </c>
      <c r="T428" s="6">
        <v>0</v>
      </c>
      <c r="U428" s="6">
        <f t="shared" si="51"/>
        <v>0</v>
      </c>
      <c r="V428" s="12">
        <f t="shared" si="52"/>
        <v>4284.11</v>
      </c>
      <c r="W428" s="12">
        <f t="shared" si="53"/>
        <v>6.72616161616162</v>
      </c>
      <c r="X428" s="12">
        <f t="shared" si="54"/>
        <v>0</v>
      </c>
      <c r="Y428" s="6">
        <f t="shared" si="55"/>
        <v>0</v>
      </c>
    </row>
    <row r="429" spans="1:25">
      <c r="A429" s="8" t="s">
        <v>908</v>
      </c>
      <c r="B429" s="9" t="s">
        <v>909</v>
      </c>
      <c r="C429" s="10" t="s">
        <v>4129</v>
      </c>
      <c r="D429" s="10">
        <v>45211</v>
      </c>
      <c r="E429" s="9">
        <v>10</v>
      </c>
      <c r="F429" s="9">
        <v>12</v>
      </c>
      <c r="G429" s="9">
        <v>2023</v>
      </c>
      <c r="H429" s="10">
        <f t="shared" si="48"/>
        <v>45211</v>
      </c>
      <c r="I429" s="10" t="str" cm="1">
        <f t="array" ref="I429">_xlfn.IFS(E429=1,"January",E429=2,"Febuary",E429=3,"March",E429=4,"April",E429=5,"May",E429=6,"June",E429=7,"July",E429=8,"August",E429=9,"September",E429=10,"October",E429=11,"November",E429=12,"December",E429&gt;12,_xlfn.IFS(F429=1,"January",F429=2,"Febuary",F429=3,"March",F429=4,"April",F429=5,"May",F429=6,"June",F429=7,"July",F429=8,"August",F429=9,"September",F429=10,"October",F429=11,"November",F429=12,"December"))</f>
        <v>October</v>
      </c>
      <c r="J429" s="10" t="str" cm="1">
        <f t="array" ref="J429">_xlfn.IFS(OR(I429="December",I429="January",I429="Febuary"),"Winter",OR(I429="March",I429="April",I429="May"),"Spring",OR(I429="June",I429="July",I429="August"),"Summer",OR(I429="September",I429="October",I429="November"),"Fall")</f>
        <v>Fall</v>
      </c>
      <c r="K429" s="13">
        <v>45213</v>
      </c>
      <c r="L429" s="9">
        <f t="shared" si="49"/>
        <v>2</v>
      </c>
      <c r="M429" s="9" t="s">
        <v>41</v>
      </c>
      <c r="N429" s="9">
        <v>71313</v>
      </c>
      <c r="O429" s="9">
        <v>897</v>
      </c>
      <c r="P429" s="14">
        <v>1430.33</v>
      </c>
      <c r="Q429" s="14">
        <f t="shared" si="50"/>
        <v>1430.33</v>
      </c>
      <c r="R429" s="9">
        <v>105</v>
      </c>
      <c r="S429" s="9" t="b">
        <v>0</v>
      </c>
      <c r="T429" s="9">
        <v>0</v>
      </c>
      <c r="U429" s="9">
        <f t="shared" si="51"/>
        <v>0</v>
      </c>
      <c r="V429" s="14">
        <f t="shared" si="52"/>
        <v>3819.67</v>
      </c>
      <c r="W429" s="14">
        <f t="shared" si="53"/>
        <v>13.6221904761905</v>
      </c>
      <c r="X429" s="14">
        <f t="shared" si="54"/>
        <v>0</v>
      </c>
      <c r="Y429" s="9">
        <f t="shared" si="55"/>
        <v>0</v>
      </c>
    </row>
    <row r="430" spans="1:25">
      <c r="A430" s="5" t="s">
        <v>910</v>
      </c>
      <c r="B430" s="6" t="s">
        <v>911</v>
      </c>
      <c r="C430" s="7" t="s">
        <v>4131</v>
      </c>
      <c r="D430" s="7">
        <v>45220</v>
      </c>
      <c r="E430" s="6">
        <v>10</v>
      </c>
      <c r="F430" s="6">
        <v>21</v>
      </c>
      <c r="G430" s="6">
        <v>2023</v>
      </c>
      <c r="H430" s="7">
        <f t="shared" si="48"/>
        <v>45220</v>
      </c>
      <c r="I430" s="7" t="str" cm="1">
        <f t="array" ref="I430">_xlfn.IFS(E430=1,"January",E430=2,"Febuary",E430=3,"March",E430=4,"April",E430=5,"May",E430=6,"June",E430=7,"July",E430=8,"August",E430=9,"September",E430=10,"October",E430=11,"November",E430=12,"December",E430&gt;12,_xlfn.IFS(F430=1,"January",F430=2,"Febuary",F430=3,"March",F430=4,"April",F430=5,"May",F430=6,"June",F430=7,"July",F430=8,"August",F430=9,"September",F430=10,"October",F430=11,"November",F430=12,"December"))</f>
        <v>October</v>
      </c>
      <c r="J430" s="7" t="str" cm="1">
        <f t="array" ref="J430">_xlfn.IFS(OR(I430="December",I430="January",I430="Febuary"),"Winter",OR(I430="March",I430="April",I430="May"),"Spring",OR(I430="June",I430="July",I430="August"),"Summer",OR(I430="September",I430="October",I430="November"),"Fall")</f>
        <v>Fall</v>
      </c>
      <c r="K430" s="11">
        <v>45233</v>
      </c>
      <c r="L430" s="6">
        <f t="shared" si="49"/>
        <v>13</v>
      </c>
      <c r="M430" s="6" t="s">
        <v>14</v>
      </c>
      <c r="N430" s="6">
        <v>54006</v>
      </c>
      <c r="O430" s="6">
        <v>632</v>
      </c>
      <c r="P430" s="12">
        <v>1207.33</v>
      </c>
      <c r="Q430" s="12">
        <f t="shared" si="50"/>
        <v>1207.33</v>
      </c>
      <c r="R430" s="6">
        <v>77</v>
      </c>
      <c r="S430" s="6" t="b">
        <v>0</v>
      </c>
      <c r="T430" s="6">
        <v>0</v>
      </c>
      <c r="U430" s="6">
        <f t="shared" si="51"/>
        <v>0</v>
      </c>
      <c r="V430" s="12">
        <f t="shared" si="52"/>
        <v>2642.67</v>
      </c>
      <c r="W430" s="12">
        <f t="shared" si="53"/>
        <v>15.6796103896104</v>
      </c>
      <c r="X430" s="12">
        <f t="shared" si="54"/>
        <v>0</v>
      </c>
      <c r="Y430" s="6">
        <f t="shared" si="55"/>
        <v>0</v>
      </c>
    </row>
    <row r="431" spans="1:25">
      <c r="A431" s="8" t="s">
        <v>912</v>
      </c>
      <c r="B431" s="9" t="s">
        <v>913</v>
      </c>
      <c r="C431" s="10" t="s">
        <v>4127</v>
      </c>
      <c r="D431" s="10">
        <v>45214</v>
      </c>
      <c r="E431" s="9">
        <v>10</v>
      </c>
      <c r="F431" s="9">
        <v>15</v>
      </c>
      <c r="G431" s="9">
        <v>2023</v>
      </c>
      <c r="H431" s="10">
        <f t="shared" si="48"/>
        <v>45214</v>
      </c>
      <c r="I431" s="10" t="str" cm="1">
        <f t="array" ref="I431">_xlfn.IFS(E431=1,"January",E431=2,"Febuary",E431=3,"March",E431=4,"April",E431=5,"May",E431=6,"June",E431=7,"July",E431=8,"August",E431=9,"September",E431=10,"October",E431=11,"November",E431=12,"December",E431&gt;12,_xlfn.IFS(F431=1,"January",F431=2,"Febuary",F431=3,"March",F431=4,"April",F431=5,"May",F431=6,"June",F431=7,"July",F431=8,"August",F431=9,"September",F431=10,"October",F431=11,"November",F431=12,"December"))</f>
        <v>October</v>
      </c>
      <c r="J431" s="10" t="str" cm="1">
        <f t="array" ref="J431">_xlfn.IFS(OR(I431="December",I431="January",I431="Febuary"),"Winter",OR(I431="March",I431="April",I431="May"),"Spring",OR(I431="June",I431="July",I431="August"),"Summer",OR(I431="September",I431="October",I431="November"),"Fall")</f>
        <v>Fall</v>
      </c>
      <c r="K431" s="13">
        <v>45240</v>
      </c>
      <c r="L431" s="9">
        <f t="shared" si="49"/>
        <v>26</v>
      </c>
      <c r="M431" s="9" t="s">
        <v>19</v>
      </c>
      <c r="N431" s="9">
        <v>96285</v>
      </c>
      <c r="O431" s="9">
        <v>2393</v>
      </c>
      <c r="P431" s="14">
        <v>3363.83</v>
      </c>
      <c r="Q431" s="14">
        <f t="shared" si="50"/>
        <v>3363.83</v>
      </c>
      <c r="R431" s="9">
        <v>197</v>
      </c>
      <c r="S431" s="9" t="b">
        <v>1</v>
      </c>
      <c r="T431" s="9">
        <v>96312</v>
      </c>
      <c r="U431" s="9">
        <f t="shared" si="51"/>
        <v>0.204543566741424</v>
      </c>
      <c r="V431" s="14">
        <f t="shared" si="52"/>
        <v>6486.17</v>
      </c>
      <c r="W431" s="14">
        <f t="shared" si="53"/>
        <v>17.0752791878173</v>
      </c>
      <c r="X431" s="14">
        <f t="shared" si="54"/>
        <v>0.0349263850818174</v>
      </c>
      <c r="Y431" s="9">
        <f t="shared" si="55"/>
        <v>1.00028041751052</v>
      </c>
    </row>
    <row r="432" spans="1:25">
      <c r="A432" s="5" t="s">
        <v>914</v>
      </c>
      <c r="B432" s="6" t="s">
        <v>915</v>
      </c>
      <c r="C432" s="7" t="s">
        <v>4128</v>
      </c>
      <c r="D432" s="7">
        <v>45241</v>
      </c>
      <c r="E432" s="6">
        <v>11</v>
      </c>
      <c r="F432" s="6">
        <v>11</v>
      </c>
      <c r="G432" s="6">
        <v>2023</v>
      </c>
      <c r="H432" s="7">
        <f t="shared" si="48"/>
        <v>45241</v>
      </c>
      <c r="I432" s="7" t="str" cm="1">
        <f t="array" ref="I432">_xlfn.IFS(E432=1,"January",E432=2,"Febuary",E432=3,"March",E432=4,"April",E432=5,"May",E432=6,"June",E432=7,"July",E432=8,"August",E432=9,"September",E432=10,"October",E432=11,"November",E432=12,"December",E432&gt;12,_xlfn.IFS(F432=1,"January",F432=2,"Febuary",F432=3,"March",F432=4,"April",F432=5,"May",F432=6,"June",F432=7,"July",F432=8,"August",F432=9,"September",F432=10,"October",F432=11,"November",F432=12,"December"))</f>
        <v>November</v>
      </c>
      <c r="J432" s="7" t="str" cm="1">
        <f t="array" ref="J432">_xlfn.IFS(OR(I432="December",I432="January",I432="Febuary"),"Winter",OR(I432="March",I432="April",I432="May"),"Spring",OR(I432="June",I432="July",I432="August"),"Summer",OR(I432="September",I432="October",I432="November"),"Fall")</f>
        <v>Fall</v>
      </c>
      <c r="K432" s="11">
        <v>45245</v>
      </c>
      <c r="L432" s="6">
        <f t="shared" si="49"/>
        <v>4</v>
      </c>
      <c r="M432" s="6" t="s">
        <v>23</v>
      </c>
      <c r="N432" s="6">
        <v>16338</v>
      </c>
      <c r="O432" s="6">
        <v>337</v>
      </c>
      <c r="P432" s="12">
        <v>604.82</v>
      </c>
      <c r="Q432" s="12">
        <f t="shared" si="50"/>
        <v>604.82</v>
      </c>
      <c r="R432" s="6">
        <v>20</v>
      </c>
      <c r="S432" s="6" t="b">
        <v>1</v>
      </c>
      <c r="T432" s="6">
        <v>0</v>
      </c>
      <c r="U432" s="6">
        <f t="shared" si="51"/>
        <v>0</v>
      </c>
      <c r="V432" s="12">
        <f t="shared" si="52"/>
        <v>395.18</v>
      </c>
      <c r="W432" s="12">
        <f t="shared" si="53"/>
        <v>30.241</v>
      </c>
      <c r="X432" s="12">
        <f t="shared" si="54"/>
        <v>0</v>
      </c>
      <c r="Y432" s="6">
        <f t="shared" si="55"/>
        <v>0</v>
      </c>
    </row>
    <row r="433" spans="1:25">
      <c r="A433" s="8" t="s">
        <v>916</v>
      </c>
      <c r="B433" s="9" t="s">
        <v>917</v>
      </c>
      <c r="C433" s="10" t="s">
        <v>4131</v>
      </c>
      <c r="D433" s="10">
        <v>45238</v>
      </c>
      <c r="E433" s="9">
        <v>11</v>
      </c>
      <c r="F433" s="9">
        <v>8</v>
      </c>
      <c r="G433" s="9">
        <v>2023</v>
      </c>
      <c r="H433" s="10">
        <f t="shared" si="48"/>
        <v>45238</v>
      </c>
      <c r="I433" s="10" t="str" cm="1">
        <f t="array" ref="I433">_xlfn.IFS(E433=1,"January",E433=2,"Febuary",E433=3,"March",E433=4,"April",E433=5,"May",E433=6,"June",E433=7,"July",E433=8,"August",E433=9,"September",E433=10,"October",E433=11,"November",E433=12,"December",E433&gt;12,_xlfn.IFS(F433=1,"January",F433=2,"Febuary",F433=3,"March",F433=4,"April",F433=5,"May",F433=6,"June",F433=7,"July",F433=8,"August",F433=9,"September",F433=10,"October",F433=11,"November",F433=12,"December"))</f>
        <v>November</v>
      </c>
      <c r="J433" s="10" t="str" cm="1">
        <f t="array" ref="J433">_xlfn.IFS(OR(I433="December",I433="January",I433="Febuary"),"Winter",OR(I433="March",I433="April",I433="May"),"Spring",OR(I433="June",I433="July",I433="August"),"Summer",OR(I433="September",I433="October",I433="November"),"Fall")</f>
        <v>Fall</v>
      </c>
      <c r="K433" s="13">
        <v>45262</v>
      </c>
      <c r="L433" s="9">
        <f t="shared" si="49"/>
        <v>24</v>
      </c>
      <c r="M433" s="9" t="s">
        <v>41</v>
      </c>
      <c r="N433" s="9">
        <v>69027</v>
      </c>
      <c r="O433" s="9">
        <v>2474</v>
      </c>
      <c r="P433" s="14">
        <v>4289.28</v>
      </c>
      <c r="Q433" s="14">
        <f t="shared" si="50"/>
        <v>3636.145</v>
      </c>
      <c r="R433" s="9">
        <v>336</v>
      </c>
      <c r="S433" s="9" t="b">
        <v>1</v>
      </c>
      <c r="T433" s="9">
        <v>0</v>
      </c>
      <c r="U433" s="9">
        <f t="shared" si="51"/>
        <v>0</v>
      </c>
      <c r="V433" s="14">
        <f t="shared" si="52"/>
        <v>13163.855</v>
      </c>
      <c r="W433" s="14">
        <f t="shared" si="53"/>
        <v>10.8218601190476</v>
      </c>
      <c r="X433" s="14">
        <f t="shared" si="54"/>
        <v>0</v>
      </c>
      <c r="Y433" s="9">
        <f t="shared" si="55"/>
        <v>0</v>
      </c>
    </row>
    <row r="434" spans="1:25">
      <c r="A434" s="5" t="s">
        <v>918</v>
      </c>
      <c r="B434" s="6" t="s">
        <v>919</v>
      </c>
      <c r="C434" s="7" t="s">
        <v>4129</v>
      </c>
      <c r="D434" s="7" t="s">
        <v>920</v>
      </c>
      <c r="E434" s="6">
        <v>17</v>
      </c>
      <c r="F434" s="6">
        <v>5</v>
      </c>
      <c r="G434" s="6">
        <v>2023</v>
      </c>
      <c r="H434" s="7">
        <f t="shared" si="48"/>
        <v>45063</v>
      </c>
      <c r="I434" s="7" t="str" cm="1">
        <f t="array" ref="I434">_xlfn.IFS(E434=1,"January",E434=2,"Febuary",E434=3,"March",E434=4,"April",E434=5,"May",E434=6,"June",E434=7,"July",E434=8,"August",E434=9,"September",E434=10,"October",E434=11,"November",E434=12,"December",E434&gt;12,_xlfn.IFS(F434=1,"January",F434=2,"Febuary",F434=3,"March",F434=4,"April",F434=5,"May",F434=6,"June",F434=7,"July",F434=8,"August",F434=9,"September",F434=10,"October",F434=11,"November",F434=12,"December"))</f>
        <v>May</v>
      </c>
      <c r="J434" s="7" t="str" cm="1">
        <f t="array" ref="J434">_xlfn.IFS(OR(I434="December",I434="January",I434="Febuary"),"Winter",OR(I434="March",I434="April",I434="May"),"Spring",OR(I434="June",I434="July",I434="August"),"Summer",OR(I434="September",I434="October",I434="November"),"Fall")</f>
        <v>Spring</v>
      </c>
      <c r="K434" s="11">
        <v>45093</v>
      </c>
      <c r="L434" s="6">
        <f t="shared" si="49"/>
        <v>30</v>
      </c>
      <c r="M434" s="6" t="s">
        <v>19</v>
      </c>
      <c r="N434" s="6">
        <v>93772</v>
      </c>
      <c r="O434" s="6">
        <v>2810</v>
      </c>
      <c r="P434" s="12">
        <v>2135.64</v>
      </c>
      <c r="Q434" s="12">
        <f t="shared" si="50"/>
        <v>2135.64</v>
      </c>
      <c r="R434" s="6">
        <v>181</v>
      </c>
      <c r="S434" s="6" t="b">
        <v>1</v>
      </c>
      <c r="T434" s="6">
        <v>0</v>
      </c>
      <c r="U434" s="6">
        <f t="shared" si="51"/>
        <v>0</v>
      </c>
      <c r="V434" s="12">
        <f t="shared" si="52"/>
        <v>6914.36</v>
      </c>
      <c r="W434" s="12">
        <f t="shared" si="53"/>
        <v>11.7991160220994</v>
      </c>
      <c r="X434" s="12">
        <f t="shared" si="54"/>
        <v>0</v>
      </c>
      <c r="Y434" s="6">
        <f t="shared" si="55"/>
        <v>0</v>
      </c>
    </row>
    <row r="435" spans="1:25">
      <c r="A435" s="8" t="s">
        <v>921</v>
      </c>
      <c r="B435" s="9" t="s">
        <v>922</v>
      </c>
      <c r="C435" s="10" t="s">
        <v>4131</v>
      </c>
      <c r="D435" s="10">
        <v>45066</v>
      </c>
      <c r="E435" s="9">
        <v>5</v>
      </c>
      <c r="F435" s="9">
        <v>20</v>
      </c>
      <c r="G435" s="9">
        <v>2023</v>
      </c>
      <c r="H435" s="10">
        <f t="shared" si="48"/>
        <v>45066</v>
      </c>
      <c r="I435" s="10" t="str" cm="1">
        <f t="array" ref="I435">_xlfn.IFS(E435=1,"January",E435=2,"Febuary",E435=3,"March",E435=4,"April",E435=5,"May",E435=6,"June",E435=7,"July",E435=8,"August",E435=9,"September",E435=10,"October",E435=11,"November",E435=12,"December",E435&gt;12,_xlfn.IFS(F435=1,"January",F435=2,"Febuary",F435=3,"March",F435=4,"April",F435=5,"May",F435=6,"June",F435=7,"July",F435=8,"August",F435=9,"September",F435=10,"October",F435=11,"November",F435=12,"December"))</f>
        <v>May</v>
      </c>
      <c r="J435" s="10" t="str" cm="1">
        <f t="array" ref="J435">_xlfn.IFS(OR(I435="December",I435="January",I435="Febuary"),"Winter",OR(I435="March",I435="April",I435="May"),"Spring",OR(I435="June",I435="July",I435="August"),"Summer",OR(I435="September",I435="October",I435="November"),"Fall")</f>
        <v>Spring</v>
      </c>
      <c r="K435" s="13">
        <v>45094</v>
      </c>
      <c r="L435" s="9">
        <f t="shared" si="49"/>
        <v>28</v>
      </c>
      <c r="M435" s="9" t="s">
        <v>14</v>
      </c>
      <c r="N435" s="9">
        <v>81135</v>
      </c>
      <c r="O435" s="9">
        <v>1674</v>
      </c>
      <c r="P435" s="14">
        <v>2056.89</v>
      </c>
      <c r="Q435" s="14">
        <f t="shared" si="50"/>
        <v>2056.89</v>
      </c>
      <c r="R435" s="9">
        <v>196</v>
      </c>
      <c r="S435" s="9" t="b">
        <v>1</v>
      </c>
      <c r="T435" s="9">
        <v>0</v>
      </c>
      <c r="U435" s="9">
        <f t="shared" si="51"/>
        <v>0</v>
      </c>
      <c r="V435" s="14">
        <f t="shared" si="52"/>
        <v>7743.11</v>
      </c>
      <c r="W435" s="14">
        <f t="shared" si="53"/>
        <v>10.4943367346939</v>
      </c>
      <c r="X435" s="14">
        <f t="shared" si="54"/>
        <v>0</v>
      </c>
      <c r="Y435" s="9">
        <f t="shared" si="55"/>
        <v>0</v>
      </c>
    </row>
    <row r="436" spans="1:25">
      <c r="A436" s="5" t="s">
        <v>923</v>
      </c>
      <c r="B436" s="6" t="s">
        <v>924</v>
      </c>
      <c r="C436" s="7" t="s">
        <v>4128</v>
      </c>
      <c r="D436" s="7">
        <v>45100</v>
      </c>
      <c r="E436" s="6">
        <v>6</v>
      </c>
      <c r="F436" s="6">
        <v>23</v>
      </c>
      <c r="G436" s="6">
        <v>2023</v>
      </c>
      <c r="H436" s="7">
        <f t="shared" si="48"/>
        <v>45100</v>
      </c>
      <c r="I436" s="7" t="str" cm="1">
        <f t="array" ref="I436">_xlfn.IFS(E436=1,"January",E436=2,"Febuary",E436=3,"March",E436=4,"April",E436=5,"May",E436=6,"June",E436=7,"July",E436=8,"August",E436=9,"September",E436=10,"October",E436=11,"November",E436=12,"December",E436&gt;12,_xlfn.IFS(F436=1,"January",F436=2,"Febuary",F436=3,"March",F436=4,"April",F436=5,"May",F436=6,"June",F436=7,"July",F436=8,"August",F436=9,"September",F436=10,"October",F436=11,"November",F436=12,"December"))</f>
        <v>June</v>
      </c>
      <c r="J436" s="7" t="str" cm="1">
        <f t="array" ref="J436">_xlfn.IFS(OR(I436="December",I436="January",I436="Febuary"),"Winter",OR(I436="March",I436="April",I436="May"),"Spring",OR(I436="June",I436="July",I436="August"),"Summer",OR(I436="September",I436="October",I436="November"),"Fall")</f>
        <v>Summer</v>
      </c>
      <c r="K436" s="11">
        <v>45107</v>
      </c>
      <c r="L436" s="6">
        <f t="shared" si="49"/>
        <v>7</v>
      </c>
      <c r="M436" s="6" t="s">
        <v>33</v>
      </c>
      <c r="N436" s="6">
        <v>20508</v>
      </c>
      <c r="O436" s="6">
        <v>327</v>
      </c>
      <c r="P436" s="12">
        <v>220.85</v>
      </c>
      <c r="Q436" s="12">
        <f t="shared" si="50"/>
        <v>220.85</v>
      </c>
      <c r="R436" s="6">
        <v>62</v>
      </c>
      <c r="S436" s="6" t="b">
        <v>1</v>
      </c>
      <c r="T436" s="6">
        <v>0</v>
      </c>
      <c r="U436" s="6">
        <f t="shared" si="51"/>
        <v>0</v>
      </c>
      <c r="V436" s="12">
        <f t="shared" si="52"/>
        <v>2879.15</v>
      </c>
      <c r="W436" s="12">
        <f t="shared" si="53"/>
        <v>3.56209677419355</v>
      </c>
      <c r="X436" s="12">
        <f t="shared" si="54"/>
        <v>0</v>
      </c>
      <c r="Y436" s="6">
        <f t="shared" si="55"/>
        <v>0</v>
      </c>
    </row>
    <row r="437" spans="1:25">
      <c r="A437" s="8" t="s">
        <v>925</v>
      </c>
      <c r="B437" s="9" t="s">
        <v>926</v>
      </c>
      <c r="C437" s="10" t="s">
        <v>4131</v>
      </c>
      <c r="D437" s="10">
        <v>45000</v>
      </c>
      <c r="E437" s="9">
        <v>3</v>
      </c>
      <c r="F437" s="9">
        <v>15</v>
      </c>
      <c r="G437" s="9">
        <v>2023</v>
      </c>
      <c r="H437" s="10">
        <f t="shared" si="48"/>
        <v>45000</v>
      </c>
      <c r="I437" s="10" t="str" cm="1">
        <f t="array" ref="I437">_xlfn.IFS(E437=1,"January",E437=2,"Febuary",E437=3,"March",E437=4,"April",E437=5,"May",E437=6,"June",E437=7,"July",E437=8,"August",E437=9,"September",E437=10,"October",E437=11,"November",E437=12,"December",E437&gt;12,_xlfn.IFS(F437=1,"January",F437=2,"Febuary",F437=3,"March",F437=4,"April",F437=5,"May",F437=6,"June",F437=7,"July",F437=8,"August",F437=9,"September",F437=10,"October",F437=11,"November",F437=12,"December"))</f>
        <v>March</v>
      </c>
      <c r="J437" s="10" t="str" cm="1">
        <f t="array" ref="J437">_xlfn.IFS(OR(I437="December",I437="January",I437="Febuary"),"Winter",OR(I437="March",I437="April",I437="May"),"Spring",OR(I437="June",I437="July",I437="August"),"Summer",OR(I437="September",I437="October",I437="November"),"Fall")</f>
        <v>Spring</v>
      </c>
      <c r="K437" s="13">
        <v>45007</v>
      </c>
      <c r="L437" s="9">
        <f t="shared" si="49"/>
        <v>7</v>
      </c>
      <c r="M437" s="9" t="s">
        <v>19</v>
      </c>
      <c r="N437" s="9">
        <v>4051</v>
      </c>
      <c r="O437" s="9">
        <v>61</v>
      </c>
      <c r="P437" s="14">
        <v>92.92</v>
      </c>
      <c r="Q437" s="14">
        <f t="shared" si="50"/>
        <v>92.92</v>
      </c>
      <c r="R437" s="9">
        <v>11</v>
      </c>
      <c r="S437" s="9" t="b">
        <v>1</v>
      </c>
      <c r="T437" s="9">
        <v>0</v>
      </c>
      <c r="U437" s="9">
        <f t="shared" si="51"/>
        <v>0</v>
      </c>
      <c r="V437" s="14">
        <f t="shared" si="52"/>
        <v>457.08</v>
      </c>
      <c r="W437" s="14">
        <f t="shared" si="53"/>
        <v>8.44727272727273</v>
      </c>
      <c r="X437" s="14">
        <f t="shared" si="54"/>
        <v>0</v>
      </c>
      <c r="Y437" s="9">
        <f t="shared" si="55"/>
        <v>0</v>
      </c>
    </row>
    <row r="438" spans="1:25">
      <c r="A438" s="5" t="s">
        <v>927</v>
      </c>
      <c r="B438" s="6" t="s">
        <v>928</v>
      </c>
      <c r="C438" s="7" t="s">
        <v>4129</v>
      </c>
      <c r="D438" s="7">
        <v>44999</v>
      </c>
      <c r="E438" s="6">
        <v>3</v>
      </c>
      <c r="F438" s="6">
        <v>14</v>
      </c>
      <c r="G438" s="6">
        <v>2023</v>
      </c>
      <c r="H438" s="7">
        <f t="shared" si="48"/>
        <v>44999</v>
      </c>
      <c r="I438" s="7" t="str" cm="1">
        <f t="array" ref="I438">_xlfn.IFS(E438=1,"January",E438=2,"Febuary",E438=3,"March",E438=4,"April",E438=5,"May",E438=6,"June",E438=7,"July",E438=8,"August",E438=9,"September",E438=10,"October",E438=11,"November",E438=12,"December",E438&gt;12,_xlfn.IFS(F438=1,"January",F438=2,"Febuary",F438=3,"March",F438=4,"April",F438=5,"May",F438=6,"June",F438=7,"July",F438=8,"August",F438=9,"September",F438=10,"October",F438=11,"November",F438=12,"December"))</f>
        <v>March</v>
      </c>
      <c r="J438" s="7" t="str" cm="1">
        <f t="array" ref="J438">_xlfn.IFS(OR(I438="December",I438="January",I438="Febuary"),"Winter",OR(I438="March",I438="April",I438="May"),"Spring",OR(I438="June",I438="July",I438="August"),"Summer",OR(I438="September",I438="October",I438="November"),"Fall")</f>
        <v>Spring</v>
      </c>
      <c r="K438" s="11">
        <v>45024</v>
      </c>
      <c r="L438" s="6">
        <f t="shared" si="49"/>
        <v>25</v>
      </c>
      <c r="M438" s="6" t="s">
        <v>14</v>
      </c>
      <c r="N438" s="6">
        <v>49747</v>
      </c>
      <c r="O438" s="6">
        <v>2218</v>
      </c>
      <c r="P438" s="12">
        <v>4269.32</v>
      </c>
      <c r="Q438" s="12">
        <f t="shared" si="50"/>
        <v>3636.145</v>
      </c>
      <c r="R438" s="6">
        <v>190</v>
      </c>
      <c r="S438" s="6" t="b">
        <v>1</v>
      </c>
      <c r="T438" s="6">
        <v>0</v>
      </c>
      <c r="U438" s="6">
        <f t="shared" si="51"/>
        <v>0</v>
      </c>
      <c r="V438" s="12">
        <f t="shared" si="52"/>
        <v>5863.855</v>
      </c>
      <c r="W438" s="12">
        <f t="shared" si="53"/>
        <v>19.1376052631579</v>
      </c>
      <c r="X438" s="12">
        <f t="shared" si="54"/>
        <v>0</v>
      </c>
      <c r="Y438" s="6">
        <f t="shared" si="55"/>
        <v>0</v>
      </c>
    </row>
    <row r="439" spans="1:25">
      <c r="A439" s="8" t="s">
        <v>929</v>
      </c>
      <c r="B439" s="9" t="s">
        <v>930</v>
      </c>
      <c r="C439" s="10" t="s">
        <v>4131</v>
      </c>
      <c r="D439" s="10">
        <v>44973</v>
      </c>
      <c r="E439" s="9">
        <v>2</v>
      </c>
      <c r="F439" s="9">
        <v>16</v>
      </c>
      <c r="G439" s="9">
        <v>2023</v>
      </c>
      <c r="H439" s="10">
        <f t="shared" si="48"/>
        <v>44973</v>
      </c>
      <c r="I439" s="10" t="str" cm="1">
        <f t="array" ref="I439">_xlfn.IFS(E439=1,"January",E439=2,"Febuary",E439=3,"March",E439=4,"April",E439=5,"May",E439=6,"June",E439=7,"July",E439=8,"August",E439=9,"September",E439=10,"October",E439=11,"November",E439=12,"December",E439&gt;12,_xlfn.IFS(F439=1,"January",F439=2,"Febuary",F439=3,"March",F439=4,"April",F439=5,"May",F439=6,"June",F439=7,"July",F439=8,"August",F439=9,"September",F439=10,"October",F439=11,"November",F439=12,"December"))</f>
        <v>Febuary</v>
      </c>
      <c r="J439" s="10" t="str" cm="1">
        <f t="array" ref="J439">_xlfn.IFS(OR(I439="December",I439="January",I439="Febuary"),"Winter",OR(I439="March",I439="April",I439="May"),"Spring",OR(I439="June",I439="July",I439="August"),"Summer",OR(I439="September",I439="October",I439="November"),"Fall")</f>
        <v>Winter</v>
      </c>
      <c r="K439" s="13">
        <v>44992</v>
      </c>
      <c r="L439" s="9">
        <f t="shared" si="49"/>
        <v>19</v>
      </c>
      <c r="M439" s="9" t="s">
        <v>138</v>
      </c>
      <c r="N439" s="9">
        <v>88142</v>
      </c>
      <c r="O439" s="9">
        <v>1739</v>
      </c>
      <c r="P439" s="14">
        <v>1227.1</v>
      </c>
      <c r="Q439" s="14">
        <f t="shared" si="50"/>
        <v>1227.1</v>
      </c>
      <c r="R439" s="9">
        <v>249</v>
      </c>
      <c r="S439" s="9" t="b">
        <v>1</v>
      </c>
      <c r="T439" s="9">
        <v>0</v>
      </c>
      <c r="U439" s="9">
        <f t="shared" si="51"/>
        <v>0</v>
      </c>
      <c r="V439" s="14">
        <f t="shared" si="52"/>
        <v>11222.9</v>
      </c>
      <c r="W439" s="14">
        <f t="shared" si="53"/>
        <v>4.9281124497992</v>
      </c>
      <c r="X439" s="14">
        <f t="shared" si="54"/>
        <v>0</v>
      </c>
      <c r="Y439" s="9">
        <f t="shared" si="55"/>
        <v>0</v>
      </c>
    </row>
    <row r="440" spans="1:25">
      <c r="A440" s="5" t="s">
        <v>931</v>
      </c>
      <c r="B440" s="6" t="s">
        <v>932</v>
      </c>
      <c r="C440" s="7" t="s">
        <v>4128</v>
      </c>
      <c r="D440" s="7">
        <v>45141</v>
      </c>
      <c r="E440" s="6">
        <v>8</v>
      </c>
      <c r="F440" s="6">
        <v>3</v>
      </c>
      <c r="G440" s="6">
        <v>2023</v>
      </c>
      <c r="H440" s="7">
        <f t="shared" si="48"/>
        <v>45141</v>
      </c>
      <c r="I440" s="7" t="str" cm="1">
        <f t="array" ref="I440">_xlfn.IFS(E440=1,"January",E440=2,"Febuary",E440=3,"March",E440=4,"April",E440=5,"May",E440=6,"June",E440=7,"July",E440=8,"August",E440=9,"September",E440=10,"October",E440=11,"November",E440=12,"December",E440&gt;12,_xlfn.IFS(F440=1,"January",F440=2,"Febuary",F440=3,"March",F440=4,"April",F440=5,"May",F440=6,"June",F440=7,"July",F440=8,"August",F440=9,"September",F440=10,"October",F440=11,"November",F440=12,"December"))</f>
        <v>August</v>
      </c>
      <c r="J440" s="7" t="str" cm="1">
        <f t="array" ref="J440">_xlfn.IFS(OR(I440="December",I440="January",I440="Febuary"),"Winter",OR(I440="March",I440="April",I440="May"),"Spring",OR(I440="June",I440="July",I440="August"),"Summer",OR(I440="September",I440="October",I440="November"),"Fall")</f>
        <v>Summer</v>
      </c>
      <c r="K440" s="11">
        <v>45165</v>
      </c>
      <c r="L440" s="6">
        <f t="shared" si="49"/>
        <v>24</v>
      </c>
      <c r="M440" s="6" t="s">
        <v>41</v>
      </c>
      <c r="N440" s="6">
        <v>88235</v>
      </c>
      <c r="O440" s="6">
        <v>3182</v>
      </c>
      <c r="P440" s="12">
        <v>5093.82</v>
      </c>
      <c r="Q440" s="12">
        <f t="shared" si="50"/>
        <v>3636.145</v>
      </c>
      <c r="R440" s="6">
        <v>385</v>
      </c>
      <c r="S440" s="6" t="b">
        <v>1</v>
      </c>
      <c r="T440" s="6">
        <v>0</v>
      </c>
      <c r="U440" s="6">
        <f t="shared" si="51"/>
        <v>0</v>
      </c>
      <c r="V440" s="12">
        <f t="shared" si="52"/>
        <v>15613.855</v>
      </c>
      <c r="W440" s="12">
        <f t="shared" si="53"/>
        <v>9.44453246753247</v>
      </c>
      <c r="X440" s="12">
        <f t="shared" si="54"/>
        <v>0</v>
      </c>
      <c r="Y440" s="6">
        <f t="shared" si="55"/>
        <v>0</v>
      </c>
    </row>
    <row r="441" spans="1:25">
      <c r="A441" s="8" t="s">
        <v>933</v>
      </c>
      <c r="B441" s="9" t="s">
        <v>934</v>
      </c>
      <c r="C441" s="10" t="s">
        <v>4131</v>
      </c>
      <c r="D441" s="10">
        <v>45086</v>
      </c>
      <c r="E441" s="9">
        <v>6</v>
      </c>
      <c r="F441" s="9">
        <v>9</v>
      </c>
      <c r="G441" s="9">
        <v>2023</v>
      </c>
      <c r="H441" s="10">
        <f t="shared" si="48"/>
        <v>45086</v>
      </c>
      <c r="I441" s="10" t="str" cm="1">
        <f t="array" ref="I441">_xlfn.IFS(E441=1,"January",E441=2,"Febuary",E441=3,"March",E441=4,"April",E441=5,"May",E441=6,"June",E441=7,"July",E441=8,"August",E441=9,"September",E441=10,"October",E441=11,"November",E441=12,"December",E441&gt;12,_xlfn.IFS(F441=1,"January",F441=2,"Febuary",F441=3,"March",F441=4,"April",F441=5,"May",F441=6,"June",F441=7,"July",F441=8,"August",F441=9,"September",F441=10,"October",F441=11,"November",F441=12,"December"))</f>
        <v>June</v>
      </c>
      <c r="J441" s="10" t="str" cm="1">
        <f t="array" ref="J441">_xlfn.IFS(OR(I441="December",I441="January",I441="Febuary"),"Winter",OR(I441="March",I441="April",I441="May"),"Spring",OR(I441="June",I441="July",I441="August"),"Summer",OR(I441="September",I441="October",I441="November"),"Fall")</f>
        <v>Summer</v>
      </c>
      <c r="K441" s="13">
        <v>45110</v>
      </c>
      <c r="L441" s="9">
        <f t="shared" si="49"/>
        <v>24</v>
      </c>
      <c r="M441" s="9" t="s">
        <v>19</v>
      </c>
      <c r="N441" s="9">
        <v>55021</v>
      </c>
      <c r="O441" s="9">
        <v>2334</v>
      </c>
      <c r="P441" s="14">
        <v>3380.47</v>
      </c>
      <c r="Q441" s="14">
        <f t="shared" si="50"/>
        <v>3380.47</v>
      </c>
      <c r="R441" s="9">
        <v>423</v>
      </c>
      <c r="S441" s="9" t="b">
        <v>0</v>
      </c>
      <c r="T441" s="9">
        <v>0</v>
      </c>
      <c r="U441" s="9">
        <f t="shared" si="51"/>
        <v>0</v>
      </c>
      <c r="V441" s="14">
        <f t="shared" si="52"/>
        <v>17769.53</v>
      </c>
      <c r="W441" s="14">
        <f t="shared" si="53"/>
        <v>7.9916548463357</v>
      </c>
      <c r="X441" s="14">
        <f t="shared" si="54"/>
        <v>0</v>
      </c>
      <c r="Y441" s="9">
        <f t="shared" si="55"/>
        <v>0</v>
      </c>
    </row>
    <row r="442" spans="1:25">
      <c r="A442" s="5" t="s">
        <v>935</v>
      </c>
      <c r="B442" s="6" t="s">
        <v>936</v>
      </c>
      <c r="C442" s="7" t="s">
        <v>4127</v>
      </c>
      <c r="D442" s="7">
        <v>45217</v>
      </c>
      <c r="E442" s="6">
        <v>10</v>
      </c>
      <c r="F442" s="6">
        <v>18</v>
      </c>
      <c r="G442" s="6">
        <v>2023</v>
      </c>
      <c r="H442" s="7">
        <f t="shared" si="48"/>
        <v>45217</v>
      </c>
      <c r="I442" s="7" t="str" cm="1">
        <f t="array" ref="I442">_xlfn.IFS(E442=1,"January",E442=2,"Febuary",E442=3,"March",E442=4,"April",E442=5,"May",E442=6,"June",E442=7,"July",E442=8,"August",E442=9,"September",E442=10,"October",E442=11,"November",E442=12,"December",E442&gt;12,_xlfn.IFS(F442=1,"January",F442=2,"Febuary",F442=3,"March",F442=4,"April",F442=5,"May",F442=6,"June",F442=7,"July",F442=8,"August",F442=9,"September",F442=10,"October",F442=11,"November",F442=12,"December"))</f>
        <v>October</v>
      </c>
      <c r="J442" s="7" t="str" cm="1">
        <f t="array" ref="J442">_xlfn.IFS(OR(I442="December",I442="January",I442="Febuary"),"Winter",OR(I442="March",I442="April",I442="May"),"Spring",OR(I442="June",I442="July",I442="August"),"Summer",OR(I442="September",I442="October",I442="November"),"Fall")</f>
        <v>Fall</v>
      </c>
      <c r="K442" s="11">
        <v>45227</v>
      </c>
      <c r="L442" s="6">
        <f t="shared" si="49"/>
        <v>10</v>
      </c>
      <c r="M442" s="6" t="s">
        <v>33</v>
      </c>
      <c r="N442" s="6">
        <v>67412</v>
      </c>
      <c r="O442" s="6">
        <v>2329</v>
      </c>
      <c r="P442" s="12">
        <v>3203.32</v>
      </c>
      <c r="Q442" s="12">
        <f t="shared" si="50"/>
        <v>3203.32</v>
      </c>
      <c r="R442" s="6">
        <v>211</v>
      </c>
      <c r="S442" s="6" t="b">
        <v>1</v>
      </c>
      <c r="T442" s="6">
        <v>0</v>
      </c>
      <c r="U442" s="6">
        <f t="shared" si="51"/>
        <v>0</v>
      </c>
      <c r="V442" s="12">
        <f t="shared" si="52"/>
        <v>7346.68</v>
      </c>
      <c r="W442" s="12">
        <f t="shared" si="53"/>
        <v>15.1816113744076</v>
      </c>
      <c r="X442" s="12">
        <f t="shared" si="54"/>
        <v>0</v>
      </c>
      <c r="Y442" s="6">
        <f t="shared" si="55"/>
        <v>0</v>
      </c>
    </row>
    <row r="443" spans="1:25">
      <c r="A443" s="8" t="s">
        <v>937</v>
      </c>
      <c r="B443" s="9" t="s">
        <v>938</v>
      </c>
      <c r="C443" s="10" t="s">
        <v>4128</v>
      </c>
      <c r="D443" s="10">
        <v>45006</v>
      </c>
      <c r="E443" s="9">
        <v>3</v>
      </c>
      <c r="F443" s="9">
        <v>21</v>
      </c>
      <c r="G443" s="9">
        <v>2023</v>
      </c>
      <c r="H443" s="10">
        <f t="shared" si="48"/>
        <v>45006</v>
      </c>
      <c r="I443" s="10" t="str" cm="1">
        <f t="array" ref="I443">_xlfn.IFS(E443=1,"January",E443=2,"Febuary",E443=3,"March",E443=4,"April",E443=5,"May",E443=6,"June",E443=7,"July",E443=8,"August",E443=9,"September",E443=10,"October",E443=11,"November",E443=12,"December",E443&gt;12,_xlfn.IFS(F443=1,"January",F443=2,"Febuary",F443=3,"March",F443=4,"April",F443=5,"May",F443=6,"June",F443=7,"July",F443=8,"August",F443=9,"September",F443=10,"October",F443=11,"November",F443=12,"December"))</f>
        <v>March</v>
      </c>
      <c r="J443" s="10" t="str" cm="1">
        <f t="array" ref="J443">_xlfn.IFS(OR(I443="December",I443="January",I443="Febuary"),"Winter",OR(I443="March",I443="April",I443="May"),"Spring",OR(I443="June",I443="July",I443="August"),"Summer",OR(I443="September",I443="October",I443="November"),"Fall")</f>
        <v>Spring</v>
      </c>
      <c r="K443" s="13">
        <v>45033</v>
      </c>
      <c r="L443" s="9">
        <f t="shared" si="49"/>
        <v>27</v>
      </c>
      <c r="M443" s="9" t="s">
        <v>23</v>
      </c>
      <c r="N443" s="9">
        <v>59335</v>
      </c>
      <c r="O443" s="9">
        <v>2633</v>
      </c>
      <c r="P443" s="14">
        <v>2857.28</v>
      </c>
      <c r="Q443" s="14">
        <f t="shared" si="50"/>
        <v>2857.28</v>
      </c>
      <c r="R443" s="9">
        <v>133</v>
      </c>
      <c r="S443" s="9" t="b">
        <v>1</v>
      </c>
      <c r="T443" s="9">
        <v>0</v>
      </c>
      <c r="U443" s="9">
        <f t="shared" si="51"/>
        <v>0</v>
      </c>
      <c r="V443" s="14">
        <f t="shared" si="52"/>
        <v>3792.72</v>
      </c>
      <c r="W443" s="14">
        <f t="shared" si="53"/>
        <v>21.4833082706767</v>
      </c>
      <c r="X443" s="14">
        <f t="shared" si="54"/>
        <v>0</v>
      </c>
      <c r="Y443" s="9">
        <f t="shared" si="55"/>
        <v>0</v>
      </c>
    </row>
    <row r="444" spans="1:25">
      <c r="A444" s="5" t="s">
        <v>939</v>
      </c>
      <c r="B444" s="6" t="s">
        <v>940</v>
      </c>
      <c r="C444" s="7" t="s">
        <v>4128</v>
      </c>
      <c r="D444" s="7">
        <v>45272</v>
      </c>
      <c r="E444" s="6">
        <v>12</v>
      </c>
      <c r="F444" s="6">
        <v>12</v>
      </c>
      <c r="G444" s="6">
        <v>2023</v>
      </c>
      <c r="H444" s="7">
        <f t="shared" si="48"/>
        <v>45272</v>
      </c>
      <c r="I444" s="7" t="str" cm="1">
        <f t="array" ref="I444">_xlfn.IFS(E444=1,"January",E444=2,"Febuary",E444=3,"March",E444=4,"April",E444=5,"May",E444=6,"June",E444=7,"July",E444=8,"August",E444=9,"September",E444=10,"October",E444=11,"November",E444=12,"December",E444&gt;12,_xlfn.IFS(F444=1,"January",F444=2,"Febuary",F444=3,"March",F444=4,"April",F444=5,"May",F444=6,"June",F444=7,"July",F444=8,"August",F444=9,"September",F444=10,"October",F444=11,"November",F444=12,"December"))</f>
        <v>December</v>
      </c>
      <c r="J444" s="7" t="str" cm="1">
        <f t="array" ref="J444">_xlfn.IFS(OR(I444="December",I444="January",I444="Febuary"),"Winter",OR(I444="March",I444="April",I444="May"),"Spring",OR(I444="June",I444="July",I444="August"),"Summer",OR(I444="September",I444="October",I444="November"),"Fall")</f>
        <v>Winter</v>
      </c>
      <c r="K444" s="11">
        <v>45295</v>
      </c>
      <c r="L444" s="6">
        <f t="shared" si="49"/>
        <v>23</v>
      </c>
      <c r="M444" s="6" t="s">
        <v>23</v>
      </c>
      <c r="N444" s="6">
        <v>57179</v>
      </c>
      <c r="O444" s="6">
        <v>1469</v>
      </c>
      <c r="P444" s="12">
        <v>1517.03</v>
      </c>
      <c r="Q444" s="12">
        <f t="shared" si="50"/>
        <v>1517.03</v>
      </c>
      <c r="R444" s="6">
        <v>109</v>
      </c>
      <c r="S444" s="6" t="b">
        <v>1</v>
      </c>
      <c r="T444" s="6">
        <v>0</v>
      </c>
      <c r="U444" s="6">
        <f t="shared" si="51"/>
        <v>0</v>
      </c>
      <c r="V444" s="12">
        <f t="shared" si="52"/>
        <v>3932.97</v>
      </c>
      <c r="W444" s="12">
        <f t="shared" si="53"/>
        <v>13.9177064220183</v>
      </c>
      <c r="X444" s="12">
        <f t="shared" si="54"/>
        <v>0</v>
      </c>
      <c r="Y444" s="6">
        <f t="shared" si="55"/>
        <v>0</v>
      </c>
    </row>
    <row r="445" spans="1:25">
      <c r="A445" s="8" t="s">
        <v>941</v>
      </c>
      <c r="B445" s="9" t="s">
        <v>942</v>
      </c>
      <c r="C445" s="10" t="s">
        <v>4131</v>
      </c>
      <c r="D445" s="10">
        <v>45153</v>
      </c>
      <c r="E445" s="9">
        <v>8</v>
      </c>
      <c r="F445" s="9">
        <v>15</v>
      </c>
      <c r="G445" s="9">
        <v>2023</v>
      </c>
      <c r="H445" s="10">
        <f t="shared" si="48"/>
        <v>45153</v>
      </c>
      <c r="I445" s="10" t="str" cm="1">
        <f t="array" ref="I445">_xlfn.IFS(E445=1,"January",E445=2,"Febuary",E445=3,"March",E445=4,"April",E445=5,"May",E445=6,"June",E445=7,"July",E445=8,"August",E445=9,"September",E445=10,"October",E445=11,"November",E445=12,"December",E445&gt;12,_xlfn.IFS(F445=1,"January",F445=2,"Febuary",F445=3,"March",F445=4,"April",F445=5,"May",F445=6,"June",F445=7,"July",F445=8,"August",F445=9,"September",F445=10,"October",F445=11,"November",F445=12,"December"))</f>
        <v>August</v>
      </c>
      <c r="J445" s="10" t="str" cm="1">
        <f t="array" ref="J445">_xlfn.IFS(OR(I445="December",I445="January",I445="Febuary"),"Winter",OR(I445="March",I445="April",I445="May"),"Spring",OR(I445="June",I445="July",I445="August"),"Summer",OR(I445="September",I445="October",I445="November"),"Fall")</f>
        <v>Summer</v>
      </c>
      <c r="K445" s="13">
        <v>45175</v>
      </c>
      <c r="L445" s="9">
        <f t="shared" si="49"/>
        <v>22</v>
      </c>
      <c r="M445" s="9" t="s">
        <v>41</v>
      </c>
      <c r="N445" s="9">
        <v>33093</v>
      </c>
      <c r="O445" s="9">
        <v>1596</v>
      </c>
      <c r="P445" s="14">
        <v>906.33</v>
      </c>
      <c r="Q445" s="14">
        <f t="shared" si="50"/>
        <v>906.33</v>
      </c>
      <c r="R445" s="9">
        <v>163</v>
      </c>
      <c r="S445" s="9" t="b">
        <v>1</v>
      </c>
      <c r="T445" s="9">
        <v>0</v>
      </c>
      <c r="U445" s="9">
        <f t="shared" si="51"/>
        <v>0</v>
      </c>
      <c r="V445" s="14">
        <f t="shared" si="52"/>
        <v>7243.67</v>
      </c>
      <c r="W445" s="14">
        <f t="shared" si="53"/>
        <v>5.56030674846626</v>
      </c>
      <c r="X445" s="14">
        <f t="shared" si="54"/>
        <v>0</v>
      </c>
      <c r="Y445" s="9">
        <f t="shared" si="55"/>
        <v>0</v>
      </c>
    </row>
    <row r="446" spans="1:25">
      <c r="A446" s="5" t="s">
        <v>943</v>
      </c>
      <c r="B446" s="6" t="s">
        <v>944</v>
      </c>
      <c r="C446" s="7" t="s">
        <v>4131</v>
      </c>
      <c r="D446" s="7">
        <v>45153</v>
      </c>
      <c r="E446" s="6">
        <v>8</v>
      </c>
      <c r="F446" s="6">
        <v>15</v>
      </c>
      <c r="G446" s="6">
        <v>2023</v>
      </c>
      <c r="H446" s="7">
        <f t="shared" si="48"/>
        <v>45153</v>
      </c>
      <c r="I446" s="7" t="str" cm="1">
        <f t="array" ref="I446">_xlfn.IFS(E446=1,"January",E446=2,"Febuary",E446=3,"March",E446=4,"April",E446=5,"May",E446=6,"June",E446=7,"July",E446=8,"August",E446=9,"September",E446=10,"October",E446=11,"November",E446=12,"December",E446&gt;12,_xlfn.IFS(F446=1,"January",F446=2,"Febuary",F446=3,"March",F446=4,"April",F446=5,"May",F446=6,"June",F446=7,"July",F446=8,"August",F446=9,"September",F446=10,"October",F446=11,"November",F446=12,"December"))</f>
        <v>August</v>
      </c>
      <c r="J446" s="7" t="str" cm="1">
        <f t="array" ref="J446">_xlfn.IFS(OR(I446="December",I446="January",I446="Febuary"),"Winter",OR(I446="March",I446="April",I446="May"),"Spring",OR(I446="June",I446="July",I446="August"),"Summer",OR(I446="September",I446="October",I446="November"),"Fall")</f>
        <v>Summer</v>
      </c>
      <c r="K446" s="11">
        <v>45160</v>
      </c>
      <c r="L446" s="6">
        <f t="shared" si="49"/>
        <v>7</v>
      </c>
      <c r="M446" s="6" t="s">
        <v>41</v>
      </c>
      <c r="N446" s="6">
        <v>70678</v>
      </c>
      <c r="O446" s="6">
        <v>1083</v>
      </c>
      <c r="P446" s="12">
        <v>895.49</v>
      </c>
      <c r="Q446" s="12">
        <f t="shared" si="50"/>
        <v>895.49</v>
      </c>
      <c r="R446" s="6">
        <v>105</v>
      </c>
      <c r="S446" s="6" t="b">
        <v>1</v>
      </c>
      <c r="T446" s="6">
        <v>0</v>
      </c>
      <c r="U446" s="6">
        <f t="shared" si="51"/>
        <v>0</v>
      </c>
      <c r="V446" s="12">
        <f t="shared" si="52"/>
        <v>4354.51</v>
      </c>
      <c r="W446" s="12">
        <f t="shared" si="53"/>
        <v>8.52847619047619</v>
      </c>
      <c r="X446" s="12">
        <f t="shared" si="54"/>
        <v>0</v>
      </c>
      <c r="Y446" s="6">
        <f t="shared" si="55"/>
        <v>0</v>
      </c>
    </row>
    <row r="447" spans="1:25">
      <c r="A447" s="8" t="s">
        <v>945</v>
      </c>
      <c r="B447" s="9" t="s">
        <v>946</v>
      </c>
      <c r="C447" s="10" t="s">
        <v>4131</v>
      </c>
      <c r="D447" s="10">
        <v>45189</v>
      </c>
      <c r="E447" s="9">
        <v>9</v>
      </c>
      <c r="F447" s="9">
        <v>20</v>
      </c>
      <c r="G447" s="9">
        <v>2023</v>
      </c>
      <c r="H447" s="10">
        <f t="shared" si="48"/>
        <v>45189</v>
      </c>
      <c r="I447" s="10" t="str" cm="1">
        <f t="array" ref="I447">_xlfn.IFS(E447=1,"January",E447=2,"Febuary",E447=3,"March",E447=4,"April",E447=5,"May",E447=6,"June",E447=7,"July",E447=8,"August",E447=9,"September",E447=10,"October",E447=11,"November",E447=12,"December",E447&gt;12,_xlfn.IFS(F447=1,"January",F447=2,"Febuary",F447=3,"March",F447=4,"April",F447=5,"May",F447=6,"June",F447=7,"July",F447=8,"August",F447=9,"September",F447=10,"October",F447=11,"November",F447=12,"December"))</f>
        <v>September</v>
      </c>
      <c r="J447" s="10" t="str" cm="1">
        <f t="array" ref="J447">_xlfn.IFS(OR(I447="December",I447="January",I447="Febuary"),"Winter",OR(I447="March",I447="April",I447="May"),"Spring",OR(I447="June",I447="July",I447="August"),"Summer",OR(I447="September",I447="October",I447="November"),"Fall")</f>
        <v>Fall</v>
      </c>
      <c r="K447" s="13">
        <v>45218</v>
      </c>
      <c r="L447" s="9">
        <f t="shared" si="49"/>
        <v>29</v>
      </c>
      <c r="M447" s="9" t="s">
        <v>41</v>
      </c>
      <c r="N447" s="9">
        <v>81738</v>
      </c>
      <c r="O447" s="9">
        <v>1151</v>
      </c>
      <c r="P447" s="14">
        <v>601.7</v>
      </c>
      <c r="Q447" s="14">
        <f t="shared" si="50"/>
        <v>601.7</v>
      </c>
      <c r="R447" s="9">
        <v>194</v>
      </c>
      <c r="S447" s="9" t="b">
        <v>1</v>
      </c>
      <c r="T447" s="9">
        <v>0</v>
      </c>
      <c r="U447" s="9">
        <f t="shared" si="51"/>
        <v>0</v>
      </c>
      <c r="V447" s="14">
        <f t="shared" si="52"/>
        <v>9098.3</v>
      </c>
      <c r="W447" s="14">
        <f t="shared" si="53"/>
        <v>3.10154639175258</v>
      </c>
      <c r="X447" s="14">
        <f t="shared" si="54"/>
        <v>0</v>
      </c>
      <c r="Y447" s="9">
        <f t="shared" si="55"/>
        <v>0</v>
      </c>
    </row>
    <row r="448" spans="1:25">
      <c r="A448" s="5" t="s">
        <v>947</v>
      </c>
      <c r="B448" s="6" t="s">
        <v>948</v>
      </c>
      <c r="C448" s="7" t="s">
        <v>4131</v>
      </c>
      <c r="D448" s="7">
        <v>45072</v>
      </c>
      <c r="E448" s="6">
        <v>5</v>
      </c>
      <c r="F448" s="6">
        <v>26</v>
      </c>
      <c r="G448" s="6">
        <v>2023</v>
      </c>
      <c r="H448" s="7">
        <f t="shared" si="48"/>
        <v>45072</v>
      </c>
      <c r="I448" s="7" t="str" cm="1">
        <f t="array" ref="I448">_xlfn.IFS(E448=1,"January",E448=2,"Febuary",E448=3,"March",E448=4,"April",E448=5,"May",E448=6,"June",E448=7,"July",E448=8,"August",E448=9,"September",E448=10,"October",E448=11,"November",E448=12,"December",E448&gt;12,_xlfn.IFS(F448=1,"January",F448=2,"Febuary",F448=3,"March",F448=4,"April",F448=5,"May",F448=6,"June",F448=7,"July",F448=8,"August",F448=9,"September",F448=10,"October",F448=11,"November",F448=12,"December"))</f>
        <v>May</v>
      </c>
      <c r="J448" s="7" t="str" cm="1">
        <f t="array" ref="J448">_xlfn.IFS(OR(I448="December",I448="January",I448="Febuary"),"Winter",OR(I448="March",I448="April",I448="May"),"Spring",OR(I448="June",I448="July",I448="August"),"Summer",OR(I448="September",I448="October",I448="November"),"Fall")</f>
        <v>Spring</v>
      </c>
      <c r="K448" s="11">
        <v>45091</v>
      </c>
      <c r="L448" s="6">
        <f t="shared" si="49"/>
        <v>19</v>
      </c>
      <c r="M448" s="6" t="s">
        <v>23</v>
      </c>
      <c r="N448" s="6">
        <v>40734</v>
      </c>
      <c r="O448" s="6">
        <v>1480</v>
      </c>
      <c r="P448" s="12">
        <v>2030.75</v>
      </c>
      <c r="Q448" s="12">
        <f t="shared" si="50"/>
        <v>2030.75</v>
      </c>
      <c r="R448" s="6">
        <v>225</v>
      </c>
      <c r="S448" s="6" t="b">
        <v>1</v>
      </c>
      <c r="T448" s="6">
        <v>0</v>
      </c>
      <c r="U448" s="6">
        <f t="shared" si="51"/>
        <v>0</v>
      </c>
      <c r="V448" s="12">
        <f t="shared" si="52"/>
        <v>9219.25</v>
      </c>
      <c r="W448" s="12">
        <f t="shared" si="53"/>
        <v>9.02555555555556</v>
      </c>
      <c r="X448" s="12">
        <f t="shared" si="54"/>
        <v>0</v>
      </c>
      <c r="Y448" s="6">
        <f t="shared" si="55"/>
        <v>0</v>
      </c>
    </row>
    <row r="449" spans="1:25">
      <c r="A449" s="8" t="s">
        <v>949</v>
      </c>
      <c r="B449" s="9" t="s">
        <v>950</v>
      </c>
      <c r="C449" s="10" t="s">
        <v>4128</v>
      </c>
      <c r="D449" s="10">
        <v>45196</v>
      </c>
      <c r="E449" s="9">
        <v>9</v>
      </c>
      <c r="F449" s="9">
        <v>27</v>
      </c>
      <c r="G449" s="9">
        <v>2023</v>
      </c>
      <c r="H449" s="10">
        <f t="shared" si="48"/>
        <v>45196</v>
      </c>
      <c r="I449" s="10" t="str" cm="1">
        <f t="array" ref="I449">_xlfn.IFS(E449=1,"January",E449=2,"Febuary",E449=3,"March",E449=4,"April",E449=5,"May",E449=6,"June",E449=7,"July",E449=8,"August",E449=9,"September",E449=10,"October",E449=11,"November",E449=12,"December",E449&gt;12,_xlfn.IFS(F449=1,"January",F449=2,"Febuary",F449=3,"March",F449=4,"April",F449=5,"May",F449=6,"June",F449=7,"July",F449=8,"August",F449=9,"September",F449=10,"October",F449=11,"November",F449=12,"December"))</f>
        <v>September</v>
      </c>
      <c r="J449" s="10" t="str" cm="1">
        <f t="array" ref="J449">_xlfn.IFS(OR(I449="December",I449="January",I449="Febuary"),"Winter",OR(I449="March",I449="April",I449="May"),"Spring",OR(I449="June",I449="July",I449="August"),"Summer",OR(I449="September",I449="October",I449="November"),"Fall")</f>
        <v>Fall</v>
      </c>
      <c r="K449" s="13">
        <v>45223</v>
      </c>
      <c r="L449" s="9">
        <f t="shared" si="49"/>
        <v>27</v>
      </c>
      <c r="M449" s="9" t="s">
        <v>138</v>
      </c>
      <c r="N449" s="9">
        <v>73615</v>
      </c>
      <c r="O449" s="9">
        <v>3512</v>
      </c>
      <c r="P449" s="14">
        <v>2313.63</v>
      </c>
      <c r="Q449" s="14">
        <f t="shared" si="50"/>
        <v>2313.63</v>
      </c>
      <c r="R449" s="9">
        <v>0</v>
      </c>
      <c r="S449" s="9" t="b">
        <v>1</v>
      </c>
      <c r="T449" s="9">
        <v>0</v>
      </c>
      <c r="U449" s="9">
        <f t="shared" si="51"/>
        <v>0</v>
      </c>
      <c r="V449" s="14">
        <f t="shared" si="52"/>
        <v>-2313.63</v>
      </c>
      <c r="W449" s="14">
        <f t="shared" si="53"/>
        <v>0</v>
      </c>
      <c r="X449" s="14">
        <f t="shared" si="54"/>
        <v>0</v>
      </c>
      <c r="Y449" s="9">
        <f t="shared" si="55"/>
        <v>0</v>
      </c>
    </row>
    <row r="450" spans="1:25">
      <c r="A450" s="5" t="s">
        <v>951</v>
      </c>
      <c r="B450" s="6" t="s">
        <v>952</v>
      </c>
      <c r="C450" s="7" t="s">
        <v>4129</v>
      </c>
      <c r="D450" s="7">
        <v>45129</v>
      </c>
      <c r="E450" s="6">
        <v>7</v>
      </c>
      <c r="F450" s="6">
        <v>22</v>
      </c>
      <c r="G450" s="6">
        <v>2023</v>
      </c>
      <c r="H450" s="7">
        <f t="shared" ref="H450:H513" si="56">IF(E450&gt;12,DATE(G450,F450,E450),D450)</f>
        <v>45129</v>
      </c>
      <c r="I450" s="7" t="str" cm="1">
        <f t="array" ref="I450">_xlfn.IFS(E450=1,"January",E450=2,"Febuary",E450=3,"March",E450=4,"April",E450=5,"May",E450=6,"June",E450=7,"July",E450=8,"August",E450=9,"September",E450=10,"October",E450=11,"November",E450=12,"December",E450&gt;12,_xlfn.IFS(F450=1,"January",F450=2,"Febuary",F450=3,"March",F450=4,"April",F450=5,"May",F450=6,"June",F450=7,"July",F450=8,"August",F450=9,"September",F450=10,"October",F450=11,"November",F450=12,"December"))</f>
        <v>July</v>
      </c>
      <c r="J450" s="7" t="str" cm="1">
        <f t="array" ref="J450">_xlfn.IFS(OR(I450="December",I450="January",I450="Febuary"),"Winter",OR(I450="March",I450="April",I450="May"),"Spring",OR(I450="June",I450="July",I450="August"),"Summer",OR(I450="September",I450="October",I450="November"),"Fall")</f>
        <v>Summer</v>
      </c>
      <c r="K450" s="11">
        <v>45139</v>
      </c>
      <c r="L450" s="6">
        <f t="shared" ref="L450:L513" si="57">IF(DATEDIF(H450,K450,"D")&lt;0,H450+30,DATEDIF(H450,K450,"D"))</f>
        <v>10</v>
      </c>
      <c r="M450" s="6" t="s">
        <v>23</v>
      </c>
      <c r="N450" s="6">
        <v>74523</v>
      </c>
      <c r="O450" s="6">
        <v>3156</v>
      </c>
      <c r="P450" s="12">
        <v>5710.87</v>
      </c>
      <c r="Q450" s="12">
        <f t="shared" ref="Q450:Q513" si="58">IF(IF(P450&lt;$AA$6,$AA$6,IF(P450&gt;$AA$7,$AA$7,P450))&lt;0,IF(P450&lt;$AA$6,$AA$6,IF(P450&gt;$AA$7,$AA$7,P450))*(-1),IF(P450&lt;$AA$6,$AA$6,IF(P450&gt;$AA$7,$AA$7,P450)))</f>
        <v>3636.145</v>
      </c>
      <c r="R450" s="6">
        <v>374</v>
      </c>
      <c r="S450" s="6" t="b">
        <v>0</v>
      </c>
      <c r="T450" s="6">
        <v>0</v>
      </c>
      <c r="U450" s="6">
        <f t="shared" ref="U450:U513" si="59">IFERROR((R450/T450)*100,0)</f>
        <v>0</v>
      </c>
      <c r="V450" s="12">
        <f t="shared" ref="V450:V513" si="60">(R450*50)-Q450</f>
        <v>15063.855</v>
      </c>
      <c r="W450" s="12">
        <f t="shared" ref="W450:W513" si="61">IFERROR(Q450/R450,0)</f>
        <v>9.7223128342246</v>
      </c>
      <c r="X450" s="12">
        <f t="shared" ref="X450:X513" si="62">IFERROR(Q450/T450,0)</f>
        <v>0</v>
      </c>
      <c r="Y450" s="6">
        <f t="shared" ref="Y450:Y513" si="63">T450/N450</f>
        <v>0</v>
      </c>
    </row>
    <row r="451" spans="1:25">
      <c r="A451" s="8" t="s">
        <v>953</v>
      </c>
      <c r="B451" s="9" t="s">
        <v>954</v>
      </c>
      <c r="C451" s="10" t="s">
        <v>4127</v>
      </c>
      <c r="D451" s="10">
        <v>45031</v>
      </c>
      <c r="E451" s="9">
        <v>4</v>
      </c>
      <c r="F451" s="9">
        <v>15</v>
      </c>
      <c r="G451" s="9">
        <v>2023</v>
      </c>
      <c r="H451" s="10">
        <f t="shared" si="56"/>
        <v>45031</v>
      </c>
      <c r="I451" s="10" t="str" cm="1">
        <f t="array" ref="I451">_xlfn.IFS(E451=1,"January",E451=2,"Febuary",E451=3,"March",E451=4,"April",E451=5,"May",E451=6,"June",E451=7,"July",E451=8,"August",E451=9,"September",E451=10,"October",E451=11,"November",E451=12,"December",E451&gt;12,_xlfn.IFS(F451=1,"January",F451=2,"Febuary",F451=3,"March",F451=4,"April",F451=5,"May",F451=6,"June",F451=7,"July",F451=8,"August",F451=9,"September",F451=10,"October",F451=11,"November",F451=12,"December"))</f>
        <v>April</v>
      </c>
      <c r="J451" s="10" t="str" cm="1">
        <f t="array" ref="J451">_xlfn.IFS(OR(I451="December",I451="January",I451="Febuary"),"Winter",OR(I451="March",I451="April",I451="May"),"Spring",OR(I451="June",I451="July",I451="August"),"Summer",OR(I451="September",I451="October",I451="November"),"Fall")</f>
        <v>Spring</v>
      </c>
      <c r="K451" s="13">
        <v>45043</v>
      </c>
      <c r="L451" s="9">
        <f t="shared" si="57"/>
        <v>12</v>
      </c>
      <c r="M451" s="9" t="s">
        <v>14</v>
      </c>
      <c r="N451" s="9">
        <v>95476</v>
      </c>
      <c r="O451" s="9">
        <v>1246</v>
      </c>
      <c r="P451" s="14">
        <v>1600.75</v>
      </c>
      <c r="Q451" s="14">
        <f t="shared" si="58"/>
        <v>1600.75</v>
      </c>
      <c r="R451" s="9">
        <v>80</v>
      </c>
      <c r="S451" s="9" t="b">
        <v>1</v>
      </c>
      <c r="T451" s="9">
        <v>0</v>
      </c>
      <c r="U451" s="9">
        <f t="shared" si="59"/>
        <v>0</v>
      </c>
      <c r="V451" s="14">
        <f t="shared" si="60"/>
        <v>2399.25</v>
      </c>
      <c r="W451" s="14">
        <f t="shared" si="61"/>
        <v>20.009375</v>
      </c>
      <c r="X451" s="14">
        <f t="shared" si="62"/>
        <v>0</v>
      </c>
      <c r="Y451" s="9">
        <f t="shared" si="63"/>
        <v>0</v>
      </c>
    </row>
    <row r="452" spans="1:25">
      <c r="A452" s="5" t="s">
        <v>955</v>
      </c>
      <c r="B452" s="6" t="s">
        <v>956</v>
      </c>
      <c r="C452" s="7" t="s">
        <v>4128</v>
      </c>
      <c r="D452" s="7">
        <v>44997</v>
      </c>
      <c r="E452" s="6">
        <v>3</v>
      </c>
      <c r="F452" s="6">
        <v>12</v>
      </c>
      <c r="G452" s="6">
        <v>2023</v>
      </c>
      <c r="H452" s="7">
        <f t="shared" si="56"/>
        <v>44997</v>
      </c>
      <c r="I452" s="7" t="str" cm="1">
        <f t="array" ref="I452">_xlfn.IFS(E452=1,"January",E452=2,"Febuary",E452=3,"March",E452=4,"April",E452=5,"May",E452=6,"June",E452=7,"July",E452=8,"August",E452=9,"September",E452=10,"October",E452=11,"November",E452=12,"December",E452&gt;12,_xlfn.IFS(F452=1,"January",F452=2,"Febuary",F452=3,"March",F452=4,"April",F452=5,"May",F452=6,"June",F452=7,"July",F452=8,"August",F452=9,"September",F452=10,"October",F452=11,"November",F452=12,"December"))</f>
        <v>March</v>
      </c>
      <c r="J452" s="7" t="str" cm="1">
        <f t="array" ref="J452">_xlfn.IFS(OR(I452="December",I452="January",I452="Febuary"),"Winter",OR(I452="March",I452="April",I452="May"),"Spring",OR(I452="June",I452="July",I452="August"),"Summer",OR(I452="September",I452="October",I452="November"),"Fall")</f>
        <v>Spring</v>
      </c>
      <c r="K452" s="11">
        <v>45012</v>
      </c>
      <c r="L452" s="6">
        <f t="shared" si="57"/>
        <v>15</v>
      </c>
      <c r="M452" s="6" t="s">
        <v>138</v>
      </c>
      <c r="N452" s="6">
        <v>18019</v>
      </c>
      <c r="O452" s="6">
        <v>381</v>
      </c>
      <c r="P452" s="12">
        <v>590.37</v>
      </c>
      <c r="Q452" s="12">
        <f t="shared" si="58"/>
        <v>590.37</v>
      </c>
      <c r="R452" s="6">
        <v>70</v>
      </c>
      <c r="S452" s="6" t="b">
        <v>1</v>
      </c>
      <c r="T452" s="6">
        <v>0</v>
      </c>
      <c r="U452" s="6">
        <f t="shared" si="59"/>
        <v>0</v>
      </c>
      <c r="V452" s="12">
        <f t="shared" si="60"/>
        <v>2909.63</v>
      </c>
      <c r="W452" s="12">
        <f t="shared" si="61"/>
        <v>8.43385714285714</v>
      </c>
      <c r="X452" s="12">
        <f t="shared" si="62"/>
        <v>0</v>
      </c>
      <c r="Y452" s="6">
        <f t="shared" si="63"/>
        <v>0</v>
      </c>
    </row>
    <row r="453" spans="1:25">
      <c r="A453" s="8" t="s">
        <v>957</v>
      </c>
      <c r="B453" s="9" t="s">
        <v>958</v>
      </c>
      <c r="C453" s="10" t="s">
        <v>4127</v>
      </c>
      <c r="D453" s="10">
        <v>44988</v>
      </c>
      <c r="E453" s="9">
        <v>3</v>
      </c>
      <c r="F453" s="9">
        <v>3</v>
      </c>
      <c r="G453" s="9">
        <v>2023</v>
      </c>
      <c r="H453" s="10">
        <f t="shared" si="56"/>
        <v>44988</v>
      </c>
      <c r="I453" s="10" t="str" cm="1">
        <f t="array" ref="I453">_xlfn.IFS(E453=1,"January",E453=2,"Febuary",E453=3,"March",E453=4,"April",E453=5,"May",E453=6,"June",E453=7,"July",E453=8,"August",E453=9,"September",E453=10,"October",E453=11,"November",E453=12,"December",E453&gt;12,_xlfn.IFS(F453=1,"January",F453=2,"Febuary",F453=3,"March",F453=4,"April",F453=5,"May",F453=6,"June",F453=7,"July",F453=8,"August",F453=9,"September",F453=10,"October",F453=11,"November",F453=12,"December"))</f>
        <v>March</v>
      </c>
      <c r="J453" s="10" t="str" cm="1">
        <f t="array" ref="J453">_xlfn.IFS(OR(I453="December",I453="January",I453="Febuary"),"Winter",OR(I453="March",I453="April",I453="May"),"Spring",OR(I453="June",I453="July",I453="August"),"Summer",OR(I453="September",I453="October",I453="November"),"Fall")</f>
        <v>Spring</v>
      </c>
      <c r="K453" s="13">
        <v>44990</v>
      </c>
      <c r="L453" s="9">
        <f t="shared" si="57"/>
        <v>2</v>
      </c>
      <c r="M453" s="9" t="s">
        <v>33</v>
      </c>
      <c r="N453" s="9">
        <v>84613</v>
      </c>
      <c r="O453" s="9">
        <v>3994</v>
      </c>
      <c r="P453" s="14">
        <v>4458.44</v>
      </c>
      <c r="Q453" s="14">
        <f t="shared" si="58"/>
        <v>3636.145</v>
      </c>
      <c r="R453" s="9">
        <v>760</v>
      </c>
      <c r="S453" s="9" t="b">
        <v>1</v>
      </c>
      <c r="T453" s="9">
        <v>0</v>
      </c>
      <c r="U453" s="9">
        <f t="shared" si="59"/>
        <v>0</v>
      </c>
      <c r="V453" s="14">
        <f t="shared" si="60"/>
        <v>34363.855</v>
      </c>
      <c r="W453" s="14">
        <f t="shared" si="61"/>
        <v>4.78440131578947</v>
      </c>
      <c r="X453" s="14">
        <f t="shared" si="62"/>
        <v>0</v>
      </c>
      <c r="Y453" s="9">
        <f t="shared" si="63"/>
        <v>0</v>
      </c>
    </row>
    <row r="454" spans="1:25">
      <c r="A454" s="5" t="s">
        <v>959</v>
      </c>
      <c r="B454" s="6" t="s">
        <v>960</v>
      </c>
      <c r="C454" s="7" t="s">
        <v>4131</v>
      </c>
      <c r="D454" s="7">
        <v>45147</v>
      </c>
      <c r="E454" s="6">
        <v>8</v>
      </c>
      <c r="F454" s="6">
        <v>9</v>
      </c>
      <c r="G454" s="6">
        <v>2023</v>
      </c>
      <c r="H454" s="7">
        <f t="shared" si="56"/>
        <v>45147</v>
      </c>
      <c r="I454" s="7" t="str" cm="1">
        <f t="array" ref="I454">_xlfn.IFS(E454=1,"January",E454=2,"Febuary",E454=3,"March",E454=4,"April",E454=5,"May",E454=6,"June",E454=7,"July",E454=8,"August",E454=9,"September",E454=10,"October",E454=11,"November",E454=12,"December",E454&gt;12,_xlfn.IFS(F454=1,"January",F454=2,"Febuary",F454=3,"March",F454=4,"April",F454=5,"May",F454=6,"June",F454=7,"July",F454=8,"August",F454=9,"September",F454=10,"October",F454=11,"November",F454=12,"December"))</f>
        <v>August</v>
      </c>
      <c r="J454" s="7" t="str" cm="1">
        <f t="array" ref="J454">_xlfn.IFS(OR(I454="December",I454="January",I454="Febuary"),"Winter",OR(I454="March",I454="April",I454="May"),"Spring",OR(I454="June",I454="July",I454="August"),"Summer",OR(I454="September",I454="October",I454="November"),"Fall")</f>
        <v>Summer</v>
      </c>
      <c r="K454" s="11">
        <v>45168</v>
      </c>
      <c r="L454" s="6">
        <f t="shared" si="57"/>
        <v>21</v>
      </c>
      <c r="M454" s="6" t="s">
        <v>33</v>
      </c>
      <c r="N454" s="6">
        <v>92794</v>
      </c>
      <c r="O454" s="6">
        <v>1867</v>
      </c>
      <c r="P454" s="12">
        <v>2503.4</v>
      </c>
      <c r="Q454" s="12">
        <f t="shared" si="58"/>
        <v>2503.4</v>
      </c>
      <c r="R454" s="6">
        <v>367</v>
      </c>
      <c r="S454" s="6" t="b">
        <v>1</v>
      </c>
      <c r="T454" s="6">
        <v>0</v>
      </c>
      <c r="U454" s="6">
        <f t="shared" si="59"/>
        <v>0</v>
      </c>
      <c r="V454" s="12">
        <f t="shared" si="60"/>
        <v>15846.6</v>
      </c>
      <c r="W454" s="12">
        <f t="shared" si="61"/>
        <v>6.82125340599455</v>
      </c>
      <c r="X454" s="12">
        <f t="shared" si="62"/>
        <v>0</v>
      </c>
      <c r="Y454" s="6">
        <f t="shared" si="63"/>
        <v>0</v>
      </c>
    </row>
    <row r="455" spans="1:25">
      <c r="A455" s="8" t="s">
        <v>961</v>
      </c>
      <c r="B455" s="9" t="s">
        <v>962</v>
      </c>
      <c r="C455" s="10" t="s">
        <v>4127</v>
      </c>
      <c r="D455" s="10">
        <v>45287</v>
      </c>
      <c r="E455" s="9">
        <v>12</v>
      </c>
      <c r="F455" s="9">
        <v>27</v>
      </c>
      <c r="G455" s="9">
        <v>2023</v>
      </c>
      <c r="H455" s="10">
        <f t="shared" si="56"/>
        <v>45287</v>
      </c>
      <c r="I455" s="10" t="str" cm="1">
        <f t="array" ref="I455">_xlfn.IFS(E455=1,"January",E455=2,"Febuary",E455=3,"March",E455=4,"April",E455=5,"May",E455=6,"June",E455=7,"July",E455=8,"August",E455=9,"September",E455=10,"October",E455=11,"November",E455=12,"December",E455&gt;12,_xlfn.IFS(F455=1,"January",F455=2,"Febuary",F455=3,"March",F455=4,"April",F455=5,"May",F455=6,"June",F455=7,"July",F455=8,"August",F455=9,"September",F455=10,"October",F455=11,"November",F455=12,"December"))</f>
        <v>December</v>
      </c>
      <c r="J455" s="10" t="str" cm="1">
        <f t="array" ref="J455">_xlfn.IFS(OR(I455="December",I455="January",I455="Febuary"),"Winter",OR(I455="March",I455="April",I455="May"),"Spring",OR(I455="June",I455="July",I455="August"),"Summer",OR(I455="September",I455="October",I455="November"),"Fall")</f>
        <v>Winter</v>
      </c>
      <c r="K455" s="13">
        <v>45308</v>
      </c>
      <c r="L455" s="9">
        <f t="shared" si="57"/>
        <v>21</v>
      </c>
      <c r="M455" s="9" t="s">
        <v>23</v>
      </c>
      <c r="N455" s="9">
        <v>87672</v>
      </c>
      <c r="O455" s="9">
        <v>3616</v>
      </c>
      <c r="P455" s="14">
        <v>6920.98</v>
      </c>
      <c r="Q455" s="14">
        <f t="shared" si="58"/>
        <v>3636.145</v>
      </c>
      <c r="R455" s="9">
        <v>651</v>
      </c>
      <c r="S455" s="9" t="b">
        <v>1</v>
      </c>
      <c r="T455" s="9">
        <v>0</v>
      </c>
      <c r="U455" s="9">
        <f t="shared" si="59"/>
        <v>0</v>
      </c>
      <c r="V455" s="14">
        <f t="shared" si="60"/>
        <v>28913.855</v>
      </c>
      <c r="W455" s="14">
        <f t="shared" si="61"/>
        <v>5.58547619047619</v>
      </c>
      <c r="X455" s="14">
        <f t="shared" si="62"/>
        <v>0</v>
      </c>
      <c r="Y455" s="9">
        <f t="shared" si="63"/>
        <v>0</v>
      </c>
    </row>
    <row r="456" spans="1:25">
      <c r="A456" s="5" t="s">
        <v>963</v>
      </c>
      <c r="B456" s="6" t="s">
        <v>964</v>
      </c>
      <c r="C456" s="7" t="s">
        <v>4129</v>
      </c>
      <c r="D456" s="7">
        <v>45269</v>
      </c>
      <c r="E456" s="6">
        <v>12</v>
      </c>
      <c r="F456" s="6">
        <v>9</v>
      </c>
      <c r="G456" s="6">
        <v>2023</v>
      </c>
      <c r="H456" s="7">
        <f t="shared" si="56"/>
        <v>45269</v>
      </c>
      <c r="I456" s="7" t="str" cm="1">
        <f t="array" ref="I456">_xlfn.IFS(E456=1,"January",E456=2,"Febuary",E456=3,"March",E456=4,"April",E456=5,"May",E456=6,"June",E456=7,"July",E456=8,"August",E456=9,"September",E456=10,"October",E456=11,"November",E456=12,"December",E456&gt;12,_xlfn.IFS(F456=1,"January",F456=2,"Febuary",F456=3,"March",F456=4,"April",F456=5,"May",F456=6,"June",F456=7,"July",F456=8,"August",F456=9,"September",F456=10,"October",F456=11,"November",F456=12,"December"))</f>
        <v>December</v>
      </c>
      <c r="J456" s="7" t="str" cm="1">
        <f t="array" ref="J456">_xlfn.IFS(OR(I456="December",I456="January",I456="Febuary"),"Winter",OR(I456="March",I456="April",I456="May"),"Spring",OR(I456="June",I456="July",I456="August"),"Summer",OR(I456="September",I456="October",I456="November"),"Fall")</f>
        <v>Winter</v>
      </c>
      <c r="K456" s="11">
        <v>45189</v>
      </c>
      <c r="L456" s="6">
        <f t="shared" si="57"/>
        <v>45299</v>
      </c>
      <c r="M456" s="6" t="s">
        <v>23</v>
      </c>
      <c r="N456" s="6">
        <v>74847</v>
      </c>
      <c r="O456" s="6">
        <v>3218</v>
      </c>
      <c r="P456" s="12">
        <v>2008.36</v>
      </c>
      <c r="Q456" s="12">
        <f t="shared" si="58"/>
        <v>2008.36</v>
      </c>
      <c r="R456" s="6">
        <v>244</v>
      </c>
      <c r="S456" s="6" t="b">
        <v>0</v>
      </c>
      <c r="T456" s="6">
        <v>0</v>
      </c>
      <c r="U456" s="6">
        <f t="shared" si="59"/>
        <v>0</v>
      </c>
      <c r="V456" s="12">
        <f t="shared" si="60"/>
        <v>10191.64</v>
      </c>
      <c r="W456" s="12">
        <f t="shared" si="61"/>
        <v>8.23098360655738</v>
      </c>
      <c r="X456" s="12">
        <f t="shared" si="62"/>
        <v>0</v>
      </c>
      <c r="Y456" s="6">
        <f t="shared" si="63"/>
        <v>0</v>
      </c>
    </row>
    <row r="457" spans="1:25">
      <c r="A457" s="8" t="s">
        <v>965</v>
      </c>
      <c r="B457" s="9" t="s">
        <v>966</v>
      </c>
      <c r="C457" s="10" t="s">
        <v>4131</v>
      </c>
      <c r="D457" s="10">
        <v>44948</v>
      </c>
      <c r="E457" s="9">
        <v>1</v>
      </c>
      <c r="F457" s="9">
        <v>22</v>
      </c>
      <c r="G457" s="9">
        <v>2023</v>
      </c>
      <c r="H457" s="10">
        <f t="shared" si="56"/>
        <v>44948</v>
      </c>
      <c r="I457" s="10" t="str" cm="1">
        <f t="array" ref="I457">_xlfn.IFS(E457=1,"January",E457=2,"Febuary",E457=3,"March",E457=4,"April",E457=5,"May",E457=6,"June",E457=7,"July",E457=8,"August",E457=9,"September",E457=10,"October",E457=11,"November",E457=12,"December",E457&gt;12,_xlfn.IFS(F457=1,"January",F457=2,"Febuary",F457=3,"March",F457=4,"April",F457=5,"May",F457=6,"June",F457=7,"July",F457=8,"August",F457=9,"September",F457=10,"October",F457=11,"November",F457=12,"December"))</f>
        <v>January</v>
      </c>
      <c r="J457" s="10" t="str" cm="1">
        <f t="array" ref="J457">_xlfn.IFS(OR(I457="December",I457="January",I457="Febuary"),"Winter",OR(I457="March",I457="April",I457="May"),"Spring",OR(I457="June",I457="July",I457="August"),"Summer",OR(I457="September",I457="October",I457="November"),"Fall")</f>
        <v>Winter</v>
      </c>
      <c r="K457" s="13">
        <v>44967</v>
      </c>
      <c r="L457" s="9">
        <f t="shared" si="57"/>
        <v>19</v>
      </c>
      <c r="M457" s="9" t="s">
        <v>23</v>
      </c>
      <c r="N457" s="9">
        <v>83750</v>
      </c>
      <c r="O457" s="9">
        <v>2497</v>
      </c>
      <c r="P457" s="14">
        <v>2199.62</v>
      </c>
      <c r="Q457" s="14">
        <f t="shared" si="58"/>
        <v>2199.62</v>
      </c>
      <c r="R457" s="9">
        <v>142</v>
      </c>
      <c r="S457" s="9" t="b">
        <v>1</v>
      </c>
      <c r="T457" s="9">
        <v>0</v>
      </c>
      <c r="U457" s="9">
        <f t="shared" si="59"/>
        <v>0</v>
      </c>
      <c r="V457" s="14">
        <f t="shared" si="60"/>
        <v>4900.38</v>
      </c>
      <c r="W457" s="14">
        <f t="shared" si="61"/>
        <v>15.4902816901408</v>
      </c>
      <c r="X457" s="14">
        <f t="shared" si="62"/>
        <v>0</v>
      </c>
      <c r="Y457" s="9">
        <f t="shared" si="63"/>
        <v>0</v>
      </c>
    </row>
    <row r="458" spans="1:25">
      <c r="A458" s="5" t="s">
        <v>967</v>
      </c>
      <c r="B458" s="6" t="s">
        <v>968</v>
      </c>
      <c r="C458" s="7" t="s">
        <v>4127</v>
      </c>
      <c r="D458" s="7">
        <v>44966</v>
      </c>
      <c r="E458" s="6">
        <v>2</v>
      </c>
      <c r="F458" s="6">
        <v>9</v>
      </c>
      <c r="G458" s="6">
        <v>2023</v>
      </c>
      <c r="H458" s="7">
        <f t="shared" si="56"/>
        <v>44966</v>
      </c>
      <c r="I458" s="7" t="str" cm="1">
        <f t="array" ref="I458">_xlfn.IFS(E458=1,"January",E458=2,"Febuary",E458=3,"March",E458=4,"April",E458=5,"May",E458=6,"June",E458=7,"July",E458=8,"August",E458=9,"September",E458=10,"October",E458=11,"November",E458=12,"December",E458&gt;12,_xlfn.IFS(F458=1,"January",F458=2,"Febuary",F458=3,"March",F458=4,"April",F458=5,"May",F458=6,"June",F458=7,"July",F458=8,"August",F458=9,"September",F458=10,"October",F458=11,"November",F458=12,"December"))</f>
        <v>Febuary</v>
      </c>
      <c r="J458" s="7" t="str" cm="1">
        <f t="array" ref="J458">_xlfn.IFS(OR(I458="December",I458="January",I458="Febuary"),"Winter",OR(I458="March",I458="April",I458="May"),"Spring",OR(I458="June",I458="July",I458="August"),"Summer",OR(I458="September",I458="October",I458="November"),"Fall")</f>
        <v>Winter</v>
      </c>
      <c r="K458" s="11">
        <v>44995</v>
      </c>
      <c r="L458" s="6">
        <f t="shared" si="57"/>
        <v>29</v>
      </c>
      <c r="M458" s="6" t="s">
        <v>19</v>
      </c>
      <c r="N458" s="6">
        <v>80634</v>
      </c>
      <c r="O458" s="6">
        <v>2052</v>
      </c>
      <c r="P458" s="12">
        <v>3426.8</v>
      </c>
      <c r="Q458" s="12">
        <f t="shared" si="58"/>
        <v>3426.8</v>
      </c>
      <c r="R458" s="6">
        <v>280</v>
      </c>
      <c r="S458" s="6" t="b">
        <v>0</v>
      </c>
      <c r="T458" s="6">
        <v>0</v>
      </c>
      <c r="U458" s="6">
        <f t="shared" si="59"/>
        <v>0</v>
      </c>
      <c r="V458" s="12">
        <f t="shared" si="60"/>
        <v>10573.2</v>
      </c>
      <c r="W458" s="12">
        <f t="shared" si="61"/>
        <v>12.2385714285714</v>
      </c>
      <c r="X458" s="12">
        <f t="shared" si="62"/>
        <v>0</v>
      </c>
      <c r="Y458" s="6">
        <f t="shared" si="63"/>
        <v>0</v>
      </c>
    </row>
    <row r="459" spans="1:25">
      <c r="A459" s="8" t="s">
        <v>969</v>
      </c>
      <c r="B459" s="9" t="s">
        <v>970</v>
      </c>
      <c r="C459" s="10" t="s">
        <v>4129</v>
      </c>
      <c r="D459" s="10">
        <v>45220</v>
      </c>
      <c r="E459" s="9">
        <v>10</v>
      </c>
      <c r="F459" s="9">
        <v>21</v>
      </c>
      <c r="G459" s="9">
        <v>2023</v>
      </c>
      <c r="H459" s="10">
        <f t="shared" si="56"/>
        <v>45220</v>
      </c>
      <c r="I459" s="10" t="str" cm="1">
        <f t="array" ref="I459">_xlfn.IFS(E459=1,"January",E459=2,"Febuary",E459=3,"March",E459=4,"April",E459=5,"May",E459=6,"June",E459=7,"July",E459=8,"August",E459=9,"September",E459=10,"October",E459=11,"November",E459=12,"December",E459&gt;12,_xlfn.IFS(F459=1,"January",F459=2,"Febuary",F459=3,"March",F459=4,"April",F459=5,"May",F459=6,"June",F459=7,"July",F459=8,"August",F459=9,"September",F459=10,"October",F459=11,"November",F459=12,"December"))</f>
        <v>October</v>
      </c>
      <c r="J459" s="10" t="str" cm="1">
        <f t="array" ref="J459">_xlfn.IFS(OR(I459="December",I459="January",I459="Febuary"),"Winter",OR(I459="March",I459="April",I459="May"),"Spring",OR(I459="June",I459="July",I459="August"),"Summer",OR(I459="September",I459="October",I459="November"),"Fall")</f>
        <v>Fall</v>
      </c>
      <c r="K459" s="13">
        <v>45249</v>
      </c>
      <c r="L459" s="9">
        <f t="shared" si="57"/>
        <v>29</v>
      </c>
      <c r="M459" s="9" t="s">
        <v>19</v>
      </c>
      <c r="N459" s="9">
        <v>29251</v>
      </c>
      <c r="O459" s="9">
        <v>819</v>
      </c>
      <c r="P459" s="14">
        <v>530.8</v>
      </c>
      <c r="Q459" s="14">
        <f t="shared" si="58"/>
        <v>530.8</v>
      </c>
      <c r="R459" s="9">
        <v>153</v>
      </c>
      <c r="S459" s="9" t="b">
        <v>1</v>
      </c>
      <c r="T459" s="9">
        <v>0</v>
      </c>
      <c r="U459" s="9">
        <f t="shared" si="59"/>
        <v>0</v>
      </c>
      <c r="V459" s="14">
        <f t="shared" si="60"/>
        <v>7119.2</v>
      </c>
      <c r="W459" s="14">
        <f t="shared" si="61"/>
        <v>3.46928104575163</v>
      </c>
      <c r="X459" s="14">
        <f t="shared" si="62"/>
        <v>0</v>
      </c>
      <c r="Y459" s="9">
        <f t="shared" si="63"/>
        <v>0</v>
      </c>
    </row>
    <row r="460" spans="1:25">
      <c r="A460" s="5" t="s">
        <v>971</v>
      </c>
      <c r="B460" s="6" t="s">
        <v>972</v>
      </c>
      <c r="C460" s="7" t="s">
        <v>4128</v>
      </c>
      <c r="D460" s="7">
        <v>45075</v>
      </c>
      <c r="E460" s="6">
        <v>5</v>
      </c>
      <c r="F460" s="6">
        <v>29</v>
      </c>
      <c r="G460" s="6">
        <v>2023</v>
      </c>
      <c r="H460" s="7">
        <f t="shared" si="56"/>
        <v>45075</v>
      </c>
      <c r="I460" s="7" t="str" cm="1">
        <f t="array" ref="I460">_xlfn.IFS(E460=1,"January",E460=2,"Febuary",E460=3,"March",E460=4,"April",E460=5,"May",E460=6,"June",E460=7,"July",E460=8,"August",E460=9,"September",E460=10,"October",E460=11,"November",E460=12,"December",E460&gt;12,_xlfn.IFS(F460=1,"January",F460=2,"Febuary",F460=3,"March",F460=4,"April",F460=5,"May",F460=6,"June",F460=7,"July",F460=8,"August",F460=9,"September",F460=10,"October",F460=11,"November",F460=12,"December"))</f>
        <v>May</v>
      </c>
      <c r="J460" s="7" t="str" cm="1">
        <f t="array" ref="J460">_xlfn.IFS(OR(I460="December",I460="January",I460="Febuary"),"Winter",OR(I460="March",I460="April",I460="May"),"Spring",OR(I460="June",I460="July",I460="August"),"Summer",OR(I460="September",I460="October",I460="November"),"Fall")</f>
        <v>Spring</v>
      </c>
      <c r="K460" s="11">
        <v>45102</v>
      </c>
      <c r="L460" s="6">
        <f t="shared" si="57"/>
        <v>27</v>
      </c>
      <c r="M460" s="6" t="s">
        <v>33</v>
      </c>
      <c r="N460" s="6">
        <v>26945</v>
      </c>
      <c r="O460" s="6">
        <v>514</v>
      </c>
      <c r="P460" s="12">
        <v>315.33</v>
      </c>
      <c r="Q460" s="12">
        <f t="shared" si="58"/>
        <v>315.33</v>
      </c>
      <c r="R460" s="6">
        <v>39</v>
      </c>
      <c r="S460" s="6" t="b">
        <v>1</v>
      </c>
      <c r="T460" s="6">
        <v>0</v>
      </c>
      <c r="U460" s="6">
        <f t="shared" si="59"/>
        <v>0</v>
      </c>
      <c r="V460" s="12">
        <f t="shared" si="60"/>
        <v>1634.67</v>
      </c>
      <c r="W460" s="12">
        <f t="shared" si="61"/>
        <v>8.08538461538462</v>
      </c>
      <c r="X460" s="12">
        <f t="shared" si="62"/>
        <v>0</v>
      </c>
      <c r="Y460" s="6">
        <f t="shared" si="63"/>
        <v>0</v>
      </c>
    </row>
    <row r="461" spans="1:25">
      <c r="A461" s="8" t="s">
        <v>973</v>
      </c>
      <c r="B461" s="9" t="s">
        <v>974</v>
      </c>
      <c r="C461" s="10" t="s">
        <v>4131</v>
      </c>
      <c r="D461" s="10">
        <v>45093</v>
      </c>
      <c r="E461" s="9">
        <v>6</v>
      </c>
      <c r="F461" s="9">
        <v>16</v>
      </c>
      <c r="G461" s="9">
        <v>2023</v>
      </c>
      <c r="H461" s="10">
        <f t="shared" si="56"/>
        <v>45093</v>
      </c>
      <c r="I461" s="10" t="str" cm="1">
        <f t="array" ref="I461">_xlfn.IFS(E461=1,"January",E461=2,"Febuary",E461=3,"March",E461=4,"April",E461=5,"May",E461=6,"June",E461=7,"July",E461=8,"August",E461=9,"September",E461=10,"October",E461=11,"November",E461=12,"December",E461&gt;12,_xlfn.IFS(F461=1,"January",F461=2,"Febuary",F461=3,"March",F461=4,"April",F461=5,"May",F461=6,"June",F461=7,"July",F461=8,"August",F461=9,"September",F461=10,"October",F461=11,"November",F461=12,"December"))</f>
        <v>June</v>
      </c>
      <c r="J461" s="10" t="str" cm="1">
        <f t="array" ref="J461">_xlfn.IFS(OR(I461="December",I461="January",I461="Febuary"),"Winter",OR(I461="March",I461="April",I461="May"),"Spring",OR(I461="June",I461="July",I461="August"),"Summer",OR(I461="September",I461="October",I461="November"),"Fall")</f>
        <v>Summer</v>
      </c>
      <c r="K461" s="13">
        <v>45102</v>
      </c>
      <c r="L461" s="9">
        <f t="shared" si="57"/>
        <v>9</v>
      </c>
      <c r="M461" s="9" t="s">
        <v>14</v>
      </c>
      <c r="N461" s="9">
        <v>91852</v>
      </c>
      <c r="O461" s="9">
        <v>4186</v>
      </c>
      <c r="P461" s="14">
        <v>4363.12</v>
      </c>
      <c r="Q461" s="14">
        <f t="shared" si="58"/>
        <v>3636.145</v>
      </c>
      <c r="R461" s="9">
        <v>0</v>
      </c>
      <c r="S461" s="9" t="b">
        <v>0</v>
      </c>
      <c r="T461" s="9">
        <v>0</v>
      </c>
      <c r="U461" s="9">
        <f t="shared" si="59"/>
        <v>0</v>
      </c>
      <c r="V461" s="14">
        <f t="shared" si="60"/>
        <v>-3636.145</v>
      </c>
      <c r="W461" s="14">
        <f t="shared" si="61"/>
        <v>0</v>
      </c>
      <c r="X461" s="14">
        <f t="shared" si="62"/>
        <v>0</v>
      </c>
      <c r="Y461" s="9">
        <f t="shared" si="63"/>
        <v>0</v>
      </c>
    </row>
    <row r="462" spans="1:25">
      <c r="A462" s="5" t="s">
        <v>975</v>
      </c>
      <c r="B462" s="6" t="s">
        <v>976</v>
      </c>
      <c r="C462" s="7" t="s">
        <v>4127</v>
      </c>
      <c r="D462" s="7">
        <v>45162</v>
      </c>
      <c r="E462" s="6">
        <v>8</v>
      </c>
      <c r="F462" s="6">
        <v>24</v>
      </c>
      <c r="G462" s="6">
        <v>2023</v>
      </c>
      <c r="H462" s="7">
        <f t="shared" si="56"/>
        <v>45162</v>
      </c>
      <c r="I462" s="7" t="str" cm="1">
        <f t="array" ref="I462">_xlfn.IFS(E462=1,"January",E462=2,"Febuary",E462=3,"March",E462=4,"April",E462=5,"May",E462=6,"June",E462=7,"July",E462=8,"August",E462=9,"September",E462=10,"October",E462=11,"November",E462=12,"December",E462&gt;12,_xlfn.IFS(F462=1,"January",F462=2,"Febuary",F462=3,"March",F462=4,"April",F462=5,"May",F462=6,"June",F462=7,"July",F462=8,"August",F462=9,"September",F462=10,"October",F462=11,"November",F462=12,"December"))</f>
        <v>August</v>
      </c>
      <c r="J462" s="7" t="str" cm="1">
        <f t="array" ref="J462">_xlfn.IFS(OR(I462="December",I462="January",I462="Febuary"),"Winter",OR(I462="March",I462="April",I462="May"),"Spring",OR(I462="June",I462="July",I462="August"),"Summer",OR(I462="September",I462="October",I462="November"),"Fall")</f>
        <v>Summer</v>
      </c>
      <c r="K462" s="11">
        <v>45169</v>
      </c>
      <c r="L462" s="6">
        <f t="shared" si="57"/>
        <v>7</v>
      </c>
      <c r="M462" s="6" t="s">
        <v>138</v>
      </c>
      <c r="N462" s="6">
        <v>33217</v>
      </c>
      <c r="O462" s="6">
        <v>930</v>
      </c>
      <c r="P462" s="12">
        <v>593.57</v>
      </c>
      <c r="Q462" s="12">
        <f t="shared" si="58"/>
        <v>593.57</v>
      </c>
      <c r="R462" s="6">
        <v>158</v>
      </c>
      <c r="S462" s="6" t="b">
        <v>1</v>
      </c>
      <c r="T462" s="6">
        <v>33288</v>
      </c>
      <c r="U462" s="6">
        <f t="shared" si="59"/>
        <v>0.47464551790435</v>
      </c>
      <c r="V462" s="12">
        <f t="shared" si="60"/>
        <v>7306.43</v>
      </c>
      <c r="W462" s="12">
        <f t="shared" si="61"/>
        <v>3.75677215189873</v>
      </c>
      <c r="X462" s="12">
        <f t="shared" si="62"/>
        <v>0.0178313506368661</v>
      </c>
      <c r="Y462" s="6">
        <f t="shared" si="63"/>
        <v>1.00213745973447</v>
      </c>
    </row>
    <row r="463" spans="1:25">
      <c r="A463" s="8" t="s">
        <v>977</v>
      </c>
      <c r="B463" s="9" t="s">
        <v>978</v>
      </c>
      <c r="C463" s="10" t="s">
        <v>4131</v>
      </c>
      <c r="D463" s="10">
        <v>44972</v>
      </c>
      <c r="E463" s="9">
        <v>2</v>
      </c>
      <c r="F463" s="9">
        <v>15</v>
      </c>
      <c r="G463" s="9">
        <v>2023</v>
      </c>
      <c r="H463" s="10">
        <f t="shared" si="56"/>
        <v>44972</v>
      </c>
      <c r="I463" s="10" t="str" cm="1">
        <f t="array" ref="I463">_xlfn.IFS(E463=1,"January",E463=2,"Febuary",E463=3,"March",E463=4,"April",E463=5,"May",E463=6,"June",E463=7,"July",E463=8,"August",E463=9,"September",E463=10,"October",E463=11,"November",E463=12,"December",E463&gt;12,_xlfn.IFS(F463=1,"January",F463=2,"Febuary",F463=3,"March",F463=4,"April",F463=5,"May",F463=6,"June",F463=7,"July",F463=8,"August",F463=9,"September",F463=10,"October",F463=11,"November",F463=12,"December"))</f>
        <v>Febuary</v>
      </c>
      <c r="J463" s="10" t="str" cm="1">
        <f t="array" ref="J463">_xlfn.IFS(OR(I463="December",I463="January",I463="Febuary"),"Winter",OR(I463="March",I463="April",I463="May"),"Spring",OR(I463="June",I463="July",I463="August"),"Summer",OR(I463="September",I463="October",I463="November"),"Fall")</f>
        <v>Winter</v>
      </c>
      <c r="K463" s="13">
        <v>44989</v>
      </c>
      <c r="L463" s="9">
        <f t="shared" si="57"/>
        <v>17</v>
      </c>
      <c r="M463" s="9" t="s">
        <v>14</v>
      </c>
      <c r="N463" s="9">
        <v>9308</v>
      </c>
      <c r="O463" s="9">
        <v>421</v>
      </c>
      <c r="P463" s="14">
        <v>579.98</v>
      </c>
      <c r="Q463" s="14">
        <f t="shared" si="58"/>
        <v>579.98</v>
      </c>
      <c r="R463" s="9">
        <v>25</v>
      </c>
      <c r="S463" s="9" t="b">
        <v>0</v>
      </c>
      <c r="T463" s="9">
        <v>0</v>
      </c>
      <c r="U463" s="9">
        <f t="shared" si="59"/>
        <v>0</v>
      </c>
      <c r="V463" s="14">
        <f t="shared" si="60"/>
        <v>670.02</v>
      </c>
      <c r="W463" s="14">
        <f t="shared" si="61"/>
        <v>23.1992</v>
      </c>
      <c r="X463" s="14">
        <f t="shared" si="62"/>
        <v>0</v>
      </c>
      <c r="Y463" s="9">
        <f t="shared" si="63"/>
        <v>0</v>
      </c>
    </row>
    <row r="464" spans="1:25">
      <c r="A464" s="5" t="s">
        <v>979</v>
      </c>
      <c r="B464" s="6" t="s">
        <v>980</v>
      </c>
      <c r="C464" s="7" t="s">
        <v>4128</v>
      </c>
      <c r="D464" s="7">
        <v>45150</v>
      </c>
      <c r="E464" s="6">
        <v>8</v>
      </c>
      <c r="F464" s="6">
        <v>12</v>
      </c>
      <c r="G464" s="6">
        <v>2023</v>
      </c>
      <c r="H464" s="7">
        <f t="shared" si="56"/>
        <v>45150</v>
      </c>
      <c r="I464" s="7" t="str" cm="1">
        <f t="array" ref="I464">_xlfn.IFS(E464=1,"January",E464=2,"Febuary",E464=3,"March",E464=4,"April",E464=5,"May",E464=6,"June",E464=7,"July",E464=8,"August",E464=9,"September",E464=10,"October",E464=11,"November",E464=12,"December",E464&gt;12,_xlfn.IFS(F464=1,"January",F464=2,"Febuary",F464=3,"March",F464=4,"April",F464=5,"May",F464=6,"June",F464=7,"July",F464=8,"August",F464=9,"September",F464=10,"October",F464=11,"November",F464=12,"December"))</f>
        <v>August</v>
      </c>
      <c r="J464" s="7" t="str" cm="1">
        <f t="array" ref="J464">_xlfn.IFS(OR(I464="December",I464="January",I464="Febuary"),"Winter",OR(I464="March",I464="April",I464="May"),"Spring",OR(I464="June",I464="July",I464="August"),"Summer",OR(I464="September",I464="October",I464="November"),"Fall")</f>
        <v>Summer</v>
      </c>
      <c r="K464" s="11">
        <v>45151</v>
      </c>
      <c r="L464" s="6">
        <f t="shared" si="57"/>
        <v>1</v>
      </c>
      <c r="M464" s="6" t="s">
        <v>23</v>
      </c>
      <c r="N464" s="6">
        <v>6949</v>
      </c>
      <c r="O464" s="6">
        <v>98</v>
      </c>
      <c r="P464" s="12">
        <v>82.26</v>
      </c>
      <c r="Q464" s="12">
        <f t="shared" si="58"/>
        <v>82.26</v>
      </c>
      <c r="R464" s="6">
        <v>10</v>
      </c>
      <c r="S464" s="6" t="b">
        <v>1</v>
      </c>
      <c r="T464" s="6">
        <v>0</v>
      </c>
      <c r="U464" s="6">
        <f t="shared" si="59"/>
        <v>0</v>
      </c>
      <c r="V464" s="12">
        <f t="shared" si="60"/>
        <v>417.74</v>
      </c>
      <c r="W464" s="12">
        <f t="shared" si="61"/>
        <v>8.226</v>
      </c>
      <c r="X464" s="12">
        <f t="shared" si="62"/>
        <v>0</v>
      </c>
      <c r="Y464" s="6">
        <f t="shared" si="63"/>
        <v>0</v>
      </c>
    </row>
    <row r="465" spans="1:25">
      <c r="A465" s="8" t="s">
        <v>981</v>
      </c>
      <c r="B465" s="9" t="s">
        <v>982</v>
      </c>
      <c r="C465" s="10" t="s">
        <v>4128</v>
      </c>
      <c r="D465" s="10">
        <v>45129</v>
      </c>
      <c r="E465" s="9">
        <v>7</v>
      </c>
      <c r="F465" s="9">
        <v>22</v>
      </c>
      <c r="G465" s="9">
        <v>2023</v>
      </c>
      <c r="H465" s="10">
        <f t="shared" si="56"/>
        <v>45129</v>
      </c>
      <c r="I465" s="10" t="str" cm="1">
        <f t="array" ref="I465">_xlfn.IFS(E465=1,"January",E465=2,"Febuary",E465=3,"March",E465=4,"April",E465=5,"May",E465=6,"June",E465=7,"July",E465=8,"August",E465=9,"September",E465=10,"October",E465=11,"November",E465=12,"December",E465&gt;12,_xlfn.IFS(F465=1,"January",F465=2,"Febuary",F465=3,"March",F465=4,"April",F465=5,"May",F465=6,"June",F465=7,"July",F465=8,"August",F465=9,"September",F465=10,"October",F465=11,"November",F465=12,"December"))</f>
        <v>July</v>
      </c>
      <c r="J465" s="10" t="str" cm="1">
        <f t="array" ref="J465">_xlfn.IFS(OR(I465="December",I465="January",I465="Febuary"),"Winter",OR(I465="March",I465="April",I465="May"),"Spring",OR(I465="June",I465="July",I465="August"),"Summer",OR(I465="September",I465="October",I465="November"),"Fall")</f>
        <v>Summer</v>
      </c>
      <c r="K465" s="13">
        <v>45139</v>
      </c>
      <c r="L465" s="9">
        <f t="shared" si="57"/>
        <v>10</v>
      </c>
      <c r="M465" s="9" t="s">
        <v>41</v>
      </c>
      <c r="N465" s="9">
        <v>52990</v>
      </c>
      <c r="O465" s="9">
        <v>2624</v>
      </c>
      <c r="P465" s="14">
        <v>4837.47</v>
      </c>
      <c r="Q465" s="14">
        <f t="shared" si="58"/>
        <v>3636.145</v>
      </c>
      <c r="R465" s="9">
        <v>398</v>
      </c>
      <c r="S465" s="9" t="b">
        <v>1</v>
      </c>
      <c r="T465" s="9">
        <v>0</v>
      </c>
      <c r="U465" s="9">
        <f t="shared" si="59"/>
        <v>0</v>
      </c>
      <c r="V465" s="14">
        <f t="shared" si="60"/>
        <v>16263.855</v>
      </c>
      <c r="W465" s="14">
        <f t="shared" si="61"/>
        <v>9.13604271356784</v>
      </c>
      <c r="X465" s="14">
        <f t="shared" si="62"/>
        <v>0</v>
      </c>
      <c r="Y465" s="9">
        <f t="shared" si="63"/>
        <v>0</v>
      </c>
    </row>
    <row r="466" spans="1:25">
      <c r="A466" s="5" t="s">
        <v>983</v>
      </c>
      <c r="B466" s="6" t="s">
        <v>984</v>
      </c>
      <c r="C466" s="7" t="s">
        <v>4131</v>
      </c>
      <c r="D466" s="7">
        <v>45040</v>
      </c>
      <c r="E466" s="6">
        <v>4</v>
      </c>
      <c r="F466" s="6">
        <v>24</v>
      </c>
      <c r="G466" s="6">
        <v>2023</v>
      </c>
      <c r="H466" s="7">
        <f t="shared" si="56"/>
        <v>45040</v>
      </c>
      <c r="I466" s="7" t="str" cm="1">
        <f t="array" ref="I466">_xlfn.IFS(E466=1,"January",E466=2,"Febuary",E466=3,"March",E466=4,"April",E466=5,"May",E466=6,"June",E466=7,"July",E466=8,"August",E466=9,"September",E466=10,"October",E466=11,"November",E466=12,"December",E466&gt;12,_xlfn.IFS(F466=1,"January",F466=2,"Febuary",F466=3,"March",F466=4,"April",F466=5,"May",F466=6,"June",F466=7,"July",F466=8,"August",F466=9,"September",F466=10,"October",F466=11,"November",F466=12,"December"))</f>
        <v>April</v>
      </c>
      <c r="J466" s="7" t="str" cm="1">
        <f t="array" ref="J466">_xlfn.IFS(OR(I466="December",I466="January",I466="Febuary"),"Winter",OR(I466="March",I466="April",I466="May"),"Spring",OR(I466="June",I466="July",I466="August"),"Summer",OR(I466="September",I466="October",I466="November"),"Fall")</f>
        <v>Spring</v>
      </c>
      <c r="K466" s="11">
        <v>45041</v>
      </c>
      <c r="L466" s="6">
        <f t="shared" si="57"/>
        <v>1</v>
      </c>
      <c r="M466" s="6" t="s">
        <v>191</v>
      </c>
      <c r="N466" s="6">
        <v>2150</v>
      </c>
      <c r="O466" s="6">
        <v>59</v>
      </c>
      <c r="P466" s="12">
        <v>98.84</v>
      </c>
      <c r="Q466" s="12">
        <f t="shared" si="58"/>
        <v>98.84</v>
      </c>
      <c r="R466" s="6">
        <v>5</v>
      </c>
      <c r="S466" s="6" t="b">
        <v>0</v>
      </c>
      <c r="T466" s="6">
        <v>0</v>
      </c>
      <c r="U466" s="6">
        <f t="shared" si="59"/>
        <v>0</v>
      </c>
      <c r="V466" s="12">
        <f t="shared" si="60"/>
        <v>151.16</v>
      </c>
      <c r="W466" s="12">
        <f t="shared" si="61"/>
        <v>19.768</v>
      </c>
      <c r="X466" s="12">
        <f t="shared" si="62"/>
        <v>0</v>
      </c>
      <c r="Y466" s="6">
        <f t="shared" si="63"/>
        <v>0</v>
      </c>
    </row>
    <row r="467" spans="1:25">
      <c r="A467" s="8" t="s">
        <v>985</v>
      </c>
      <c r="B467" s="9" t="s">
        <v>986</v>
      </c>
      <c r="C467" s="10" t="s">
        <v>4131</v>
      </c>
      <c r="D467" s="10">
        <v>45188</v>
      </c>
      <c r="E467" s="9">
        <v>9</v>
      </c>
      <c r="F467" s="9">
        <v>19</v>
      </c>
      <c r="G467" s="9">
        <v>2023</v>
      </c>
      <c r="H467" s="10">
        <f t="shared" si="56"/>
        <v>45188</v>
      </c>
      <c r="I467" s="10" t="str" cm="1">
        <f t="array" ref="I467">_xlfn.IFS(E467=1,"January",E467=2,"Febuary",E467=3,"March",E467=4,"April",E467=5,"May",E467=6,"June",E467=7,"July",E467=8,"August",E467=9,"September",E467=10,"October",E467=11,"November",E467=12,"December",E467&gt;12,_xlfn.IFS(F467=1,"January",F467=2,"Febuary",F467=3,"March",F467=4,"April",F467=5,"May",F467=6,"June",F467=7,"July",F467=8,"August",F467=9,"September",F467=10,"October",F467=11,"November",F467=12,"December"))</f>
        <v>September</v>
      </c>
      <c r="J467" s="10" t="str" cm="1">
        <f t="array" ref="J467">_xlfn.IFS(OR(I467="December",I467="January",I467="Febuary"),"Winter",OR(I467="March",I467="April",I467="May"),"Spring",OR(I467="June",I467="July",I467="August"),"Summer",OR(I467="September",I467="October",I467="November"),"Fall")</f>
        <v>Fall</v>
      </c>
      <c r="K467" s="13">
        <v>45195</v>
      </c>
      <c r="L467" s="9">
        <f t="shared" si="57"/>
        <v>7</v>
      </c>
      <c r="M467" s="9" t="s">
        <v>19</v>
      </c>
      <c r="N467" s="9">
        <v>90480</v>
      </c>
      <c r="O467" s="9">
        <v>1077</v>
      </c>
      <c r="P467" s="14">
        <v>1668.87</v>
      </c>
      <c r="Q467" s="14">
        <f t="shared" si="58"/>
        <v>1668.87</v>
      </c>
      <c r="R467" s="9">
        <v>67</v>
      </c>
      <c r="S467" s="9" t="b">
        <v>1</v>
      </c>
      <c r="T467" s="9">
        <v>0</v>
      </c>
      <c r="U467" s="9">
        <f t="shared" si="59"/>
        <v>0</v>
      </c>
      <c r="V467" s="14">
        <f t="shared" si="60"/>
        <v>1681.13</v>
      </c>
      <c r="W467" s="14">
        <f t="shared" si="61"/>
        <v>24.9085074626866</v>
      </c>
      <c r="X467" s="14">
        <f t="shared" si="62"/>
        <v>0</v>
      </c>
      <c r="Y467" s="9">
        <f t="shared" si="63"/>
        <v>0</v>
      </c>
    </row>
    <row r="468" spans="1:25">
      <c r="A468" s="5" t="s">
        <v>987</v>
      </c>
      <c r="B468" s="6" t="s">
        <v>988</v>
      </c>
      <c r="C468" s="7" t="s">
        <v>4128</v>
      </c>
      <c r="D468" s="7">
        <v>45026</v>
      </c>
      <c r="E468" s="6">
        <v>4</v>
      </c>
      <c r="F468" s="6">
        <v>10</v>
      </c>
      <c r="G468" s="6">
        <v>2023</v>
      </c>
      <c r="H468" s="7">
        <f t="shared" si="56"/>
        <v>45026</v>
      </c>
      <c r="I468" s="7" t="str" cm="1">
        <f t="array" ref="I468">_xlfn.IFS(E468=1,"January",E468=2,"Febuary",E468=3,"March",E468=4,"April",E468=5,"May",E468=6,"June",E468=7,"July",E468=8,"August",E468=9,"September",E468=10,"October",E468=11,"November",E468=12,"December",E468&gt;12,_xlfn.IFS(F468=1,"January",F468=2,"Febuary",F468=3,"March",F468=4,"April",F468=5,"May",F468=6,"June",F468=7,"July",F468=8,"August",F468=9,"September",F468=10,"October",F468=11,"November",F468=12,"December"))</f>
        <v>April</v>
      </c>
      <c r="J468" s="7" t="str" cm="1">
        <f t="array" ref="J468">_xlfn.IFS(OR(I468="December",I468="January",I468="Febuary"),"Winter",OR(I468="March",I468="April",I468="May"),"Spring",OR(I468="June",I468="July",I468="August"),"Summer",OR(I468="September",I468="October",I468="November"),"Fall")</f>
        <v>Spring</v>
      </c>
      <c r="K468" s="11">
        <v>45021</v>
      </c>
      <c r="L468" s="6">
        <f t="shared" si="57"/>
        <v>45056</v>
      </c>
      <c r="M468" s="6" t="s">
        <v>138</v>
      </c>
      <c r="N468" s="6">
        <v>75740</v>
      </c>
      <c r="O468" s="6">
        <v>872</v>
      </c>
      <c r="P468" s="12">
        <v>1242.96</v>
      </c>
      <c r="Q468" s="12">
        <f t="shared" si="58"/>
        <v>1242.96</v>
      </c>
      <c r="R468" s="6">
        <v>144</v>
      </c>
      <c r="S468" s="6" t="b">
        <v>1</v>
      </c>
      <c r="T468" s="6">
        <v>0</v>
      </c>
      <c r="U468" s="6">
        <f t="shared" si="59"/>
        <v>0</v>
      </c>
      <c r="V468" s="12">
        <f t="shared" si="60"/>
        <v>5957.04</v>
      </c>
      <c r="W468" s="12">
        <f t="shared" si="61"/>
        <v>8.63166666666667</v>
      </c>
      <c r="X468" s="12">
        <f t="shared" si="62"/>
        <v>0</v>
      </c>
      <c r="Y468" s="6">
        <f t="shared" si="63"/>
        <v>0</v>
      </c>
    </row>
    <row r="469" spans="1:25">
      <c r="A469" s="8" t="s">
        <v>989</v>
      </c>
      <c r="B469" s="9" t="s">
        <v>990</v>
      </c>
      <c r="C469" s="10" t="s">
        <v>4129</v>
      </c>
      <c r="D469" s="10">
        <v>45257</v>
      </c>
      <c r="E469" s="9">
        <v>11</v>
      </c>
      <c r="F469" s="9">
        <v>27</v>
      </c>
      <c r="G469" s="9">
        <v>2023</v>
      </c>
      <c r="H469" s="10">
        <f t="shared" si="56"/>
        <v>45257</v>
      </c>
      <c r="I469" s="10" t="str" cm="1">
        <f t="array" ref="I469">_xlfn.IFS(E469=1,"January",E469=2,"Febuary",E469=3,"March",E469=4,"April",E469=5,"May",E469=6,"June",E469=7,"July",E469=8,"August",E469=9,"September",E469=10,"October",E469=11,"November",E469=12,"December",E469&gt;12,_xlfn.IFS(F469=1,"January",F469=2,"Febuary",F469=3,"March",F469=4,"April",F469=5,"May",F469=6,"June",F469=7,"July",F469=8,"August",F469=9,"September",F469=10,"October",F469=11,"November",F469=12,"December"))</f>
        <v>November</v>
      </c>
      <c r="J469" s="10" t="str" cm="1">
        <f t="array" ref="J469">_xlfn.IFS(OR(I469="December",I469="January",I469="Febuary"),"Winter",OR(I469="March",I469="April",I469="May"),"Spring",OR(I469="June",I469="July",I469="August"),"Summer",OR(I469="September",I469="October",I469="November"),"Fall")</f>
        <v>Fall</v>
      </c>
      <c r="K469" s="13">
        <v>45263</v>
      </c>
      <c r="L469" s="9">
        <f t="shared" si="57"/>
        <v>6</v>
      </c>
      <c r="M469" s="9" t="s">
        <v>41</v>
      </c>
      <c r="N469" s="9">
        <v>67617</v>
      </c>
      <c r="O469" s="9">
        <v>2694</v>
      </c>
      <c r="P469" s="14">
        <v>4836.27</v>
      </c>
      <c r="Q469" s="14">
        <f t="shared" si="58"/>
        <v>3636.145</v>
      </c>
      <c r="R469" s="9">
        <v>389</v>
      </c>
      <c r="S469" s="9" t="b">
        <v>0</v>
      </c>
      <c r="T469" s="9">
        <v>0</v>
      </c>
      <c r="U469" s="9">
        <f t="shared" si="59"/>
        <v>0</v>
      </c>
      <c r="V469" s="14">
        <f t="shared" si="60"/>
        <v>15813.855</v>
      </c>
      <c r="W469" s="14">
        <f t="shared" si="61"/>
        <v>9.34741645244216</v>
      </c>
      <c r="X469" s="14">
        <f t="shared" si="62"/>
        <v>0</v>
      </c>
      <c r="Y469" s="9">
        <f t="shared" si="63"/>
        <v>0</v>
      </c>
    </row>
    <row r="470" spans="1:25">
      <c r="A470" s="5" t="s">
        <v>991</v>
      </c>
      <c r="B470" s="6" t="s">
        <v>992</v>
      </c>
      <c r="C470" s="7" t="s">
        <v>4131</v>
      </c>
      <c r="D470" s="7">
        <v>45001</v>
      </c>
      <c r="E470" s="6">
        <v>3</v>
      </c>
      <c r="F470" s="6">
        <v>16</v>
      </c>
      <c r="G470" s="6">
        <v>2023</v>
      </c>
      <c r="H470" s="7">
        <f t="shared" si="56"/>
        <v>45001</v>
      </c>
      <c r="I470" s="7" t="str" cm="1">
        <f t="array" ref="I470">_xlfn.IFS(E470=1,"January",E470=2,"Febuary",E470=3,"March",E470=4,"April",E470=5,"May",E470=6,"June",E470=7,"July",E470=8,"August",E470=9,"September",E470=10,"October",E470=11,"November",E470=12,"December",E470&gt;12,_xlfn.IFS(F470=1,"January",F470=2,"Febuary",F470=3,"March",F470=4,"April",F470=5,"May",F470=6,"June",F470=7,"July",F470=8,"August",F470=9,"September",F470=10,"October",F470=11,"November",F470=12,"December"))</f>
        <v>March</v>
      </c>
      <c r="J470" s="7" t="str" cm="1">
        <f t="array" ref="J470">_xlfn.IFS(OR(I470="December",I470="January",I470="Febuary"),"Winter",OR(I470="March",I470="April",I470="May"),"Spring",OR(I470="June",I470="July",I470="August"),"Summer",OR(I470="September",I470="October",I470="November"),"Fall")</f>
        <v>Spring</v>
      </c>
      <c r="K470" s="11">
        <v>45029</v>
      </c>
      <c r="L470" s="6">
        <f t="shared" si="57"/>
        <v>28</v>
      </c>
      <c r="M470" s="6" t="s">
        <v>33</v>
      </c>
      <c r="N470" s="6">
        <v>95841</v>
      </c>
      <c r="O470" s="6">
        <v>3484</v>
      </c>
      <c r="P470" s="12">
        <v>2907.72</v>
      </c>
      <c r="Q470" s="12">
        <f t="shared" si="58"/>
        <v>2907.72</v>
      </c>
      <c r="R470" s="6">
        <v>690</v>
      </c>
      <c r="S470" s="6" t="b">
        <v>1</v>
      </c>
      <c r="T470" s="6">
        <v>0</v>
      </c>
      <c r="U470" s="6">
        <f t="shared" si="59"/>
        <v>0</v>
      </c>
      <c r="V470" s="12">
        <f t="shared" si="60"/>
        <v>31592.28</v>
      </c>
      <c r="W470" s="12">
        <f t="shared" si="61"/>
        <v>4.21408695652174</v>
      </c>
      <c r="X470" s="12">
        <f t="shared" si="62"/>
        <v>0</v>
      </c>
      <c r="Y470" s="6">
        <f t="shared" si="63"/>
        <v>0</v>
      </c>
    </row>
    <row r="471" spans="1:25">
      <c r="A471" s="8" t="s">
        <v>993</v>
      </c>
      <c r="B471" s="9" t="s">
        <v>994</v>
      </c>
      <c r="C471" s="10" t="s">
        <v>4128</v>
      </c>
      <c r="D471" s="10">
        <v>45005</v>
      </c>
      <c r="E471" s="9">
        <v>3</v>
      </c>
      <c r="F471" s="9">
        <v>20</v>
      </c>
      <c r="G471" s="9">
        <v>2023</v>
      </c>
      <c r="H471" s="10">
        <f t="shared" si="56"/>
        <v>45005</v>
      </c>
      <c r="I471" s="10" t="str" cm="1">
        <f t="array" ref="I471">_xlfn.IFS(E471=1,"January",E471=2,"Febuary",E471=3,"March",E471=4,"April",E471=5,"May",E471=6,"June",E471=7,"July",E471=8,"August",E471=9,"September",E471=10,"October",E471=11,"November",E471=12,"December",E471&gt;12,_xlfn.IFS(F471=1,"January",F471=2,"Febuary",F471=3,"March",F471=4,"April",F471=5,"May",F471=6,"June",F471=7,"July",F471=8,"August",F471=9,"September",F471=10,"October",F471=11,"November",F471=12,"December"))</f>
        <v>March</v>
      </c>
      <c r="J471" s="10" t="str" cm="1">
        <f t="array" ref="J471">_xlfn.IFS(OR(I471="December",I471="January",I471="Febuary"),"Winter",OR(I471="March",I471="April",I471="May"),"Spring",OR(I471="June",I471="July",I471="August"),"Summer",OR(I471="September",I471="October",I471="November"),"Fall")</f>
        <v>Spring</v>
      </c>
      <c r="K471" s="13">
        <v>45016</v>
      </c>
      <c r="L471" s="9">
        <f t="shared" si="57"/>
        <v>11</v>
      </c>
      <c r="M471" s="9" t="s">
        <v>14</v>
      </c>
      <c r="N471" s="9">
        <v>17896</v>
      </c>
      <c r="O471" s="9">
        <v>753</v>
      </c>
      <c r="P471" s="14">
        <v>1362.68</v>
      </c>
      <c r="Q471" s="14">
        <f t="shared" si="58"/>
        <v>1362.68</v>
      </c>
      <c r="R471" s="9">
        <v>76</v>
      </c>
      <c r="S471" s="9" t="b">
        <v>0</v>
      </c>
      <c r="T471" s="9">
        <v>0</v>
      </c>
      <c r="U471" s="9">
        <f t="shared" si="59"/>
        <v>0</v>
      </c>
      <c r="V471" s="14">
        <f t="shared" si="60"/>
        <v>2437.32</v>
      </c>
      <c r="W471" s="14">
        <f t="shared" si="61"/>
        <v>17.93</v>
      </c>
      <c r="X471" s="14">
        <f t="shared" si="62"/>
        <v>0</v>
      </c>
      <c r="Y471" s="9">
        <f t="shared" si="63"/>
        <v>0</v>
      </c>
    </row>
    <row r="472" spans="1:25">
      <c r="A472" s="5" t="s">
        <v>995</v>
      </c>
      <c r="B472" s="6" t="s">
        <v>996</v>
      </c>
      <c r="C472" s="7" t="s">
        <v>4131</v>
      </c>
      <c r="D472" s="7">
        <v>45017</v>
      </c>
      <c r="E472" s="6">
        <v>4</v>
      </c>
      <c r="F472" s="6">
        <v>1</v>
      </c>
      <c r="G472" s="6">
        <v>2023</v>
      </c>
      <c r="H472" s="7">
        <f t="shared" si="56"/>
        <v>45017</v>
      </c>
      <c r="I472" s="7" t="str" cm="1">
        <f t="array" ref="I472">_xlfn.IFS(E472=1,"January",E472=2,"Febuary",E472=3,"March",E472=4,"April",E472=5,"May",E472=6,"June",E472=7,"July",E472=8,"August",E472=9,"September",E472=10,"October",E472=11,"November",E472=12,"December",E472&gt;12,_xlfn.IFS(F472=1,"January",F472=2,"Febuary",F472=3,"March",F472=4,"April",F472=5,"May",F472=6,"June",F472=7,"July",F472=8,"August",F472=9,"September",F472=10,"October",F472=11,"November",F472=12,"December"))</f>
        <v>April</v>
      </c>
      <c r="J472" s="7" t="str" cm="1">
        <f t="array" ref="J472">_xlfn.IFS(OR(I472="December",I472="January",I472="Febuary"),"Winter",OR(I472="March",I472="April",I472="May"),"Spring",OR(I472="June",I472="July",I472="August"),"Summer",OR(I472="September",I472="October",I472="November"),"Fall")</f>
        <v>Spring</v>
      </c>
      <c r="K472" s="11">
        <v>45024</v>
      </c>
      <c r="L472" s="6">
        <f t="shared" si="57"/>
        <v>7</v>
      </c>
      <c r="M472" s="6" t="s">
        <v>19</v>
      </c>
      <c r="N472" s="6">
        <v>47175</v>
      </c>
      <c r="O472" s="6">
        <v>670</v>
      </c>
      <c r="P472" s="12">
        <v>1128.44</v>
      </c>
      <c r="Q472" s="12">
        <f t="shared" si="58"/>
        <v>1128.44</v>
      </c>
      <c r="R472" s="6">
        <v>39</v>
      </c>
      <c r="S472" s="6" t="b">
        <v>1</v>
      </c>
      <c r="T472" s="6">
        <v>0</v>
      </c>
      <c r="U472" s="6">
        <f t="shared" si="59"/>
        <v>0</v>
      </c>
      <c r="V472" s="12">
        <f t="shared" si="60"/>
        <v>821.56</v>
      </c>
      <c r="W472" s="12">
        <f t="shared" si="61"/>
        <v>28.934358974359</v>
      </c>
      <c r="X472" s="12">
        <f t="shared" si="62"/>
        <v>0</v>
      </c>
      <c r="Y472" s="6">
        <f t="shared" si="63"/>
        <v>0</v>
      </c>
    </row>
    <row r="473" spans="1:25">
      <c r="A473" s="8" t="s">
        <v>997</v>
      </c>
      <c r="B473" s="9" t="s">
        <v>998</v>
      </c>
      <c r="C473" s="10" t="s">
        <v>4127</v>
      </c>
      <c r="D473" s="10">
        <v>45164</v>
      </c>
      <c r="E473" s="9">
        <v>8</v>
      </c>
      <c r="F473" s="9">
        <v>26</v>
      </c>
      <c r="G473" s="9">
        <v>2023</v>
      </c>
      <c r="H473" s="10">
        <f t="shared" si="56"/>
        <v>45164</v>
      </c>
      <c r="I473" s="10" t="str" cm="1">
        <f t="array" ref="I473">_xlfn.IFS(E473=1,"January",E473=2,"Febuary",E473=3,"March",E473=4,"April",E473=5,"May",E473=6,"June",E473=7,"July",E473=8,"August",E473=9,"September",E473=10,"October",E473=11,"November",E473=12,"December",E473&gt;12,_xlfn.IFS(F473=1,"January",F473=2,"Febuary",F473=3,"March",F473=4,"April",F473=5,"May",F473=6,"June",F473=7,"July",F473=8,"August",F473=9,"September",F473=10,"October",F473=11,"November",F473=12,"December"))</f>
        <v>August</v>
      </c>
      <c r="J473" s="10" t="str" cm="1">
        <f t="array" ref="J473">_xlfn.IFS(OR(I473="December",I473="January",I473="Febuary"),"Winter",OR(I473="March",I473="April",I473="May"),"Spring",OR(I473="June",I473="July",I473="August"),"Summer",OR(I473="September",I473="October",I473="November"),"Fall")</f>
        <v>Summer</v>
      </c>
      <c r="K473" s="13">
        <v>45180</v>
      </c>
      <c r="L473" s="9">
        <f t="shared" si="57"/>
        <v>16</v>
      </c>
      <c r="M473" s="9" t="s">
        <v>14</v>
      </c>
      <c r="N473" s="9">
        <v>8805</v>
      </c>
      <c r="O473" s="9">
        <v>100</v>
      </c>
      <c r="P473" s="14">
        <v>162.22</v>
      </c>
      <c r="Q473" s="14">
        <f t="shared" si="58"/>
        <v>162.22</v>
      </c>
      <c r="R473" s="9">
        <v>16</v>
      </c>
      <c r="S473" s="9" t="b">
        <v>0</v>
      </c>
      <c r="T473" s="9">
        <v>0</v>
      </c>
      <c r="U473" s="9">
        <f t="shared" si="59"/>
        <v>0</v>
      </c>
      <c r="V473" s="14">
        <f t="shared" si="60"/>
        <v>637.78</v>
      </c>
      <c r="W473" s="14">
        <f t="shared" si="61"/>
        <v>10.13875</v>
      </c>
      <c r="X473" s="14">
        <f t="shared" si="62"/>
        <v>0</v>
      </c>
      <c r="Y473" s="9">
        <f t="shared" si="63"/>
        <v>0</v>
      </c>
    </row>
    <row r="474" spans="1:25">
      <c r="A474" s="5" t="s">
        <v>999</v>
      </c>
      <c r="B474" s="6" t="s">
        <v>1000</v>
      </c>
      <c r="C474" s="7" t="s">
        <v>4128</v>
      </c>
      <c r="D474" s="7">
        <v>45156</v>
      </c>
      <c r="E474" s="6">
        <v>8</v>
      </c>
      <c r="F474" s="6">
        <v>18</v>
      </c>
      <c r="G474" s="6">
        <v>2023</v>
      </c>
      <c r="H474" s="7">
        <f t="shared" si="56"/>
        <v>45156</v>
      </c>
      <c r="I474" s="7" t="str" cm="1">
        <f t="array" ref="I474">_xlfn.IFS(E474=1,"January",E474=2,"Febuary",E474=3,"March",E474=4,"April",E474=5,"May",E474=6,"June",E474=7,"July",E474=8,"August",E474=9,"September",E474=10,"October",E474=11,"November",E474=12,"December",E474&gt;12,_xlfn.IFS(F474=1,"January",F474=2,"Febuary",F474=3,"March",F474=4,"April",F474=5,"May",F474=6,"June",F474=7,"July",F474=8,"August",F474=9,"September",F474=10,"October",F474=11,"November",F474=12,"December"))</f>
        <v>August</v>
      </c>
      <c r="J474" s="7" t="str" cm="1">
        <f t="array" ref="J474">_xlfn.IFS(OR(I474="December",I474="January",I474="Febuary"),"Winter",OR(I474="March",I474="April",I474="May"),"Spring",OR(I474="June",I474="July",I474="August"),"Summer",OR(I474="September",I474="October",I474="November"),"Fall")</f>
        <v>Summer</v>
      </c>
      <c r="K474" s="11">
        <v>45180</v>
      </c>
      <c r="L474" s="6">
        <f t="shared" si="57"/>
        <v>24</v>
      </c>
      <c r="M474" s="6" t="s">
        <v>19</v>
      </c>
      <c r="N474" s="6">
        <v>6237</v>
      </c>
      <c r="O474" s="6">
        <v>189</v>
      </c>
      <c r="P474" s="12">
        <v>253.62</v>
      </c>
      <c r="Q474" s="12">
        <f t="shared" si="58"/>
        <v>253.62</v>
      </c>
      <c r="R474" s="6">
        <v>24</v>
      </c>
      <c r="S474" s="6" t="b">
        <v>1</v>
      </c>
      <c r="T474" s="6">
        <v>0</v>
      </c>
      <c r="U474" s="6">
        <f t="shared" si="59"/>
        <v>0</v>
      </c>
      <c r="V474" s="12">
        <f t="shared" si="60"/>
        <v>946.38</v>
      </c>
      <c r="W474" s="12">
        <f t="shared" si="61"/>
        <v>10.5675</v>
      </c>
      <c r="X474" s="12">
        <f t="shared" si="62"/>
        <v>0</v>
      </c>
      <c r="Y474" s="6">
        <f t="shared" si="63"/>
        <v>0</v>
      </c>
    </row>
    <row r="475" spans="1:25">
      <c r="A475" s="8" t="s">
        <v>1001</v>
      </c>
      <c r="B475" s="9" t="s">
        <v>1002</v>
      </c>
      <c r="C475" s="10" t="s">
        <v>4128</v>
      </c>
      <c r="D475" s="10">
        <v>45256</v>
      </c>
      <c r="E475" s="9">
        <v>11</v>
      </c>
      <c r="F475" s="9">
        <v>26</v>
      </c>
      <c r="G475" s="9">
        <v>2023</v>
      </c>
      <c r="H475" s="10">
        <f t="shared" si="56"/>
        <v>45256</v>
      </c>
      <c r="I475" s="10" t="str" cm="1">
        <f t="array" ref="I475">_xlfn.IFS(E475=1,"January",E475=2,"Febuary",E475=3,"March",E475=4,"April",E475=5,"May",E475=6,"June",E475=7,"July",E475=8,"August",E475=9,"September",E475=10,"October",E475=11,"November",E475=12,"December",E475&gt;12,_xlfn.IFS(F475=1,"January",F475=2,"Febuary",F475=3,"March",F475=4,"April",F475=5,"May",F475=6,"June",F475=7,"July",F475=8,"August",F475=9,"September",F475=10,"October",F475=11,"November",F475=12,"December"))</f>
        <v>November</v>
      </c>
      <c r="J475" s="10" t="str" cm="1">
        <f t="array" ref="J475">_xlfn.IFS(OR(I475="December",I475="January",I475="Febuary"),"Winter",OR(I475="March",I475="April",I475="May"),"Spring",OR(I475="June",I475="July",I475="August"),"Summer",OR(I475="September",I475="October",I475="November"),"Fall")</f>
        <v>Fall</v>
      </c>
      <c r="K475" s="13">
        <v>45269</v>
      </c>
      <c r="L475" s="9">
        <f t="shared" si="57"/>
        <v>13</v>
      </c>
      <c r="M475" s="9" t="s">
        <v>19</v>
      </c>
      <c r="N475" s="9">
        <v>21056</v>
      </c>
      <c r="O475" s="9">
        <v>537</v>
      </c>
      <c r="P475" s="14">
        <v>466.85</v>
      </c>
      <c r="Q475" s="14">
        <f t="shared" si="58"/>
        <v>466.85</v>
      </c>
      <c r="R475" s="9">
        <v>44</v>
      </c>
      <c r="S475" s="9" t="b">
        <v>0</v>
      </c>
      <c r="T475" s="9">
        <v>0</v>
      </c>
      <c r="U475" s="9">
        <f t="shared" si="59"/>
        <v>0</v>
      </c>
      <c r="V475" s="14">
        <f t="shared" si="60"/>
        <v>1733.15</v>
      </c>
      <c r="W475" s="14">
        <f t="shared" si="61"/>
        <v>10.6102272727273</v>
      </c>
      <c r="X475" s="14">
        <f t="shared" si="62"/>
        <v>0</v>
      </c>
      <c r="Y475" s="9">
        <f t="shared" si="63"/>
        <v>0</v>
      </c>
    </row>
    <row r="476" spans="1:25">
      <c r="A476" s="5" t="s">
        <v>1003</v>
      </c>
      <c r="B476" s="6" t="s">
        <v>1004</v>
      </c>
      <c r="C476" s="7" t="s">
        <v>4127</v>
      </c>
      <c r="D476" s="7">
        <v>45248</v>
      </c>
      <c r="E476" s="6">
        <v>11</v>
      </c>
      <c r="F476" s="6">
        <v>18</v>
      </c>
      <c r="G476" s="6">
        <v>2023</v>
      </c>
      <c r="H476" s="7">
        <f t="shared" si="56"/>
        <v>45248</v>
      </c>
      <c r="I476" s="7" t="str" cm="1">
        <f t="array" ref="I476">_xlfn.IFS(E476=1,"January",E476=2,"Febuary",E476=3,"March",E476=4,"April",E476=5,"May",E476=6,"June",E476=7,"July",E476=8,"August",E476=9,"September",E476=10,"October",E476=11,"November",E476=12,"December",E476&gt;12,_xlfn.IFS(F476=1,"January",F476=2,"Febuary",F476=3,"March",F476=4,"April",F476=5,"May",F476=6,"June",F476=7,"July",F476=8,"August",F476=9,"September",F476=10,"October",F476=11,"November",F476=12,"December"))</f>
        <v>November</v>
      </c>
      <c r="J476" s="7" t="str" cm="1">
        <f t="array" ref="J476">_xlfn.IFS(OR(I476="December",I476="January",I476="Febuary"),"Winter",OR(I476="March",I476="April",I476="May"),"Spring",OR(I476="June",I476="July",I476="August"),"Summer",OR(I476="September",I476="October",I476="November"),"Fall")</f>
        <v>Fall</v>
      </c>
      <c r="K476" s="11">
        <v>45272</v>
      </c>
      <c r="L476" s="6">
        <f t="shared" si="57"/>
        <v>24</v>
      </c>
      <c r="M476" s="6" t="s">
        <v>23</v>
      </c>
      <c r="N476" s="6">
        <v>46543</v>
      </c>
      <c r="O476" s="6">
        <v>1325</v>
      </c>
      <c r="P476" s="12">
        <v>1504.3</v>
      </c>
      <c r="Q476" s="12">
        <f t="shared" si="58"/>
        <v>1504.3</v>
      </c>
      <c r="R476" s="6">
        <v>221</v>
      </c>
      <c r="S476" s="6" t="b">
        <v>0</v>
      </c>
      <c r="T476" s="6">
        <v>0</v>
      </c>
      <c r="U476" s="6">
        <f t="shared" si="59"/>
        <v>0</v>
      </c>
      <c r="V476" s="12">
        <f t="shared" si="60"/>
        <v>9545.7</v>
      </c>
      <c r="W476" s="12">
        <f t="shared" si="61"/>
        <v>6.80678733031674</v>
      </c>
      <c r="X476" s="12">
        <f t="shared" si="62"/>
        <v>0</v>
      </c>
      <c r="Y476" s="6">
        <f t="shared" si="63"/>
        <v>0</v>
      </c>
    </row>
    <row r="477" spans="1:25">
      <c r="A477" s="8" t="s">
        <v>1005</v>
      </c>
      <c r="B477" s="9" t="s">
        <v>1006</v>
      </c>
      <c r="C477" s="10" t="s">
        <v>4128</v>
      </c>
      <c r="D477" s="10">
        <v>45167</v>
      </c>
      <c r="E477" s="9">
        <v>8</v>
      </c>
      <c r="F477" s="9">
        <v>29</v>
      </c>
      <c r="G477" s="9">
        <v>2023</v>
      </c>
      <c r="H477" s="10">
        <f t="shared" si="56"/>
        <v>45167</v>
      </c>
      <c r="I477" s="10" t="str" cm="1">
        <f t="array" ref="I477">_xlfn.IFS(E477=1,"January",E477=2,"Febuary",E477=3,"March",E477=4,"April",E477=5,"May",E477=6,"June",E477=7,"July",E477=8,"August",E477=9,"September",E477=10,"October",E477=11,"November",E477=12,"December",E477&gt;12,_xlfn.IFS(F477=1,"January",F477=2,"Febuary",F477=3,"March",F477=4,"April",F477=5,"May",F477=6,"June",F477=7,"July",F477=8,"August",F477=9,"September",F477=10,"October",F477=11,"November",F477=12,"December"))</f>
        <v>August</v>
      </c>
      <c r="J477" s="10" t="str" cm="1">
        <f t="array" ref="J477">_xlfn.IFS(OR(I477="December",I477="January",I477="Febuary"),"Winter",OR(I477="March",I477="April",I477="May"),"Spring",OR(I477="June",I477="July",I477="August"),"Summer",OR(I477="September",I477="October",I477="November"),"Fall")</f>
        <v>Summer</v>
      </c>
      <c r="K477" s="13">
        <v>45178</v>
      </c>
      <c r="L477" s="9">
        <f t="shared" si="57"/>
        <v>11</v>
      </c>
      <c r="M477" s="9" t="s">
        <v>14</v>
      </c>
      <c r="N477" s="9">
        <v>57556</v>
      </c>
      <c r="O477" s="9">
        <v>2858</v>
      </c>
      <c r="P477" s="14">
        <v>4831.04</v>
      </c>
      <c r="Q477" s="14">
        <f t="shared" si="58"/>
        <v>3636.145</v>
      </c>
      <c r="R477" s="9">
        <v>230</v>
      </c>
      <c r="S477" s="9" t="b">
        <v>1</v>
      </c>
      <c r="T477" s="9">
        <v>0</v>
      </c>
      <c r="U477" s="9">
        <f t="shared" si="59"/>
        <v>0</v>
      </c>
      <c r="V477" s="14">
        <f t="shared" si="60"/>
        <v>7863.855</v>
      </c>
      <c r="W477" s="14">
        <f t="shared" si="61"/>
        <v>15.8093260869565</v>
      </c>
      <c r="X477" s="14">
        <f t="shared" si="62"/>
        <v>0</v>
      </c>
      <c r="Y477" s="9">
        <f t="shared" si="63"/>
        <v>0</v>
      </c>
    </row>
    <row r="478" spans="1:25">
      <c r="A478" s="5" t="s">
        <v>1007</v>
      </c>
      <c r="B478" s="6" t="s">
        <v>1008</v>
      </c>
      <c r="C478" s="7" t="s">
        <v>4131</v>
      </c>
      <c r="D478" s="7">
        <v>45067</v>
      </c>
      <c r="E478" s="6">
        <v>5</v>
      </c>
      <c r="F478" s="6">
        <v>21</v>
      </c>
      <c r="G478" s="6">
        <v>2023</v>
      </c>
      <c r="H478" s="7">
        <f t="shared" si="56"/>
        <v>45067</v>
      </c>
      <c r="I478" s="7" t="str" cm="1">
        <f t="array" ref="I478">_xlfn.IFS(E478=1,"January",E478=2,"Febuary",E478=3,"March",E478=4,"April",E478=5,"May",E478=6,"June",E478=7,"July",E478=8,"August",E478=9,"September",E478=10,"October",E478=11,"November",E478=12,"December",E478&gt;12,_xlfn.IFS(F478=1,"January",F478=2,"Febuary",F478=3,"March",F478=4,"April",F478=5,"May",F478=6,"June",F478=7,"July",F478=8,"August",F478=9,"September",F478=10,"October",F478=11,"November",F478=12,"December"))</f>
        <v>May</v>
      </c>
      <c r="J478" s="7" t="str" cm="1">
        <f t="array" ref="J478">_xlfn.IFS(OR(I478="December",I478="January",I478="Febuary"),"Winter",OR(I478="March",I478="April",I478="May"),"Spring",OR(I478="June",I478="July",I478="August"),"Summer",OR(I478="September",I478="October",I478="November"),"Fall")</f>
        <v>Spring</v>
      </c>
      <c r="K478" s="11">
        <v>45082</v>
      </c>
      <c r="L478" s="6">
        <f t="shared" si="57"/>
        <v>15</v>
      </c>
      <c r="M478" s="6" t="s">
        <v>191</v>
      </c>
      <c r="N478" s="6">
        <v>4343</v>
      </c>
      <c r="O478" s="6">
        <v>212</v>
      </c>
      <c r="P478" s="12">
        <v>116.11</v>
      </c>
      <c r="Q478" s="12">
        <f t="shared" si="58"/>
        <v>116.11</v>
      </c>
      <c r="R478" s="6">
        <v>0</v>
      </c>
      <c r="S478" s="6" t="b">
        <v>0</v>
      </c>
      <c r="T478" s="6">
        <v>0</v>
      </c>
      <c r="U478" s="6">
        <f t="shared" si="59"/>
        <v>0</v>
      </c>
      <c r="V478" s="12">
        <f t="shared" si="60"/>
        <v>-116.11</v>
      </c>
      <c r="W478" s="12">
        <f t="shared" si="61"/>
        <v>0</v>
      </c>
      <c r="X478" s="12">
        <f t="shared" si="62"/>
        <v>0</v>
      </c>
      <c r="Y478" s="6">
        <f t="shared" si="63"/>
        <v>0</v>
      </c>
    </row>
    <row r="479" spans="1:25">
      <c r="A479" s="8" t="s">
        <v>1009</v>
      </c>
      <c r="B479" s="9" t="s">
        <v>1010</v>
      </c>
      <c r="C479" s="10" t="s">
        <v>4131</v>
      </c>
      <c r="D479" s="10">
        <v>44964</v>
      </c>
      <c r="E479" s="9">
        <v>2</v>
      </c>
      <c r="F479" s="9">
        <v>7</v>
      </c>
      <c r="G479" s="9">
        <v>2023</v>
      </c>
      <c r="H479" s="10">
        <f t="shared" si="56"/>
        <v>44964</v>
      </c>
      <c r="I479" s="10" t="str" cm="1">
        <f t="array" ref="I479">_xlfn.IFS(E479=1,"January",E479=2,"Febuary",E479=3,"March",E479=4,"April",E479=5,"May",E479=6,"June",E479=7,"July",E479=8,"August",E479=9,"September",E479=10,"October",E479=11,"November",E479=12,"December",E479&gt;12,_xlfn.IFS(F479=1,"January",F479=2,"Febuary",F479=3,"March",F479=4,"April",F479=5,"May",F479=6,"June",F479=7,"July",F479=8,"August",F479=9,"September",F479=10,"October",F479=11,"November",F479=12,"December"))</f>
        <v>Febuary</v>
      </c>
      <c r="J479" s="10" t="str" cm="1">
        <f t="array" ref="J479">_xlfn.IFS(OR(I479="December",I479="January",I479="Febuary"),"Winter",OR(I479="March",I479="April",I479="May"),"Spring",OR(I479="June",I479="July",I479="August"),"Summer",OR(I479="September",I479="October",I479="November"),"Fall")</f>
        <v>Winter</v>
      </c>
      <c r="K479" s="13">
        <v>44977</v>
      </c>
      <c r="L479" s="9">
        <f t="shared" si="57"/>
        <v>13</v>
      </c>
      <c r="M479" s="9" t="s">
        <v>41</v>
      </c>
      <c r="N479" s="9">
        <v>14500</v>
      </c>
      <c r="O479" s="9">
        <v>691</v>
      </c>
      <c r="P479" s="14">
        <v>1156.1</v>
      </c>
      <c r="Q479" s="14">
        <f t="shared" si="58"/>
        <v>1156.1</v>
      </c>
      <c r="R479" s="9">
        <v>44</v>
      </c>
      <c r="S479" s="9" t="b">
        <v>1</v>
      </c>
      <c r="T479" s="9">
        <v>0</v>
      </c>
      <c r="U479" s="9">
        <f t="shared" si="59"/>
        <v>0</v>
      </c>
      <c r="V479" s="14">
        <f t="shared" si="60"/>
        <v>1043.9</v>
      </c>
      <c r="W479" s="14">
        <f t="shared" si="61"/>
        <v>26.275</v>
      </c>
      <c r="X479" s="14">
        <f t="shared" si="62"/>
        <v>0</v>
      </c>
      <c r="Y479" s="9">
        <f t="shared" si="63"/>
        <v>0</v>
      </c>
    </row>
    <row r="480" spans="1:25">
      <c r="A480" s="5" t="s">
        <v>1011</v>
      </c>
      <c r="B480" s="6" t="s">
        <v>1012</v>
      </c>
      <c r="C480" s="7" t="s">
        <v>4128</v>
      </c>
      <c r="D480" s="7">
        <v>44956</v>
      </c>
      <c r="E480" s="6">
        <v>1</v>
      </c>
      <c r="F480" s="6">
        <v>30</v>
      </c>
      <c r="G480" s="6">
        <v>2023</v>
      </c>
      <c r="H480" s="7">
        <f t="shared" si="56"/>
        <v>44956</v>
      </c>
      <c r="I480" s="7" t="str" cm="1">
        <f t="array" ref="I480">_xlfn.IFS(E480=1,"January",E480=2,"Febuary",E480=3,"March",E480=4,"April",E480=5,"May",E480=6,"June",E480=7,"July",E480=8,"August",E480=9,"September",E480=10,"October",E480=11,"November",E480=12,"December",E480&gt;12,_xlfn.IFS(F480=1,"January",F480=2,"Febuary",F480=3,"March",F480=4,"April",F480=5,"May",F480=6,"June",F480=7,"July",F480=8,"August",F480=9,"September",F480=10,"October",F480=11,"November",F480=12,"December"))</f>
        <v>January</v>
      </c>
      <c r="J480" s="7" t="str" cm="1">
        <f t="array" ref="J480">_xlfn.IFS(OR(I480="December",I480="January",I480="Febuary"),"Winter",OR(I480="March",I480="April",I480="May"),"Spring",OR(I480="June",I480="July",I480="August"),"Summer",OR(I480="September",I480="October",I480="November"),"Fall")</f>
        <v>Winter</v>
      </c>
      <c r="K480" s="11">
        <v>44976</v>
      </c>
      <c r="L480" s="6">
        <f t="shared" si="57"/>
        <v>20</v>
      </c>
      <c r="M480" s="6" t="s">
        <v>138</v>
      </c>
      <c r="N480" s="6">
        <v>54222</v>
      </c>
      <c r="O480" s="6">
        <v>2242</v>
      </c>
      <c r="P480" s="12">
        <v>1928.36</v>
      </c>
      <c r="Q480" s="12">
        <f t="shared" si="58"/>
        <v>1928.36</v>
      </c>
      <c r="R480" s="6">
        <v>246</v>
      </c>
      <c r="S480" s="6" t="b">
        <v>0</v>
      </c>
      <c r="T480" s="6">
        <v>0</v>
      </c>
      <c r="U480" s="6">
        <f t="shared" si="59"/>
        <v>0</v>
      </c>
      <c r="V480" s="12">
        <f t="shared" si="60"/>
        <v>10371.64</v>
      </c>
      <c r="W480" s="12">
        <f t="shared" si="61"/>
        <v>7.83886178861789</v>
      </c>
      <c r="X480" s="12">
        <f t="shared" si="62"/>
        <v>0</v>
      </c>
      <c r="Y480" s="6">
        <f t="shared" si="63"/>
        <v>0</v>
      </c>
    </row>
    <row r="481" spans="1:25">
      <c r="A481" s="8" t="s">
        <v>1013</v>
      </c>
      <c r="B481" s="9" t="s">
        <v>1014</v>
      </c>
      <c r="C481" s="10" t="s">
        <v>4128</v>
      </c>
      <c r="D481" s="10">
        <v>45257</v>
      </c>
      <c r="E481" s="9">
        <v>11</v>
      </c>
      <c r="F481" s="9">
        <v>27</v>
      </c>
      <c r="G481" s="9">
        <v>2023</v>
      </c>
      <c r="H481" s="10">
        <f t="shared" si="56"/>
        <v>45257</v>
      </c>
      <c r="I481" s="10" t="str" cm="1">
        <f t="array" ref="I481">_xlfn.IFS(E481=1,"January",E481=2,"Febuary",E481=3,"March",E481=4,"April",E481=5,"May",E481=6,"June",E481=7,"July",E481=8,"August",E481=9,"September",E481=10,"October",E481=11,"November",E481=12,"December",E481&gt;12,_xlfn.IFS(F481=1,"January",F481=2,"Febuary",F481=3,"March",F481=4,"April",F481=5,"May",F481=6,"June",F481=7,"July",F481=8,"August",F481=9,"September",F481=10,"October",F481=11,"November",F481=12,"December"))</f>
        <v>November</v>
      </c>
      <c r="J481" s="10" t="str" cm="1">
        <f t="array" ref="J481">_xlfn.IFS(OR(I481="December",I481="January",I481="Febuary"),"Winter",OR(I481="March",I481="April",I481="May"),"Spring",OR(I481="June",I481="July",I481="August"),"Summer",OR(I481="September",I481="October",I481="November"),"Fall")</f>
        <v>Fall</v>
      </c>
      <c r="K481" s="13">
        <v>45282</v>
      </c>
      <c r="L481" s="9">
        <f t="shared" si="57"/>
        <v>25</v>
      </c>
      <c r="M481" s="9" t="s">
        <v>23</v>
      </c>
      <c r="N481" s="9">
        <v>30375</v>
      </c>
      <c r="O481" s="9">
        <v>734</v>
      </c>
      <c r="P481" s="14">
        <v>525.88</v>
      </c>
      <c r="Q481" s="14">
        <f t="shared" si="58"/>
        <v>525.88</v>
      </c>
      <c r="R481" s="9">
        <v>82</v>
      </c>
      <c r="S481" s="9" t="b">
        <v>0</v>
      </c>
      <c r="T481" s="9">
        <v>0</v>
      </c>
      <c r="U481" s="9">
        <f t="shared" si="59"/>
        <v>0</v>
      </c>
      <c r="V481" s="14">
        <f t="shared" si="60"/>
        <v>3574.12</v>
      </c>
      <c r="W481" s="14">
        <f t="shared" si="61"/>
        <v>6.41317073170732</v>
      </c>
      <c r="X481" s="14">
        <f t="shared" si="62"/>
        <v>0</v>
      </c>
      <c r="Y481" s="9">
        <f t="shared" si="63"/>
        <v>0</v>
      </c>
    </row>
    <row r="482" spans="1:25">
      <c r="A482" s="5" t="s">
        <v>1015</v>
      </c>
      <c r="B482" s="6" t="s">
        <v>1016</v>
      </c>
      <c r="C482" s="7" t="s">
        <v>4127</v>
      </c>
      <c r="D482" s="7">
        <v>45241</v>
      </c>
      <c r="E482" s="6">
        <v>11</v>
      </c>
      <c r="F482" s="6">
        <v>11</v>
      </c>
      <c r="G482" s="6">
        <v>2023</v>
      </c>
      <c r="H482" s="7">
        <f t="shared" si="56"/>
        <v>45241</v>
      </c>
      <c r="I482" s="7" t="str" cm="1">
        <f t="array" ref="I482">_xlfn.IFS(E482=1,"January",E482=2,"Febuary",E482=3,"March",E482=4,"April",E482=5,"May",E482=6,"June",E482=7,"July",E482=8,"August",E482=9,"September",E482=10,"October",E482=11,"November",E482=12,"December",E482&gt;12,_xlfn.IFS(F482=1,"January",F482=2,"Febuary",F482=3,"March",F482=4,"April",F482=5,"May",F482=6,"June",F482=7,"July",F482=8,"August",F482=9,"September",F482=10,"October",F482=11,"November",F482=12,"December"))</f>
        <v>November</v>
      </c>
      <c r="J482" s="7" t="str" cm="1">
        <f t="array" ref="J482">_xlfn.IFS(OR(I482="December",I482="January",I482="Febuary"),"Winter",OR(I482="March",I482="April",I482="May"),"Spring",OR(I482="June",I482="July",I482="August"),"Summer",OR(I482="September",I482="October",I482="November"),"Fall")</f>
        <v>Fall</v>
      </c>
      <c r="K482" s="11">
        <v>45247</v>
      </c>
      <c r="L482" s="6">
        <f t="shared" si="57"/>
        <v>6</v>
      </c>
      <c r="M482" s="6" t="s">
        <v>33</v>
      </c>
      <c r="N482" s="6">
        <v>10662</v>
      </c>
      <c r="O482" s="6">
        <v>282</v>
      </c>
      <c r="P482" s="12">
        <v>189.94</v>
      </c>
      <c r="Q482" s="12">
        <f t="shared" si="58"/>
        <v>189.94</v>
      </c>
      <c r="R482" s="6">
        <v>35</v>
      </c>
      <c r="S482" s="6" t="b">
        <v>1</v>
      </c>
      <c r="T482" s="6">
        <v>0</v>
      </c>
      <c r="U482" s="6">
        <f t="shared" si="59"/>
        <v>0</v>
      </c>
      <c r="V482" s="12">
        <f t="shared" si="60"/>
        <v>1560.06</v>
      </c>
      <c r="W482" s="12">
        <f t="shared" si="61"/>
        <v>5.42685714285714</v>
      </c>
      <c r="X482" s="12">
        <f t="shared" si="62"/>
        <v>0</v>
      </c>
      <c r="Y482" s="6">
        <f t="shared" si="63"/>
        <v>0</v>
      </c>
    </row>
    <row r="483" spans="1:25">
      <c r="A483" s="8" t="s">
        <v>1017</v>
      </c>
      <c r="B483" s="9" t="s">
        <v>1018</v>
      </c>
      <c r="C483" s="10" t="s">
        <v>4128</v>
      </c>
      <c r="D483" s="10">
        <v>45224</v>
      </c>
      <c r="E483" s="9">
        <v>10</v>
      </c>
      <c r="F483" s="9">
        <v>25</v>
      </c>
      <c r="G483" s="9">
        <v>2023</v>
      </c>
      <c r="H483" s="10">
        <f t="shared" si="56"/>
        <v>45224</v>
      </c>
      <c r="I483" s="10" t="str" cm="1">
        <f t="array" ref="I483">_xlfn.IFS(E483=1,"January",E483=2,"Febuary",E483=3,"March",E483=4,"April",E483=5,"May",E483=6,"June",E483=7,"July",E483=8,"August",E483=9,"September",E483=10,"October",E483=11,"November",E483=12,"December",E483&gt;12,_xlfn.IFS(F483=1,"January",F483=2,"Febuary",F483=3,"March",F483=4,"April",F483=5,"May",F483=6,"June",F483=7,"July",F483=8,"August",F483=9,"September",F483=10,"October",F483=11,"November",F483=12,"December"))</f>
        <v>October</v>
      </c>
      <c r="J483" s="10" t="str" cm="1">
        <f t="array" ref="J483">_xlfn.IFS(OR(I483="December",I483="January",I483="Febuary"),"Winter",OR(I483="March",I483="April",I483="May"),"Spring",OR(I483="June",I483="July",I483="August"),"Summer",OR(I483="September",I483="October",I483="November"),"Fall")</f>
        <v>Fall</v>
      </c>
      <c r="K483" s="13">
        <v>45254</v>
      </c>
      <c r="L483" s="9">
        <f t="shared" si="57"/>
        <v>30</v>
      </c>
      <c r="M483" s="9" t="s">
        <v>191</v>
      </c>
      <c r="N483" s="9">
        <v>17964</v>
      </c>
      <c r="O483" s="9">
        <v>574</v>
      </c>
      <c r="P483" s="14">
        <v>310.46</v>
      </c>
      <c r="Q483" s="14">
        <f t="shared" si="58"/>
        <v>310.46</v>
      </c>
      <c r="R483" s="9">
        <v>89</v>
      </c>
      <c r="S483" s="9" t="b">
        <v>1</v>
      </c>
      <c r="T483" s="9">
        <v>0</v>
      </c>
      <c r="U483" s="9">
        <f t="shared" si="59"/>
        <v>0</v>
      </c>
      <c r="V483" s="14">
        <f t="shared" si="60"/>
        <v>4139.54</v>
      </c>
      <c r="W483" s="14">
        <f t="shared" si="61"/>
        <v>3.48831460674157</v>
      </c>
      <c r="X483" s="14">
        <f t="shared" si="62"/>
        <v>0</v>
      </c>
      <c r="Y483" s="9">
        <f t="shared" si="63"/>
        <v>0</v>
      </c>
    </row>
    <row r="484" spans="1:25">
      <c r="A484" s="5" t="s">
        <v>1019</v>
      </c>
      <c r="B484" s="6" t="s">
        <v>1020</v>
      </c>
      <c r="C484" s="7" t="s">
        <v>4129</v>
      </c>
      <c r="D484" s="7">
        <v>44948</v>
      </c>
      <c r="E484" s="6">
        <v>1</v>
      </c>
      <c r="F484" s="6">
        <v>22</v>
      </c>
      <c r="G484" s="6">
        <v>2023</v>
      </c>
      <c r="H484" s="7">
        <f t="shared" si="56"/>
        <v>44948</v>
      </c>
      <c r="I484" s="7" t="str" cm="1">
        <f t="array" ref="I484">_xlfn.IFS(E484=1,"January",E484=2,"Febuary",E484=3,"March",E484=4,"April",E484=5,"May",E484=6,"June",E484=7,"July",E484=8,"August",E484=9,"September",E484=10,"October",E484=11,"November",E484=12,"December",E484&gt;12,_xlfn.IFS(F484=1,"January",F484=2,"Febuary",F484=3,"March",F484=4,"April",F484=5,"May",F484=6,"June",F484=7,"July",F484=8,"August",F484=9,"September",F484=10,"October",F484=11,"November",F484=12,"December"))</f>
        <v>January</v>
      </c>
      <c r="J484" s="7" t="str" cm="1">
        <f t="array" ref="J484">_xlfn.IFS(OR(I484="December",I484="January",I484="Febuary"),"Winter",OR(I484="March",I484="April",I484="May"),"Spring",OR(I484="June",I484="July",I484="August"),"Summer",OR(I484="September",I484="October",I484="November"),"Fall")</f>
        <v>Winter</v>
      </c>
      <c r="K484" s="11">
        <v>44964</v>
      </c>
      <c r="L484" s="6">
        <f t="shared" si="57"/>
        <v>16</v>
      </c>
      <c r="M484" s="6" t="s">
        <v>33</v>
      </c>
      <c r="N484" s="6">
        <v>60638</v>
      </c>
      <c r="O484" s="6">
        <v>2620</v>
      </c>
      <c r="P484" s="12">
        <v>3367.69</v>
      </c>
      <c r="Q484" s="12">
        <f t="shared" si="58"/>
        <v>3367.69</v>
      </c>
      <c r="R484" s="6">
        <v>487</v>
      </c>
      <c r="S484" s="6" t="b">
        <v>0</v>
      </c>
      <c r="T484" s="6">
        <v>0</v>
      </c>
      <c r="U484" s="6">
        <f t="shared" si="59"/>
        <v>0</v>
      </c>
      <c r="V484" s="12">
        <f t="shared" si="60"/>
        <v>20982.31</v>
      </c>
      <c r="W484" s="12">
        <f t="shared" si="61"/>
        <v>6.91517453798768</v>
      </c>
      <c r="X484" s="12">
        <f t="shared" si="62"/>
        <v>0</v>
      </c>
      <c r="Y484" s="6">
        <f t="shared" si="63"/>
        <v>0</v>
      </c>
    </row>
    <row r="485" spans="1:25">
      <c r="A485" s="8" t="s">
        <v>1021</v>
      </c>
      <c r="B485" s="9" t="s">
        <v>1022</v>
      </c>
      <c r="C485" s="10" t="s">
        <v>4129</v>
      </c>
      <c r="D485" s="10">
        <v>45260</v>
      </c>
      <c r="E485" s="9">
        <v>11</v>
      </c>
      <c r="F485" s="9">
        <v>30</v>
      </c>
      <c r="G485" s="9">
        <v>2023</v>
      </c>
      <c r="H485" s="10">
        <f t="shared" si="56"/>
        <v>45260</v>
      </c>
      <c r="I485" s="10" t="str" cm="1">
        <f t="array" ref="I485">_xlfn.IFS(E485=1,"January",E485=2,"Febuary",E485=3,"March",E485=4,"April",E485=5,"May",E485=6,"June",E485=7,"July",E485=8,"August",E485=9,"September",E485=10,"October",E485=11,"November",E485=12,"December",E485&gt;12,_xlfn.IFS(F485=1,"January",F485=2,"Febuary",F485=3,"March",F485=4,"April",F485=5,"May",F485=6,"June",F485=7,"July",F485=8,"August",F485=9,"September",F485=10,"October",F485=11,"November",F485=12,"December"))</f>
        <v>November</v>
      </c>
      <c r="J485" s="10" t="str" cm="1">
        <f t="array" ref="J485">_xlfn.IFS(OR(I485="December",I485="January",I485="Febuary"),"Winter",OR(I485="March",I485="April",I485="May"),"Spring",OR(I485="June",I485="July",I485="August"),"Summer",OR(I485="September",I485="October",I485="November"),"Fall")</f>
        <v>Fall</v>
      </c>
      <c r="K485" s="13">
        <v>45276</v>
      </c>
      <c r="L485" s="9">
        <f t="shared" si="57"/>
        <v>16</v>
      </c>
      <c r="M485" s="9" t="s">
        <v>41</v>
      </c>
      <c r="N485" s="9">
        <v>74666</v>
      </c>
      <c r="O485" s="9">
        <v>951</v>
      </c>
      <c r="P485" s="14">
        <v>786.85</v>
      </c>
      <c r="Q485" s="14">
        <f t="shared" si="58"/>
        <v>786.85</v>
      </c>
      <c r="R485" s="9">
        <v>67</v>
      </c>
      <c r="S485" s="9" t="b">
        <v>0</v>
      </c>
      <c r="T485" s="9">
        <v>0</v>
      </c>
      <c r="U485" s="9">
        <f t="shared" si="59"/>
        <v>0</v>
      </c>
      <c r="V485" s="14">
        <f t="shared" si="60"/>
        <v>2563.15</v>
      </c>
      <c r="W485" s="14">
        <f t="shared" si="61"/>
        <v>11.7440298507463</v>
      </c>
      <c r="X485" s="14">
        <f t="shared" si="62"/>
        <v>0</v>
      </c>
      <c r="Y485" s="9">
        <f t="shared" si="63"/>
        <v>0</v>
      </c>
    </row>
    <row r="486" spans="1:25">
      <c r="A486" s="5" t="s">
        <v>1023</v>
      </c>
      <c r="B486" s="6" t="s">
        <v>1024</v>
      </c>
      <c r="C486" s="7" t="s">
        <v>4129</v>
      </c>
      <c r="D486" s="7">
        <v>45183</v>
      </c>
      <c r="E486" s="6">
        <v>9</v>
      </c>
      <c r="F486" s="6">
        <v>14</v>
      </c>
      <c r="G486" s="6">
        <v>2023</v>
      </c>
      <c r="H486" s="7">
        <f t="shared" si="56"/>
        <v>45183</v>
      </c>
      <c r="I486" s="7" t="str" cm="1">
        <f t="array" ref="I486">_xlfn.IFS(E486=1,"January",E486=2,"Febuary",E486=3,"March",E486=4,"April",E486=5,"May",E486=6,"June",E486=7,"July",E486=8,"August",E486=9,"September",E486=10,"October",E486=11,"November",E486=12,"December",E486&gt;12,_xlfn.IFS(F486=1,"January",F486=2,"Febuary",F486=3,"March",F486=4,"April",F486=5,"May",F486=6,"June",F486=7,"July",F486=8,"August",F486=9,"September",F486=10,"October",F486=11,"November",F486=12,"December"))</f>
        <v>September</v>
      </c>
      <c r="J486" s="7" t="str" cm="1">
        <f t="array" ref="J486">_xlfn.IFS(OR(I486="December",I486="January",I486="Febuary"),"Winter",OR(I486="March",I486="April",I486="May"),"Spring",OR(I486="June",I486="July",I486="August"),"Summer",OR(I486="September",I486="October",I486="November"),"Fall")</f>
        <v>Fall</v>
      </c>
      <c r="K486" s="11">
        <v>45201</v>
      </c>
      <c r="L486" s="6">
        <f t="shared" si="57"/>
        <v>18</v>
      </c>
      <c r="M486" s="6" t="s">
        <v>41</v>
      </c>
      <c r="N486" s="6">
        <v>86067</v>
      </c>
      <c r="O486" s="6">
        <v>2321</v>
      </c>
      <c r="P486" s="12">
        <v>4605.21</v>
      </c>
      <c r="Q486" s="12">
        <f t="shared" si="58"/>
        <v>3636.145</v>
      </c>
      <c r="R486" s="6">
        <v>134</v>
      </c>
      <c r="S486" s="6" t="b">
        <v>0</v>
      </c>
      <c r="T486" s="6">
        <v>0</v>
      </c>
      <c r="U486" s="6">
        <f t="shared" si="59"/>
        <v>0</v>
      </c>
      <c r="V486" s="12">
        <f t="shared" si="60"/>
        <v>3063.855</v>
      </c>
      <c r="W486" s="12">
        <f t="shared" si="61"/>
        <v>27.1354104477612</v>
      </c>
      <c r="X486" s="12">
        <f t="shared" si="62"/>
        <v>0</v>
      </c>
      <c r="Y486" s="6">
        <f t="shared" si="63"/>
        <v>0</v>
      </c>
    </row>
    <row r="487" spans="1:25">
      <c r="A487" s="8" t="s">
        <v>1025</v>
      </c>
      <c r="B487" s="9" t="s">
        <v>1026</v>
      </c>
      <c r="C487" s="10" t="s">
        <v>4127</v>
      </c>
      <c r="D487" s="10">
        <v>44979</v>
      </c>
      <c r="E487" s="9">
        <v>2</v>
      </c>
      <c r="F487" s="9">
        <v>22</v>
      </c>
      <c r="G487" s="9">
        <v>2023</v>
      </c>
      <c r="H487" s="10">
        <f t="shared" si="56"/>
        <v>44979</v>
      </c>
      <c r="I487" s="10" t="str" cm="1">
        <f t="array" ref="I487">_xlfn.IFS(E487=1,"January",E487=2,"Febuary",E487=3,"March",E487=4,"April",E487=5,"May",E487=6,"June",E487=7,"July",E487=8,"August",E487=9,"September",E487=10,"October",E487=11,"November",E487=12,"December",E487&gt;12,_xlfn.IFS(F487=1,"January",F487=2,"Febuary",F487=3,"March",F487=4,"April",F487=5,"May",F487=6,"June",F487=7,"July",F487=8,"August",F487=9,"September",F487=10,"October",F487=11,"November",F487=12,"December"))</f>
        <v>Febuary</v>
      </c>
      <c r="J487" s="10" t="str" cm="1">
        <f t="array" ref="J487">_xlfn.IFS(OR(I487="December",I487="January",I487="Febuary"),"Winter",OR(I487="March",I487="April",I487="May"),"Spring",OR(I487="June",I487="July",I487="August"),"Summer",OR(I487="September",I487="October",I487="November"),"Fall")</f>
        <v>Winter</v>
      </c>
      <c r="K487" s="13">
        <v>44999</v>
      </c>
      <c r="L487" s="9">
        <f t="shared" si="57"/>
        <v>20</v>
      </c>
      <c r="M487" s="9" t="s">
        <v>23</v>
      </c>
      <c r="N487" s="9">
        <v>68215</v>
      </c>
      <c r="O487" s="9">
        <v>907</v>
      </c>
      <c r="P487" s="14">
        <v>1235.02</v>
      </c>
      <c r="Q487" s="14">
        <f t="shared" si="58"/>
        <v>1235.02</v>
      </c>
      <c r="R487" s="9">
        <v>0</v>
      </c>
      <c r="S487" s="9" t="b">
        <v>0</v>
      </c>
      <c r="T487" s="9">
        <v>0</v>
      </c>
      <c r="U487" s="9">
        <f t="shared" si="59"/>
        <v>0</v>
      </c>
      <c r="V487" s="14">
        <f t="shared" si="60"/>
        <v>-1235.02</v>
      </c>
      <c r="W487" s="14">
        <f t="shared" si="61"/>
        <v>0</v>
      </c>
      <c r="X487" s="14">
        <f t="shared" si="62"/>
        <v>0</v>
      </c>
      <c r="Y487" s="9">
        <f t="shared" si="63"/>
        <v>0</v>
      </c>
    </row>
    <row r="488" spans="1:25">
      <c r="A488" s="5" t="s">
        <v>1027</v>
      </c>
      <c r="B488" s="6" t="s">
        <v>1028</v>
      </c>
      <c r="C488" s="7" t="s">
        <v>4129</v>
      </c>
      <c r="D488" s="7">
        <v>45292</v>
      </c>
      <c r="E488" s="6">
        <v>1</v>
      </c>
      <c r="F488" s="6">
        <v>1</v>
      </c>
      <c r="G488" s="6">
        <v>2024</v>
      </c>
      <c r="H488" s="7">
        <f t="shared" si="56"/>
        <v>45292</v>
      </c>
      <c r="I488" s="7" t="str" cm="1">
        <f t="array" ref="I488">_xlfn.IFS(E488=1,"January",E488=2,"Febuary",E488=3,"March",E488=4,"April",E488=5,"May",E488=6,"June",E488=7,"July",E488=8,"August",E488=9,"September",E488=10,"October",E488=11,"November",E488=12,"December",E488&gt;12,_xlfn.IFS(F488=1,"January",F488=2,"Febuary",F488=3,"March",F488=4,"April",F488=5,"May",F488=6,"June",F488=7,"July",F488=8,"August",F488=9,"September",F488=10,"October",F488=11,"November",F488=12,"December"))</f>
        <v>January</v>
      </c>
      <c r="J488" s="7" t="str" cm="1">
        <f t="array" ref="J488">_xlfn.IFS(OR(I488="December",I488="January",I488="Febuary"),"Winter",OR(I488="March",I488="April",I488="May"),"Spring",OR(I488="June",I488="July",I488="August"),"Summer",OR(I488="September",I488="October",I488="November"),"Fall")</f>
        <v>Winter</v>
      </c>
      <c r="K488" s="11">
        <v>45302</v>
      </c>
      <c r="L488" s="6">
        <f t="shared" si="57"/>
        <v>10</v>
      </c>
      <c r="M488" s="6" t="s">
        <v>138</v>
      </c>
      <c r="N488" s="6">
        <v>70042</v>
      </c>
      <c r="O488" s="6">
        <v>2142</v>
      </c>
      <c r="P488" s="12">
        <v>1514.03</v>
      </c>
      <c r="Q488" s="12">
        <f t="shared" si="58"/>
        <v>1514.03</v>
      </c>
      <c r="R488" s="6">
        <v>153</v>
      </c>
      <c r="S488" s="6" t="b">
        <v>1</v>
      </c>
      <c r="T488" s="6">
        <v>0</v>
      </c>
      <c r="U488" s="6">
        <f t="shared" si="59"/>
        <v>0</v>
      </c>
      <c r="V488" s="12">
        <f t="shared" si="60"/>
        <v>6135.97</v>
      </c>
      <c r="W488" s="12">
        <f t="shared" si="61"/>
        <v>9.89562091503268</v>
      </c>
      <c r="X488" s="12">
        <f t="shared" si="62"/>
        <v>0</v>
      </c>
      <c r="Y488" s="6">
        <f t="shared" si="63"/>
        <v>0</v>
      </c>
    </row>
    <row r="489" spans="1:25">
      <c r="A489" s="8" t="s">
        <v>1029</v>
      </c>
      <c r="B489" s="9" t="s">
        <v>1030</v>
      </c>
      <c r="C489" s="10" t="s">
        <v>4127</v>
      </c>
      <c r="D489" s="10">
        <v>45257</v>
      </c>
      <c r="E489" s="9">
        <v>11</v>
      </c>
      <c r="F489" s="9">
        <v>27</v>
      </c>
      <c r="G489" s="9">
        <v>2023</v>
      </c>
      <c r="H489" s="10">
        <f t="shared" si="56"/>
        <v>45257</v>
      </c>
      <c r="I489" s="10" t="str" cm="1">
        <f t="array" ref="I489">_xlfn.IFS(E489=1,"January",E489=2,"Febuary",E489=3,"March",E489=4,"April",E489=5,"May",E489=6,"June",E489=7,"July",E489=8,"August",E489=9,"September",E489=10,"October",E489=11,"November",E489=12,"December",E489&gt;12,_xlfn.IFS(F489=1,"January",F489=2,"Febuary",F489=3,"March",F489=4,"April",F489=5,"May",F489=6,"June",F489=7,"July",F489=8,"August",F489=9,"September",F489=10,"October",F489=11,"November",F489=12,"December"))</f>
        <v>November</v>
      </c>
      <c r="J489" s="10" t="str" cm="1">
        <f t="array" ref="J489">_xlfn.IFS(OR(I489="December",I489="January",I489="Febuary"),"Winter",OR(I489="March",I489="April",I489="May"),"Spring",OR(I489="June",I489="July",I489="August"),"Summer",OR(I489="September",I489="October",I489="November"),"Fall")</f>
        <v>Fall</v>
      </c>
      <c r="K489" s="13">
        <v>45283</v>
      </c>
      <c r="L489" s="9">
        <f t="shared" si="57"/>
        <v>26</v>
      </c>
      <c r="M489" s="9" t="s">
        <v>23</v>
      </c>
      <c r="N489" s="9">
        <v>14284</v>
      </c>
      <c r="O489" s="9">
        <v>656</v>
      </c>
      <c r="P489" s="14">
        <v>1005.74</v>
      </c>
      <c r="Q489" s="14">
        <f t="shared" si="58"/>
        <v>1005.74</v>
      </c>
      <c r="R489" s="9">
        <v>97</v>
      </c>
      <c r="S489" s="9" t="b">
        <v>0</v>
      </c>
      <c r="T489" s="9">
        <v>0</v>
      </c>
      <c r="U489" s="9">
        <f t="shared" si="59"/>
        <v>0</v>
      </c>
      <c r="V489" s="14">
        <f t="shared" si="60"/>
        <v>3844.26</v>
      </c>
      <c r="W489" s="14">
        <f t="shared" si="61"/>
        <v>10.3684536082474</v>
      </c>
      <c r="X489" s="14">
        <f t="shared" si="62"/>
        <v>0</v>
      </c>
      <c r="Y489" s="9">
        <f t="shared" si="63"/>
        <v>0</v>
      </c>
    </row>
    <row r="490" spans="1:25">
      <c r="A490" s="5" t="s">
        <v>1031</v>
      </c>
      <c r="B490" s="6" t="s">
        <v>1032</v>
      </c>
      <c r="C490" s="7" t="s">
        <v>4128</v>
      </c>
      <c r="D490" s="7">
        <v>45151</v>
      </c>
      <c r="E490" s="6">
        <v>8</v>
      </c>
      <c r="F490" s="6">
        <v>13</v>
      </c>
      <c r="G490" s="6">
        <v>2023</v>
      </c>
      <c r="H490" s="7">
        <f t="shared" si="56"/>
        <v>45151</v>
      </c>
      <c r="I490" s="7" t="str" cm="1">
        <f t="array" ref="I490">_xlfn.IFS(E490=1,"January",E490=2,"Febuary",E490=3,"March",E490=4,"April",E490=5,"May",E490=6,"June",E490=7,"July",E490=8,"August",E490=9,"September",E490=10,"October",E490=11,"November",E490=12,"December",E490&gt;12,_xlfn.IFS(F490=1,"January",F490=2,"Febuary",F490=3,"March",F490=4,"April",F490=5,"May",F490=6,"June",F490=7,"July",F490=8,"August",F490=9,"September",F490=10,"October",F490=11,"November",F490=12,"December"))</f>
        <v>August</v>
      </c>
      <c r="J490" s="7" t="str" cm="1">
        <f t="array" ref="J490">_xlfn.IFS(OR(I490="December",I490="January",I490="Febuary"),"Winter",OR(I490="March",I490="April",I490="May"),"Spring",OR(I490="June",I490="July",I490="August"),"Summer",OR(I490="September",I490="October",I490="November"),"Fall")</f>
        <v>Summer</v>
      </c>
      <c r="K490" s="11">
        <v>45173</v>
      </c>
      <c r="L490" s="6">
        <f t="shared" si="57"/>
        <v>22</v>
      </c>
      <c r="M490" s="6" t="s">
        <v>23</v>
      </c>
      <c r="N490" s="6">
        <v>73789</v>
      </c>
      <c r="O490" s="6">
        <v>3047</v>
      </c>
      <c r="P490" s="12">
        <v>5626.64</v>
      </c>
      <c r="Q490" s="12">
        <f t="shared" si="58"/>
        <v>3636.145</v>
      </c>
      <c r="R490" s="6">
        <v>484</v>
      </c>
      <c r="S490" s="6" t="b">
        <v>0</v>
      </c>
      <c r="T490" s="6">
        <v>0</v>
      </c>
      <c r="U490" s="6">
        <f t="shared" si="59"/>
        <v>0</v>
      </c>
      <c r="V490" s="12">
        <f t="shared" si="60"/>
        <v>20563.855</v>
      </c>
      <c r="W490" s="12">
        <f t="shared" si="61"/>
        <v>7.51269628099174</v>
      </c>
      <c r="X490" s="12">
        <f t="shared" si="62"/>
        <v>0</v>
      </c>
      <c r="Y490" s="6">
        <f t="shared" si="63"/>
        <v>0</v>
      </c>
    </row>
    <row r="491" spans="1:25">
      <c r="A491" s="8" t="s">
        <v>1033</v>
      </c>
      <c r="B491" s="9" t="s">
        <v>1034</v>
      </c>
      <c r="C491" s="10" t="s">
        <v>4127</v>
      </c>
      <c r="D491" s="10">
        <v>45239</v>
      </c>
      <c r="E491" s="9">
        <v>11</v>
      </c>
      <c r="F491" s="9">
        <v>9</v>
      </c>
      <c r="G491" s="9">
        <v>2023</v>
      </c>
      <c r="H491" s="10">
        <f t="shared" si="56"/>
        <v>45239</v>
      </c>
      <c r="I491" s="10" t="str" cm="1">
        <f t="array" ref="I491">_xlfn.IFS(E491=1,"January",E491=2,"Febuary",E491=3,"March",E491=4,"April",E491=5,"May",E491=6,"June",E491=7,"July",E491=8,"August",E491=9,"September",E491=10,"October",E491=11,"November",E491=12,"December",E491&gt;12,_xlfn.IFS(F491=1,"January",F491=2,"Febuary",F491=3,"March",F491=4,"April",F491=5,"May",F491=6,"June",F491=7,"July",F491=8,"August",F491=9,"September",F491=10,"October",F491=11,"November",F491=12,"December"))</f>
        <v>November</v>
      </c>
      <c r="J491" s="10" t="str" cm="1">
        <f t="array" ref="J491">_xlfn.IFS(OR(I491="December",I491="January",I491="Febuary"),"Winter",OR(I491="March",I491="April",I491="May"),"Spring",OR(I491="June",I491="July",I491="August"),"Summer",OR(I491="September",I491="October",I491="November"),"Fall")</f>
        <v>Fall</v>
      </c>
      <c r="K491" s="13">
        <v>45267</v>
      </c>
      <c r="L491" s="9">
        <f t="shared" si="57"/>
        <v>28</v>
      </c>
      <c r="M491" s="9" t="s">
        <v>23</v>
      </c>
      <c r="N491" s="9">
        <v>85664</v>
      </c>
      <c r="O491" s="9">
        <v>1637</v>
      </c>
      <c r="P491" s="14">
        <v>2648.29</v>
      </c>
      <c r="Q491" s="14">
        <f t="shared" si="58"/>
        <v>2648.29</v>
      </c>
      <c r="R491" s="9">
        <v>274</v>
      </c>
      <c r="S491" s="9" t="b">
        <v>1</v>
      </c>
      <c r="T491" s="9">
        <v>0</v>
      </c>
      <c r="U491" s="9">
        <f t="shared" si="59"/>
        <v>0</v>
      </c>
      <c r="V491" s="14">
        <f t="shared" si="60"/>
        <v>11051.71</v>
      </c>
      <c r="W491" s="14">
        <f t="shared" si="61"/>
        <v>9.66529197080292</v>
      </c>
      <c r="X491" s="14">
        <f t="shared" si="62"/>
        <v>0</v>
      </c>
      <c r="Y491" s="9">
        <f t="shared" si="63"/>
        <v>0</v>
      </c>
    </row>
    <row r="492" spans="1:25">
      <c r="A492" s="5" t="s">
        <v>1035</v>
      </c>
      <c r="B492" s="6" t="s">
        <v>1036</v>
      </c>
      <c r="C492" s="7" t="s">
        <v>4131</v>
      </c>
      <c r="D492" s="7">
        <v>45071</v>
      </c>
      <c r="E492" s="6">
        <v>5</v>
      </c>
      <c r="F492" s="6">
        <v>25</v>
      </c>
      <c r="G492" s="6">
        <v>2023</v>
      </c>
      <c r="H492" s="7">
        <f t="shared" si="56"/>
        <v>45071</v>
      </c>
      <c r="I492" s="7" t="str" cm="1">
        <f t="array" ref="I492">_xlfn.IFS(E492=1,"January",E492=2,"Febuary",E492=3,"March",E492=4,"April",E492=5,"May",E492=6,"June",E492=7,"July",E492=8,"August",E492=9,"September",E492=10,"October",E492=11,"November",E492=12,"December",E492&gt;12,_xlfn.IFS(F492=1,"January",F492=2,"Febuary",F492=3,"March",F492=4,"April",F492=5,"May",F492=6,"June",F492=7,"July",F492=8,"August",F492=9,"September",F492=10,"October",F492=11,"November",F492=12,"December"))</f>
        <v>May</v>
      </c>
      <c r="J492" s="7" t="str" cm="1">
        <f t="array" ref="J492">_xlfn.IFS(OR(I492="December",I492="January",I492="Febuary"),"Winter",OR(I492="March",I492="April",I492="May"),"Spring",OR(I492="June",I492="July",I492="August"),"Summer",OR(I492="September",I492="October",I492="November"),"Fall")</f>
        <v>Spring</v>
      </c>
      <c r="K492" s="11">
        <v>45079</v>
      </c>
      <c r="L492" s="6">
        <f t="shared" si="57"/>
        <v>8</v>
      </c>
      <c r="M492" s="6" t="s">
        <v>138</v>
      </c>
      <c r="N492" s="6">
        <v>94468</v>
      </c>
      <c r="O492" s="6">
        <v>4632</v>
      </c>
      <c r="P492" s="12">
        <v>2847.1</v>
      </c>
      <c r="Q492" s="12">
        <f t="shared" si="58"/>
        <v>2847.1</v>
      </c>
      <c r="R492" s="6">
        <v>400</v>
      </c>
      <c r="S492" s="6" t="b">
        <v>1</v>
      </c>
      <c r="T492" s="6">
        <v>0</v>
      </c>
      <c r="U492" s="6">
        <f t="shared" si="59"/>
        <v>0</v>
      </c>
      <c r="V492" s="12">
        <f t="shared" si="60"/>
        <v>17152.9</v>
      </c>
      <c r="W492" s="12">
        <f t="shared" si="61"/>
        <v>7.11775</v>
      </c>
      <c r="X492" s="12">
        <f t="shared" si="62"/>
        <v>0</v>
      </c>
      <c r="Y492" s="6">
        <f t="shared" si="63"/>
        <v>0</v>
      </c>
    </row>
    <row r="493" spans="1:25">
      <c r="A493" s="8" t="s">
        <v>1037</v>
      </c>
      <c r="B493" s="9" t="s">
        <v>1038</v>
      </c>
      <c r="C493" s="10" t="s">
        <v>4131</v>
      </c>
      <c r="D493" s="10">
        <v>45274</v>
      </c>
      <c r="E493" s="9">
        <v>12</v>
      </c>
      <c r="F493" s="9">
        <v>14</v>
      </c>
      <c r="G493" s="9">
        <v>2023</v>
      </c>
      <c r="H493" s="10">
        <f t="shared" si="56"/>
        <v>45274</v>
      </c>
      <c r="I493" s="10" t="str" cm="1">
        <f t="array" ref="I493">_xlfn.IFS(E493=1,"January",E493=2,"Febuary",E493=3,"March",E493=4,"April",E493=5,"May",E493=6,"June",E493=7,"July",E493=8,"August",E493=9,"September",E493=10,"October",E493=11,"November",E493=12,"December",E493&gt;12,_xlfn.IFS(F493=1,"January",F493=2,"Febuary",F493=3,"March",F493=4,"April",F493=5,"May",F493=6,"June",F493=7,"July",F493=8,"August",F493=9,"September",F493=10,"October",F493=11,"November",F493=12,"December"))</f>
        <v>December</v>
      </c>
      <c r="J493" s="10" t="str" cm="1">
        <f t="array" ref="J493">_xlfn.IFS(OR(I493="December",I493="January",I493="Febuary"),"Winter",OR(I493="March",I493="April",I493="May"),"Spring",OR(I493="June",I493="July",I493="August"),"Summer",OR(I493="September",I493="October",I493="November"),"Fall")</f>
        <v>Winter</v>
      </c>
      <c r="K493" s="13">
        <v>45277</v>
      </c>
      <c r="L493" s="9">
        <f t="shared" si="57"/>
        <v>3</v>
      </c>
      <c r="M493" s="9" t="s">
        <v>33</v>
      </c>
      <c r="N493" s="9">
        <v>62389</v>
      </c>
      <c r="O493" s="9">
        <v>2289</v>
      </c>
      <c r="P493" s="14">
        <v>4220.52</v>
      </c>
      <c r="Q493" s="14">
        <f t="shared" si="58"/>
        <v>3636.145</v>
      </c>
      <c r="R493" s="9">
        <v>219</v>
      </c>
      <c r="S493" s="9" t="b">
        <v>0</v>
      </c>
      <c r="T493" s="9">
        <v>0</v>
      </c>
      <c r="U493" s="9">
        <f t="shared" si="59"/>
        <v>0</v>
      </c>
      <c r="V493" s="14">
        <f t="shared" si="60"/>
        <v>7313.855</v>
      </c>
      <c r="W493" s="14">
        <f t="shared" si="61"/>
        <v>16.603401826484</v>
      </c>
      <c r="X493" s="14">
        <f t="shared" si="62"/>
        <v>0</v>
      </c>
      <c r="Y493" s="9">
        <f t="shared" si="63"/>
        <v>0</v>
      </c>
    </row>
    <row r="494" spans="1:25">
      <c r="A494" s="5" t="s">
        <v>1039</v>
      </c>
      <c r="B494" s="6" t="s">
        <v>1040</v>
      </c>
      <c r="C494" s="7" t="s">
        <v>4131</v>
      </c>
      <c r="D494" s="7">
        <v>45258</v>
      </c>
      <c r="E494" s="6">
        <v>11</v>
      </c>
      <c r="F494" s="6">
        <v>28</v>
      </c>
      <c r="G494" s="6">
        <v>2023</v>
      </c>
      <c r="H494" s="7">
        <f t="shared" si="56"/>
        <v>45258</v>
      </c>
      <c r="I494" s="7" t="str" cm="1">
        <f t="array" ref="I494">_xlfn.IFS(E494=1,"January",E494=2,"Febuary",E494=3,"March",E494=4,"April",E494=5,"May",E494=6,"June",E494=7,"July",E494=8,"August",E494=9,"September",E494=10,"October",E494=11,"November",E494=12,"December",E494&gt;12,_xlfn.IFS(F494=1,"January",F494=2,"Febuary",F494=3,"March",F494=4,"April",F494=5,"May",F494=6,"June",F494=7,"July",F494=8,"August",F494=9,"September",F494=10,"October",F494=11,"November",F494=12,"December"))</f>
        <v>November</v>
      </c>
      <c r="J494" s="7" t="str" cm="1">
        <f t="array" ref="J494">_xlfn.IFS(OR(I494="December",I494="January",I494="Febuary"),"Winter",OR(I494="March",I494="April",I494="May"),"Spring",OR(I494="June",I494="July",I494="August"),"Summer",OR(I494="September",I494="October",I494="November"),"Fall")</f>
        <v>Fall</v>
      </c>
      <c r="K494" s="11">
        <v>45278</v>
      </c>
      <c r="L494" s="6">
        <f t="shared" si="57"/>
        <v>20</v>
      </c>
      <c r="M494" s="6" t="s">
        <v>23</v>
      </c>
      <c r="N494" s="6">
        <v>10435</v>
      </c>
      <c r="O494" s="6">
        <v>108</v>
      </c>
      <c r="P494" s="12">
        <v>182.62</v>
      </c>
      <c r="Q494" s="12">
        <f t="shared" si="58"/>
        <v>182.62</v>
      </c>
      <c r="R494" s="6">
        <v>13</v>
      </c>
      <c r="S494" s="6" t="b">
        <v>1</v>
      </c>
      <c r="T494" s="6">
        <v>0</v>
      </c>
      <c r="U494" s="6">
        <f t="shared" si="59"/>
        <v>0</v>
      </c>
      <c r="V494" s="12">
        <f t="shared" si="60"/>
        <v>467.38</v>
      </c>
      <c r="W494" s="12">
        <f t="shared" si="61"/>
        <v>14.0476923076923</v>
      </c>
      <c r="X494" s="12">
        <f t="shared" si="62"/>
        <v>0</v>
      </c>
      <c r="Y494" s="6">
        <f t="shared" si="63"/>
        <v>0</v>
      </c>
    </row>
    <row r="495" spans="1:25">
      <c r="A495" s="8" t="s">
        <v>1041</v>
      </c>
      <c r="B495" s="9" t="s">
        <v>1042</v>
      </c>
      <c r="C495" s="10" t="s">
        <v>4131</v>
      </c>
      <c r="D495" s="10">
        <v>45212</v>
      </c>
      <c r="E495" s="9">
        <v>10</v>
      </c>
      <c r="F495" s="9">
        <v>13</v>
      </c>
      <c r="G495" s="9">
        <v>2023</v>
      </c>
      <c r="H495" s="10">
        <f t="shared" si="56"/>
        <v>45212</v>
      </c>
      <c r="I495" s="10" t="str" cm="1">
        <f t="array" ref="I495">_xlfn.IFS(E495=1,"January",E495=2,"Febuary",E495=3,"March",E495=4,"April",E495=5,"May",E495=6,"June",E495=7,"July",E495=8,"August",E495=9,"September",E495=10,"October",E495=11,"November",E495=12,"December",E495&gt;12,_xlfn.IFS(F495=1,"January",F495=2,"Febuary",F495=3,"March",F495=4,"April",F495=5,"May",F495=6,"June",F495=7,"July",F495=8,"August",F495=9,"September",F495=10,"October",F495=11,"November",F495=12,"December"))</f>
        <v>October</v>
      </c>
      <c r="J495" s="10" t="str" cm="1">
        <f t="array" ref="J495">_xlfn.IFS(OR(I495="December",I495="January",I495="Febuary"),"Winter",OR(I495="March",I495="April",I495="May"),"Spring",OR(I495="June",I495="July",I495="August"),"Summer",OR(I495="September",I495="October",I495="November"),"Fall")</f>
        <v>Fall</v>
      </c>
      <c r="K495" s="13">
        <v>45216</v>
      </c>
      <c r="L495" s="9">
        <f t="shared" si="57"/>
        <v>4</v>
      </c>
      <c r="M495" s="9" t="s">
        <v>19</v>
      </c>
      <c r="N495" s="9">
        <v>55340</v>
      </c>
      <c r="O495" s="9">
        <v>1118</v>
      </c>
      <c r="P495" s="14">
        <v>824.48</v>
      </c>
      <c r="Q495" s="14">
        <f t="shared" si="58"/>
        <v>824.48</v>
      </c>
      <c r="R495" s="9">
        <v>66</v>
      </c>
      <c r="S495" s="9" t="b">
        <v>0</v>
      </c>
      <c r="T495" s="9">
        <v>0</v>
      </c>
      <c r="U495" s="9">
        <f t="shared" si="59"/>
        <v>0</v>
      </c>
      <c r="V495" s="14">
        <f t="shared" si="60"/>
        <v>2475.52</v>
      </c>
      <c r="W495" s="14">
        <f t="shared" si="61"/>
        <v>12.4921212121212</v>
      </c>
      <c r="X495" s="14">
        <f t="shared" si="62"/>
        <v>0</v>
      </c>
      <c r="Y495" s="9">
        <f t="shared" si="63"/>
        <v>0</v>
      </c>
    </row>
    <row r="496" spans="1:25">
      <c r="A496" s="5" t="s">
        <v>1043</v>
      </c>
      <c r="B496" s="6" t="s">
        <v>1044</v>
      </c>
      <c r="C496" s="7" t="s">
        <v>4127</v>
      </c>
      <c r="D496" s="7">
        <v>45263</v>
      </c>
      <c r="E496" s="6">
        <v>12</v>
      </c>
      <c r="F496" s="6">
        <v>3</v>
      </c>
      <c r="G496" s="6">
        <v>2023</v>
      </c>
      <c r="H496" s="7">
        <f t="shared" si="56"/>
        <v>45263</v>
      </c>
      <c r="I496" s="7" t="str" cm="1">
        <f t="array" ref="I496">_xlfn.IFS(E496=1,"January",E496=2,"Febuary",E496=3,"March",E496=4,"April",E496=5,"May",E496=6,"June",E496=7,"July",E496=8,"August",E496=9,"September",E496=10,"October",E496=11,"November",E496=12,"December",E496&gt;12,_xlfn.IFS(F496=1,"January",F496=2,"Febuary",F496=3,"March",F496=4,"April",F496=5,"May",F496=6,"June",F496=7,"July",F496=8,"August",F496=9,"September",F496=10,"October",F496=11,"November",F496=12,"December"))</f>
        <v>December</v>
      </c>
      <c r="J496" s="7" t="str" cm="1">
        <f t="array" ref="J496">_xlfn.IFS(OR(I496="December",I496="January",I496="Febuary"),"Winter",OR(I496="March",I496="April",I496="May"),"Spring",OR(I496="June",I496="July",I496="August"),"Summer",OR(I496="September",I496="October",I496="November"),"Fall")</f>
        <v>Winter</v>
      </c>
      <c r="K496" s="11">
        <v>45292</v>
      </c>
      <c r="L496" s="6">
        <f t="shared" si="57"/>
        <v>29</v>
      </c>
      <c r="M496" s="6" t="s">
        <v>23</v>
      </c>
      <c r="N496" s="6">
        <v>45078</v>
      </c>
      <c r="O496" s="6">
        <v>920</v>
      </c>
      <c r="P496" s="12">
        <v>531.46</v>
      </c>
      <c r="Q496" s="12">
        <f t="shared" si="58"/>
        <v>531.46</v>
      </c>
      <c r="R496" s="6">
        <v>130</v>
      </c>
      <c r="S496" s="6" t="b">
        <v>0</v>
      </c>
      <c r="T496" s="6">
        <v>0</v>
      </c>
      <c r="U496" s="6">
        <f t="shared" si="59"/>
        <v>0</v>
      </c>
      <c r="V496" s="12">
        <f t="shared" si="60"/>
        <v>5968.54</v>
      </c>
      <c r="W496" s="12">
        <f t="shared" si="61"/>
        <v>4.08815384615385</v>
      </c>
      <c r="X496" s="12">
        <f t="shared" si="62"/>
        <v>0</v>
      </c>
      <c r="Y496" s="6">
        <f t="shared" si="63"/>
        <v>0</v>
      </c>
    </row>
    <row r="497" spans="1:25">
      <c r="A497" s="8" t="s">
        <v>1045</v>
      </c>
      <c r="B497" s="9" t="s">
        <v>1046</v>
      </c>
      <c r="C497" s="10" t="s">
        <v>4129</v>
      </c>
      <c r="D497" s="10">
        <v>45003</v>
      </c>
      <c r="E497" s="9">
        <v>3</v>
      </c>
      <c r="F497" s="9">
        <v>18</v>
      </c>
      <c r="G497" s="9">
        <v>2023</v>
      </c>
      <c r="H497" s="10">
        <f t="shared" si="56"/>
        <v>45003</v>
      </c>
      <c r="I497" s="10" t="str" cm="1">
        <f t="array" ref="I497">_xlfn.IFS(E497=1,"January",E497=2,"Febuary",E497=3,"March",E497=4,"April",E497=5,"May",E497=6,"June",E497=7,"July",E497=8,"August",E497=9,"September",E497=10,"October",E497=11,"November",E497=12,"December",E497&gt;12,_xlfn.IFS(F497=1,"January",F497=2,"Febuary",F497=3,"March",F497=4,"April",F497=5,"May",F497=6,"June",F497=7,"July",F497=8,"August",F497=9,"September",F497=10,"October",F497=11,"November",F497=12,"December"))</f>
        <v>March</v>
      </c>
      <c r="J497" s="10" t="str" cm="1">
        <f t="array" ref="J497">_xlfn.IFS(OR(I497="December",I497="January",I497="Febuary"),"Winter",OR(I497="March",I497="April",I497="May"),"Spring",OR(I497="June",I497="July",I497="August"),"Summer",OR(I497="September",I497="October",I497="November"),"Fall")</f>
        <v>Spring</v>
      </c>
      <c r="K497" s="13">
        <v>45004</v>
      </c>
      <c r="L497" s="9">
        <f t="shared" si="57"/>
        <v>1</v>
      </c>
      <c r="M497" s="9" t="s">
        <v>14</v>
      </c>
      <c r="N497" s="9">
        <v>79832</v>
      </c>
      <c r="O497" s="9">
        <v>1019</v>
      </c>
      <c r="P497" s="14">
        <v>1361.35</v>
      </c>
      <c r="Q497" s="14">
        <f t="shared" si="58"/>
        <v>1361.35</v>
      </c>
      <c r="R497" s="9">
        <v>201</v>
      </c>
      <c r="S497" s="9" t="b">
        <v>1</v>
      </c>
      <c r="T497" s="9">
        <v>0</v>
      </c>
      <c r="U497" s="9">
        <f t="shared" si="59"/>
        <v>0</v>
      </c>
      <c r="V497" s="14">
        <f t="shared" si="60"/>
        <v>8688.65</v>
      </c>
      <c r="W497" s="14">
        <f t="shared" si="61"/>
        <v>6.7728855721393</v>
      </c>
      <c r="X497" s="14">
        <f t="shared" si="62"/>
        <v>0</v>
      </c>
      <c r="Y497" s="9">
        <f t="shared" si="63"/>
        <v>0</v>
      </c>
    </row>
    <row r="498" spans="1:25">
      <c r="A498" s="5" t="s">
        <v>1047</v>
      </c>
      <c r="B498" s="6" t="s">
        <v>1048</v>
      </c>
      <c r="C498" s="7" t="s">
        <v>4128</v>
      </c>
      <c r="D498" s="7">
        <v>44999</v>
      </c>
      <c r="E498" s="6">
        <v>3</v>
      </c>
      <c r="F498" s="6">
        <v>14</v>
      </c>
      <c r="G498" s="6">
        <v>2023</v>
      </c>
      <c r="H498" s="7">
        <f t="shared" si="56"/>
        <v>44999</v>
      </c>
      <c r="I498" s="7" t="str" cm="1">
        <f t="array" ref="I498">_xlfn.IFS(E498=1,"January",E498=2,"Febuary",E498=3,"March",E498=4,"April",E498=5,"May",E498=6,"June",E498=7,"July",E498=8,"August",E498=9,"September",E498=10,"October",E498=11,"November",E498=12,"December",E498&gt;12,_xlfn.IFS(F498=1,"January",F498=2,"Febuary",F498=3,"March",F498=4,"April",F498=5,"May",F498=6,"June",F498=7,"July",F498=8,"August",F498=9,"September",F498=10,"October",F498=11,"November",F498=12,"December"))</f>
        <v>March</v>
      </c>
      <c r="J498" s="7" t="str" cm="1">
        <f t="array" ref="J498">_xlfn.IFS(OR(I498="December",I498="January",I498="Febuary"),"Winter",OR(I498="March",I498="April",I498="May"),"Spring",OR(I498="June",I498="July",I498="August"),"Summer",OR(I498="September",I498="October",I498="November"),"Fall")</f>
        <v>Spring</v>
      </c>
      <c r="K498" s="11">
        <v>45027</v>
      </c>
      <c r="L498" s="6">
        <f t="shared" si="57"/>
        <v>28</v>
      </c>
      <c r="M498" s="6" t="s">
        <v>138</v>
      </c>
      <c r="N498" s="6">
        <v>52293</v>
      </c>
      <c r="O498" s="6">
        <v>2530</v>
      </c>
      <c r="P498" s="12">
        <v>1857.16</v>
      </c>
      <c r="Q498" s="12">
        <f t="shared" si="58"/>
        <v>1857.16</v>
      </c>
      <c r="R498" s="6">
        <v>263</v>
      </c>
      <c r="S498" s="6" t="b">
        <v>1</v>
      </c>
      <c r="T498" s="6">
        <v>0</v>
      </c>
      <c r="U498" s="6">
        <f t="shared" si="59"/>
        <v>0</v>
      </c>
      <c r="V498" s="12">
        <f t="shared" si="60"/>
        <v>11292.84</v>
      </c>
      <c r="W498" s="12">
        <f t="shared" si="61"/>
        <v>7.06144486692015</v>
      </c>
      <c r="X498" s="12">
        <f t="shared" si="62"/>
        <v>0</v>
      </c>
      <c r="Y498" s="6">
        <f t="shared" si="63"/>
        <v>0</v>
      </c>
    </row>
    <row r="499" spans="1:25">
      <c r="A499" s="8" t="s">
        <v>1049</v>
      </c>
      <c r="B499" s="9" t="s">
        <v>1050</v>
      </c>
      <c r="C499" s="10" t="s">
        <v>4129</v>
      </c>
      <c r="D499" s="10">
        <v>45262</v>
      </c>
      <c r="E499" s="9">
        <v>12</v>
      </c>
      <c r="F499" s="9">
        <v>2</v>
      </c>
      <c r="G499" s="9">
        <v>2023</v>
      </c>
      <c r="H499" s="10">
        <f t="shared" si="56"/>
        <v>45262</v>
      </c>
      <c r="I499" s="10" t="str" cm="1">
        <f t="array" ref="I499">_xlfn.IFS(E499=1,"January",E499=2,"Febuary",E499=3,"March",E499=4,"April",E499=5,"May",E499=6,"June",E499=7,"July",E499=8,"August",E499=9,"September",E499=10,"October",E499=11,"November",E499=12,"December",E499&gt;12,_xlfn.IFS(F499=1,"January",F499=2,"Febuary",F499=3,"March",F499=4,"April",F499=5,"May",F499=6,"June",F499=7,"July",F499=8,"August",F499=9,"September",F499=10,"October",F499=11,"November",F499=12,"December"))</f>
        <v>December</v>
      </c>
      <c r="J499" s="10" t="str" cm="1">
        <f t="array" ref="J499">_xlfn.IFS(OR(I499="December",I499="January",I499="Febuary"),"Winter",OR(I499="March",I499="April",I499="May"),"Spring",OR(I499="June",I499="July",I499="August"),"Summer",OR(I499="September",I499="October",I499="November"),"Fall")</f>
        <v>Winter</v>
      </c>
      <c r="K499" s="13">
        <v>45263</v>
      </c>
      <c r="L499" s="9">
        <f t="shared" si="57"/>
        <v>1</v>
      </c>
      <c r="M499" s="9" t="s">
        <v>19</v>
      </c>
      <c r="N499" s="9">
        <v>96981</v>
      </c>
      <c r="O499" s="9">
        <v>2825</v>
      </c>
      <c r="P499" s="14">
        <v>4949.08</v>
      </c>
      <c r="Q499" s="14">
        <f t="shared" si="58"/>
        <v>3636.145</v>
      </c>
      <c r="R499" s="9">
        <v>460</v>
      </c>
      <c r="S499" s="9" t="b">
        <v>1</v>
      </c>
      <c r="T499" s="9">
        <v>0</v>
      </c>
      <c r="U499" s="9">
        <f t="shared" si="59"/>
        <v>0</v>
      </c>
      <c r="V499" s="14">
        <f t="shared" si="60"/>
        <v>19363.855</v>
      </c>
      <c r="W499" s="14">
        <f t="shared" si="61"/>
        <v>7.90466304347826</v>
      </c>
      <c r="X499" s="14">
        <f t="shared" si="62"/>
        <v>0</v>
      </c>
      <c r="Y499" s="9">
        <f t="shared" si="63"/>
        <v>0</v>
      </c>
    </row>
    <row r="500" spans="1:25">
      <c r="A500" s="5" t="s">
        <v>1051</v>
      </c>
      <c r="B500" s="6" t="s">
        <v>1052</v>
      </c>
      <c r="C500" s="7" t="s">
        <v>4131</v>
      </c>
      <c r="D500" s="7">
        <v>45231</v>
      </c>
      <c r="E500" s="6">
        <v>11</v>
      </c>
      <c r="F500" s="6">
        <v>1</v>
      </c>
      <c r="G500" s="6">
        <v>2023</v>
      </c>
      <c r="H500" s="7">
        <f t="shared" si="56"/>
        <v>45231</v>
      </c>
      <c r="I500" s="7" t="str" cm="1">
        <f t="array" ref="I500">_xlfn.IFS(E500=1,"January",E500=2,"Febuary",E500=3,"March",E500=4,"April",E500=5,"May",E500=6,"June",E500=7,"July",E500=8,"August",E500=9,"September",E500=10,"October",E500=11,"November",E500=12,"December",E500&gt;12,_xlfn.IFS(F500=1,"January",F500=2,"Febuary",F500=3,"March",F500=4,"April",F500=5,"May",F500=6,"June",F500=7,"July",F500=8,"August",F500=9,"September",F500=10,"October",F500=11,"November",F500=12,"December"))</f>
        <v>November</v>
      </c>
      <c r="J500" s="7" t="str" cm="1">
        <f t="array" ref="J500">_xlfn.IFS(OR(I500="December",I500="January",I500="Febuary"),"Winter",OR(I500="March",I500="April",I500="May"),"Spring",OR(I500="June",I500="July",I500="August"),"Summer",OR(I500="September",I500="October",I500="November"),"Fall")</f>
        <v>Fall</v>
      </c>
      <c r="K500" s="11">
        <v>44957</v>
      </c>
      <c r="L500" s="6">
        <f t="shared" si="57"/>
        <v>45261</v>
      </c>
      <c r="M500" s="6" t="s">
        <v>41</v>
      </c>
      <c r="N500" s="6">
        <v>79781</v>
      </c>
      <c r="O500" s="6">
        <v>3656</v>
      </c>
      <c r="P500" s="12">
        <v>3793.11</v>
      </c>
      <c r="Q500" s="12">
        <f t="shared" si="58"/>
        <v>3636.145</v>
      </c>
      <c r="R500" s="6">
        <v>0</v>
      </c>
      <c r="S500" s="6" t="b">
        <v>1</v>
      </c>
      <c r="T500" s="6">
        <v>0</v>
      </c>
      <c r="U500" s="6">
        <f t="shared" si="59"/>
        <v>0</v>
      </c>
      <c r="V500" s="12">
        <f t="shared" si="60"/>
        <v>-3636.145</v>
      </c>
      <c r="W500" s="12">
        <f t="shared" si="61"/>
        <v>0</v>
      </c>
      <c r="X500" s="12">
        <f t="shared" si="62"/>
        <v>0</v>
      </c>
      <c r="Y500" s="6">
        <f t="shared" si="63"/>
        <v>0</v>
      </c>
    </row>
    <row r="501" spans="1:25">
      <c r="A501" s="8" t="s">
        <v>1053</v>
      </c>
      <c r="B501" s="9" t="s">
        <v>1054</v>
      </c>
      <c r="C501" s="10" t="s">
        <v>4127</v>
      </c>
      <c r="D501" s="10">
        <v>45213</v>
      </c>
      <c r="E501" s="9">
        <v>10</v>
      </c>
      <c r="F501" s="9">
        <v>14</v>
      </c>
      <c r="G501" s="9">
        <v>2023</v>
      </c>
      <c r="H501" s="10">
        <f t="shared" si="56"/>
        <v>45213</v>
      </c>
      <c r="I501" s="10" t="str" cm="1">
        <f t="array" ref="I501">_xlfn.IFS(E501=1,"January",E501=2,"Febuary",E501=3,"March",E501=4,"April",E501=5,"May",E501=6,"June",E501=7,"July",E501=8,"August",E501=9,"September",E501=10,"October",E501=11,"November",E501=12,"December",E501&gt;12,_xlfn.IFS(F501=1,"January",F501=2,"Febuary",F501=3,"March",F501=4,"April",F501=5,"May",F501=6,"June",F501=7,"July",F501=8,"August",F501=9,"September",F501=10,"October",F501=11,"November",F501=12,"December"))</f>
        <v>October</v>
      </c>
      <c r="J501" s="10" t="str" cm="1">
        <f t="array" ref="J501">_xlfn.IFS(OR(I501="December",I501="January",I501="Febuary"),"Winter",OR(I501="March",I501="April",I501="May"),"Spring",OR(I501="June",I501="July",I501="August"),"Summer",OR(I501="September",I501="October",I501="November"),"Fall")</f>
        <v>Fall</v>
      </c>
      <c r="K501" s="13">
        <v>45215</v>
      </c>
      <c r="L501" s="9">
        <f t="shared" si="57"/>
        <v>2</v>
      </c>
      <c r="M501" s="9" t="s">
        <v>14</v>
      </c>
      <c r="N501" s="9">
        <v>61403</v>
      </c>
      <c r="O501" s="9">
        <v>1405</v>
      </c>
      <c r="P501" s="14">
        <v>2626.42</v>
      </c>
      <c r="Q501" s="14">
        <f t="shared" si="58"/>
        <v>2626.42</v>
      </c>
      <c r="R501" s="9">
        <v>97</v>
      </c>
      <c r="S501" s="9" t="b">
        <v>1</v>
      </c>
      <c r="T501" s="9">
        <v>0</v>
      </c>
      <c r="U501" s="9">
        <f t="shared" si="59"/>
        <v>0</v>
      </c>
      <c r="V501" s="14">
        <f t="shared" si="60"/>
        <v>2223.58</v>
      </c>
      <c r="W501" s="14">
        <f t="shared" si="61"/>
        <v>27.0764948453608</v>
      </c>
      <c r="X501" s="14">
        <f t="shared" si="62"/>
        <v>0</v>
      </c>
      <c r="Y501" s="9">
        <f t="shared" si="63"/>
        <v>0</v>
      </c>
    </row>
    <row r="502" spans="1:25">
      <c r="A502" s="5" t="s">
        <v>1055</v>
      </c>
      <c r="B502" s="6" t="s">
        <v>1056</v>
      </c>
      <c r="C502" s="7" t="s">
        <v>4129</v>
      </c>
      <c r="D502" s="7">
        <v>44992</v>
      </c>
      <c r="E502" s="6">
        <v>3</v>
      </c>
      <c r="F502" s="6">
        <v>7</v>
      </c>
      <c r="G502" s="6">
        <v>2023</v>
      </c>
      <c r="H502" s="7">
        <f t="shared" si="56"/>
        <v>44992</v>
      </c>
      <c r="I502" s="7" t="str" cm="1">
        <f t="array" ref="I502">_xlfn.IFS(E502=1,"January",E502=2,"Febuary",E502=3,"March",E502=4,"April",E502=5,"May",E502=6,"June",E502=7,"July",E502=8,"August",E502=9,"September",E502=10,"October",E502=11,"November",E502=12,"December",E502&gt;12,_xlfn.IFS(F502=1,"January",F502=2,"Febuary",F502=3,"March",F502=4,"April",F502=5,"May",F502=6,"June",F502=7,"July",F502=8,"August",F502=9,"September",F502=10,"October",F502=11,"November",F502=12,"December"))</f>
        <v>March</v>
      </c>
      <c r="J502" s="7" t="str" cm="1">
        <f t="array" ref="J502">_xlfn.IFS(OR(I502="December",I502="January",I502="Febuary"),"Winter",OR(I502="March",I502="April",I502="May"),"Spring",OR(I502="June",I502="July",I502="August"),"Summer",OR(I502="September",I502="October",I502="November"),"Fall")</f>
        <v>Spring</v>
      </c>
      <c r="K502" s="11">
        <v>45020</v>
      </c>
      <c r="L502" s="6">
        <f t="shared" si="57"/>
        <v>28</v>
      </c>
      <c r="M502" s="6" t="s">
        <v>33</v>
      </c>
      <c r="N502" s="6">
        <v>30124</v>
      </c>
      <c r="O502" s="6">
        <v>452</v>
      </c>
      <c r="P502" s="12">
        <v>609.54</v>
      </c>
      <c r="Q502" s="12">
        <f t="shared" si="58"/>
        <v>609.54</v>
      </c>
      <c r="R502" s="6">
        <v>62</v>
      </c>
      <c r="S502" s="6" t="b">
        <v>1</v>
      </c>
      <c r="T502" s="6">
        <v>0</v>
      </c>
      <c r="U502" s="6">
        <f t="shared" si="59"/>
        <v>0</v>
      </c>
      <c r="V502" s="12">
        <f t="shared" si="60"/>
        <v>2490.46</v>
      </c>
      <c r="W502" s="12">
        <f t="shared" si="61"/>
        <v>9.83129032258064</v>
      </c>
      <c r="X502" s="12">
        <f t="shared" si="62"/>
        <v>0</v>
      </c>
      <c r="Y502" s="6">
        <f t="shared" si="63"/>
        <v>0</v>
      </c>
    </row>
    <row r="503" spans="1:25">
      <c r="A503" s="8" t="s">
        <v>1057</v>
      </c>
      <c r="B503" s="9" t="s">
        <v>1058</v>
      </c>
      <c r="C503" s="10" t="s">
        <v>4127</v>
      </c>
      <c r="D503" s="10">
        <v>45277</v>
      </c>
      <c r="E503" s="9">
        <v>12</v>
      </c>
      <c r="F503" s="9">
        <v>17</v>
      </c>
      <c r="G503" s="9">
        <v>2023</v>
      </c>
      <c r="H503" s="10">
        <f t="shared" si="56"/>
        <v>45277</v>
      </c>
      <c r="I503" s="10" t="str" cm="1">
        <f t="array" ref="I503">_xlfn.IFS(E503=1,"January",E503=2,"Febuary",E503=3,"March",E503=4,"April",E503=5,"May",E503=6,"June",E503=7,"July",E503=8,"August",E503=9,"September",E503=10,"October",E503=11,"November",E503=12,"December",E503&gt;12,_xlfn.IFS(F503=1,"January",F503=2,"Febuary",F503=3,"March",F503=4,"April",F503=5,"May",F503=6,"June",F503=7,"July",F503=8,"August",F503=9,"September",F503=10,"October",F503=11,"November",F503=12,"December"))</f>
        <v>December</v>
      </c>
      <c r="J503" s="10" t="str" cm="1">
        <f t="array" ref="J503">_xlfn.IFS(OR(I503="December",I503="January",I503="Febuary"),"Winter",OR(I503="March",I503="April",I503="May"),"Spring",OR(I503="June",I503="July",I503="August"),"Summer",OR(I503="September",I503="October",I503="November"),"Fall")</f>
        <v>Winter</v>
      </c>
      <c r="K503" s="13">
        <v>45278</v>
      </c>
      <c r="L503" s="9">
        <f t="shared" si="57"/>
        <v>1</v>
      </c>
      <c r="M503" s="9" t="s">
        <v>41</v>
      </c>
      <c r="N503" s="9">
        <v>96435</v>
      </c>
      <c r="O503" s="9">
        <v>2794</v>
      </c>
      <c r="P503" s="14">
        <v>2162.58</v>
      </c>
      <c r="Q503" s="14">
        <f t="shared" si="58"/>
        <v>2162.58</v>
      </c>
      <c r="R503" s="9">
        <v>265</v>
      </c>
      <c r="S503" s="9" t="b">
        <v>1</v>
      </c>
      <c r="T503" s="9">
        <v>0</v>
      </c>
      <c r="U503" s="9">
        <f t="shared" si="59"/>
        <v>0</v>
      </c>
      <c r="V503" s="14">
        <f t="shared" si="60"/>
        <v>11087.42</v>
      </c>
      <c r="W503" s="14">
        <f t="shared" si="61"/>
        <v>8.16067924528302</v>
      </c>
      <c r="X503" s="14">
        <f t="shared" si="62"/>
        <v>0</v>
      </c>
      <c r="Y503" s="9">
        <f t="shared" si="63"/>
        <v>0</v>
      </c>
    </row>
    <row r="504" spans="1:25">
      <c r="A504" s="5" t="s">
        <v>1059</v>
      </c>
      <c r="B504" s="6" t="s">
        <v>1060</v>
      </c>
      <c r="C504" s="7" t="s">
        <v>4129</v>
      </c>
      <c r="D504" s="7">
        <v>45270</v>
      </c>
      <c r="E504" s="6">
        <v>12</v>
      </c>
      <c r="F504" s="6">
        <v>10</v>
      </c>
      <c r="G504" s="6">
        <v>2023</v>
      </c>
      <c r="H504" s="7">
        <f t="shared" si="56"/>
        <v>45270</v>
      </c>
      <c r="I504" s="7" t="str" cm="1">
        <f t="array" ref="I504">_xlfn.IFS(E504=1,"January",E504=2,"Febuary",E504=3,"March",E504=4,"April",E504=5,"May",E504=6,"June",E504=7,"July",E504=8,"August",E504=9,"September",E504=10,"October",E504=11,"November",E504=12,"December",E504&gt;12,_xlfn.IFS(F504=1,"January",F504=2,"Febuary",F504=3,"March",F504=4,"April",F504=5,"May",F504=6,"June",F504=7,"July",F504=8,"August",F504=9,"September",F504=10,"October",F504=11,"November",F504=12,"December"))</f>
        <v>December</v>
      </c>
      <c r="J504" s="7" t="str" cm="1">
        <f t="array" ref="J504">_xlfn.IFS(OR(I504="December",I504="January",I504="Febuary"),"Winter",OR(I504="March",I504="April",I504="May"),"Spring",OR(I504="June",I504="July",I504="August"),"Summer",OR(I504="September",I504="October",I504="November"),"Fall")</f>
        <v>Winter</v>
      </c>
      <c r="K504" s="11">
        <v>45279</v>
      </c>
      <c r="L504" s="6">
        <f t="shared" si="57"/>
        <v>9</v>
      </c>
      <c r="M504" s="6" t="s">
        <v>19</v>
      </c>
      <c r="N504" s="6">
        <v>44919</v>
      </c>
      <c r="O504" s="6">
        <v>653</v>
      </c>
      <c r="P504" s="12">
        <v>463.24</v>
      </c>
      <c r="Q504" s="12">
        <f t="shared" si="58"/>
        <v>463.24</v>
      </c>
      <c r="R504" s="6">
        <v>0</v>
      </c>
      <c r="S504" s="6" t="b">
        <v>1</v>
      </c>
      <c r="T504" s="6">
        <v>0</v>
      </c>
      <c r="U504" s="6">
        <f t="shared" si="59"/>
        <v>0</v>
      </c>
      <c r="V504" s="12">
        <f t="shared" si="60"/>
        <v>-463.24</v>
      </c>
      <c r="W504" s="12">
        <f t="shared" si="61"/>
        <v>0</v>
      </c>
      <c r="X504" s="12">
        <f t="shared" si="62"/>
        <v>0</v>
      </c>
      <c r="Y504" s="6">
        <f t="shared" si="63"/>
        <v>0</v>
      </c>
    </row>
    <row r="505" spans="1:25">
      <c r="A505" s="8" t="s">
        <v>1061</v>
      </c>
      <c r="B505" s="9" t="s">
        <v>1062</v>
      </c>
      <c r="C505" s="10" t="s">
        <v>4127</v>
      </c>
      <c r="D505" s="10">
        <v>45112</v>
      </c>
      <c r="E505" s="9">
        <v>7</v>
      </c>
      <c r="F505" s="9">
        <v>5</v>
      </c>
      <c r="G505" s="9">
        <v>2023</v>
      </c>
      <c r="H505" s="10">
        <f t="shared" si="56"/>
        <v>45112</v>
      </c>
      <c r="I505" s="10" t="str" cm="1">
        <f t="array" ref="I505">_xlfn.IFS(E505=1,"January",E505=2,"Febuary",E505=3,"March",E505=4,"April",E505=5,"May",E505=6,"June",E505=7,"July",E505=8,"August",E505=9,"September",E505=10,"October",E505=11,"November",E505=12,"December",E505&gt;12,_xlfn.IFS(F505=1,"January",F505=2,"Febuary",F505=3,"March",F505=4,"April",F505=5,"May",F505=6,"June",F505=7,"July",F505=8,"August",F505=9,"September",F505=10,"October",F505=11,"November",F505=12,"December"))</f>
        <v>July</v>
      </c>
      <c r="J505" s="10" t="str" cm="1">
        <f t="array" ref="J505">_xlfn.IFS(OR(I505="December",I505="January",I505="Febuary"),"Winter",OR(I505="March",I505="April",I505="May"),"Spring",OR(I505="June",I505="July",I505="August"),"Summer",OR(I505="September",I505="October",I505="November"),"Fall")</f>
        <v>Summer</v>
      </c>
      <c r="K505" s="13">
        <v>45142</v>
      </c>
      <c r="L505" s="9">
        <f t="shared" si="57"/>
        <v>30</v>
      </c>
      <c r="M505" s="9" t="s">
        <v>14</v>
      </c>
      <c r="N505" s="9">
        <v>36247</v>
      </c>
      <c r="O505" s="9">
        <v>1067</v>
      </c>
      <c r="P505" s="14">
        <v>1456.14</v>
      </c>
      <c r="Q505" s="14">
        <f t="shared" si="58"/>
        <v>1456.14</v>
      </c>
      <c r="R505" s="9">
        <v>154</v>
      </c>
      <c r="S505" s="9" t="b">
        <v>1</v>
      </c>
      <c r="T505" s="9">
        <v>0</v>
      </c>
      <c r="U505" s="9">
        <f t="shared" si="59"/>
        <v>0</v>
      </c>
      <c r="V505" s="14">
        <f t="shared" si="60"/>
        <v>6243.86</v>
      </c>
      <c r="W505" s="14">
        <f t="shared" si="61"/>
        <v>9.45545454545455</v>
      </c>
      <c r="X505" s="14">
        <f t="shared" si="62"/>
        <v>0</v>
      </c>
      <c r="Y505" s="9">
        <f t="shared" si="63"/>
        <v>0</v>
      </c>
    </row>
    <row r="506" spans="1:25">
      <c r="A506" s="5" t="s">
        <v>1063</v>
      </c>
      <c r="B506" s="6" t="s">
        <v>1064</v>
      </c>
      <c r="C506" s="7" t="s">
        <v>4129</v>
      </c>
      <c r="D506" s="7">
        <v>45101</v>
      </c>
      <c r="E506" s="6">
        <v>6</v>
      </c>
      <c r="F506" s="6">
        <v>24</v>
      </c>
      <c r="G506" s="6">
        <v>2023</v>
      </c>
      <c r="H506" s="7">
        <f t="shared" si="56"/>
        <v>45101</v>
      </c>
      <c r="I506" s="7" t="str" cm="1">
        <f t="array" ref="I506">_xlfn.IFS(E506=1,"January",E506=2,"Febuary",E506=3,"March",E506=4,"April",E506=5,"May",E506=6,"June",E506=7,"July",E506=8,"August",E506=9,"September",E506=10,"October",E506=11,"November",E506=12,"December",E506&gt;12,_xlfn.IFS(F506=1,"January",F506=2,"Febuary",F506=3,"March",F506=4,"April",F506=5,"May",F506=6,"June",F506=7,"July",F506=8,"August",F506=9,"September",F506=10,"October",F506=11,"November",F506=12,"December"))</f>
        <v>June</v>
      </c>
      <c r="J506" s="7" t="str" cm="1">
        <f t="array" ref="J506">_xlfn.IFS(OR(I506="December",I506="January",I506="Febuary"),"Winter",OR(I506="March",I506="April",I506="May"),"Spring",OR(I506="June",I506="July",I506="August"),"Summer",OR(I506="September",I506="October",I506="November"),"Fall")</f>
        <v>Summer</v>
      </c>
      <c r="K506" s="11">
        <v>45102</v>
      </c>
      <c r="L506" s="6">
        <f t="shared" si="57"/>
        <v>1</v>
      </c>
      <c r="M506" s="6" t="s">
        <v>41</v>
      </c>
      <c r="N506" s="6">
        <v>95758</v>
      </c>
      <c r="O506" s="6">
        <v>4482</v>
      </c>
      <c r="P506" s="12">
        <v>7363.14</v>
      </c>
      <c r="Q506" s="12">
        <f t="shared" si="58"/>
        <v>3636.145</v>
      </c>
      <c r="R506" s="6">
        <v>801</v>
      </c>
      <c r="S506" s="6" t="b">
        <v>1</v>
      </c>
      <c r="T506" s="6">
        <v>0</v>
      </c>
      <c r="U506" s="6">
        <f t="shared" si="59"/>
        <v>0</v>
      </c>
      <c r="V506" s="12">
        <f t="shared" si="60"/>
        <v>36413.855</v>
      </c>
      <c r="W506" s="12">
        <f t="shared" si="61"/>
        <v>4.53950686641698</v>
      </c>
      <c r="X506" s="12">
        <f t="shared" si="62"/>
        <v>0</v>
      </c>
      <c r="Y506" s="6">
        <f t="shared" si="63"/>
        <v>0</v>
      </c>
    </row>
    <row r="507" spans="1:25">
      <c r="A507" s="8" t="s">
        <v>1065</v>
      </c>
      <c r="B507" s="9" t="s">
        <v>1066</v>
      </c>
      <c r="C507" s="10" t="s">
        <v>4128</v>
      </c>
      <c r="D507" s="10">
        <v>45042</v>
      </c>
      <c r="E507" s="9">
        <v>4</v>
      </c>
      <c r="F507" s="9">
        <v>26</v>
      </c>
      <c r="G507" s="9">
        <v>2023</v>
      </c>
      <c r="H507" s="10">
        <f t="shared" si="56"/>
        <v>45042</v>
      </c>
      <c r="I507" s="10" t="str" cm="1">
        <f t="array" ref="I507">_xlfn.IFS(E507=1,"January",E507=2,"Febuary",E507=3,"March",E507=4,"April",E507=5,"May",E507=6,"June",E507=7,"July",E507=8,"August",E507=9,"September",E507=10,"October",E507=11,"November",E507=12,"December",E507&gt;12,_xlfn.IFS(F507=1,"January",F507=2,"Febuary",F507=3,"March",F507=4,"April",F507=5,"May",F507=6,"June",F507=7,"July",F507=8,"August",F507=9,"September",F507=10,"October",F507=11,"November",F507=12,"December"))</f>
        <v>April</v>
      </c>
      <c r="J507" s="10" t="str" cm="1">
        <f t="array" ref="J507">_xlfn.IFS(OR(I507="December",I507="January",I507="Febuary"),"Winter",OR(I507="March",I507="April",I507="May"),"Spring",OR(I507="June",I507="July",I507="August"),"Summer",OR(I507="September",I507="October",I507="November"),"Fall")</f>
        <v>Spring</v>
      </c>
      <c r="K507" s="13">
        <v>45052</v>
      </c>
      <c r="L507" s="9">
        <f t="shared" si="57"/>
        <v>10</v>
      </c>
      <c r="M507" s="9" t="s">
        <v>19</v>
      </c>
      <c r="N507" s="9">
        <v>92747</v>
      </c>
      <c r="O507" s="9">
        <v>2859</v>
      </c>
      <c r="P507" s="14">
        <v>4780.99</v>
      </c>
      <c r="Q507" s="14">
        <f t="shared" si="58"/>
        <v>3636.145</v>
      </c>
      <c r="R507" s="9">
        <v>0</v>
      </c>
      <c r="S507" s="9" t="b">
        <v>1</v>
      </c>
      <c r="T507" s="9">
        <v>0</v>
      </c>
      <c r="U507" s="9">
        <f t="shared" si="59"/>
        <v>0</v>
      </c>
      <c r="V507" s="14">
        <f t="shared" si="60"/>
        <v>-3636.145</v>
      </c>
      <c r="W507" s="14">
        <f t="shared" si="61"/>
        <v>0</v>
      </c>
      <c r="X507" s="14">
        <f t="shared" si="62"/>
        <v>0</v>
      </c>
      <c r="Y507" s="9">
        <f t="shared" si="63"/>
        <v>0</v>
      </c>
    </row>
    <row r="508" spans="1:25">
      <c r="A508" s="5" t="s">
        <v>1067</v>
      </c>
      <c r="B508" s="6" t="s">
        <v>1068</v>
      </c>
      <c r="C508" s="7" t="s">
        <v>4128</v>
      </c>
      <c r="D508" s="7">
        <v>45078</v>
      </c>
      <c r="E508" s="6">
        <v>6</v>
      </c>
      <c r="F508" s="6">
        <v>1</v>
      </c>
      <c r="G508" s="6">
        <v>2023</v>
      </c>
      <c r="H508" s="7">
        <f t="shared" si="56"/>
        <v>45078</v>
      </c>
      <c r="I508" s="7" t="str" cm="1">
        <f t="array" ref="I508">_xlfn.IFS(E508=1,"January",E508=2,"Febuary",E508=3,"March",E508=4,"April",E508=5,"May",E508=6,"June",E508=7,"July",E508=8,"August",E508=9,"September",E508=10,"October",E508=11,"November",E508=12,"December",E508&gt;12,_xlfn.IFS(F508=1,"January",F508=2,"Febuary",F508=3,"March",F508=4,"April",F508=5,"May",F508=6,"June",F508=7,"July",F508=8,"August",F508=9,"September",F508=10,"October",F508=11,"November",F508=12,"December"))</f>
        <v>June</v>
      </c>
      <c r="J508" s="7" t="str" cm="1">
        <f t="array" ref="J508">_xlfn.IFS(OR(I508="December",I508="January",I508="Febuary"),"Winter",OR(I508="March",I508="April",I508="May"),"Spring",OR(I508="June",I508="July",I508="August"),"Summer",OR(I508="September",I508="October",I508="November"),"Fall")</f>
        <v>Summer</v>
      </c>
      <c r="K508" s="11">
        <v>45093</v>
      </c>
      <c r="L508" s="6">
        <f t="shared" si="57"/>
        <v>15</v>
      </c>
      <c r="M508" s="6" t="s">
        <v>14</v>
      </c>
      <c r="N508" s="6">
        <v>63752</v>
      </c>
      <c r="O508" s="6">
        <v>2209</v>
      </c>
      <c r="P508" s="12">
        <v>2018.22</v>
      </c>
      <c r="Q508" s="12">
        <f t="shared" si="58"/>
        <v>2018.22</v>
      </c>
      <c r="R508" s="6">
        <v>239</v>
      </c>
      <c r="S508" s="6" t="b">
        <v>1</v>
      </c>
      <c r="T508" s="6">
        <v>0</v>
      </c>
      <c r="U508" s="6">
        <f t="shared" si="59"/>
        <v>0</v>
      </c>
      <c r="V508" s="12">
        <f t="shared" si="60"/>
        <v>9931.78</v>
      </c>
      <c r="W508" s="12">
        <f t="shared" si="61"/>
        <v>8.44443514644352</v>
      </c>
      <c r="X508" s="12">
        <f t="shared" si="62"/>
        <v>0</v>
      </c>
      <c r="Y508" s="6">
        <f t="shared" si="63"/>
        <v>0</v>
      </c>
    </row>
    <row r="509" spans="1:25">
      <c r="A509" s="8" t="s">
        <v>1069</v>
      </c>
      <c r="B509" s="9" t="s">
        <v>1070</v>
      </c>
      <c r="C509" s="10" t="s">
        <v>4127</v>
      </c>
      <c r="D509" s="10">
        <v>45203</v>
      </c>
      <c r="E509" s="9">
        <v>10</v>
      </c>
      <c r="F509" s="9">
        <v>4</v>
      </c>
      <c r="G509" s="9">
        <v>2023</v>
      </c>
      <c r="H509" s="10">
        <f t="shared" si="56"/>
        <v>45203</v>
      </c>
      <c r="I509" s="10" t="str" cm="1">
        <f t="array" ref="I509">_xlfn.IFS(E509=1,"January",E509=2,"Febuary",E509=3,"March",E509=4,"April",E509=5,"May",E509=6,"June",E509=7,"July",E509=8,"August",E509=9,"September",E509=10,"October",E509=11,"November",E509=12,"December",E509&gt;12,_xlfn.IFS(F509=1,"January",F509=2,"Febuary",F509=3,"March",F509=4,"April",F509=5,"May",F509=6,"June",F509=7,"July",F509=8,"August",F509=9,"September",F509=10,"October",F509=11,"November",F509=12,"December"))</f>
        <v>October</v>
      </c>
      <c r="J509" s="10" t="str" cm="1">
        <f t="array" ref="J509">_xlfn.IFS(OR(I509="December",I509="January",I509="Febuary"),"Winter",OR(I509="March",I509="April",I509="May"),"Spring",OR(I509="June",I509="July",I509="August"),"Summer",OR(I509="September",I509="October",I509="November"),"Fall")</f>
        <v>Fall</v>
      </c>
      <c r="K509" s="13">
        <v>45216</v>
      </c>
      <c r="L509" s="9">
        <f t="shared" si="57"/>
        <v>13</v>
      </c>
      <c r="M509" s="9" t="s">
        <v>41</v>
      </c>
      <c r="N509" s="9">
        <v>57573</v>
      </c>
      <c r="O509" s="9">
        <v>936</v>
      </c>
      <c r="P509" s="14">
        <v>754.76</v>
      </c>
      <c r="Q509" s="14">
        <f t="shared" si="58"/>
        <v>754.76</v>
      </c>
      <c r="R509" s="9">
        <v>0</v>
      </c>
      <c r="S509" s="9" t="b">
        <v>1</v>
      </c>
      <c r="T509" s="9">
        <v>0</v>
      </c>
      <c r="U509" s="9">
        <f t="shared" si="59"/>
        <v>0</v>
      </c>
      <c r="V509" s="14">
        <f t="shared" si="60"/>
        <v>-754.76</v>
      </c>
      <c r="W509" s="14">
        <f t="shared" si="61"/>
        <v>0</v>
      </c>
      <c r="X509" s="14">
        <f t="shared" si="62"/>
        <v>0</v>
      </c>
      <c r="Y509" s="9">
        <f t="shared" si="63"/>
        <v>0</v>
      </c>
    </row>
    <row r="510" spans="1:25">
      <c r="A510" s="5" t="s">
        <v>1071</v>
      </c>
      <c r="B510" s="6" t="s">
        <v>1072</v>
      </c>
      <c r="C510" s="7" t="s">
        <v>4131</v>
      </c>
      <c r="D510" s="7">
        <v>44946</v>
      </c>
      <c r="E510" s="6">
        <v>1</v>
      </c>
      <c r="F510" s="6">
        <v>20</v>
      </c>
      <c r="G510" s="6">
        <v>2023</v>
      </c>
      <c r="H510" s="7">
        <f t="shared" si="56"/>
        <v>44946</v>
      </c>
      <c r="I510" s="7" t="str" cm="1">
        <f t="array" ref="I510">_xlfn.IFS(E510=1,"January",E510=2,"Febuary",E510=3,"March",E510=4,"April",E510=5,"May",E510=6,"June",E510=7,"July",E510=8,"August",E510=9,"September",E510=10,"October",E510=11,"November",E510=12,"December",E510&gt;12,_xlfn.IFS(F510=1,"January",F510=2,"Febuary",F510=3,"March",F510=4,"April",F510=5,"May",F510=6,"June",F510=7,"July",F510=8,"August",F510=9,"September",F510=10,"October",F510=11,"November",F510=12,"December"))</f>
        <v>January</v>
      </c>
      <c r="J510" s="7" t="str" cm="1">
        <f t="array" ref="J510">_xlfn.IFS(OR(I510="December",I510="January",I510="Febuary"),"Winter",OR(I510="March",I510="April",I510="May"),"Spring",OR(I510="June",I510="July",I510="August"),"Summer",OR(I510="September",I510="October",I510="November"),"Fall")</f>
        <v>Winter</v>
      </c>
      <c r="K510" s="11">
        <v>44970</v>
      </c>
      <c r="L510" s="6">
        <f t="shared" si="57"/>
        <v>24</v>
      </c>
      <c r="M510" s="6" t="s">
        <v>41</v>
      </c>
      <c r="N510" s="6">
        <v>60101</v>
      </c>
      <c r="O510" s="6">
        <v>706</v>
      </c>
      <c r="P510" s="12">
        <v>370.74</v>
      </c>
      <c r="Q510" s="12">
        <f t="shared" si="58"/>
        <v>370.74</v>
      </c>
      <c r="R510" s="6">
        <v>121</v>
      </c>
      <c r="S510" s="6" t="b">
        <v>1</v>
      </c>
      <c r="T510" s="6">
        <v>0</v>
      </c>
      <c r="U510" s="6">
        <f t="shared" si="59"/>
        <v>0</v>
      </c>
      <c r="V510" s="12">
        <f t="shared" si="60"/>
        <v>5679.26</v>
      </c>
      <c r="W510" s="12">
        <f t="shared" si="61"/>
        <v>3.06396694214876</v>
      </c>
      <c r="X510" s="12">
        <f t="shared" si="62"/>
        <v>0</v>
      </c>
      <c r="Y510" s="6">
        <f t="shared" si="63"/>
        <v>0</v>
      </c>
    </row>
    <row r="511" spans="1:25">
      <c r="A511" s="8" t="s">
        <v>1073</v>
      </c>
      <c r="B511" s="9" t="s">
        <v>1074</v>
      </c>
      <c r="C511" s="10" t="s">
        <v>4128</v>
      </c>
      <c r="D511" s="10">
        <v>45243</v>
      </c>
      <c r="E511" s="9">
        <v>11</v>
      </c>
      <c r="F511" s="9">
        <v>13</v>
      </c>
      <c r="G511" s="9">
        <v>2023</v>
      </c>
      <c r="H511" s="10">
        <f t="shared" si="56"/>
        <v>45243</v>
      </c>
      <c r="I511" s="10" t="str" cm="1">
        <f t="array" ref="I511">_xlfn.IFS(E511=1,"January",E511=2,"Febuary",E511=3,"March",E511=4,"April",E511=5,"May",E511=6,"June",E511=7,"July",E511=8,"August",E511=9,"September",E511=10,"October",E511=11,"November",E511=12,"December",E511&gt;12,_xlfn.IFS(F511=1,"January",F511=2,"Febuary",F511=3,"March",F511=4,"April",F511=5,"May",F511=6,"June",F511=7,"July",F511=8,"August",F511=9,"September",F511=10,"October",F511=11,"November",F511=12,"December"))</f>
        <v>November</v>
      </c>
      <c r="J511" s="10" t="str" cm="1">
        <f t="array" ref="J511">_xlfn.IFS(OR(I511="December",I511="January",I511="Febuary"),"Winter",OR(I511="March",I511="April",I511="May"),"Spring",OR(I511="June",I511="July",I511="August"),"Summer",OR(I511="September",I511="October",I511="November"),"Fall")</f>
        <v>Fall</v>
      </c>
      <c r="K511" s="13">
        <v>45262</v>
      </c>
      <c r="L511" s="9">
        <f t="shared" si="57"/>
        <v>19</v>
      </c>
      <c r="M511" s="9" t="s">
        <v>14</v>
      </c>
      <c r="N511" s="9">
        <v>27646</v>
      </c>
      <c r="O511" s="9">
        <v>398</v>
      </c>
      <c r="P511" s="14">
        <v>604.48</v>
      </c>
      <c r="Q511" s="14">
        <f t="shared" si="58"/>
        <v>604.48</v>
      </c>
      <c r="R511" s="9">
        <v>62</v>
      </c>
      <c r="S511" s="9" t="b">
        <v>1</v>
      </c>
      <c r="T511" s="9">
        <v>0</v>
      </c>
      <c r="U511" s="9">
        <f t="shared" si="59"/>
        <v>0</v>
      </c>
      <c r="V511" s="14">
        <f t="shared" si="60"/>
        <v>2495.52</v>
      </c>
      <c r="W511" s="14">
        <f t="shared" si="61"/>
        <v>9.74967741935484</v>
      </c>
      <c r="X511" s="14">
        <f t="shared" si="62"/>
        <v>0</v>
      </c>
      <c r="Y511" s="9">
        <f t="shared" si="63"/>
        <v>0</v>
      </c>
    </row>
    <row r="512" spans="1:25">
      <c r="A512" s="5" t="s">
        <v>1075</v>
      </c>
      <c r="B512" s="6" t="s">
        <v>1076</v>
      </c>
      <c r="C512" s="7" t="s">
        <v>4129</v>
      </c>
      <c r="D512" s="7">
        <v>45010</v>
      </c>
      <c r="E512" s="6">
        <v>3</v>
      </c>
      <c r="F512" s="6">
        <v>25</v>
      </c>
      <c r="G512" s="6">
        <v>2023</v>
      </c>
      <c r="H512" s="7">
        <f t="shared" si="56"/>
        <v>45010</v>
      </c>
      <c r="I512" s="7" t="str" cm="1">
        <f t="array" ref="I512">_xlfn.IFS(E512=1,"January",E512=2,"Febuary",E512=3,"March",E512=4,"April",E512=5,"May",E512=6,"June",E512=7,"July",E512=8,"August",E512=9,"September",E512=10,"October",E512=11,"November",E512=12,"December",E512&gt;12,_xlfn.IFS(F512=1,"January",F512=2,"Febuary",F512=3,"March",F512=4,"April",F512=5,"May",F512=6,"June",F512=7,"July",F512=8,"August",F512=9,"September",F512=10,"October",F512=11,"November",F512=12,"December"))</f>
        <v>March</v>
      </c>
      <c r="J512" s="7" t="str" cm="1">
        <f t="array" ref="J512">_xlfn.IFS(OR(I512="December",I512="January",I512="Febuary"),"Winter",OR(I512="March",I512="April",I512="May"),"Spring",OR(I512="June",I512="July",I512="August"),"Summer",OR(I512="September",I512="October",I512="November"),"Fall")</f>
        <v>Spring</v>
      </c>
      <c r="K512" s="11">
        <v>45016</v>
      </c>
      <c r="L512" s="6">
        <f t="shared" si="57"/>
        <v>6</v>
      </c>
      <c r="M512" s="6" t="s">
        <v>14</v>
      </c>
      <c r="N512" s="6">
        <v>24049</v>
      </c>
      <c r="O512" s="6">
        <v>816</v>
      </c>
      <c r="P512" s="12">
        <v>501.72</v>
      </c>
      <c r="Q512" s="12">
        <f t="shared" si="58"/>
        <v>501.72</v>
      </c>
      <c r="R512" s="6">
        <v>71</v>
      </c>
      <c r="S512" s="6" t="b">
        <v>1</v>
      </c>
      <c r="T512" s="6">
        <v>0</v>
      </c>
      <c r="U512" s="6">
        <f t="shared" si="59"/>
        <v>0</v>
      </c>
      <c r="V512" s="12">
        <f t="shared" si="60"/>
        <v>3048.28</v>
      </c>
      <c r="W512" s="12">
        <f t="shared" si="61"/>
        <v>7.06647887323944</v>
      </c>
      <c r="X512" s="12">
        <f t="shared" si="62"/>
        <v>0</v>
      </c>
      <c r="Y512" s="6">
        <f t="shared" si="63"/>
        <v>0</v>
      </c>
    </row>
    <row r="513" spans="1:25">
      <c r="A513" s="8" t="s">
        <v>1077</v>
      </c>
      <c r="B513" s="9" t="s">
        <v>1078</v>
      </c>
      <c r="C513" s="10" t="s">
        <v>4128</v>
      </c>
      <c r="D513" s="10">
        <v>45246</v>
      </c>
      <c r="E513" s="9">
        <v>11</v>
      </c>
      <c r="F513" s="9">
        <v>16</v>
      </c>
      <c r="G513" s="9">
        <v>2023</v>
      </c>
      <c r="H513" s="10">
        <f t="shared" si="56"/>
        <v>45246</v>
      </c>
      <c r="I513" s="10" t="str" cm="1">
        <f t="array" ref="I513">_xlfn.IFS(E513=1,"January",E513=2,"Febuary",E513=3,"March",E513=4,"April",E513=5,"May",E513=6,"June",E513=7,"July",E513=8,"August",E513=9,"September",E513=10,"October",E513=11,"November",E513=12,"December",E513&gt;12,_xlfn.IFS(F513=1,"January",F513=2,"Febuary",F513=3,"March",F513=4,"April",F513=5,"May",F513=6,"June",F513=7,"July",F513=8,"August",F513=9,"September",F513=10,"October",F513=11,"November",F513=12,"December"))</f>
        <v>November</v>
      </c>
      <c r="J513" s="10" t="str" cm="1">
        <f t="array" ref="J513">_xlfn.IFS(OR(I513="December",I513="January",I513="Febuary"),"Winter",OR(I513="March",I513="April",I513="May"),"Spring",OR(I513="June",I513="July",I513="August"),"Summer",OR(I513="September",I513="October",I513="November"),"Fall")</f>
        <v>Fall</v>
      </c>
      <c r="K513" s="13">
        <v>45250</v>
      </c>
      <c r="L513" s="9">
        <f t="shared" si="57"/>
        <v>4</v>
      </c>
      <c r="M513" s="9" t="s">
        <v>14</v>
      </c>
      <c r="N513" s="9">
        <v>80605</v>
      </c>
      <c r="O513" s="9">
        <v>1112</v>
      </c>
      <c r="P513" s="14">
        <v>1257.83</v>
      </c>
      <c r="Q513" s="14">
        <f t="shared" si="58"/>
        <v>1257.83</v>
      </c>
      <c r="R513" s="9">
        <v>207</v>
      </c>
      <c r="S513" s="9" t="b">
        <v>0</v>
      </c>
      <c r="T513" s="9">
        <v>0</v>
      </c>
      <c r="U513" s="9">
        <f t="shared" si="59"/>
        <v>0</v>
      </c>
      <c r="V513" s="14">
        <f t="shared" si="60"/>
        <v>9092.17</v>
      </c>
      <c r="W513" s="14">
        <f t="shared" si="61"/>
        <v>6.07647342995169</v>
      </c>
      <c r="X513" s="14">
        <f t="shared" si="62"/>
        <v>0</v>
      </c>
      <c r="Y513" s="9">
        <f t="shared" si="63"/>
        <v>0</v>
      </c>
    </row>
    <row r="514" spans="1:25">
      <c r="A514" s="5" t="s">
        <v>1079</v>
      </c>
      <c r="B514" s="6" t="s">
        <v>1080</v>
      </c>
      <c r="C514" s="7" t="s">
        <v>4128</v>
      </c>
      <c r="D514" s="7" t="s">
        <v>1081</v>
      </c>
      <c r="E514" s="6">
        <v>13</v>
      </c>
      <c r="F514" s="6">
        <v>8</v>
      </c>
      <c r="G514" s="6">
        <v>2023</v>
      </c>
      <c r="H514" s="7">
        <f t="shared" ref="H514:H577" si="64">IF(E514&gt;12,DATE(G514,F514,E514),D514)</f>
        <v>45151</v>
      </c>
      <c r="I514" s="7" t="str" cm="1">
        <f t="array" ref="I514">_xlfn.IFS(E514=1,"January",E514=2,"Febuary",E514=3,"March",E514=4,"April",E514=5,"May",E514=6,"June",E514=7,"July",E514=8,"August",E514=9,"September",E514=10,"October",E514=11,"November",E514=12,"December",E514&gt;12,_xlfn.IFS(F514=1,"January",F514=2,"Febuary",F514=3,"March",F514=4,"April",F514=5,"May",F514=6,"June",F514=7,"July",F514=8,"August",F514=9,"September",F514=10,"October",F514=11,"November",F514=12,"December"))</f>
        <v>August</v>
      </c>
      <c r="J514" s="7" t="str" cm="1">
        <f t="array" ref="J514">_xlfn.IFS(OR(I514="December",I514="January",I514="Febuary"),"Winter",OR(I514="March",I514="April",I514="May"),"Spring",OR(I514="June",I514="July",I514="August"),"Summer",OR(I514="September",I514="October",I514="November"),"Fall")</f>
        <v>Summer</v>
      </c>
      <c r="K514" s="11">
        <v>45153</v>
      </c>
      <c r="L514" s="6">
        <f t="shared" ref="L514:L577" si="65">IF(DATEDIF(H514,K514,"D")&lt;0,H514+30,DATEDIF(H514,K514,"D"))</f>
        <v>2</v>
      </c>
      <c r="M514" s="6" t="s">
        <v>19</v>
      </c>
      <c r="N514" s="6">
        <v>99116</v>
      </c>
      <c r="O514" s="6">
        <v>2481</v>
      </c>
      <c r="P514" s="12">
        <v>3479.66</v>
      </c>
      <c r="Q514" s="12">
        <f t="shared" ref="Q514:Q577" si="66">IF(IF(P514&lt;$AA$6,$AA$6,IF(P514&gt;$AA$7,$AA$7,P514))&lt;0,IF(P514&lt;$AA$6,$AA$6,IF(P514&gt;$AA$7,$AA$7,P514))*(-1),IF(P514&lt;$AA$6,$AA$6,IF(P514&gt;$AA$7,$AA$7,P514)))</f>
        <v>3479.66</v>
      </c>
      <c r="R514" s="6">
        <v>181</v>
      </c>
      <c r="S514" s="6" t="b">
        <v>0</v>
      </c>
      <c r="T514" s="6">
        <v>0</v>
      </c>
      <c r="U514" s="6">
        <f t="shared" ref="U514:U577" si="67">IFERROR((R514/T514)*100,0)</f>
        <v>0</v>
      </c>
      <c r="V514" s="12">
        <f t="shared" ref="V514:V577" si="68">(R514*50)-Q514</f>
        <v>5570.34</v>
      </c>
      <c r="W514" s="12">
        <f t="shared" ref="W514:W577" si="69">IFERROR(Q514/R514,0)</f>
        <v>19.2246408839779</v>
      </c>
      <c r="X514" s="12">
        <f t="shared" ref="X514:X577" si="70">IFERROR(Q514/T514,0)</f>
        <v>0</v>
      </c>
      <c r="Y514" s="6">
        <f t="shared" ref="Y514:Y577" si="71">T514/N514</f>
        <v>0</v>
      </c>
    </row>
    <row r="515" spans="1:25">
      <c r="A515" s="8" t="s">
        <v>1082</v>
      </c>
      <c r="B515" s="9" t="s">
        <v>1083</v>
      </c>
      <c r="C515" s="10" t="s">
        <v>4127</v>
      </c>
      <c r="D515" s="10">
        <v>45113</v>
      </c>
      <c r="E515" s="9">
        <v>7</v>
      </c>
      <c r="F515" s="9">
        <v>6</v>
      </c>
      <c r="G515" s="9">
        <v>2023</v>
      </c>
      <c r="H515" s="10">
        <f t="shared" si="64"/>
        <v>45113</v>
      </c>
      <c r="I515" s="10" t="str" cm="1">
        <f t="array" ref="I515">_xlfn.IFS(E515=1,"January",E515=2,"Febuary",E515=3,"March",E515=4,"April",E515=5,"May",E515=6,"June",E515=7,"July",E515=8,"August",E515=9,"September",E515=10,"October",E515=11,"November",E515=12,"December",E515&gt;12,_xlfn.IFS(F515=1,"January",F515=2,"Febuary",F515=3,"March",F515=4,"April",F515=5,"May",F515=6,"June",F515=7,"July",F515=8,"August",F515=9,"September",F515=10,"October",F515=11,"November",F515=12,"December"))</f>
        <v>July</v>
      </c>
      <c r="J515" s="10" t="str" cm="1">
        <f t="array" ref="J515">_xlfn.IFS(OR(I515="December",I515="January",I515="Febuary"),"Winter",OR(I515="March",I515="April",I515="May"),"Spring",OR(I515="June",I515="July",I515="August"),"Summer",OR(I515="September",I515="October",I515="November"),"Fall")</f>
        <v>Summer</v>
      </c>
      <c r="K515" s="13">
        <v>45125</v>
      </c>
      <c r="L515" s="9">
        <f t="shared" si="65"/>
        <v>12</v>
      </c>
      <c r="M515" s="9" t="s">
        <v>14</v>
      </c>
      <c r="N515" s="9">
        <v>98379</v>
      </c>
      <c r="O515" s="9">
        <v>3148</v>
      </c>
      <c r="P515" s="14">
        <v>5999.03</v>
      </c>
      <c r="Q515" s="14">
        <f t="shared" si="66"/>
        <v>3636.145</v>
      </c>
      <c r="R515" s="9">
        <v>0</v>
      </c>
      <c r="S515" s="9" t="b">
        <v>1</v>
      </c>
      <c r="T515" s="9">
        <v>0</v>
      </c>
      <c r="U515" s="9">
        <f t="shared" si="67"/>
        <v>0</v>
      </c>
      <c r="V515" s="14">
        <f t="shared" si="68"/>
        <v>-3636.145</v>
      </c>
      <c r="W515" s="14">
        <f t="shared" si="69"/>
        <v>0</v>
      </c>
      <c r="X515" s="14">
        <f t="shared" si="70"/>
        <v>0</v>
      </c>
      <c r="Y515" s="9">
        <f t="shared" si="71"/>
        <v>0</v>
      </c>
    </row>
    <row r="516" spans="1:25">
      <c r="A516" s="5" t="s">
        <v>1084</v>
      </c>
      <c r="B516" s="6" t="s">
        <v>1085</v>
      </c>
      <c r="C516" s="7" t="s">
        <v>4129</v>
      </c>
      <c r="D516" s="7">
        <v>45154</v>
      </c>
      <c r="E516" s="6">
        <v>8</v>
      </c>
      <c r="F516" s="6">
        <v>16</v>
      </c>
      <c r="G516" s="6">
        <v>2023</v>
      </c>
      <c r="H516" s="7">
        <f t="shared" si="64"/>
        <v>45154</v>
      </c>
      <c r="I516" s="7" t="str" cm="1">
        <f t="array" ref="I516">_xlfn.IFS(E516=1,"January",E516=2,"Febuary",E516=3,"March",E516=4,"April",E516=5,"May",E516=6,"June",E516=7,"July",E516=8,"August",E516=9,"September",E516=10,"October",E516=11,"November",E516=12,"December",E516&gt;12,_xlfn.IFS(F516=1,"January",F516=2,"Febuary",F516=3,"March",F516=4,"April",F516=5,"May",F516=6,"June",F516=7,"July",F516=8,"August",F516=9,"September",F516=10,"October",F516=11,"November",F516=12,"December"))</f>
        <v>August</v>
      </c>
      <c r="J516" s="7" t="str" cm="1">
        <f t="array" ref="J516">_xlfn.IFS(OR(I516="December",I516="January",I516="Febuary"),"Winter",OR(I516="March",I516="April",I516="May"),"Spring",OR(I516="June",I516="July",I516="August"),"Summer",OR(I516="September",I516="October",I516="November"),"Fall")</f>
        <v>Summer</v>
      </c>
      <c r="K516" s="11">
        <v>45161</v>
      </c>
      <c r="L516" s="6">
        <f t="shared" si="65"/>
        <v>7</v>
      </c>
      <c r="M516" s="6" t="s">
        <v>41</v>
      </c>
      <c r="N516" s="6">
        <v>69385</v>
      </c>
      <c r="O516" s="6">
        <v>1772</v>
      </c>
      <c r="P516" s="12">
        <v>1714.77</v>
      </c>
      <c r="Q516" s="12">
        <f t="shared" si="66"/>
        <v>1714.77</v>
      </c>
      <c r="R516" s="6">
        <v>96</v>
      </c>
      <c r="S516" s="6" t="b">
        <v>1</v>
      </c>
      <c r="T516" s="6">
        <v>0</v>
      </c>
      <c r="U516" s="6">
        <f t="shared" si="67"/>
        <v>0</v>
      </c>
      <c r="V516" s="12">
        <f t="shared" si="68"/>
        <v>3085.23</v>
      </c>
      <c r="W516" s="12">
        <f t="shared" si="69"/>
        <v>17.8621875</v>
      </c>
      <c r="X516" s="12">
        <f t="shared" si="70"/>
        <v>0</v>
      </c>
      <c r="Y516" s="6">
        <f t="shared" si="71"/>
        <v>0</v>
      </c>
    </row>
    <row r="517" spans="1:25">
      <c r="A517" s="8" t="s">
        <v>1086</v>
      </c>
      <c r="B517" s="9" t="s">
        <v>1087</v>
      </c>
      <c r="C517" s="10" t="s">
        <v>4129</v>
      </c>
      <c r="D517" s="10">
        <v>45156</v>
      </c>
      <c r="E517" s="9">
        <v>8</v>
      </c>
      <c r="F517" s="9">
        <v>18</v>
      </c>
      <c r="G517" s="9">
        <v>2023</v>
      </c>
      <c r="H517" s="10">
        <f t="shared" si="64"/>
        <v>45156</v>
      </c>
      <c r="I517" s="10" t="str" cm="1">
        <f t="array" ref="I517">_xlfn.IFS(E517=1,"January",E517=2,"Febuary",E517=3,"March",E517=4,"April",E517=5,"May",E517=6,"June",E517=7,"July",E517=8,"August",E517=9,"September",E517=10,"October",E517=11,"November",E517=12,"December",E517&gt;12,_xlfn.IFS(F517=1,"January",F517=2,"Febuary",F517=3,"March",F517=4,"April",F517=5,"May",F517=6,"June",F517=7,"July",F517=8,"August",F517=9,"September",F517=10,"October",F517=11,"November",F517=12,"December"))</f>
        <v>August</v>
      </c>
      <c r="J517" s="10" t="str" cm="1">
        <f t="array" ref="J517">_xlfn.IFS(OR(I517="December",I517="January",I517="Febuary"),"Winter",OR(I517="March",I517="April",I517="May"),"Spring",OR(I517="June",I517="July",I517="August"),"Summer",OR(I517="September",I517="October",I517="November"),"Fall")</f>
        <v>Summer</v>
      </c>
      <c r="K517" s="13">
        <v>45177</v>
      </c>
      <c r="L517" s="9">
        <f t="shared" si="65"/>
        <v>21</v>
      </c>
      <c r="M517" s="9" t="s">
        <v>14</v>
      </c>
      <c r="N517" s="9">
        <v>41158</v>
      </c>
      <c r="O517" s="9">
        <v>681</v>
      </c>
      <c r="P517" s="14">
        <v>595.64</v>
      </c>
      <c r="Q517" s="14">
        <f t="shared" si="66"/>
        <v>595.64</v>
      </c>
      <c r="R517" s="9">
        <v>0</v>
      </c>
      <c r="S517" s="9" t="b">
        <v>1</v>
      </c>
      <c r="T517" s="9">
        <v>0</v>
      </c>
      <c r="U517" s="9">
        <f t="shared" si="67"/>
        <v>0</v>
      </c>
      <c r="V517" s="14">
        <f t="shared" si="68"/>
        <v>-595.64</v>
      </c>
      <c r="W517" s="14">
        <f t="shared" si="69"/>
        <v>0</v>
      </c>
      <c r="X517" s="14">
        <f t="shared" si="70"/>
        <v>0</v>
      </c>
      <c r="Y517" s="9">
        <f t="shared" si="71"/>
        <v>0</v>
      </c>
    </row>
    <row r="518" spans="1:25">
      <c r="A518" s="5" t="s">
        <v>1088</v>
      </c>
      <c r="B518" s="6" t="s">
        <v>1089</v>
      </c>
      <c r="C518" s="7" t="s">
        <v>4128</v>
      </c>
      <c r="D518" s="7">
        <v>45167</v>
      </c>
      <c r="E518" s="6">
        <v>8</v>
      </c>
      <c r="F518" s="6">
        <v>29</v>
      </c>
      <c r="G518" s="6">
        <v>2023</v>
      </c>
      <c r="H518" s="7">
        <f t="shared" si="64"/>
        <v>45167</v>
      </c>
      <c r="I518" s="7" t="str" cm="1">
        <f t="array" ref="I518">_xlfn.IFS(E518=1,"January",E518=2,"Febuary",E518=3,"March",E518=4,"April",E518=5,"May",E518=6,"June",E518=7,"July",E518=8,"August",E518=9,"September",E518=10,"October",E518=11,"November",E518=12,"December",E518&gt;12,_xlfn.IFS(F518=1,"January",F518=2,"Febuary",F518=3,"March",F518=4,"April",F518=5,"May",F518=6,"June",F518=7,"July",F518=8,"August",F518=9,"September",F518=10,"October",F518=11,"November",F518=12,"December"))</f>
        <v>August</v>
      </c>
      <c r="J518" s="7" t="str" cm="1">
        <f t="array" ref="J518">_xlfn.IFS(OR(I518="December",I518="January",I518="Febuary"),"Winter",OR(I518="March",I518="April",I518="May"),"Spring",OR(I518="June",I518="July",I518="August"),"Summer",OR(I518="September",I518="October",I518="November"),"Fall")</f>
        <v>Summer</v>
      </c>
      <c r="K518" s="11">
        <v>45174</v>
      </c>
      <c r="L518" s="6">
        <f t="shared" si="65"/>
        <v>7</v>
      </c>
      <c r="M518" s="6" t="s">
        <v>14</v>
      </c>
      <c r="N518" s="6">
        <v>66417</v>
      </c>
      <c r="O518" s="6">
        <v>1391</v>
      </c>
      <c r="P518" s="12">
        <v>2060.41</v>
      </c>
      <c r="Q518" s="12">
        <f t="shared" si="66"/>
        <v>2060.41</v>
      </c>
      <c r="R518" s="6">
        <v>127</v>
      </c>
      <c r="S518" s="6" t="b">
        <v>0</v>
      </c>
      <c r="T518" s="6">
        <v>0</v>
      </c>
      <c r="U518" s="6">
        <f t="shared" si="67"/>
        <v>0</v>
      </c>
      <c r="V518" s="12">
        <f t="shared" si="68"/>
        <v>4289.59</v>
      </c>
      <c r="W518" s="12">
        <f t="shared" si="69"/>
        <v>16.2237007874016</v>
      </c>
      <c r="X518" s="12">
        <f t="shared" si="70"/>
        <v>0</v>
      </c>
      <c r="Y518" s="6">
        <f t="shared" si="71"/>
        <v>0</v>
      </c>
    </row>
    <row r="519" spans="1:25">
      <c r="A519" s="8" t="s">
        <v>1090</v>
      </c>
      <c r="B519" s="9" t="s">
        <v>1091</v>
      </c>
      <c r="C519" s="10" t="s">
        <v>4131</v>
      </c>
      <c r="D519" s="10">
        <v>45274</v>
      </c>
      <c r="E519" s="9">
        <v>12</v>
      </c>
      <c r="F519" s="9">
        <v>14</v>
      </c>
      <c r="G519" s="9">
        <v>2023</v>
      </c>
      <c r="H519" s="10">
        <f t="shared" si="64"/>
        <v>45274</v>
      </c>
      <c r="I519" s="10" t="str" cm="1">
        <f t="array" ref="I519">_xlfn.IFS(E519=1,"January",E519=2,"Febuary",E519=3,"March",E519=4,"April",E519=5,"May",E519=6,"June",E519=7,"July",E519=8,"August",E519=9,"September",E519=10,"October",E519=11,"November",E519=12,"December",E519&gt;12,_xlfn.IFS(F519=1,"January",F519=2,"Febuary",F519=3,"March",F519=4,"April",F519=5,"May",F519=6,"June",F519=7,"July",F519=8,"August",F519=9,"September",F519=10,"October",F519=11,"November",F519=12,"December"))</f>
        <v>December</v>
      </c>
      <c r="J519" s="10" t="str" cm="1">
        <f t="array" ref="J519">_xlfn.IFS(OR(I519="December",I519="January",I519="Febuary"),"Winter",OR(I519="March",I519="April",I519="May"),"Spring",OR(I519="June",I519="July",I519="August"),"Summer",OR(I519="September",I519="October",I519="November"),"Fall")</f>
        <v>Winter</v>
      </c>
      <c r="K519" s="13">
        <v>45288</v>
      </c>
      <c r="L519" s="9">
        <f t="shared" si="65"/>
        <v>14</v>
      </c>
      <c r="M519" s="9" t="s">
        <v>19</v>
      </c>
      <c r="N519" s="9">
        <v>24289</v>
      </c>
      <c r="O519" s="9">
        <v>1144</v>
      </c>
      <c r="P519" s="14">
        <v>1634.61</v>
      </c>
      <c r="Q519" s="14">
        <f t="shared" si="66"/>
        <v>1634.61</v>
      </c>
      <c r="R519" s="9">
        <v>134</v>
      </c>
      <c r="S519" s="9" t="b">
        <v>0</v>
      </c>
      <c r="T519" s="9">
        <v>0</v>
      </c>
      <c r="U519" s="9">
        <f t="shared" si="67"/>
        <v>0</v>
      </c>
      <c r="V519" s="14">
        <f t="shared" si="68"/>
        <v>5065.39</v>
      </c>
      <c r="W519" s="14">
        <f t="shared" si="69"/>
        <v>12.1985820895522</v>
      </c>
      <c r="X519" s="14">
        <f t="shared" si="70"/>
        <v>0</v>
      </c>
      <c r="Y519" s="9">
        <f t="shared" si="71"/>
        <v>0</v>
      </c>
    </row>
    <row r="520" spans="1:25">
      <c r="A520" s="5" t="s">
        <v>1092</v>
      </c>
      <c r="B520" s="6" t="s">
        <v>1093</v>
      </c>
      <c r="C520" s="7" t="s">
        <v>4127</v>
      </c>
      <c r="D520" s="7">
        <v>45163</v>
      </c>
      <c r="E520" s="6">
        <v>8</v>
      </c>
      <c r="F520" s="6">
        <v>25</v>
      </c>
      <c r="G520" s="6">
        <v>2023</v>
      </c>
      <c r="H520" s="7">
        <f t="shared" si="64"/>
        <v>45163</v>
      </c>
      <c r="I520" s="7" t="str" cm="1">
        <f t="array" ref="I520">_xlfn.IFS(E520=1,"January",E520=2,"Febuary",E520=3,"March",E520=4,"April",E520=5,"May",E520=6,"June",E520=7,"July",E520=8,"August",E520=9,"September",E520=10,"October",E520=11,"November",E520=12,"December",E520&gt;12,_xlfn.IFS(F520=1,"January",F520=2,"Febuary",F520=3,"March",F520=4,"April",F520=5,"May",F520=6,"June",F520=7,"July",F520=8,"August",F520=9,"September",F520=10,"October",F520=11,"November",F520=12,"December"))</f>
        <v>August</v>
      </c>
      <c r="J520" s="7" t="str" cm="1">
        <f t="array" ref="J520">_xlfn.IFS(OR(I520="December",I520="January",I520="Febuary"),"Winter",OR(I520="March",I520="April",I520="May"),"Spring",OR(I520="June",I520="July",I520="August"),"Summer",OR(I520="September",I520="October",I520="November"),"Fall")</f>
        <v>Summer</v>
      </c>
      <c r="K520" s="11">
        <v>45187</v>
      </c>
      <c r="L520" s="6">
        <f t="shared" si="65"/>
        <v>24</v>
      </c>
      <c r="M520" s="6" t="s">
        <v>14</v>
      </c>
      <c r="N520" s="6">
        <v>10823</v>
      </c>
      <c r="O520" s="6">
        <v>400</v>
      </c>
      <c r="P520" s="12">
        <v>399.27</v>
      </c>
      <c r="Q520" s="12">
        <f t="shared" si="66"/>
        <v>399.27</v>
      </c>
      <c r="R520" s="6">
        <v>40</v>
      </c>
      <c r="S520" s="6" t="b">
        <v>1</v>
      </c>
      <c r="T520" s="6">
        <v>0</v>
      </c>
      <c r="U520" s="6">
        <f t="shared" si="67"/>
        <v>0</v>
      </c>
      <c r="V520" s="12">
        <f t="shared" si="68"/>
        <v>1600.73</v>
      </c>
      <c r="W520" s="12">
        <f t="shared" si="69"/>
        <v>9.98175</v>
      </c>
      <c r="X520" s="12">
        <f t="shared" si="70"/>
        <v>0</v>
      </c>
      <c r="Y520" s="6">
        <f t="shared" si="71"/>
        <v>0</v>
      </c>
    </row>
    <row r="521" spans="1:25">
      <c r="A521" s="8" t="s">
        <v>1094</v>
      </c>
      <c r="B521" s="9" t="s">
        <v>1095</v>
      </c>
      <c r="C521" s="10" t="s">
        <v>4131</v>
      </c>
      <c r="D521" s="10">
        <v>45184</v>
      </c>
      <c r="E521" s="9">
        <v>9</v>
      </c>
      <c r="F521" s="9">
        <v>15</v>
      </c>
      <c r="G521" s="9">
        <v>2023</v>
      </c>
      <c r="H521" s="10">
        <f t="shared" si="64"/>
        <v>45184</v>
      </c>
      <c r="I521" s="10" t="str" cm="1">
        <f t="array" ref="I521">_xlfn.IFS(E521=1,"January",E521=2,"Febuary",E521=3,"March",E521=4,"April",E521=5,"May",E521=6,"June",E521=7,"July",E521=8,"August",E521=9,"September",E521=10,"October",E521=11,"November",E521=12,"December",E521&gt;12,_xlfn.IFS(F521=1,"January",F521=2,"Febuary",F521=3,"March",F521=4,"April",F521=5,"May",F521=6,"June",F521=7,"July",F521=8,"August",F521=9,"September",F521=10,"October",F521=11,"November",F521=12,"December"))</f>
        <v>September</v>
      </c>
      <c r="J521" s="10" t="str" cm="1">
        <f t="array" ref="J521">_xlfn.IFS(OR(I521="December",I521="January",I521="Febuary"),"Winter",OR(I521="March",I521="April",I521="May"),"Spring",OR(I521="June",I521="July",I521="August"),"Summer",OR(I521="September",I521="October",I521="November"),"Fall")</f>
        <v>Fall</v>
      </c>
      <c r="K521" s="13">
        <v>45213</v>
      </c>
      <c r="L521" s="9">
        <f t="shared" si="65"/>
        <v>29</v>
      </c>
      <c r="M521" s="9" t="s">
        <v>23</v>
      </c>
      <c r="N521" s="9">
        <v>61160</v>
      </c>
      <c r="O521" s="9">
        <v>1825</v>
      </c>
      <c r="P521" s="14">
        <v>3453.18</v>
      </c>
      <c r="Q521" s="14">
        <f t="shared" si="66"/>
        <v>3453.18</v>
      </c>
      <c r="R521" s="9">
        <v>0</v>
      </c>
      <c r="S521" s="9" t="b">
        <v>0</v>
      </c>
      <c r="T521" s="9">
        <v>0</v>
      </c>
      <c r="U521" s="9">
        <f t="shared" si="67"/>
        <v>0</v>
      </c>
      <c r="V521" s="14">
        <f t="shared" si="68"/>
        <v>-3453.18</v>
      </c>
      <c r="W521" s="14">
        <f t="shared" si="69"/>
        <v>0</v>
      </c>
      <c r="X521" s="14">
        <f t="shared" si="70"/>
        <v>0</v>
      </c>
      <c r="Y521" s="9">
        <f t="shared" si="71"/>
        <v>0</v>
      </c>
    </row>
    <row r="522" spans="1:25">
      <c r="A522" s="5" t="s">
        <v>1096</v>
      </c>
      <c r="B522" s="6" t="s">
        <v>1097</v>
      </c>
      <c r="C522" s="7" t="s">
        <v>4128</v>
      </c>
      <c r="D522" s="7">
        <v>45029</v>
      </c>
      <c r="E522" s="6">
        <v>4</v>
      </c>
      <c r="F522" s="6">
        <v>13</v>
      </c>
      <c r="G522" s="6">
        <v>2023</v>
      </c>
      <c r="H522" s="7">
        <f t="shared" si="64"/>
        <v>45029</v>
      </c>
      <c r="I522" s="7" t="str" cm="1">
        <f t="array" ref="I522">_xlfn.IFS(E522=1,"January",E522=2,"Febuary",E522=3,"March",E522=4,"April",E522=5,"May",E522=6,"June",E522=7,"July",E522=8,"August",E522=9,"September",E522=10,"October",E522=11,"November",E522=12,"December",E522&gt;12,_xlfn.IFS(F522=1,"January",F522=2,"Febuary",F522=3,"March",F522=4,"April",F522=5,"May",F522=6,"June",F522=7,"July",F522=8,"August",F522=9,"September",F522=10,"October",F522=11,"November",F522=12,"December"))</f>
        <v>April</v>
      </c>
      <c r="J522" s="7" t="str" cm="1">
        <f t="array" ref="J522">_xlfn.IFS(OR(I522="December",I522="January",I522="Febuary"),"Winter",OR(I522="March",I522="April",I522="May"),"Spring",OR(I522="June",I522="July",I522="August"),"Summer",OR(I522="September",I522="October",I522="November"),"Fall")</f>
        <v>Spring</v>
      </c>
      <c r="K522" s="11">
        <v>45041</v>
      </c>
      <c r="L522" s="6">
        <f t="shared" si="65"/>
        <v>12</v>
      </c>
      <c r="M522" s="6" t="s">
        <v>33</v>
      </c>
      <c r="N522" s="6">
        <v>42975</v>
      </c>
      <c r="O522" s="6">
        <v>451</v>
      </c>
      <c r="P522" s="12">
        <v>797.05</v>
      </c>
      <c r="Q522" s="12">
        <f t="shared" si="66"/>
        <v>797.05</v>
      </c>
      <c r="R522" s="6">
        <v>0</v>
      </c>
      <c r="S522" s="6" t="b">
        <v>1</v>
      </c>
      <c r="T522" s="6">
        <v>0</v>
      </c>
      <c r="U522" s="6">
        <f t="shared" si="67"/>
        <v>0</v>
      </c>
      <c r="V522" s="12">
        <f t="shared" si="68"/>
        <v>-797.05</v>
      </c>
      <c r="W522" s="12">
        <f t="shared" si="69"/>
        <v>0</v>
      </c>
      <c r="X522" s="12">
        <f t="shared" si="70"/>
        <v>0</v>
      </c>
      <c r="Y522" s="6">
        <f t="shared" si="71"/>
        <v>0</v>
      </c>
    </row>
    <row r="523" spans="1:25">
      <c r="A523" s="8" t="s">
        <v>1098</v>
      </c>
      <c r="B523" s="9" t="s">
        <v>1099</v>
      </c>
      <c r="C523" s="10" t="s">
        <v>4127</v>
      </c>
      <c r="D523" s="10">
        <v>45174</v>
      </c>
      <c r="E523" s="9">
        <v>9</v>
      </c>
      <c r="F523" s="9">
        <v>5</v>
      </c>
      <c r="G523" s="9">
        <v>2023</v>
      </c>
      <c r="H523" s="10">
        <f t="shared" si="64"/>
        <v>45174</v>
      </c>
      <c r="I523" s="10" t="str" cm="1">
        <f t="array" ref="I523">_xlfn.IFS(E523=1,"January",E523=2,"Febuary",E523=3,"March",E523=4,"April",E523=5,"May",E523=6,"June",E523=7,"July",E523=8,"August",E523=9,"September",E523=10,"October",E523=11,"November",E523=12,"December",E523&gt;12,_xlfn.IFS(F523=1,"January",F523=2,"Febuary",F523=3,"March",F523=4,"April",F523=5,"May",F523=6,"June",F523=7,"July",F523=8,"August",F523=9,"September",F523=10,"October",F523=11,"November",F523=12,"December"))</f>
        <v>September</v>
      </c>
      <c r="J523" s="10" t="str" cm="1">
        <f t="array" ref="J523">_xlfn.IFS(OR(I523="December",I523="January",I523="Febuary"),"Winter",OR(I523="March",I523="April",I523="May"),"Spring",OR(I523="June",I523="July",I523="August"),"Summer",OR(I523="September",I523="October",I523="November"),"Fall")</f>
        <v>Fall</v>
      </c>
      <c r="K523" s="13">
        <v>45058</v>
      </c>
      <c r="L523" s="9">
        <f t="shared" si="65"/>
        <v>45204</v>
      </c>
      <c r="M523" s="9" t="s">
        <v>33</v>
      </c>
      <c r="N523" s="9">
        <v>10540</v>
      </c>
      <c r="O523" s="9">
        <v>523</v>
      </c>
      <c r="P523" s="14">
        <v>437.21</v>
      </c>
      <c r="Q523" s="14">
        <f t="shared" si="66"/>
        <v>437.21</v>
      </c>
      <c r="R523" s="9">
        <v>95</v>
      </c>
      <c r="S523" s="9" t="b">
        <v>1</v>
      </c>
      <c r="T523" s="9">
        <v>0</v>
      </c>
      <c r="U523" s="9">
        <f t="shared" si="67"/>
        <v>0</v>
      </c>
      <c r="V523" s="14">
        <f t="shared" si="68"/>
        <v>4312.79</v>
      </c>
      <c r="W523" s="14">
        <f t="shared" si="69"/>
        <v>4.60221052631579</v>
      </c>
      <c r="X523" s="14">
        <f t="shared" si="70"/>
        <v>0</v>
      </c>
      <c r="Y523" s="9">
        <f t="shared" si="71"/>
        <v>0</v>
      </c>
    </row>
    <row r="524" spans="1:25">
      <c r="A524" s="5" t="s">
        <v>1100</v>
      </c>
      <c r="B524" s="6" t="s">
        <v>1101</v>
      </c>
      <c r="C524" s="7" t="s">
        <v>4128</v>
      </c>
      <c r="D524" s="7">
        <v>45173</v>
      </c>
      <c r="E524" s="6">
        <v>9</v>
      </c>
      <c r="F524" s="6">
        <v>4</v>
      </c>
      <c r="G524" s="6">
        <v>2023</v>
      </c>
      <c r="H524" s="7">
        <f t="shared" si="64"/>
        <v>45173</v>
      </c>
      <c r="I524" s="7" t="str" cm="1">
        <f t="array" ref="I524">_xlfn.IFS(E524=1,"January",E524=2,"Febuary",E524=3,"March",E524=4,"April",E524=5,"May",E524=6,"June",E524=7,"July",E524=8,"August",E524=9,"September",E524=10,"October",E524=11,"November",E524=12,"December",E524&gt;12,_xlfn.IFS(F524=1,"January",F524=2,"Febuary",F524=3,"March",F524=4,"April",F524=5,"May",F524=6,"June",F524=7,"July",F524=8,"August",F524=9,"September",F524=10,"October",F524=11,"November",F524=12,"December"))</f>
        <v>September</v>
      </c>
      <c r="J524" s="7" t="str" cm="1">
        <f t="array" ref="J524">_xlfn.IFS(OR(I524="December",I524="January",I524="Febuary"),"Winter",OR(I524="March",I524="April",I524="May"),"Spring",OR(I524="June",I524="July",I524="August"),"Summer",OR(I524="September",I524="October",I524="November"),"Fall")</f>
        <v>Fall</v>
      </c>
      <c r="K524" s="11">
        <v>45182</v>
      </c>
      <c r="L524" s="6">
        <f t="shared" si="65"/>
        <v>9</v>
      </c>
      <c r="M524" s="6" t="s">
        <v>23</v>
      </c>
      <c r="N524" s="6">
        <v>17364</v>
      </c>
      <c r="O524" s="6">
        <v>640</v>
      </c>
      <c r="P524" s="12">
        <v>549.58</v>
      </c>
      <c r="Q524" s="12">
        <f t="shared" si="66"/>
        <v>549.58</v>
      </c>
      <c r="R524" s="6">
        <v>124</v>
      </c>
      <c r="S524" s="6" t="b">
        <v>1</v>
      </c>
      <c r="T524" s="6">
        <v>0</v>
      </c>
      <c r="U524" s="6">
        <f t="shared" si="67"/>
        <v>0</v>
      </c>
      <c r="V524" s="12">
        <f t="shared" si="68"/>
        <v>5650.42</v>
      </c>
      <c r="W524" s="12">
        <f t="shared" si="69"/>
        <v>4.43209677419355</v>
      </c>
      <c r="X524" s="12">
        <f t="shared" si="70"/>
        <v>0</v>
      </c>
      <c r="Y524" s="6">
        <f t="shared" si="71"/>
        <v>0</v>
      </c>
    </row>
    <row r="525" spans="1:25">
      <c r="A525" s="8" t="s">
        <v>1102</v>
      </c>
      <c r="B525" s="9" t="s">
        <v>1103</v>
      </c>
      <c r="C525" s="10" t="s">
        <v>4129</v>
      </c>
      <c r="D525" s="10">
        <v>44979</v>
      </c>
      <c r="E525" s="9">
        <v>2</v>
      </c>
      <c r="F525" s="9">
        <v>22</v>
      </c>
      <c r="G525" s="9">
        <v>2023</v>
      </c>
      <c r="H525" s="10">
        <f t="shared" si="64"/>
        <v>44979</v>
      </c>
      <c r="I525" s="10" t="str" cm="1">
        <f t="array" ref="I525">_xlfn.IFS(E525=1,"January",E525=2,"Febuary",E525=3,"March",E525=4,"April",E525=5,"May",E525=6,"June",E525=7,"July",E525=8,"August",E525=9,"September",E525=10,"October",E525=11,"November",E525=12,"December",E525&gt;12,_xlfn.IFS(F525=1,"January",F525=2,"Febuary",F525=3,"March",F525=4,"April",F525=5,"May",F525=6,"June",F525=7,"July",F525=8,"August",F525=9,"September",F525=10,"October",F525=11,"November",F525=12,"December"))</f>
        <v>Febuary</v>
      </c>
      <c r="J525" s="10" t="str" cm="1">
        <f t="array" ref="J525">_xlfn.IFS(OR(I525="December",I525="January",I525="Febuary"),"Winter",OR(I525="March",I525="April",I525="May"),"Spring",OR(I525="June",I525="July",I525="August"),"Summer",OR(I525="September",I525="October",I525="November"),"Fall")</f>
        <v>Winter</v>
      </c>
      <c r="K525" s="13">
        <v>44993</v>
      </c>
      <c r="L525" s="9">
        <f t="shared" si="65"/>
        <v>14</v>
      </c>
      <c r="M525" s="9" t="s">
        <v>14</v>
      </c>
      <c r="N525" s="9">
        <v>5611</v>
      </c>
      <c r="O525" s="9">
        <v>127</v>
      </c>
      <c r="P525" s="14">
        <v>161.09</v>
      </c>
      <c r="Q525" s="14">
        <f t="shared" si="66"/>
        <v>161.09</v>
      </c>
      <c r="R525" s="9">
        <v>10</v>
      </c>
      <c r="S525" s="9" t="b">
        <v>1</v>
      </c>
      <c r="T525" s="9">
        <v>5636</v>
      </c>
      <c r="U525" s="9">
        <f t="shared" si="67"/>
        <v>0.177430801987225</v>
      </c>
      <c r="V525" s="14">
        <f t="shared" si="68"/>
        <v>338.91</v>
      </c>
      <c r="W525" s="14">
        <f t="shared" si="69"/>
        <v>16.109</v>
      </c>
      <c r="X525" s="14">
        <f t="shared" si="70"/>
        <v>0.0285823278921221</v>
      </c>
      <c r="Y525" s="9">
        <f t="shared" si="71"/>
        <v>1.00445553377295</v>
      </c>
    </row>
    <row r="526" spans="1:25">
      <c r="A526" s="5" t="s">
        <v>1104</v>
      </c>
      <c r="B526" s="6" t="s">
        <v>1105</v>
      </c>
      <c r="C526" s="7" t="s">
        <v>4131</v>
      </c>
      <c r="D526" s="7">
        <v>44990</v>
      </c>
      <c r="E526" s="6">
        <v>3</v>
      </c>
      <c r="F526" s="6">
        <v>5</v>
      </c>
      <c r="G526" s="6">
        <v>2023</v>
      </c>
      <c r="H526" s="7">
        <f t="shared" si="64"/>
        <v>44990</v>
      </c>
      <c r="I526" s="7" t="str" cm="1">
        <f t="array" ref="I526">_xlfn.IFS(E526=1,"January",E526=2,"Febuary",E526=3,"March",E526=4,"April",E526=5,"May",E526=6,"June",E526=7,"July",E526=8,"August",E526=9,"September",E526=10,"October",E526=11,"November",E526=12,"December",E526&gt;12,_xlfn.IFS(F526=1,"January",F526=2,"Febuary",F526=3,"March",F526=4,"April",F526=5,"May",F526=6,"June",F526=7,"July",F526=8,"August",F526=9,"September",F526=10,"October",F526=11,"November",F526=12,"December"))</f>
        <v>March</v>
      </c>
      <c r="J526" s="7" t="str" cm="1">
        <f t="array" ref="J526">_xlfn.IFS(OR(I526="December",I526="January",I526="Febuary"),"Winter",OR(I526="March",I526="April",I526="May"),"Spring",OR(I526="June",I526="July",I526="August"),"Summer",OR(I526="September",I526="October",I526="November"),"Fall")</f>
        <v>Spring</v>
      </c>
      <c r="K526" s="11">
        <v>45011</v>
      </c>
      <c r="L526" s="6">
        <f t="shared" si="65"/>
        <v>21</v>
      </c>
      <c r="M526" s="6" t="s">
        <v>14</v>
      </c>
      <c r="N526" s="6">
        <v>28663</v>
      </c>
      <c r="O526" s="6">
        <v>1294</v>
      </c>
      <c r="P526" s="12">
        <v>2148.5</v>
      </c>
      <c r="Q526" s="12">
        <f t="shared" si="66"/>
        <v>2148.5</v>
      </c>
      <c r="R526" s="6">
        <v>203</v>
      </c>
      <c r="S526" s="6" t="b">
        <v>0</v>
      </c>
      <c r="T526" s="6">
        <v>0</v>
      </c>
      <c r="U526" s="6">
        <f t="shared" si="67"/>
        <v>0</v>
      </c>
      <c r="V526" s="12">
        <f t="shared" si="68"/>
        <v>8001.5</v>
      </c>
      <c r="W526" s="12">
        <f t="shared" si="69"/>
        <v>10.5837438423645</v>
      </c>
      <c r="X526" s="12">
        <f t="shared" si="70"/>
        <v>0</v>
      </c>
      <c r="Y526" s="6">
        <f t="shared" si="71"/>
        <v>0</v>
      </c>
    </row>
    <row r="527" spans="1:25">
      <c r="A527" s="8" t="s">
        <v>1106</v>
      </c>
      <c r="B527" s="9" t="s">
        <v>1107</v>
      </c>
      <c r="C527" s="10" t="s">
        <v>4127</v>
      </c>
      <c r="D527" s="10">
        <v>45066</v>
      </c>
      <c r="E527" s="9">
        <v>5</v>
      </c>
      <c r="F527" s="9">
        <v>20</v>
      </c>
      <c r="G527" s="9">
        <v>2023</v>
      </c>
      <c r="H527" s="10">
        <f t="shared" si="64"/>
        <v>45066</v>
      </c>
      <c r="I527" s="10" t="str" cm="1">
        <f t="array" ref="I527">_xlfn.IFS(E527=1,"January",E527=2,"Febuary",E527=3,"March",E527=4,"April",E527=5,"May",E527=6,"June",E527=7,"July",E527=8,"August",E527=9,"September",E527=10,"October",E527=11,"November",E527=12,"December",E527&gt;12,_xlfn.IFS(F527=1,"January",F527=2,"Febuary",F527=3,"March",F527=4,"April",F527=5,"May",F527=6,"June",F527=7,"July",F527=8,"August",F527=9,"September",F527=10,"October",F527=11,"November",F527=12,"December"))</f>
        <v>May</v>
      </c>
      <c r="J527" s="10" t="str" cm="1">
        <f t="array" ref="J527">_xlfn.IFS(OR(I527="December",I527="January",I527="Febuary"),"Winter",OR(I527="March",I527="April",I527="May"),"Spring",OR(I527="June",I527="July",I527="August"),"Summer",OR(I527="September",I527="October",I527="November"),"Fall")</f>
        <v>Spring</v>
      </c>
      <c r="K527" s="13">
        <v>45067</v>
      </c>
      <c r="L527" s="9">
        <f t="shared" si="65"/>
        <v>1</v>
      </c>
      <c r="M527" s="9" t="s">
        <v>41</v>
      </c>
      <c r="N527" s="9">
        <v>52991</v>
      </c>
      <c r="O527" s="9">
        <v>1077</v>
      </c>
      <c r="P527" s="14">
        <v>609.65</v>
      </c>
      <c r="Q527" s="14">
        <f t="shared" si="66"/>
        <v>609.65</v>
      </c>
      <c r="R527" s="9">
        <v>161</v>
      </c>
      <c r="S527" s="9" t="b">
        <v>0</v>
      </c>
      <c r="T527" s="9">
        <v>0</v>
      </c>
      <c r="U527" s="9">
        <f t="shared" si="67"/>
        <v>0</v>
      </c>
      <c r="V527" s="14">
        <f t="shared" si="68"/>
        <v>7440.35</v>
      </c>
      <c r="W527" s="14">
        <f t="shared" si="69"/>
        <v>3.78664596273292</v>
      </c>
      <c r="X527" s="14">
        <f t="shared" si="70"/>
        <v>0</v>
      </c>
      <c r="Y527" s="9">
        <f t="shared" si="71"/>
        <v>0</v>
      </c>
    </row>
    <row r="528" spans="1:25">
      <c r="A528" s="5" t="s">
        <v>1108</v>
      </c>
      <c r="B528" s="6" t="s">
        <v>1109</v>
      </c>
      <c r="C528" s="7" t="s">
        <v>4127</v>
      </c>
      <c r="D528" s="7">
        <v>45268</v>
      </c>
      <c r="E528" s="6">
        <v>12</v>
      </c>
      <c r="F528" s="6">
        <v>8</v>
      </c>
      <c r="G528" s="6">
        <v>2023</v>
      </c>
      <c r="H528" s="7">
        <f t="shared" si="64"/>
        <v>45268</v>
      </c>
      <c r="I528" s="7" t="str" cm="1">
        <f t="array" ref="I528">_xlfn.IFS(E528=1,"January",E528=2,"Febuary",E528=3,"March",E528=4,"April",E528=5,"May",E528=6,"June",E528=7,"July",E528=8,"August",E528=9,"September",E528=10,"October",E528=11,"November",E528=12,"December",E528&gt;12,_xlfn.IFS(F528=1,"January",F528=2,"Febuary",F528=3,"March",F528=4,"April",F528=5,"May",F528=6,"June",F528=7,"July",F528=8,"August",F528=9,"September",F528=10,"October",F528=11,"November",F528=12,"December"))</f>
        <v>December</v>
      </c>
      <c r="J528" s="7" t="str" cm="1">
        <f t="array" ref="J528">_xlfn.IFS(OR(I528="December",I528="January",I528="Febuary"),"Winter",OR(I528="March",I528="April",I528="May"),"Spring",OR(I528="June",I528="July",I528="August"),"Summer",OR(I528="September",I528="October",I528="November"),"Fall")</f>
        <v>Winter</v>
      </c>
      <c r="K528" s="11">
        <v>45160</v>
      </c>
      <c r="L528" s="6">
        <f t="shared" si="65"/>
        <v>45298</v>
      </c>
      <c r="M528" s="6" t="s">
        <v>23</v>
      </c>
      <c r="N528" s="6">
        <v>58679</v>
      </c>
      <c r="O528" s="6">
        <v>1863</v>
      </c>
      <c r="P528" s="12">
        <v>2869.03</v>
      </c>
      <c r="Q528" s="12">
        <f t="shared" si="66"/>
        <v>2869.03</v>
      </c>
      <c r="R528" s="6">
        <v>189</v>
      </c>
      <c r="S528" s="6" t="b">
        <v>1</v>
      </c>
      <c r="T528" s="6">
        <v>0</v>
      </c>
      <c r="U528" s="6">
        <f t="shared" si="67"/>
        <v>0</v>
      </c>
      <c r="V528" s="12">
        <f t="shared" si="68"/>
        <v>6580.97</v>
      </c>
      <c r="W528" s="12">
        <f t="shared" si="69"/>
        <v>15.1800529100529</v>
      </c>
      <c r="X528" s="12">
        <f t="shared" si="70"/>
        <v>0</v>
      </c>
      <c r="Y528" s="6">
        <f t="shared" si="71"/>
        <v>0</v>
      </c>
    </row>
    <row r="529" spans="1:25">
      <c r="A529" s="8" t="s">
        <v>1110</v>
      </c>
      <c r="B529" s="9" t="s">
        <v>1111</v>
      </c>
      <c r="C529" s="10" t="s">
        <v>4127</v>
      </c>
      <c r="D529" s="10">
        <v>45040</v>
      </c>
      <c r="E529" s="9">
        <v>4</v>
      </c>
      <c r="F529" s="9">
        <v>24</v>
      </c>
      <c r="G529" s="9">
        <v>2023</v>
      </c>
      <c r="H529" s="10">
        <f t="shared" si="64"/>
        <v>45040</v>
      </c>
      <c r="I529" s="10" t="str" cm="1">
        <f t="array" ref="I529">_xlfn.IFS(E529=1,"January",E529=2,"Febuary",E529=3,"March",E529=4,"April",E529=5,"May",E529=6,"June",E529=7,"July",E529=8,"August",E529=9,"September",E529=10,"October",E529=11,"November",E529=12,"December",E529&gt;12,_xlfn.IFS(F529=1,"January",F529=2,"Febuary",F529=3,"March",F529=4,"April",F529=5,"May",F529=6,"June",F529=7,"July",F529=8,"August",F529=9,"September",F529=10,"October",F529=11,"November",F529=12,"December"))</f>
        <v>April</v>
      </c>
      <c r="J529" s="10" t="str" cm="1">
        <f t="array" ref="J529">_xlfn.IFS(OR(I529="December",I529="January",I529="Febuary"),"Winter",OR(I529="March",I529="April",I529="May"),"Spring",OR(I529="June",I529="July",I529="August"),"Summer",OR(I529="September",I529="October",I529="November"),"Fall")</f>
        <v>Spring</v>
      </c>
      <c r="K529" s="13">
        <v>45065</v>
      </c>
      <c r="L529" s="9">
        <f t="shared" si="65"/>
        <v>25</v>
      </c>
      <c r="M529" s="9" t="s">
        <v>14</v>
      </c>
      <c r="N529" s="9">
        <v>31977</v>
      </c>
      <c r="O529" s="9">
        <v>1133</v>
      </c>
      <c r="P529" s="14">
        <v>1668.18</v>
      </c>
      <c r="Q529" s="14">
        <f t="shared" si="66"/>
        <v>1668.18</v>
      </c>
      <c r="R529" s="9">
        <v>59</v>
      </c>
      <c r="S529" s="9" t="b">
        <v>1</v>
      </c>
      <c r="T529" s="9">
        <v>0</v>
      </c>
      <c r="U529" s="9">
        <f t="shared" si="67"/>
        <v>0</v>
      </c>
      <c r="V529" s="14">
        <f t="shared" si="68"/>
        <v>1281.82</v>
      </c>
      <c r="W529" s="14">
        <f t="shared" si="69"/>
        <v>28.2742372881356</v>
      </c>
      <c r="X529" s="14">
        <f t="shared" si="70"/>
        <v>0</v>
      </c>
      <c r="Y529" s="9">
        <f t="shared" si="71"/>
        <v>0</v>
      </c>
    </row>
    <row r="530" spans="1:25">
      <c r="A530" s="5" t="s">
        <v>1112</v>
      </c>
      <c r="B530" s="6" t="s">
        <v>1113</v>
      </c>
      <c r="C530" s="7" t="s">
        <v>4127</v>
      </c>
      <c r="D530" s="7">
        <v>44940</v>
      </c>
      <c r="E530" s="6">
        <v>1</v>
      </c>
      <c r="F530" s="6">
        <v>14</v>
      </c>
      <c r="G530" s="6">
        <v>2023</v>
      </c>
      <c r="H530" s="7">
        <f t="shared" si="64"/>
        <v>44940</v>
      </c>
      <c r="I530" s="7" t="str" cm="1">
        <f t="array" ref="I530">_xlfn.IFS(E530=1,"January",E530=2,"Febuary",E530=3,"March",E530=4,"April",E530=5,"May",E530=6,"June",E530=7,"July",E530=8,"August",E530=9,"September",E530=10,"October",E530=11,"November",E530=12,"December",E530&gt;12,_xlfn.IFS(F530=1,"January",F530=2,"Febuary",F530=3,"March",F530=4,"April",F530=5,"May",F530=6,"June",F530=7,"July",F530=8,"August",F530=9,"September",F530=10,"October",F530=11,"November",F530=12,"December"))</f>
        <v>January</v>
      </c>
      <c r="J530" s="7" t="str" cm="1">
        <f t="array" ref="J530">_xlfn.IFS(OR(I530="December",I530="January",I530="Febuary"),"Winter",OR(I530="March",I530="April",I530="May"),"Spring",OR(I530="June",I530="July",I530="August"),"Summer",OR(I530="September",I530="October",I530="November"),"Fall")</f>
        <v>Winter</v>
      </c>
      <c r="K530" s="11">
        <v>44942</v>
      </c>
      <c r="L530" s="6">
        <f t="shared" si="65"/>
        <v>2</v>
      </c>
      <c r="M530" s="6" t="s">
        <v>23</v>
      </c>
      <c r="N530" s="6">
        <v>95704</v>
      </c>
      <c r="O530" s="6">
        <v>1803</v>
      </c>
      <c r="P530" s="12">
        <v>1527.54</v>
      </c>
      <c r="Q530" s="12">
        <f t="shared" si="66"/>
        <v>1527.54</v>
      </c>
      <c r="R530" s="6">
        <v>276</v>
      </c>
      <c r="S530" s="6" t="b">
        <v>0</v>
      </c>
      <c r="T530" s="6">
        <v>0</v>
      </c>
      <c r="U530" s="6">
        <f t="shared" si="67"/>
        <v>0</v>
      </c>
      <c r="V530" s="12">
        <f t="shared" si="68"/>
        <v>12272.46</v>
      </c>
      <c r="W530" s="12">
        <f t="shared" si="69"/>
        <v>5.5345652173913</v>
      </c>
      <c r="X530" s="12">
        <f t="shared" si="70"/>
        <v>0</v>
      </c>
      <c r="Y530" s="6">
        <f t="shared" si="71"/>
        <v>0</v>
      </c>
    </row>
    <row r="531" spans="1:25">
      <c r="A531" s="8" t="s">
        <v>1114</v>
      </c>
      <c r="B531" s="9" t="s">
        <v>1115</v>
      </c>
      <c r="C531" s="10" t="s">
        <v>4129</v>
      </c>
      <c r="D531" s="10">
        <v>45118</v>
      </c>
      <c r="E531" s="9">
        <v>7</v>
      </c>
      <c r="F531" s="9">
        <v>11</v>
      </c>
      <c r="G531" s="9">
        <v>2023</v>
      </c>
      <c r="H531" s="10">
        <f t="shared" si="64"/>
        <v>45118</v>
      </c>
      <c r="I531" s="10" t="str" cm="1">
        <f t="array" ref="I531">_xlfn.IFS(E531=1,"January",E531=2,"Febuary",E531=3,"March",E531=4,"April",E531=5,"May",E531=6,"June",E531=7,"July",E531=8,"August",E531=9,"September",E531=10,"October",E531=11,"November",E531=12,"December",E531&gt;12,_xlfn.IFS(F531=1,"January",F531=2,"Febuary",F531=3,"March",F531=4,"April",F531=5,"May",F531=6,"June",F531=7,"July",F531=8,"August",F531=9,"September",F531=10,"October",F531=11,"November",F531=12,"December"))</f>
        <v>July</v>
      </c>
      <c r="J531" s="10" t="str" cm="1">
        <f t="array" ref="J531">_xlfn.IFS(OR(I531="December",I531="January",I531="Febuary"),"Winter",OR(I531="March",I531="April",I531="May"),"Spring",OR(I531="June",I531="July",I531="August"),"Summer",OR(I531="September",I531="October",I531="November"),"Fall")</f>
        <v>Summer</v>
      </c>
      <c r="K531" s="13">
        <v>45147</v>
      </c>
      <c r="L531" s="9">
        <f t="shared" si="65"/>
        <v>29</v>
      </c>
      <c r="M531" s="9" t="s">
        <v>14</v>
      </c>
      <c r="N531" s="9">
        <v>50115</v>
      </c>
      <c r="O531" s="9">
        <v>2462</v>
      </c>
      <c r="P531" s="14">
        <v>3747.24</v>
      </c>
      <c r="Q531" s="14">
        <f t="shared" si="66"/>
        <v>3636.145</v>
      </c>
      <c r="R531" s="9">
        <v>472</v>
      </c>
      <c r="S531" s="9" t="b">
        <v>1</v>
      </c>
      <c r="T531" s="9">
        <v>0</v>
      </c>
      <c r="U531" s="9">
        <f t="shared" si="67"/>
        <v>0</v>
      </c>
      <c r="V531" s="14">
        <f t="shared" si="68"/>
        <v>19963.855</v>
      </c>
      <c r="W531" s="14">
        <f t="shared" si="69"/>
        <v>7.7036970338983</v>
      </c>
      <c r="X531" s="14">
        <f t="shared" si="70"/>
        <v>0</v>
      </c>
      <c r="Y531" s="9">
        <f t="shared" si="71"/>
        <v>0</v>
      </c>
    </row>
    <row r="532" spans="1:25">
      <c r="A532" s="5" t="s">
        <v>1116</v>
      </c>
      <c r="B532" s="6" t="s">
        <v>1117</v>
      </c>
      <c r="C532" s="7" t="s">
        <v>4128</v>
      </c>
      <c r="D532" s="7">
        <v>45118</v>
      </c>
      <c r="E532" s="6">
        <v>7</v>
      </c>
      <c r="F532" s="6">
        <v>11</v>
      </c>
      <c r="G532" s="6">
        <v>2023</v>
      </c>
      <c r="H532" s="7">
        <f t="shared" si="64"/>
        <v>45118</v>
      </c>
      <c r="I532" s="7" t="str" cm="1">
        <f t="array" ref="I532">_xlfn.IFS(E532=1,"January",E532=2,"Febuary",E532=3,"March",E532=4,"April",E532=5,"May",E532=6,"June",E532=7,"July",E532=8,"August",E532=9,"September",E532=10,"October",E532=11,"November",E532=12,"December",E532&gt;12,_xlfn.IFS(F532=1,"January",F532=2,"Febuary",F532=3,"March",F532=4,"April",F532=5,"May",F532=6,"June",F532=7,"July",F532=8,"August",F532=9,"September",F532=10,"October",F532=11,"November",F532=12,"December"))</f>
        <v>July</v>
      </c>
      <c r="J532" s="7" t="str" cm="1">
        <f t="array" ref="J532">_xlfn.IFS(OR(I532="December",I532="January",I532="Febuary"),"Winter",OR(I532="March",I532="April",I532="May"),"Spring",OR(I532="June",I532="July",I532="August"),"Summer",OR(I532="September",I532="October",I532="November"),"Fall")</f>
        <v>Summer</v>
      </c>
      <c r="K532" s="11">
        <v>45122</v>
      </c>
      <c r="L532" s="6">
        <f t="shared" si="65"/>
        <v>4</v>
      </c>
      <c r="M532" s="6" t="s">
        <v>33</v>
      </c>
      <c r="N532" s="6">
        <v>92007</v>
      </c>
      <c r="O532" s="6">
        <v>3673</v>
      </c>
      <c r="P532" s="12">
        <v>7016.44</v>
      </c>
      <c r="Q532" s="12">
        <f t="shared" si="66"/>
        <v>3636.145</v>
      </c>
      <c r="R532" s="6">
        <v>531</v>
      </c>
      <c r="S532" s="6" t="b">
        <v>0</v>
      </c>
      <c r="T532" s="6">
        <v>0</v>
      </c>
      <c r="U532" s="6">
        <f t="shared" si="67"/>
        <v>0</v>
      </c>
      <c r="V532" s="12">
        <f t="shared" si="68"/>
        <v>22913.855</v>
      </c>
      <c r="W532" s="12">
        <f t="shared" si="69"/>
        <v>6.84773069679849</v>
      </c>
      <c r="X532" s="12">
        <f t="shared" si="70"/>
        <v>0</v>
      </c>
      <c r="Y532" s="6">
        <f t="shared" si="71"/>
        <v>0</v>
      </c>
    </row>
    <row r="533" spans="1:25">
      <c r="A533" s="8" t="s">
        <v>1118</v>
      </c>
      <c r="B533" s="9" t="s">
        <v>1119</v>
      </c>
      <c r="C533" s="10" t="s">
        <v>4127</v>
      </c>
      <c r="D533" s="10">
        <v>44977</v>
      </c>
      <c r="E533" s="9">
        <v>2</v>
      </c>
      <c r="F533" s="9">
        <v>20</v>
      </c>
      <c r="G533" s="9">
        <v>2023</v>
      </c>
      <c r="H533" s="10">
        <f t="shared" si="64"/>
        <v>44977</v>
      </c>
      <c r="I533" s="10" t="str" cm="1">
        <f t="array" ref="I533">_xlfn.IFS(E533=1,"January",E533=2,"Febuary",E533=3,"March",E533=4,"April",E533=5,"May",E533=6,"June",E533=7,"July",E533=8,"August",E533=9,"September",E533=10,"October",E533=11,"November",E533=12,"December",E533&gt;12,_xlfn.IFS(F533=1,"January",F533=2,"Febuary",F533=3,"March",F533=4,"April",F533=5,"May",F533=6,"June",F533=7,"July",F533=8,"August",F533=9,"September",F533=10,"October",F533=11,"November",F533=12,"December"))</f>
        <v>Febuary</v>
      </c>
      <c r="J533" s="10" t="str" cm="1">
        <f t="array" ref="J533">_xlfn.IFS(OR(I533="December",I533="January",I533="Febuary"),"Winter",OR(I533="March",I533="April",I533="May"),"Spring",OR(I533="June",I533="July",I533="August"),"Summer",OR(I533="September",I533="October",I533="November"),"Fall")</f>
        <v>Winter</v>
      </c>
      <c r="K533" s="13">
        <v>44987</v>
      </c>
      <c r="L533" s="9">
        <f t="shared" si="65"/>
        <v>10</v>
      </c>
      <c r="M533" s="9" t="s">
        <v>19</v>
      </c>
      <c r="N533" s="9">
        <v>89223</v>
      </c>
      <c r="O533" s="9">
        <v>2883</v>
      </c>
      <c r="P533" s="14">
        <v>1643.83</v>
      </c>
      <c r="Q533" s="14">
        <f t="shared" si="66"/>
        <v>1643.83</v>
      </c>
      <c r="R533" s="9">
        <v>332</v>
      </c>
      <c r="S533" s="9" t="b">
        <v>0</v>
      </c>
      <c r="T533" s="9">
        <v>0</v>
      </c>
      <c r="U533" s="9">
        <f t="shared" si="67"/>
        <v>0</v>
      </c>
      <c r="V533" s="14">
        <f t="shared" si="68"/>
        <v>14956.17</v>
      </c>
      <c r="W533" s="14">
        <f t="shared" si="69"/>
        <v>4.95129518072289</v>
      </c>
      <c r="X533" s="14">
        <f t="shared" si="70"/>
        <v>0</v>
      </c>
      <c r="Y533" s="9">
        <f t="shared" si="71"/>
        <v>0</v>
      </c>
    </row>
    <row r="534" spans="1:25">
      <c r="A534" s="5" t="s">
        <v>1120</v>
      </c>
      <c r="B534" s="6" t="s">
        <v>1121</v>
      </c>
      <c r="C534" s="7" t="s">
        <v>4131</v>
      </c>
      <c r="D534" s="7">
        <v>45001</v>
      </c>
      <c r="E534" s="6">
        <v>3</v>
      </c>
      <c r="F534" s="6">
        <v>16</v>
      </c>
      <c r="G534" s="6">
        <v>2023</v>
      </c>
      <c r="H534" s="7">
        <f t="shared" si="64"/>
        <v>45001</v>
      </c>
      <c r="I534" s="7" t="str" cm="1">
        <f t="array" ref="I534">_xlfn.IFS(E534=1,"January",E534=2,"Febuary",E534=3,"March",E534=4,"April",E534=5,"May",E534=6,"June",E534=7,"July",E534=8,"August",E534=9,"September",E534=10,"October",E534=11,"November",E534=12,"December",E534&gt;12,_xlfn.IFS(F534=1,"January",F534=2,"Febuary",F534=3,"March",F534=4,"April",F534=5,"May",F534=6,"June",F534=7,"July",F534=8,"August",F534=9,"September",F534=10,"October",F534=11,"November",F534=12,"December"))</f>
        <v>March</v>
      </c>
      <c r="J534" s="7" t="str" cm="1">
        <f t="array" ref="J534">_xlfn.IFS(OR(I534="December",I534="January",I534="Febuary"),"Winter",OR(I534="March",I534="April",I534="May"),"Spring",OR(I534="June",I534="July",I534="August"),"Summer",OR(I534="September",I534="October",I534="November"),"Fall")</f>
        <v>Spring</v>
      </c>
      <c r="K534" s="11">
        <v>45006</v>
      </c>
      <c r="L534" s="6">
        <f t="shared" si="65"/>
        <v>5</v>
      </c>
      <c r="M534" s="6" t="s">
        <v>14</v>
      </c>
      <c r="N534" s="6">
        <v>61890</v>
      </c>
      <c r="O534" s="6">
        <v>1065</v>
      </c>
      <c r="P534" s="12">
        <v>1043.14</v>
      </c>
      <c r="Q534" s="12">
        <f t="shared" si="66"/>
        <v>1043.14</v>
      </c>
      <c r="R534" s="6">
        <v>137</v>
      </c>
      <c r="S534" s="6" t="b">
        <v>0</v>
      </c>
      <c r="T534" s="6">
        <v>0</v>
      </c>
      <c r="U534" s="6">
        <f t="shared" si="67"/>
        <v>0</v>
      </c>
      <c r="V534" s="12">
        <f t="shared" si="68"/>
        <v>5806.86</v>
      </c>
      <c r="W534" s="12">
        <f t="shared" si="69"/>
        <v>7.61416058394161</v>
      </c>
      <c r="X534" s="12">
        <f t="shared" si="70"/>
        <v>0</v>
      </c>
      <c r="Y534" s="6">
        <f t="shared" si="71"/>
        <v>0</v>
      </c>
    </row>
    <row r="535" spans="1:25">
      <c r="A535" s="8" t="s">
        <v>1122</v>
      </c>
      <c r="B535" s="9" t="s">
        <v>1123</v>
      </c>
      <c r="C535" s="10" t="s">
        <v>4131</v>
      </c>
      <c r="D535" s="10">
        <v>45168</v>
      </c>
      <c r="E535" s="9">
        <v>8</v>
      </c>
      <c r="F535" s="9">
        <v>30</v>
      </c>
      <c r="G535" s="9">
        <v>2023</v>
      </c>
      <c r="H535" s="10">
        <f t="shared" si="64"/>
        <v>45168</v>
      </c>
      <c r="I535" s="10" t="str" cm="1">
        <f t="array" ref="I535">_xlfn.IFS(E535=1,"January",E535=2,"Febuary",E535=3,"March",E535=4,"April",E535=5,"May",E535=6,"June",E535=7,"July",E535=8,"August",E535=9,"September",E535=10,"October",E535=11,"November",E535=12,"December",E535&gt;12,_xlfn.IFS(F535=1,"January",F535=2,"Febuary",F535=3,"March",F535=4,"April",F535=5,"May",F535=6,"June",F535=7,"July",F535=8,"August",F535=9,"September",F535=10,"October",F535=11,"November",F535=12,"December"))</f>
        <v>August</v>
      </c>
      <c r="J535" s="10" t="str" cm="1">
        <f t="array" ref="J535">_xlfn.IFS(OR(I535="December",I535="January",I535="Febuary"),"Winter",OR(I535="March",I535="April",I535="May"),"Spring",OR(I535="June",I535="July",I535="August"),"Summer",OR(I535="September",I535="October",I535="November"),"Fall")</f>
        <v>Summer</v>
      </c>
      <c r="K535" s="13">
        <v>45177</v>
      </c>
      <c r="L535" s="9">
        <f t="shared" si="65"/>
        <v>9</v>
      </c>
      <c r="M535" s="9" t="s">
        <v>415</v>
      </c>
      <c r="N535" s="9">
        <v>67387</v>
      </c>
      <c r="O535" s="9">
        <v>819</v>
      </c>
      <c r="P535" s="14">
        <v>947.8</v>
      </c>
      <c r="Q535" s="14">
        <f t="shared" si="66"/>
        <v>947.8</v>
      </c>
      <c r="R535" s="9">
        <v>65</v>
      </c>
      <c r="S535" s="9" t="b">
        <v>0</v>
      </c>
      <c r="T535" s="9">
        <v>0</v>
      </c>
      <c r="U535" s="9">
        <f t="shared" si="67"/>
        <v>0</v>
      </c>
      <c r="V535" s="14">
        <f t="shared" si="68"/>
        <v>2302.2</v>
      </c>
      <c r="W535" s="14">
        <f t="shared" si="69"/>
        <v>14.5815384615385</v>
      </c>
      <c r="X535" s="14">
        <f t="shared" si="70"/>
        <v>0</v>
      </c>
      <c r="Y535" s="9">
        <f t="shared" si="71"/>
        <v>0</v>
      </c>
    </row>
    <row r="536" spans="1:25">
      <c r="A536" s="5" t="s">
        <v>1124</v>
      </c>
      <c r="B536" s="6" t="s">
        <v>1125</v>
      </c>
      <c r="C536" s="7" t="s">
        <v>4127</v>
      </c>
      <c r="D536" s="7">
        <v>45288</v>
      </c>
      <c r="E536" s="6">
        <v>12</v>
      </c>
      <c r="F536" s="6">
        <v>28</v>
      </c>
      <c r="G536" s="6">
        <v>2023</v>
      </c>
      <c r="H536" s="7">
        <f t="shared" si="64"/>
        <v>45288</v>
      </c>
      <c r="I536" s="7" t="str" cm="1">
        <f t="array" ref="I536">_xlfn.IFS(E536=1,"January",E536=2,"Febuary",E536=3,"March",E536=4,"April",E536=5,"May",E536=6,"June",E536=7,"July",E536=8,"August",E536=9,"September",E536=10,"October",E536=11,"November",E536=12,"December",E536&gt;12,_xlfn.IFS(F536=1,"January",F536=2,"Febuary",F536=3,"March",F536=4,"April",F536=5,"May",F536=6,"June",F536=7,"July",F536=8,"August",F536=9,"September",F536=10,"October",F536=11,"November",F536=12,"December"))</f>
        <v>December</v>
      </c>
      <c r="J536" s="7" t="str" cm="1">
        <f t="array" ref="J536">_xlfn.IFS(OR(I536="December",I536="January",I536="Febuary"),"Winter",OR(I536="March",I536="April",I536="May"),"Spring",OR(I536="June",I536="July",I536="August"),"Summer",OR(I536="September",I536="October",I536="November"),"Fall")</f>
        <v>Winter</v>
      </c>
      <c r="K536" s="11">
        <v>45303</v>
      </c>
      <c r="L536" s="6">
        <f t="shared" si="65"/>
        <v>15</v>
      </c>
      <c r="M536" s="6" t="s">
        <v>19</v>
      </c>
      <c r="N536" s="6">
        <v>19071</v>
      </c>
      <c r="O536" s="6">
        <v>434</v>
      </c>
      <c r="P536" s="12">
        <v>802.42</v>
      </c>
      <c r="Q536" s="12">
        <f t="shared" si="66"/>
        <v>802.42</v>
      </c>
      <c r="R536" s="6">
        <v>70</v>
      </c>
      <c r="S536" s="6" t="b">
        <v>1</v>
      </c>
      <c r="T536" s="6">
        <v>0</v>
      </c>
      <c r="U536" s="6">
        <f t="shared" si="67"/>
        <v>0</v>
      </c>
      <c r="V536" s="12">
        <f t="shared" si="68"/>
        <v>2697.58</v>
      </c>
      <c r="W536" s="12">
        <f t="shared" si="69"/>
        <v>11.4631428571429</v>
      </c>
      <c r="X536" s="12">
        <f t="shared" si="70"/>
        <v>0</v>
      </c>
      <c r="Y536" s="6">
        <f t="shared" si="71"/>
        <v>0</v>
      </c>
    </row>
    <row r="537" spans="1:25">
      <c r="A537" s="8" t="s">
        <v>1126</v>
      </c>
      <c r="B537" s="9" t="s">
        <v>1127</v>
      </c>
      <c r="C537" s="10" t="s">
        <v>4129</v>
      </c>
      <c r="D537" s="10">
        <v>45201</v>
      </c>
      <c r="E537" s="9">
        <v>10</v>
      </c>
      <c r="F537" s="9">
        <v>2</v>
      </c>
      <c r="G537" s="9">
        <v>2023</v>
      </c>
      <c r="H537" s="10">
        <f t="shared" si="64"/>
        <v>45201</v>
      </c>
      <c r="I537" s="10" t="str" cm="1">
        <f t="array" ref="I537">_xlfn.IFS(E537=1,"January",E537=2,"Febuary",E537=3,"March",E537=4,"April",E537=5,"May",E537=6,"June",E537=7,"July",E537=8,"August",E537=9,"September",E537=10,"October",E537=11,"November",E537=12,"December",E537&gt;12,_xlfn.IFS(F537=1,"January",F537=2,"Febuary",F537=3,"March",F537=4,"April",F537=5,"May",F537=6,"June",F537=7,"July",F537=8,"August",F537=9,"September",F537=10,"October",F537=11,"November",F537=12,"December"))</f>
        <v>October</v>
      </c>
      <c r="J537" s="10" t="str" cm="1">
        <f t="array" ref="J537">_xlfn.IFS(OR(I537="December",I537="January",I537="Febuary"),"Winter",OR(I537="March",I537="April",I537="May"),"Spring",OR(I537="June",I537="July",I537="August"),"Summer",OR(I537="September",I537="October",I537="November"),"Fall")</f>
        <v>Fall</v>
      </c>
      <c r="K537" s="13">
        <v>44997</v>
      </c>
      <c r="L537" s="9">
        <f t="shared" si="65"/>
        <v>45231</v>
      </c>
      <c r="M537" s="9" t="s">
        <v>14</v>
      </c>
      <c r="N537" s="9">
        <v>60275</v>
      </c>
      <c r="O537" s="9">
        <v>2418</v>
      </c>
      <c r="P537" s="14">
        <v>4699.12</v>
      </c>
      <c r="Q537" s="14">
        <f t="shared" si="66"/>
        <v>3636.145</v>
      </c>
      <c r="R537" s="9">
        <v>391</v>
      </c>
      <c r="S537" s="9" t="b">
        <v>1</v>
      </c>
      <c r="T537" s="9">
        <v>0</v>
      </c>
      <c r="U537" s="9">
        <f t="shared" si="67"/>
        <v>0</v>
      </c>
      <c r="V537" s="14">
        <f t="shared" si="68"/>
        <v>15913.855</v>
      </c>
      <c r="W537" s="14">
        <f t="shared" si="69"/>
        <v>9.29960358056266</v>
      </c>
      <c r="X537" s="14">
        <f t="shared" si="70"/>
        <v>0</v>
      </c>
      <c r="Y537" s="9">
        <f t="shared" si="71"/>
        <v>0</v>
      </c>
    </row>
    <row r="538" spans="1:25">
      <c r="A538" s="5" t="s">
        <v>1128</v>
      </c>
      <c r="B538" s="6" t="s">
        <v>1129</v>
      </c>
      <c r="C538" s="7" t="s">
        <v>4131</v>
      </c>
      <c r="D538" s="7">
        <v>45037</v>
      </c>
      <c r="E538" s="6">
        <v>4</v>
      </c>
      <c r="F538" s="6">
        <v>21</v>
      </c>
      <c r="G538" s="6">
        <v>2023</v>
      </c>
      <c r="H538" s="7">
        <f t="shared" si="64"/>
        <v>45037</v>
      </c>
      <c r="I538" s="7" t="str" cm="1">
        <f t="array" ref="I538">_xlfn.IFS(E538=1,"January",E538=2,"Febuary",E538=3,"March",E538=4,"April",E538=5,"May",E538=6,"June",E538=7,"July",E538=8,"August",E538=9,"September",E538=10,"October",E538=11,"November",E538=12,"December",E538&gt;12,_xlfn.IFS(F538=1,"January",F538=2,"Febuary",F538=3,"March",F538=4,"April",F538=5,"May",F538=6,"June",F538=7,"July",F538=8,"August",F538=9,"September",F538=10,"October",F538=11,"November",F538=12,"December"))</f>
        <v>April</v>
      </c>
      <c r="J538" s="7" t="str" cm="1">
        <f t="array" ref="J538">_xlfn.IFS(OR(I538="December",I538="January",I538="Febuary"),"Winter",OR(I538="March",I538="April",I538="May"),"Spring",OR(I538="June",I538="July",I538="August"),"Summer",OR(I538="September",I538="October",I538="November"),"Fall")</f>
        <v>Spring</v>
      </c>
      <c r="K538" s="11">
        <v>45067</v>
      </c>
      <c r="L538" s="6">
        <f t="shared" si="65"/>
        <v>30</v>
      </c>
      <c r="M538" s="6" t="s">
        <v>33</v>
      </c>
      <c r="N538" s="6">
        <v>73369</v>
      </c>
      <c r="O538" s="6">
        <v>1524</v>
      </c>
      <c r="P538" s="12">
        <v>1777.25</v>
      </c>
      <c r="Q538" s="12">
        <f t="shared" si="66"/>
        <v>1777.25</v>
      </c>
      <c r="R538" s="6">
        <v>0</v>
      </c>
      <c r="S538" s="6" t="b">
        <v>0</v>
      </c>
      <c r="T538" s="6">
        <v>0</v>
      </c>
      <c r="U538" s="6">
        <f t="shared" si="67"/>
        <v>0</v>
      </c>
      <c r="V538" s="12">
        <f t="shared" si="68"/>
        <v>-1777.25</v>
      </c>
      <c r="W538" s="12">
        <f t="shared" si="69"/>
        <v>0</v>
      </c>
      <c r="X538" s="12">
        <f t="shared" si="70"/>
        <v>0</v>
      </c>
      <c r="Y538" s="6">
        <f t="shared" si="71"/>
        <v>0</v>
      </c>
    </row>
    <row r="539" spans="1:25">
      <c r="A539" s="8" t="s">
        <v>1130</v>
      </c>
      <c r="B539" s="9" t="s">
        <v>1131</v>
      </c>
      <c r="C539" s="10" t="s">
        <v>4129</v>
      </c>
      <c r="D539" s="10">
        <v>45238</v>
      </c>
      <c r="E539" s="9">
        <v>11</v>
      </c>
      <c r="F539" s="9">
        <v>8</v>
      </c>
      <c r="G539" s="9">
        <v>2023</v>
      </c>
      <c r="H539" s="10">
        <f t="shared" si="64"/>
        <v>45238</v>
      </c>
      <c r="I539" s="10" t="str" cm="1">
        <f t="array" ref="I539">_xlfn.IFS(E539=1,"January",E539=2,"Febuary",E539=3,"March",E539=4,"April",E539=5,"May",E539=6,"June",E539=7,"July",E539=8,"August",E539=9,"September",E539=10,"October",E539=11,"November",E539=12,"December",E539&gt;12,_xlfn.IFS(F539=1,"January",F539=2,"Febuary",F539=3,"March",F539=4,"April",F539=5,"May",F539=6,"June",F539=7,"July",F539=8,"August",F539=9,"September",F539=10,"October",F539=11,"November",F539=12,"December"))</f>
        <v>November</v>
      </c>
      <c r="J539" s="10" t="str" cm="1">
        <f t="array" ref="J539">_xlfn.IFS(OR(I539="December",I539="January",I539="Febuary"),"Winter",OR(I539="March",I539="April",I539="May"),"Spring",OR(I539="June",I539="July",I539="August"),"Summer",OR(I539="September",I539="October",I539="November"),"Fall")</f>
        <v>Fall</v>
      </c>
      <c r="K539" s="13">
        <v>45267</v>
      </c>
      <c r="L539" s="9">
        <f t="shared" si="65"/>
        <v>29</v>
      </c>
      <c r="M539" s="9" t="s">
        <v>41</v>
      </c>
      <c r="N539" s="9">
        <v>12938</v>
      </c>
      <c r="O539" s="9">
        <v>408</v>
      </c>
      <c r="P539" s="14">
        <v>663.02</v>
      </c>
      <c r="Q539" s="14">
        <f t="shared" si="66"/>
        <v>663.02</v>
      </c>
      <c r="R539" s="9">
        <v>74</v>
      </c>
      <c r="S539" s="9" t="b">
        <v>1</v>
      </c>
      <c r="T539" s="9">
        <v>0</v>
      </c>
      <c r="U539" s="9">
        <f t="shared" si="67"/>
        <v>0</v>
      </c>
      <c r="V539" s="14">
        <f t="shared" si="68"/>
        <v>3036.98</v>
      </c>
      <c r="W539" s="14">
        <f t="shared" si="69"/>
        <v>8.95972972972973</v>
      </c>
      <c r="X539" s="14">
        <f t="shared" si="70"/>
        <v>0</v>
      </c>
      <c r="Y539" s="9">
        <f t="shared" si="71"/>
        <v>0</v>
      </c>
    </row>
    <row r="540" spans="1:25">
      <c r="A540" s="5" t="s">
        <v>1132</v>
      </c>
      <c r="B540" s="6" t="s">
        <v>1133</v>
      </c>
      <c r="C540" s="7" t="s">
        <v>4131</v>
      </c>
      <c r="D540" s="7">
        <v>45074</v>
      </c>
      <c r="E540" s="6">
        <v>5</v>
      </c>
      <c r="F540" s="6">
        <v>28</v>
      </c>
      <c r="G540" s="6">
        <v>2023</v>
      </c>
      <c r="H540" s="7">
        <f t="shared" si="64"/>
        <v>45074</v>
      </c>
      <c r="I540" s="7" t="str" cm="1">
        <f t="array" ref="I540">_xlfn.IFS(E540=1,"January",E540=2,"Febuary",E540=3,"March",E540=4,"April",E540=5,"May",E540=6,"June",E540=7,"July",E540=8,"August",E540=9,"September",E540=10,"October",E540=11,"November",E540=12,"December",E540&gt;12,_xlfn.IFS(F540=1,"January",F540=2,"Febuary",F540=3,"March",F540=4,"April",F540=5,"May",F540=6,"June",F540=7,"July",F540=8,"August",F540=9,"September",F540=10,"October",F540=11,"November",F540=12,"December"))</f>
        <v>May</v>
      </c>
      <c r="J540" s="7" t="str" cm="1">
        <f t="array" ref="J540">_xlfn.IFS(OR(I540="December",I540="January",I540="Febuary"),"Winter",OR(I540="March",I540="April",I540="May"),"Spring",OR(I540="June",I540="July",I540="August"),"Summer",OR(I540="September",I540="October",I540="November"),"Fall")</f>
        <v>Spring</v>
      </c>
      <c r="K540" s="11">
        <v>45100</v>
      </c>
      <c r="L540" s="6">
        <f t="shared" si="65"/>
        <v>26</v>
      </c>
      <c r="M540" s="6" t="s">
        <v>23</v>
      </c>
      <c r="N540" s="6">
        <v>36195</v>
      </c>
      <c r="O540" s="6">
        <v>1415</v>
      </c>
      <c r="P540" s="12">
        <v>1835.95</v>
      </c>
      <c r="Q540" s="12">
        <f t="shared" si="66"/>
        <v>1835.95</v>
      </c>
      <c r="R540" s="6">
        <v>127</v>
      </c>
      <c r="S540" s="6" t="b">
        <v>0</v>
      </c>
      <c r="T540" s="6">
        <v>0</v>
      </c>
      <c r="U540" s="6">
        <f t="shared" si="67"/>
        <v>0</v>
      </c>
      <c r="V540" s="12">
        <f t="shared" si="68"/>
        <v>4514.05</v>
      </c>
      <c r="W540" s="12">
        <f t="shared" si="69"/>
        <v>14.4562992125984</v>
      </c>
      <c r="X540" s="12">
        <f t="shared" si="70"/>
        <v>0</v>
      </c>
      <c r="Y540" s="6">
        <f t="shared" si="71"/>
        <v>0</v>
      </c>
    </row>
    <row r="541" spans="1:25">
      <c r="A541" s="8" t="s">
        <v>1134</v>
      </c>
      <c r="B541" s="9" t="s">
        <v>1135</v>
      </c>
      <c r="C541" s="10" t="s">
        <v>4127</v>
      </c>
      <c r="D541" s="10">
        <v>45049</v>
      </c>
      <c r="E541" s="9">
        <v>5</v>
      </c>
      <c r="F541" s="9">
        <v>3</v>
      </c>
      <c r="G541" s="9">
        <v>2023</v>
      </c>
      <c r="H541" s="10">
        <f t="shared" si="64"/>
        <v>45049</v>
      </c>
      <c r="I541" s="10" t="str" cm="1">
        <f t="array" ref="I541">_xlfn.IFS(E541=1,"January",E541=2,"Febuary",E541=3,"March",E541=4,"April",E541=5,"May",E541=6,"June",E541=7,"July",E541=8,"August",E541=9,"September",E541=10,"October",E541=11,"November",E541=12,"December",E541&gt;12,_xlfn.IFS(F541=1,"January",F541=2,"Febuary",F541=3,"March",F541=4,"April",F541=5,"May",F541=6,"June",F541=7,"July",F541=8,"August",F541=9,"September",F541=10,"October",F541=11,"November",F541=12,"December"))</f>
        <v>May</v>
      </c>
      <c r="J541" s="10" t="str" cm="1">
        <f t="array" ref="J541">_xlfn.IFS(OR(I541="December",I541="January",I541="Febuary"),"Winter",OR(I541="March",I541="April",I541="May"),"Spring",OR(I541="June",I541="July",I541="August"),"Summer",OR(I541="September",I541="October",I541="November"),"Fall")</f>
        <v>Spring</v>
      </c>
      <c r="K541" s="13">
        <v>45079</v>
      </c>
      <c r="L541" s="9">
        <f t="shared" si="65"/>
        <v>30</v>
      </c>
      <c r="M541" s="9" t="s">
        <v>19</v>
      </c>
      <c r="N541" s="9">
        <v>92680</v>
      </c>
      <c r="O541" s="9">
        <v>1326</v>
      </c>
      <c r="P541" s="14">
        <v>1732.65</v>
      </c>
      <c r="Q541" s="14">
        <f t="shared" si="66"/>
        <v>1732.65</v>
      </c>
      <c r="R541" s="9">
        <v>261</v>
      </c>
      <c r="S541" s="9" t="b">
        <v>0</v>
      </c>
      <c r="T541" s="9">
        <v>0</v>
      </c>
      <c r="U541" s="9">
        <f t="shared" si="67"/>
        <v>0</v>
      </c>
      <c r="V541" s="14">
        <f t="shared" si="68"/>
        <v>11317.35</v>
      </c>
      <c r="W541" s="14">
        <f t="shared" si="69"/>
        <v>6.63850574712644</v>
      </c>
      <c r="X541" s="14">
        <f t="shared" si="70"/>
        <v>0</v>
      </c>
      <c r="Y541" s="9">
        <f t="shared" si="71"/>
        <v>0</v>
      </c>
    </row>
    <row r="542" spans="1:25">
      <c r="A542" s="5" t="s">
        <v>1136</v>
      </c>
      <c r="B542" s="6" t="s">
        <v>1137</v>
      </c>
      <c r="C542" s="7" t="s">
        <v>4128</v>
      </c>
      <c r="D542" s="7" t="s">
        <v>1138</v>
      </c>
      <c r="E542" s="6">
        <v>23</v>
      </c>
      <c r="F542" s="6">
        <v>8</v>
      </c>
      <c r="G542" s="6">
        <v>2023</v>
      </c>
      <c r="H542" s="7">
        <f t="shared" si="64"/>
        <v>45161</v>
      </c>
      <c r="I542" s="7" t="str" cm="1">
        <f t="array" ref="I542">_xlfn.IFS(E542=1,"January",E542=2,"Febuary",E542=3,"March",E542=4,"April",E542=5,"May",E542=6,"June",E542=7,"July",E542=8,"August",E542=9,"September",E542=10,"October",E542=11,"November",E542=12,"December",E542&gt;12,_xlfn.IFS(F542=1,"January",F542=2,"Febuary",F542=3,"March",F542=4,"April",F542=5,"May",F542=6,"June",F542=7,"July",F542=8,"August",F542=9,"September",F542=10,"October",F542=11,"November",F542=12,"December"))</f>
        <v>August</v>
      </c>
      <c r="J542" s="7" t="str" cm="1">
        <f t="array" ref="J542">_xlfn.IFS(OR(I542="December",I542="January",I542="Febuary"),"Winter",OR(I542="March",I542="April",I542="May"),"Spring",OR(I542="June",I542="July",I542="August"),"Summer",OR(I542="September",I542="October",I542="November"),"Fall")</f>
        <v>Summer</v>
      </c>
      <c r="K542" s="11">
        <v>45168</v>
      </c>
      <c r="L542" s="6">
        <f t="shared" si="65"/>
        <v>7</v>
      </c>
      <c r="M542" s="6" t="s">
        <v>23</v>
      </c>
      <c r="N542" s="6">
        <v>5000</v>
      </c>
      <c r="O542" s="6">
        <v>187</v>
      </c>
      <c r="P542" s="12">
        <v>171.51</v>
      </c>
      <c r="Q542" s="12">
        <f t="shared" si="66"/>
        <v>171.51</v>
      </c>
      <c r="R542" s="6">
        <v>20</v>
      </c>
      <c r="S542" s="6" t="b">
        <v>1</v>
      </c>
      <c r="T542" s="6">
        <v>0</v>
      </c>
      <c r="U542" s="6">
        <f t="shared" si="67"/>
        <v>0</v>
      </c>
      <c r="V542" s="12">
        <f t="shared" si="68"/>
        <v>828.49</v>
      </c>
      <c r="W542" s="12">
        <f t="shared" si="69"/>
        <v>8.5755</v>
      </c>
      <c r="X542" s="12">
        <f t="shared" si="70"/>
        <v>0</v>
      </c>
      <c r="Y542" s="6">
        <f t="shared" si="71"/>
        <v>0</v>
      </c>
    </row>
    <row r="543" spans="1:25">
      <c r="A543" s="8" t="s">
        <v>1139</v>
      </c>
      <c r="B543" s="9" t="s">
        <v>1140</v>
      </c>
      <c r="C543" s="10" t="s">
        <v>4129</v>
      </c>
      <c r="D543" s="10">
        <v>45182</v>
      </c>
      <c r="E543" s="9">
        <v>9</v>
      </c>
      <c r="F543" s="9">
        <v>13</v>
      </c>
      <c r="G543" s="9">
        <v>2023</v>
      </c>
      <c r="H543" s="10">
        <f t="shared" si="64"/>
        <v>45182</v>
      </c>
      <c r="I543" s="10" t="str" cm="1">
        <f t="array" ref="I543">_xlfn.IFS(E543=1,"January",E543=2,"Febuary",E543=3,"March",E543=4,"April",E543=5,"May",E543=6,"June",E543=7,"July",E543=8,"August",E543=9,"September",E543=10,"October",E543=11,"November",E543=12,"December",E543&gt;12,_xlfn.IFS(F543=1,"January",F543=2,"Febuary",F543=3,"March",F543=4,"April",F543=5,"May",F543=6,"June",F543=7,"July",F543=8,"August",F543=9,"September",F543=10,"October",F543=11,"November",F543=12,"December"))</f>
        <v>September</v>
      </c>
      <c r="J543" s="10" t="str" cm="1">
        <f t="array" ref="J543">_xlfn.IFS(OR(I543="December",I543="January",I543="Febuary"),"Winter",OR(I543="March",I543="April",I543="May"),"Spring",OR(I543="June",I543="July",I543="August"),"Summer",OR(I543="September",I543="October",I543="November"),"Fall")</f>
        <v>Fall</v>
      </c>
      <c r="K543" s="13">
        <v>45186</v>
      </c>
      <c r="L543" s="9">
        <f t="shared" si="65"/>
        <v>4</v>
      </c>
      <c r="M543" s="9" t="s">
        <v>14</v>
      </c>
      <c r="N543" s="9">
        <v>71588</v>
      </c>
      <c r="O543" s="9">
        <v>978</v>
      </c>
      <c r="P543" s="14">
        <v>807.27</v>
      </c>
      <c r="Q543" s="14">
        <f t="shared" si="66"/>
        <v>807.27</v>
      </c>
      <c r="R543" s="9">
        <v>74</v>
      </c>
      <c r="S543" s="9" t="b">
        <v>1</v>
      </c>
      <c r="T543" s="9">
        <v>0</v>
      </c>
      <c r="U543" s="9">
        <f t="shared" si="67"/>
        <v>0</v>
      </c>
      <c r="V543" s="14">
        <f t="shared" si="68"/>
        <v>2892.73</v>
      </c>
      <c r="W543" s="14">
        <f t="shared" si="69"/>
        <v>10.9090540540541</v>
      </c>
      <c r="X543" s="14">
        <f t="shared" si="70"/>
        <v>0</v>
      </c>
      <c r="Y543" s="9">
        <f t="shared" si="71"/>
        <v>0</v>
      </c>
    </row>
    <row r="544" spans="1:25">
      <c r="A544" s="5" t="s">
        <v>1141</v>
      </c>
      <c r="B544" s="6" t="s">
        <v>1142</v>
      </c>
      <c r="C544" s="7" t="s">
        <v>4129</v>
      </c>
      <c r="D544" s="7">
        <v>45190</v>
      </c>
      <c r="E544" s="6">
        <v>9</v>
      </c>
      <c r="F544" s="6">
        <v>21</v>
      </c>
      <c r="G544" s="6">
        <v>2023</v>
      </c>
      <c r="H544" s="7">
        <f t="shared" si="64"/>
        <v>45190</v>
      </c>
      <c r="I544" s="7" t="str" cm="1">
        <f t="array" ref="I544">_xlfn.IFS(E544=1,"January",E544=2,"Febuary",E544=3,"March",E544=4,"April",E544=5,"May",E544=6,"June",E544=7,"July",E544=8,"August",E544=9,"September",E544=10,"October",E544=11,"November",E544=12,"December",E544&gt;12,_xlfn.IFS(F544=1,"January",F544=2,"Febuary",F544=3,"March",F544=4,"April",F544=5,"May",F544=6,"June",F544=7,"July",F544=8,"August",F544=9,"September",F544=10,"October",F544=11,"November",F544=12,"December"))</f>
        <v>September</v>
      </c>
      <c r="J544" s="7" t="str" cm="1">
        <f t="array" ref="J544">_xlfn.IFS(OR(I544="December",I544="January",I544="Febuary"),"Winter",OR(I544="March",I544="April",I544="May"),"Spring",OR(I544="June",I544="July",I544="August"),"Summer",OR(I544="September",I544="October",I544="November"),"Fall")</f>
        <v>Fall</v>
      </c>
      <c r="K544" s="11">
        <v>45220</v>
      </c>
      <c r="L544" s="6">
        <f t="shared" si="65"/>
        <v>30</v>
      </c>
      <c r="M544" s="6" t="s">
        <v>14</v>
      </c>
      <c r="N544" s="6">
        <v>94610</v>
      </c>
      <c r="O544" s="6">
        <v>4598</v>
      </c>
      <c r="P544" s="12">
        <v>4285.37</v>
      </c>
      <c r="Q544" s="12">
        <f t="shared" si="66"/>
        <v>3636.145</v>
      </c>
      <c r="R544" s="6">
        <v>472</v>
      </c>
      <c r="S544" s="6" t="b">
        <v>1</v>
      </c>
      <c r="T544" s="6">
        <v>0</v>
      </c>
      <c r="U544" s="6">
        <f t="shared" si="67"/>
        <v>0</v>
      </c>
      <c r="V544" s="12">
        <f t="shared" si="68"/>
        <v>19963.855</v>
      </c>
      <c r="W544" s="12">
        <f t="shared" si="69"/>
        <v>7.7036970338983</v>
      </c>
      <c r="X544" s="12">
        <f t="shared" si="70"/>
        <v>0</v>
      </c>
      <c r="Y544" s="6">
        <f t="shared" si="71"/>
        <v>0</v>
      </c>
    </row>
    <row r="545" spans="1:25">
      <c r="A545" s="8" t="s">
        <v>1143</v>
      </c>
      <c r="B545" s="9" t="s">
        <v>1144</v>
      </c>
      <c r="C545" s="10" t="s">
        <v>4131</v>
      </c>
      <c r="D545" s="10">
        <v>45076</v>
      </c>
      <c r="E545" s="9">
        <v>5</v>
      </c>
      <c r="F545" s="9">
        <v>30</v>
      </c>
      <c r="G545" s="9">
        <v>2023</v>
      </c>
      <c r="H545" s="10">
        <f t="shared" si="64"/>
        <v>45076</v>
      </c>
      <c r="I545" s="10" t="str" cm="1">
        <f t="array" ref="I545">_xlfn.IFS(E545=1,"January",E545=2,"Febuary",E545=3,"March",E545=4,"April",E545=5,"May",E545=6,"June",E545=7,"July",E545=8,"August",E545=9,"September",E545=10,"October",E545=11,"November",E545=12,"December",E545&gt;12,_xlfn.IFS(F545=1,"January",F545=2,"Febuary",F545=3,"March",F545=4,"April",F545=5,"May",F545=6,"June",F545=7,"July",F545=8,"August",F545=9,"September",F545=10,"October",F545=11,"November",F545=12,"December"))</f>
        <v>May</v>
      </c>
      <c r="J545" s="10" t="str" cm="1">
        <f t="array" ref="J545">_xlfn.IFS(OR(I545="December",I545="January",I545="Febuary"),"Winter",OR(I545="March",I545="April",I545="May"),"Spring",OR(I545="June",I545="July",I545="August"),"Summer",OR(I545="September",I545="October",I545="November"),"Fall")</f>
        <v>Spring</v>
      </c>
      <c r="K545" s="13">
        <v>45097</v>
      </c>
      <c r="L545" s="9">
        <f t="shared" si="65"/>
        <v>21</v>
      </c>
      <c r="M545" s="9" t="s">
        <v>41</v>
      </c>
      <c r="N545" s="9">
        <v>98856</v>
      </c>
      <c r="O545" s="9">
        <v>2919</v>
      </c>
      <c r="P545" s="14">
        <v>3895.38</v>
      </c>
      <c r="Q545" s="14">
        <f t="shared" si="66"/>
        <v>3636.145</v>
      </c>
      <c r="R545" s="9">
        <v>338</v>
      </c>
      <c r="S545" s="9" t="b">
        <v>0</v>
      </c>
      <c r="T545" s="9">
        <v>0</v>
      </c>
      <c r="U545" s="9">
        <f t="shared" si="67"/>
        <v>0</v>
      </c>
      <c r="V545" s="14">
        <f t="shared" si="68"/>
        <v>13263.855</v>
      </c>
      <c r="W545" s="14">
        <f t="shared" si="69"/>
        <v>10.757825443787</v>
      </c>
      <c r="X545" s="14">
        <f t="shared" si="70"/>
        <v>0</v>
      </c>
      <c r="Y545" s="9">
        <f t="shared" si="71"/>
        <v>0</v>
      </c>
    </row>
    <row r="546" spans="1:25">
      <c r="A546" s="5" t="s">
        <v>1145</v>
      </c>
      <c r="B546" s="6" t="s">
        <v>1146</v>
      </c>
      <c r="C546" s="7" t="s">
        <v>4127</v>
      </c>
      <c r="D546" s="7">
        <v>45050</v>
      </c>
      <c r="E546" s="6">
        <v>5</v>
      </c>
      <c r="F546" s="6">
        <v>4</v>
      </c>
      <c r="G546" s="6">
        <v>2023</v>
      </c>
      <c r="H546" s="7">
        <f t="shared" si="64"/>
        <v>45050</v>
      </c>
      <c r="I546" s="7" t="str" cm="1">
        <f t="array" ref="I546">_xlfn.IFS(E546=1,"January",E546=2,"Febuary",E546=3,"March",E546=4,"April",E546=5,"May",E546=6,"June",E546=7,"July",E546=8,"August",E546=9,"September",E546=10,"October",E546=11,"November",E546=12,"December",E546&gt;12,_xlfn.IFS(F546=1,"January",F546=2,"Febuary",F546=3,"March",F546=4,"April",F546=5,"May",F546=6,"June",F546=7,"July",F546=8,"August",F546=9,"September",F546=10,"October",F546=11,"November",F546=12,"December"))</f>
        <v>May</v>
      </c>
      <c r="J546" s="7" t="str" cm="1">
        <f t="array" ref="J546">_xlfn.IFS(OR(I546="December",I546="January",I546="Febuary"),"Winter",OR(I546="March",I546="April",I546="May"),"Spring",OR(I546="June",I546="July",I546="August"),"Summer",OR(I546="September",I546="October",I546="November"),"Fall")</f>
        <v>Spring</v>
      </c>
      <c r="K546" s="11">
        <v>45074</v>
      </c>
      <c r="L546" s="6">
        <f t="shared" si="65"/>
        <v>24</v>
      </c>
      <c r="M546" s="6" t="s">
        <v>23</v>
      </c>
      <c r="N546" s="6">
        <v>39304</v>
      </c>
      <c r="O546" s="6">
        <v>629</v>
      </c>
      <c r="P546" s="12">
        <v>342.01</v>
      </c>
      <c r="Q546" s="12">
        <f t="shared" si="66"/>
        <v>342.01</v>
      </c>
      <c r="R546" s="6">
        <v>37</v>
      </c>
      <c r="S546" s="6" t="b">
        <v>0</v>
      </c>
      <c r="T546" s="6">
        <v>0</v>
      </c>
      <c r="U546" s="6">
        <f t="shared" si="67"/>
        <v>0</v>
      </c>
      <c r="V546" s="12">
        <f t="shared" si="68"/>
        <v>1507.99</v>
      </c>
      <c r="W546" s="12">
        <f t="shared" si="69"/>
        <v>9.24351351351351</v>
      </c>
      <c r="X546" s="12">
        <f t="shared" si="70"/>
        <v>0</v>
      </c>
      <c r="Y546" s="6">
        <f t="shared" si="71"/>
        <v>0</v>
      </c>
    </row>
    <row r="547" spans="1:25">
      <c r="A547" s="8" t="s">
        <v>1147</v>
      </c>
      <c r="B547" s="9" t="s">
        <v>1148</v>
      </c>
      <c r="C547" s="10" t="s">
        <v>4127</v>
      </c>
      <c r="D547" s="10">
        <v>45181</v>
      </c>
      <c r="E547" s="9">
        <v>9</v>
      </c>
      <c r="F547" s="9">
        <v>12</v>
      </c>
      <c r="G547" s="9">
        <v>2023</v>
      </c>
      <c r="H547" s="10">
        <f t="shared" si="64"/>
        <v>45181</v>
      </c>
      <c r="I547" s="10" t="str" cm="1">
        <f t="array" ref="I547">_xlfn.IFS(E547=1,"January",E547=2,"Febuary",E547=3,"March",E547=4,"April",E547=5,"May",E547=6,"June",E547=7,"July",E547=8,"August",E547=9,"September",E547=10,"October",E547=11,"November",E547=12,"December",E547&gt;12,_xlfn.IFS(F547=1,"January",F547=2,"Febuary",F547=3,"March",F547=4,"April",F547=5,"May",F547=6,"June",F547=7,"July",F547=8,"August",F547=9,"September",F547=10,"October",F547=11,"November",F547=12,"December"))</f>
        <v>September</v>
      </c>
      <c r="J547" s="10" t="str" cm="1">
        <f t="array" ref="J547">_xlfn.IFS(OR(I547="December",I547="January",I547="Febuary"),"Winter",OR(I547="March",I547="April",I547="May"),"Spring",OR(I547="June",I547="July",I547="August"),"Summer",OR(I547="September",I547="October",I547="November"),"Fall")</f>
        <v>Fall</v>
      </c>
      <c r="K547" s="13">
        <v>45291</v>
      </c>
      <c r="L547" s="9">
        <f t="shared" si="65"/>
        <v>110</v>
      </c>
      <c r="M547" s="9" t="s">
        <v>19</v>
      </c>
      <c r="N547" s="9">
        <v>70449</v>
      </c>
      <c r="O547" s="9">
        <v>1669</v>
      </c>
      <c r="P547" s="14">
        <v>3105.8</v>
      </c>
      <c r="Q547" s="14">
        <f t="shared" si="66"/>
        <v>3105.8</v>
      </c>
      <c r="R547" s="9">
        <v>228</v>
      </c>
      <c r="S547" s="9" t="b">
        <v>1</v>
      </c>
      <c r="T547" s="9">
        <v>0</v>
      </c>
      <c r="U547" s="9">
        <f t="shared" si="67"/>
        <v>0</v>
      </c>
      <c r="V547" s="14">
        <f t="shared" si="68"/>
        <v>8294.2</v>
      </c>
      <c r="W547" s="14">
        <f t="shared" si="69"/>
        <v>13.6219298245614</v>
      </c>
      <c r="X547" s="14">
        <f t="shared" si="70"/>
        <v>0</v>
      </c>
      <c r="Y547" s="9">
        <f t="shared" si="71"/>
        <v>0</v>
      </c>
    </row>
    <row r="548" spans="1:25">
      <c r="A548" s="5" t="s">
        <v>1149</v>
      </c>
      <c r="B548" s="6" t="s">
        <v>1150</v>
      </c>
      <c r="C548" s="7" t="s">
        <v>4129</v>
      </c>
      <c r="D548" s="7">
        <v>45023</v>
      </c>
      <c r="E548" s="6">
        <v>4</v>
      </c>
      <c r="F548" s="6">
        <v>7</v>
      </c>
      <c r="G548" s="6">
        <v>2023</v>
      </c>
      <c r="H548" s="7">
        <f t="shared" si="64"/>
        <v>45023</v>
      </c>
      <c r="I548" s="7" t="str" cm="1">
        <f t="array" ref="I548">_xlfn.IFS(E548=1,"January",E548=2,"Febuary",E548=3,"March",E548=4,"April",E548=5,"May",E548=6,"June",E548=7,"July",E548=8,"August",E548=9,"September",E548=10,"October",E548=11,"November",E548=12,"December",E548&gt;12,_xlfn.IFS(F548=1,"January",F548=2,"Febuary",F548=3,"March",F548=4,"April",F548=5,"May",F548=6,"June",F548=7,"July",F548=8,"August",F548=9,"September",F548=10,"October",F548=11,"November",F548=12,"December"))</f>
        <v>April</v>
      </c>
      <c r="J548" s="7" t="str" cm="1">
        <f t="array" ref="J548">_xlfn.IFS(OR(I548="December",I548="January",I548="Febuary"),"Winter",OR(I548="March",I548="April",I548="May"),"Spring",OR(I548="June",I548="July",I548="August"),"Summer",OR(I548="September",I548="October",I548="November"),"Fall")</f>
        <v>Spring</v>
      </c>
      <c r="K548" s="11">
        <v>45137</v>
      </c>
      <c r="L548" s="6">
        <f t="shared" si="65"/>
        <v>114</v>
      </c>
      <c r="M548" s="6" t="s">
        <v>19</v>
      </c>
      <c r="N548" s="6">
        <v>83986</v>
      </c>
      <c r="O548" s="6">
        <v>2228</v>
      </c>
      <c r="P548" s="12">
        <v>1636.3</v>
      </c>
      <c r="Q548" s="12">
        <f t="shared" si="66"/>
        <v>1636.3</v>
      </c>
      <c r="R548" s="6">
        <v>311</v>
      </c>
      <c r="S548" s="6" t="b">
        <v>1</v>
      </c>
      <c r="T548" s="6">
        <v>0</v>
      </c>
      <c r="U548" s="6">
        <f t="shared" si="67"/>
        <v>0</v>
      </c>
      <c r="V548" s="12">
        <f t="shared" si="68"/>
        <v>13913.7</v>
      </c>
      <c r="W548" s="12">
        <f t="shared" si="69"/>
        <v>5.26141479099678</v>
      </c>
      <c r="X548" s="12">
        <f t="shared" si="70"/>
        <v>0</v>
      </c>
      <c r="Y548" s="6">
        <f t="shared" si="71"/>
        <v>0</v>
      </c>
    </row>
    <row r="549" spans="1:25">
      <c r="A549" s="8" t="s">
        <v>1151</v>
      </c>
      <c r="B549" s="9" t="s">
        <v>1152</v>
      </c>
      <c r="C549" s="10" t="s">
        <v>4127</v>
      </c>
      <c r="D549" s="10">
        <v>45196</v>
      </c>
      <c r="E549" s="9">
        <v>9</v>
      </c>
      <c r="F549" s="9">
        <v>27</v>
      </c>
      <c r="G549" s="9">
        <v>2023</v>
      </c>
      <c r="H549" s="10">
        <f t="shared" si="64"/>
        <v>45196</v>
      </c>
      <c r="I549" s="10" t="str" cm="1">
        <f t="array" ref="I549">_xlfn.IFS(E549=1,"January",E549=2,"Febuary",E549=3,"March",E549=4,"April",E549=5,"May",E549=6,"June",E549=7,"July",E549=8,"August",E549=9,"September",E549=10,"October",E549=11,"November",E549=12,"December",E549&gt;12,_xlfn.IFS(F549=1,"January",F549=2,"Febuary",F549=3,"March",F549=4,"April",F549=5,"May",F549=6,"June",F549=7,"July",F549=8,"August",F549=9,"September",F549=10,"October",F549=11,"November",F549=12,"December"))</f>
        <v>September</v>
      </c>
      <c r="J549" s="10" t="str" cm="1">
        <f t="array" ref="J549">_xlfn.IFS(OR(I549="December",I549="January",I549="Febuary"),"Winter",OR(I549="March",I549="April",I549="May"),"Spring",OR(I549="June",I549="July",I549="August"),"Summer",OR(I549="September",I549="October",I549="November"),"Fall")</f>
        <v>Fall</v>
      </c>
      <c r="K549" s="13">
        <v>45197</v>
      </c>
      <c r="L549" s="9">
        <f t="shared" si="65"/>
        <v>1</v>
      </c>
      <c r="M549" s="9" t="s">
        <v>41</v>
      </c>
      <c r="N549" s="9">
        <v>90643</v>
      </c>
      <c r="O549" s="9">
        <v>3655</v>
      </c>
      <c r="P549" s="14">
        <v>3034.14</v>
      </c>
      <c r="Q549" s="14">
        <f t="shared" si="66"/>
        <v>3034.14</v>
      </c>
      <c r="R549" s="9">
        <v>587</v>
      </c>
      <c r="S549" s="9" t="b">
        <v>0</v>
      </c>
      <c r="T549" s="9">
        <v>0</v>
      </c>
      <c r="U549" s="9">
        <f t="shared" si="67"/>
        <v>0</v>
      </c>
      <c r="V549" s="14">
        <f t="shared" si="68"/>
        <v>26315.86</v>
      </c>
      <c r="W549" s="14">
        <f t="shared" si="69"/>
        <v>5.16889267461669</v>
      </c>
      <c r="X549" s="14">
        <f t="shared" si="70"/>
        <v>0</v>
      </c>
      <c r="Y549" s="9">
        <f t="shared" si="71"/>
        <v>0</v>
      </c>
    </row>
    <row r="550" spans="1:25">
      <c r="A550" s="5" t="s">
        <v>1153</v>
      </c>
      <c r="B550" s="6" t="s">
        <v>1154</v>
      </c>
      <c r="C550" s="7" t="s">
        <v>4128</v>
      </c>
      <c r="D550" s="7">
        <v>45186</v>
      </c>
      <c r="E550" s="6">
        <v>9</v>
      </c>
      <c r="F550" s="6">
        <v>17</v>
      </c>
      <c r="G550" s="6">
        <v>2023</v>
      </c>
      <c r="H550" s="7">
        <f t="shared" si="64"/>
        <v>45186</v>
      </c>
      <c r="I550" s="7" t="str" cm="1">
        <f t="array" ref="I550">_xlfn.IFS(E550=1,"January",E550=2,"Febuary",E550=3,"March",E550=4,"April",E550=5,"May",E550=6,"June",E550=7,"July",E550=8,"August",E550=9,"September",E550=10,"October",E550=11,"November",E550=12,"December",E550&gt;12,_xlfn.IFS(F550=1,"January",F550=2,"Febuary",F550=3,"March",F550=4,"April",F550=5,"May",F550=6,"June",F550=7,"July",F550=8,"August",F550=9,"September",F550=10,"October",F550=11,"November",F550=12,"December"))</f>
        <v>September</v>
      </c>
      <c r="J550" s="7" t="str" cm="1">
        <f t="array" ref="J550">_xlfn.IFS(OR(I550="December",I550="January",I550="Febuary"),"Winter",OR(I550="March",I550="April",I550="May"),"Spring",OR(I550="June",I550="July",I550="August"),"Summer",OR(I550="September",I550="October",I550="November"),"Fall")</f>
        <v>Fall</v>
      </c>
      <c r="K550" s="11">
        <v>45215</v>
      </c>
      <c r="L550" s="6">
        <f t="shared" si="65"/>
        <v>29</v>
      </c>
      <c r="M550" s="6" t="s">
        <v>14</v>
      </c>
      <c r="N550" s="6">
        <v>21764</v>
      </c>
      <c r="O550" s="6">
        <v>864</v>
      </c>
      <c r="P550" s="12">
        <v>1103.69</v>
      </c>
      <c r="Q550" s="12">
        <f t="shared" si="66"/>
        <v>1103.69</v>
      </c>
      <c r="R550" s="6">
        <v>46</v>
      </c>
      <c r="S550" s="6" t="b">
        <v>1</v>
      </c>
      <c r="T550" s="6">
        <v>0</v>
      </c>
      <c r="U550" s="6">
        <f t="shared" si="67"/>
        <v>0</v>
      </c>
      <c r="V550" s="12">
        <f t="shared" si="68"/>
        <v>1196.31</v>
      </c>
      <c r="W550" s="12">
        <f t="shared" si="69"/>
        <v>23.9932608695652</v>
      </c>
      <c r="X550" s="12">
        <f t="shared" si="70"/>
        <v>0</v>
      </c>
      <c r="Y550" s="6">
        <f t="shared" si="71"/>
        <v>0</v>
      </c>
    </row>
    <row r="551" spans="1:25">
      <c r="A551" s="8" t="s">
        <v>1155</v>
      </c>
      <c r="B551" s="9" t="s">
        <v>1156</v>
      </c>
      <c r="C551" s="10" t="s">
        <v>4129</v>
      </c>
      <c r="D551" s="10" t="s">
        <v>1157</v>
      </c>
      <c r="E551" s="9">
        <v>29</v>
      </c>
      <c r="F551" s="9">
        <v>8</v>
      </c>
      <c r="G551" s="9">
        <v>2023</v>
      </c>
      <c r="H551" s="10">
        <f t="shared" si="64"/>
        <v>45167</v>
      </c>
      <c r="I551" s="10" t="str" cm="1">
        <f t="array" ref="I551">_xlfn.IFS(E551=1,"January",E551=2,"Febuary",E551=3,"March",E551=4,"April",E551=5,"May",E551=6,"June",E551=7,"July",E551=8,"August",E551=9,"September",E551=10,"October",E551=11,"November",E551=12,"December",E551&gt;12,_xlfn.IFS(F551=1,"January",F551=2,"Febuary",F551=3,"March",F551=4,"April",F551=5,"May",F551=6,"June",F551=7,"July",F551=8,"August",F551=9,"September",F551=10,"October",F551=11,"November",F551=12,"December"))</f>
        <v>August</v>
      </c>
      <c r="J551" s="10" t="str" cm="1">
        <f t="array" ref="J551">_xlfn.IFS(OR(I551="December",I551="January",I551="Febuary"),"Winter",OR(I551="March",I551="April",I551="May"),"Spring",OR(I551="June",I551="July",I551="August"),"Summer",OR(I551="September",I551="October",I551="November"),"Fall")</f>
        <v>Summer</v>
      </c>
      <c r="K551" s="13">
        <v>45197</v>
      </c>
      <c r="L551" s="9">
        <f t="shared" si="65"/>
        <v>30</v>
      </c>
      <c r="M551" s="9" t="s">
        <v>19</v>
      </c>
      <c r="N551" s="9">
        <v>87027</v>
      </c>
      <c r="O551" s="9">
        <v>3000</v>
      </c>
      <c r="P551" s="14">
        <v>4695.52</v>
      </c>
      <c r="Q551" s="14">
        <f t="shared" si="66"/>
        <v>3636.145</v>
      </c>
      <c r="R551" s="9">
        <v>393</v>
      </c>
      <c r="S551" s="9" t="b">
        <v>0</v>
      </c>
      <c r="T551" s="9">
        <v>0</v>
      </c>
      <c r="U551" s="9">
        <f t="shared" si="67"/>
        <v>0</v>
      </c>
      <c r="V551" s="14">
        <f t="shared" si="68"/>
        <v>16013.855</v>
      </c>
      <c r="W551" s="14">
        <f t="shared" si="69"/>
        <v>9.25227735368957</v>
      </c>
      <c r="X551" s="14">
        <f t="shared" si="70"/>
        <v>0</v>
      </c>
      <c r="Y551" s="9">
        <f t="shared" si="71"/>
        <v>0</v>
      </c>
    </row>
    <row r="552" spans="1:25">
      <c r="A552" s="5" t="s">
        <v>1158</v>
      </c>
      <c r="B552" s="6" t="s">
        <v>1159</v>
      </c>
      <c r="C552" s="7" t="s">
        <v>4127</v>
      </c>
      <c r="D552" s="7">
        <v>45125</v>
      </c>
      <c r="E552" s="6">
        <v>7</v>
      </c>
      <c r="F552" s="6">
        <v>18</v>
      </c>
      <c r="G552" s="6">
        <v>2023</v>
      </c>
      <c r="H552" s="7">
        <f t="shared" si="64"/>
        <v>45125</v>
      </c>
      <c r="I552" s="7" t="str" cm="1">
        <f t="array" ref="I552">_xlfn.IFS(E552=1,"January",E552=2,"Febuary",E552=3,"March",E552=4,"April",E552=5,"May",E552=6,"June",E552=7,"July",E552=8,"August",E552=9,"September",E552=10,"October",E552=11,"November",E552=12,"December",E552&gt;12,_xlfn.IFS(F552=1,"January",F552=2,"Febuary",F552=3,"March",F552=4,"April",F552=5,"May",F552=6,"June",F552=7,"July",F552=8,"August",F552=9,"September",F552=10,"October",F552=11,"November",F552=12,"December"))</f>
        <v>July</v>
      </c>
      <c r="J552" s="7" t="str" cm="1">
        <f t="array" ref="J552">_xlfn.IFS(OR(I552="December",I552="January",I552="Febuary"),"Winter",OR(I552="March",I552="April",I552="May"),"Spring",OR(I552="June",I552="July",I552="August"),"Summer",OR(I552="September",I552="October",I552="November"),"Fall")</f>
        <v>Summer</v>
      </c>
      <c r="K552" s="11">
        <v>45155</v>
      </c>
      <c r="L552" s="6">
        <f t="shared" si="65"/>
        <v>30</v>
      </c>
      <c r="M552" s="6" t="s">
        <v>41</v>
      </c>
      <c r="N552" s="6">
        <v>39494</v>
      </c>
      <c r="O552" s="6">
        <v>562</v>
      </c>
      <c r="P552" s="12">
        <v>361.7</v>
      </c>
      <c r="Q552" s="12">
        <f t="shared" si="66"/>
        <v>361.7</v>
      </c>
      <c r="R552" s="6">
        <v>32</v>
      </c>
      <c r="S552" s="6" t="b">
        <v>0</v>
      </c>
      <c r="T552" s="6">
        <v>0</v>
      </c>
      <c r="U552" s="6">
        <f t="shared" si="67"/>
        <v>0</v>
      </c>
      <c r="V552" s="12">
        <f t="shared" si="68"/>
        <v>1238.3</v>
      </c>
      <c r="W552" s="12">
        <f t="shared" si="69"/>
        <v>11.303125</v>
      </c>
      <c r="X552" s="12">
        <f t="shared" si="70"/>
        <v>0</v>
      </c>
      <c r="Y552" s="6">
        <f t="shared" si="71"/>
        <v>0</v>
      </c>
    </row>
    <row r="553" spans="1:25">
      <c r="A553" s="8" t="s">
        <v>1160</v>
      </c>
      <c r="B553" s="9" t="s">
        <v>1161</v>
      </c>
      <c r="C553" s="10" t="s">
        <v>4128</v>
      </c>
      <c r="D553" s="10">
        <v>44935</v>
      </c>
      <c r="E553" s="9">
        <v>1</v>
      </c>
      <c r="F553" s="9">
        <v>9</v>
      </c>
      <c r="G553" s="9">
        <v>2023</v>
      </c>
      <c r="H553" s="10">
        <f t="shared" si="64"/>
        <v>44935</v>
      </c>
      <c r="I553" s="10" t="str" cm="1">
        <f t="array" ref="I553">_xlfn.IFS(E553=1,"January",E553=2,"Febuary",E553=3,"March",E553=4,"April",E553=5,"May",E553=6,"June",E553=7,"July",E553=8,"August",E553=9,"September",E553=10,"October",E553=11,"November",E553=12,"December",E553&gt;12,_xlfn.IFS(F553=1,"January",F553=2,"Febuary",F553=3,"March",F553=4,"April",F553=5,"May",F553=6,"June",F553=7,"July",F553=8,"August",F553=9,"September",F553=10,"October",F553=11,"November",F553=12,"December"))</f>
        <v>January</v>
      </c>
      <c r="J553" s="10" t="str" cm="1">
        <f t="array" ref="J553">_xlfn.IFS(OR(I553="December",I553="January",I553="Febuary"),"Winter",OR(I553="March",I553="April",I553="May"),"Spring",OR(I553="June",I553="July",I553="August"),"Summer",OR(I553="September",I553="October",I553="November"),"Fall")</f>
        <v>Winter</v>
      </c>
      <c r="K553" s="13">
        <v>45186</v>
      </c>
      <c r="L553" s="9">
        <f t="shared" si="65"/>
        <v>251</v>
      </c>
      <c r="M553" s="9" t="s">
        <v>33</v>
      </c>
      <c r="N553" s="9">
        <v>4373</v>
      </c>
      <c r="O553" s="9">
        <v>70</v>
      </c>
      <c r="P553" s="14">
        <v>68.36</v>
      </c>
      <c r="Q553" s="14">
        <f t="shared" si="66"/>
        <v>68.36</v>
      </c>
      <c r="R553" s="9">
        <v>10</v>
      </c>
      <c r="S553" s="9" t="b">
        <v>1</v>
      </c>
      <c r="T553" s="9">
        <v>0</v>
      </c>
      <c r="U553" s="9">
        <f t="shared" si="67"/>
        <v>0</v>
      </c>
      <c r="V553" s="14">
        <f t="shared" si="68"/>
        <v>431.64</v>
      </c>
      <c r="W553" s="14">
        <f t="shared" si="69"/>
        <v>6.836</v>
      </c>
      <c r="X553" s="14">
        <f t="shared" si="70"/>
        <v>0</v>
      </c>
      <c r="Y553" s="9">
        <f t="shared" si="71"/>
        <v>0</v>
      </c>
    </row>
    <row r="554" spans="1:25">
      <c r="A554" s="5" t="s">
        <v>1162</v>
      </c>
      <c r="B554" s="6" t="s">
        <v>1163</v>
      </c>
      <c r="C554" s="7" t="s">
        <v>4127</v>
      </c>
      <c r="D554" s="7">
        <v>45050</v>
      </c>
      <c r="E554" s="6">
        <v>5</v>
      </c>
      <c r="F554" s="6">
        <v>4</v>
      </c>
      <c r="G554" s="6">
        <v>2023</v>
      </c>
      <c r="H554" s="7">
        <f t="shared" si="64"/>
        <v>45050</v>
      </c>
      <c r="I554" s="7" t="str" cm="1">
        <f t="array" ref="I554">_xlfn.IFS(E554=1,"January",E554=2,"Febuary",E554=3,"March",E554=4,"April",E554=5,"May",E554=6,"June",E554=7,"July",E554=8,"August",E554=9,"September",E554=10,"October",E554=11,"November",E554=12,"December",E554&gt;12,_xlfn.IFS(F554=1,"January",F554=2,"Febuary",F554=3,"March",F554=4,"April",F554=5,"May",F554=6,"June",F554=7,"July",F554=8,"August",F554=9,"September",F554=10,"October",F554=11,"November",F554=12,"December"))</f>
        <v>May</v>
      </c>
      <c r="J554" s="7" t="str" cm="1">
        <f t="array" ref="J554">_xlfn.IFS(OR(I554="December",I554="January",I554="Febuary"),"Winter",OR(I554="March",I554="April",I554="May"),"Spring",OR(I554="June",I554="July",I554="August"),"Summer",OR(I554="September",I554="October",I554="November"),"Fall")</f>
        <v>Spring</v>
      </c>
      <c r="K554" s="11">
        <v>45056</v>
      </c>
      <c r="L554" s="6">
        <f t="shared" si="65"/>
        <v>6</v>
      </c>
      <c r="M554" s="6" t="s">
        <v>33</v>
      </c>
      <c r="N554" s="6">
        <v>13161</v>
      </c>
      <c r="O554" s="6">
        <v>180</v>
      </c>
      <c r="P554" s="12">
        <v>351.54</v>
      </c>
      <c r="Q554" s="12">
        <f t="shared" si="66"/>
        <v>351.54</v>
      </c>
      <c r="R554" s="6">
        <v>10</v>
      </c>
      <c r="S554" s="6" t="b">
        <v>1</v>
      </c>
      <c r="T554" s="6">
        <v>0</v>
      </c>
      <c r="U554" s="6">
        <f t="shared" si="67"/>
        <v>0</v>
      </c>
      <c r="V554" s="12">
        <f t="shared" si="68"/>
        <v>148.46</v>
      </c>
      <c r="W554" s="12">
        <f t="shared" si="69"/>
        <v>35.154</v>
      </c>
      <c r="X554" s="12">
        <f t="shared" si="70"/>
        <v>0</v>
      </c>
      <c r="Y554" s="6">
        <f t="shared" si="71"/>
        <v>0</v>
      </c>
    </row>
    <row r="555" spans="1:25">
      <c r="A555" s="8" t="s">
        <v>1164</v>
      </c>
      <c r="B555" s="9" t="s">
        <v>1165</v>
      </c>
      <c r="C555" s="10" t="s">
        <v>4131</v>
      </c>
      <c r="D555" s="10">
        <v>45224</v>
      </c>
      <c r="E555" s="9">
        <v>10</v>
      </c>
      <c r="F555" s="9">
        <v>25</v>
      </c>
      <c r="G555" s="9">
        <v>2023</v>
      </c>
      <c r="H555" s="10">
        <f t="shared" si="64"/>
        <v>45224</v>
      </c>
      <c r="I555" s="10" t="str" cm="1">
        <f t="array" ref="I555">_xlfn.IFS(E555=1,"January",E555=2,"Febuary",E555=3,"March",E555=4,"April",E555=5,"May",E555=6,"June",E555=7,"July",E555=8,"August",E555=9,"September",E555=10,"October",E555=11,"November",E555=12,"December",E555&gt;12,_xlfn.IFS(F555=1,"January",F555=2,"Febuary",F555=3,"March",F555=4,"April",F555=5,"May",F555=6,"June",F555=7,"July",F555=8,"August",F555=9,"September",F555=10,"October",F555=11,"November",F555=12,"December"))</f>
        <v>October</v>
      </c>
      <c r="J555" s="10" t="str" cm="1">
        <f t="array" ref="J555">_xlfn.IFS(OR(I555="December",I555="January",I555="Febuary"),"Winter",OR(I555="March",I555="April",I555="May"),"Spring",OR(I555="June",I555="July",I555="August"),"Summer",OR(I555="September",I555="October",I555="November"),"Fall")</f>
        <v>Fall</v>
      </c>
      <c r="K555" s="13">
        <v>45225</v>
      </c>
      <c r="L555" s="9">
        <f t="shared" si="65"/>
        <v>1</v>
      </c>
      <c r="M555" s="9" t="s">
        <v>14</v>
      </c>
      <c r="N555" s="9">
        <v>98532</v>
      </c>
      <c r="O555" s="9">
        <v>3260</v>
      </c>
      <c r="P555" s="14">
        <v>2912.86</v>
      </c>
      <c r="Q555" s="14">
        <f t="shared" si="66"/>
        <v>2912.86</v>
      </c>
      <c r="R555" s="9">
        <v>608</v>
      </c>
      <c r="S555" s="9" t="b">
        <v>1</v>
      </c>
      <c r="T555" s="9">
        <v>0</v>
      </c>
      <c r="U555" s="9">
        <f t="shared" si="67"/>
        <v>0</v>
      </c>
      <c r="V555" s="14">
        <f t="shared" si="68"/>
        <v>27487.14</v>
      </c>
      <c r="W555" s="14">
        <f t="shared" si="69"/>
        <v>4.79088815789474</v>
      </c>
      <c r="X555" s="14">
        <f t="shared" si="70"/>
        <v>0</v>
      </c>
      <c r="Y555" s="9">
        <f t="shared" si="71"/>
        <v>0</v>
      </c>
    </row>
    <row r="556" spans="1:25">
      <c r="A556" s="5" t="s">
        <v>1166</v>
      </c>
      <c r="B556" s="6" t="s">
        <v>1167</v>
      </c>
      <c r="C556" s="7" t="s">
        <v>4127</v>
      </c>
      <c r="D556" s="7">
        <v>44949</v>
      </c>
      <c r="E556" s="6">
        <v>1</v>
      </c>
      <c r="F556" s="6">
        <v>23</v>
      </c>
      <c r="G556" s="6">
        <v>2023</v>
      </c>
      <c r="H556" s="7">
        <f t="shared" si="64"/>
        <v>44949</v>
      </c>
      <c r="I556" s="7" t="str" cm="1">
        <f t="array" ref="I556">_xlfn.IFS(E556=1,"January",E556=2,"Febuary",E556=3,"March",E556=4,"April",E556=5,"May",E556=6,"June",E556=7,"July",E556=8,"August",E556=9,"September",E556=10,"October",E556=11,"November",E556=12,"December",E556&gt;12,_xlfn.IFS(F556=1,"January",F556=2,"Febuary",F556=3,"March",F556=4,"April",F556=5,"May",F556=6,"June",F556=7,"July",F556=8,"August",F556=9,"September",F556=10,"October",F556=11,"November",F556=12,"December"))</f>
        <v>January</v>
      </c>
      <c r="J556" s="7" t="str" cm="1">
        <f t="array" ref="J556">_xlfn.IFS(OR(I556="December",I556="January",I556="Febuary"),"Winter",OR(I556="March",I556="April",I556="May"),"Spring",OR(I556="June",I556="July",I556="August"),"Summer",OR(I556="September",I556="October",I556="November"),"Fall")</f>
        <v>Winter</v>
      </c>
      <c r="K556" s="11">
        <v>44953</v>
      </c>
      <c r="L556" s="6">
        <f t="shared" si="65"/>
        <v>4</v>
      </c>
      <c r="M556" s="6" t="s">
        <v>19</v>
      </c>
      <c r="N556" s="6">
        <v>93658</v>
      </c>
      <c r="O556" s="6">
        <v>4222</v>
      </c>
      <c r="P556" s="12">
        <v>4093.55</v>
      </c>
      <c r="Q556" s="12">
        <f t="shared" si="66"/>
        <v>3636.145</v>
      </c>
      <c r="R556" s="6">
        <v>655</v>
      </c>
      <c r="S556" s="6" t="b">
        <v>1</v>
      </c>
      <c r="T556" s="6">
        <v>0</v>
      </c>
      <c r="U556" s="6">
        <f t="shared" si="67"/>
        <v>0</v>
      </c>
      <c r="V556" s="12">
        <f t="shared" si="68"/>
        <v>29113.855</v>
      </c>
      <c r="W556" s="12">
        <f t="shared" si="69"/>
        <v>5.55136641221374</v>
      </c>
      <c r="X556" s="12">
        <f t="shared" si="70"/>
        <v>0</v>
      </c>
      <c r="Y556" s="6">
        <f t="shared" si="71"/>
        <v>0</v>
      </c>
    </row>
    <row r="557" spans="1:25">
      <c r="A557" s="8" t="s">
        <v>1168</v>
      </c>
      <c r="B557" s="9" t="s">
        <v>1169</v>
      </c>
      <c r="C557" s="10" t="s">
        <v>4128</v>
      </c>
      <c r="D557" s="10">
        <v>45256</v>
      </c>
      <c r="E557" s="9">
        <v>11</v>
      </c>
      <c r="F557" s="9">
        <v>26</v>
      </c>
      <c r="G557" s="9">
        <v>2023</v>
      </c>
      <c r="H557" s="10">
        <f t="shared" si="64"/>
        <v>45256</v>
      </c>
      <c r="I557" s="10" t="str" cm="1">
        <f t="array" ref="I557">_xlfn.IFS(E557=1,"January",E557=2,"Febuary",E557=3,"March",E557=4,"April",E557=5,"May",E557=6,"June",E557=7,"July",E557=8,"August",E557=9,"September",E557=10,"October",E557=11,"November",E557=12,"December",E557&gt;12,_xlfn.IFS(F557=1,"January",F557=2,"Febuary",F557=3,"March",F557=4,"April",F557=5,"May",F557=6,"June",F557=7,"July",F557=8,"August",F557=9,"September",F557=10,"October",F557=11,"November",F557=12,"December"))</f>
        <v>November</v>
      </c>
      <c r="J557" s="10" t="str" cm="1">
        <f t="array" ref="J557">_xlfn.IFS(OR(I557="December",I557="January",I557="Febuary"),"Winter",OR(I557="March",I557="April",I557="May"),"Spring",OR(I557="June",I557="July",I557="August"),"Summer",OR(I557="September",I557="October",I557="November"),"Fall")</f>
        <v>Fall</v>
      </c>
      <c r="K557" s="13">
        <v>45259</v>
      </c>
      <c r="L557" s="9">
        <f t="shared" si="65"/>
        <v>3</v>
      </c>
      <c r="M557" s="9" t="s">
        <v>138</v>
      </c>
      <c r="N557" s="9">
        <v>28350</v>
      </c>
      <c r="O557" s="9">
        <v>775</v>
      </c>
      <c r="P557" s="14">
        <v>1359.93</v>
      </c>
      <c r="Q557" s="14">
        <f t="shared" si="66"/>
        <v>1359.93</v>
      </c>
      <c r="R557" s="9">
        <v>0</v>
      </c>
      <c r="S557" s="9" t="b">
        <v>0</v>
      </c>
      <c r="T557" s="9">
        <v>0</v>
      </c>
      <c r="U557" s="9">
        <f t="shared" si="67"/>
        <v>0</v>
      </c>
      <c r="V557" s="14">
        <f t="shared" si="68"/>
        <v>-1359.93</v>
      </c>
      <c r="W557" s="14">
        <f t="shared" si="69"/>
        <v>0</v>
      </c>
      <c r="X557" s="14">
        <f t="shared" si="70"/>
        <v>0</v>
      </c>
      <c r="Y557" s="9">
        <f t="shared" si="71"/>
        <v>0</v>
      </c>
    </row>
    <row r="558" spans="1:25">
      <c r="A558" s="5" t="s">
        <v>1170</v>
      </c>
      <c r="B558" s="6" t="s">
        <v>1171</v>
      </c>
      <c r="C558" s="7" t="s">
        <v>4127</v>
      </c>
      <c r="D558" s="7">
        <v>45164</v>
      </c>
      <c r="E558" s="6">
        <v>8</v>
      </c>
      <c r="F558" s="6">
        <v>26</v>
      </c>
      <c r="G558" s="6">
        <v>2023</v>
      </c>
      <c r="H558" s="7">
        <f t="shared" si="64"/>
        <v>45164</v>
      </c>
      <c r="I558" s="7" t="str" cm="1">
        <f t="array" ref="I558">_xlfn.IFS(E558=1,"January",E558=2,"Febuary",E558=3,"March",E558=4,"April",E558=5,"May",E558=6,"June",E558=7,"July",E558=8,"August",E558=9,"September",E558=10,"October",E558=11,"November",E558=12,"December",E558&gt;12,_xlfn.IFS(F558=1,"January",F558=2,"Febuary",F558=3,"March",F558=4,"April",F558=5,"May",F558=6,"June",F558=7,"July",F558=8,"August",F558=9,"September",F558=10,"October",F558=11,"November",F558=12,"December"))</f>
        <v>August</v>
      </c>
      <c r="J558" s="7" t="str" cm="1">
        <f t="array" ref="J558">_xlfn.IFS(OR(I558="December",I558="January",I558="Febuary"),"Winter",OR(I558="March",I558="April",I558="May"),"Spring",OR(I558="June",I558="July",I558="August"),"Summer",OR(I558="September",I558="October",I558="November"),"Fall")</f>
        <v>Summer</v>
      </c>
      <c r="K558" s="11">
        <v>45188</v>
      </c>
      <c r="L558" s="6">
        <f t="shared" si="65"/>
        <v>24</v>
      </c>
      <c r="M558" s="6" t="s">
        <v>23</v>
      </c>
      <c r="N558" s="6">
        <v>94008</v>
      </c>
      <c r="O558" s="6">
        <v>1544</v>
      </c>
      <c r="P558" s="12">
        <v>888.3</v>
      </c>
      <c r="Q558" s="12">
        <f t="shared" si="66"/>
        <v>888.3</v>
      </c>
      <c r="R558" s="6">
        <v>179</v>
      </c>
      <c r="S558" s="6" t="b">
        <v>0</v>
      </c>
      <c r="T558" s="6">
        <v>0</v>
      </c>
      <c r="U558" s="6">
        <f t="shared" si="67"/>
        <v>0</v>
      </c>
      <c r="V558" s="12">
        <f t="shared" si="68"/>
        <v>8061.7</v>
      </c>
      <c r="W558" s="12">
        <f t="shared" si="69"/>
        <v>4.96256983240223</v>
      </c>
      <c r="X558" s="12">
        <f t="shared" si="70"/>
        <v>0</v>
      </c>
      <c r="Y558" s="6">
        <f t="shared" si="71"/>
        <v>0</v>
      </c>
    </row>
    <row r="559" spans="1:25">
      <c r="A559" s="8" t="s">
        <v>1172</v>
      </c>
      <c r="B559" s="9" t="s">
        <v>1173</v>
      </c>
      <c r="C559" s="10" t="s">
        <v>4131</v>
      </c>
      <c r="D559" s="10">
        <v>45020</v>
      </c>
      <c r="E559" s="9">
        <v>4</v>
      </c>
      <c r="F559" s="9">
        <v>4</v>
      </c>
      <c r="G559" s="9">
        <v>2023</v>
      </c>
      <c r="H559" s="10">
        <f t="shared" si="64"/>
        <v>45020</v>
      </c>
      <c r="I559" s="10" t="str" cm="1">
        <f t="array" ref="I559">_xlfn.IFS(E559=1,"January",E559=2,"Febuary",E559=3,"March",E559=4,"April",E559=5,"May",E559=6,"June",E559=7,"July",E559=8,"August",E559=9,"September",E559=10,"October",E559=11,"November",E559=12,"December",E559&gt;12,_xlfn.IFS(F559=1,"January",F559=2,"Febuary",F559=3,"March",F559=4,"April",F559=5,"May",F559=6,"June",F559=7,"July",F559=8,"August",F559=9,"September",F559=10,"October",F559=11,"November",F559=12,"December"))</f>
        <v>April</v>
      </c>
      <c r="J559" s="10" t="str" cm="1">
        <f t="array" ref="J559">_xlfn.IFS(OR(I559="December",I559="January",I559="Febuary"),"Winter",OR(I559="March",I559="April",I559="May"),"Spring",OR(I559="June",I559="July",I559="August"),"Summer",OR(I559="September",I559="October",I559="November"),"Fall")</f>
        <v>Spring</v>
      </c>
      <c r="K559" s="13">
        <v>45028</v>
      </c>
      <c r="L559" s="9">
        <f t="shared" si="65"/>
        <v>8</v>
      </c>
      <c r="M559" s="9" t="s">
        <v>14</v>
      </c>
      <c r="N559" s="9">
        <v>95297</v>
      </c>
      <c r="O559" s="9">
        <v>3080</v>
      </c>
      <c r="P559" s="14">
        <v>3686.51</v>
      </c>
      <c r="Q559" s="14">
        <f t="shared" si="66"/>
        <v>3636.145</v>
      </c>
      <c r="R559" s="9">
        <v>214</v>
      </c>
      <c r="S559" s="9" t="b">
        <v>1</v>
      </c>
      <c r="T559" s="9">
        <v>0</v>
      </c>
      <c r="U559" s="9">
        <f t="shared" si="67"/>
        <v>0</v>
      </c>
      <c r="V559" s="14">
        <f t="shared" si="68"/>
        <v>7063.855</v>
      </c>
      <c r="W559" s="14">
        <f t="shared" si="69"/>
        <v>16.9913317757009</v>
      </c>
      <c r="X559" s="14">
        <f t="shared" si="70"/>
        <v>0</v>
      </c>
      <c r="Y559" s="9">
        <f t="shared" si="71"/>
        <v>0</v>
      </c>
    </row>
    <row r="560" spans="1:25">
      <c r="A560" s="5" t="s">
        <v>1174</v>
      </c>
      <c r="B560" s="6" t="s">
        <v>1175</v>
      </c>
      <c r="C560" s="7" t="s">
        <v>4128</v>
      </c>
      <c r="D560" s="7" t="s">
        <v>1138</v>
      </c>
      <c r="E560" s="6">
        <v>23</v>
      </c>
      <c r="F560" s="6">
        <v>8</v>
      </c>
      <c r="G560" s="6">
        <v>2023</v>
      </c>
      <c r="H560" s="7">
        <f t="shared" si="64"/>
        <v>45161</v>
      </c>
      <c r="I560" s="7" t="str" cm="1">
        <f t="array" ref="I560">_xlfn.IFS(E560=1,"January",E560=2,"Febuary",E560=3,"March",E560=4,"April",E560=5,"May",E560=6,"June",E560=7,"July",E560=8,"August",E560=9,"September",E560=10,"October",E560=11,"November",E560=12,"December",E560&gt;12,_xlfn.IFS(F560=1,"January",F560=2,"Febuary",F560=3,"March",F560=4,"April",F560=5,"May",F560=6,"June",F560=7,"July",F560=8,"August",F560=9,"September",F560=10,"October",F560=11,"November",F560=12,"December"))</f>
        <v>August</v>
      </c>
      <c r="J560" s="7" t="str" cm="1">
        <f t="array" ref="J560">_xlfn.IFS(OR(I560="December",I560="January",I560="Febuary"),"Winter",OR(I560="March",I560="April",I560="May"),"Spring",OR(I560="June",I560="July",I560="August"),"Summer",OR(I560="September",I560="October",I560="November"),"Fall")</f>
        <v>Summer</v>
      </c>
      <c r="K560" s="11">
        <v>45176</v>
      </c>
      <c r="L560" s="6">
        <f t="shared" si="65"/>
        <v>15</v>
      </c>
      <c r="M560" s="6" t="s">
        <v>33</v>
      </c>
      <c r="N560" s="6">
        <v>26351</v>
      </c>
      <c r="O560" s="6">
        <v>1119</v>
      </c>
      <c r="P560" s="12">
        <v>1196.69</v>
      </c>
      <c r="Q560" s="12">
        <f t="shared" si="66"/>
        <v>1196.69</v>
      </c>
      <c r="R560" s="6">
        <v>0</v>
      </c>
      <c r="S560" s="6" t="b">
        <v>1</v>
      </c>
      <c r="T560" s="6">
        <v>0</v>
      </c>
      <c r="U560" s="6">
        <f t="shared" si="67"/>
        <v>0</v>
      </c>
      <c r="V560" s="12">
        <f t="shared" si="68"/>
        <v>-1196.69</v>
      </c>
      <c r="W560" s="12">
        <f t="shared" si="69"/>
        <v>0</v>
      </c>
      <c r="X560" s="12">
        <f t="shared" si="70"/>
        <v>0</v>
      </c>
      <c r="Y560" s="6">
        <f t="shared" si="71"/>
        <v>0</v>
      </c>
    </row>
    <row r="561" spans="1:25">
      <c r="A561" s="8" t="s">
        <v>1176</v>
      </c>
      <c r="B561" s="9" t="s">
        <v>1177</v>
      </c>
      <c r="C561" s="10" t="s">
        <v>4129</v>
      </c>
      <c r="D561" s="10" t="s">
        <v>1178</v>
      </c>
      <c r="E561" s="9">
        <v>14</v>
      </c>
      <c r="F561" s="9">
        <v>4</v>
      </c>
      <c r="G561" s="9">
        <v>2023</v>
      </c>
      <c r="H561" s="10">
        <f t="shared" si="64"/>
        <v>45030</v>
      </c>
      <c r="I561" s="10" t="str" cm="1">
        <f t="array" ref="I561">_xlfn.IFS(E561=1,"January",E561=2,"Febuary",E561=3,"March",E561=4,"April",E561=5,"May",E561=6,"June",E561=7,"July",E561=8,"August",E561=9,"September",E561=10,"October",E561=11,"November",E561=12,"December",E561&gt;12,_xlfn.IFS(F561=1,"January",F561=2,"Febuary",F561=3,"March",F561=4,"April",F561=5,"May",F561=6,"June",F561=7,"July",F561=8,"August",F561=9,"September",F561=10,"October",F561=11,"November",F561=12,"December"))</f>
        <v>April</v>
      </c>
      <c r="J561" s="10" t="str" cm="1">
        <f t="array" ref="J561">_xlfn.IFS(OR(I561="December",I561="January",I561="Febuary"),"Winter",OR(I561="March",I561="April",I561="May"),"Spring",OR(I561="June",I561="July",I561="August"),"Summer",OR(I561="September",I561="October",I561="November"),"Fall")</f>
        <v>Spring</v>
      </c>
      <c r="K561" s="13">
        <v>45058</v>
      </c>
      <c r="L561" s="9">
        <f t="shared" si="65"/>
        <v>28</v>
      </c>
      <c r="M561" s="9" t="s">
        <v>14</v>
      </c>
      <c r="N561" s="9">
        <v>89668</v>
      </c>
      <c r="O561" s="9">
        <v>3556</v>
      </c>
      <c r="P561" s="14">
        <v>3466.67</v>
      </c>
      <c r="Q561" s="14">
        <f t="shared" si="66"/>
        <v>3466.67</v>
      </c>
      <c r="R561" s="9">
        <v>641</v>
      </c>
      <c r="S561" s="9" t="b">
        <v>0</v>
      </c>
      <c r="T561" s="9">
        <v>0</v>
      </c>
      <c r="U561" s="9">
        <f t="shared" si="67"/>
        <v>0</v>
      </c>
      <c r="V561" s="14">
        <f t="shared" si="68"/>
        <v>28583.33</v>
      </c>
      <c r="W561" s="14">
        <f t="shared" si="69"/>
        <v>5.40822152886115</v>
      </c>
      <c r="X561" s="14">
        <f t="shared" si="70"/>
        <v>0</v>
      </c>
      <c r="Y561" s="9">
        <f t="shared" si="71"/>
        <v>0</v>
      </c>
    </row>
    <row r="562" spans="1:25">
      <c r="A562" s="5" t="s">
        <v>1179</v>
      </c>
      <c r="B562" s="6" t="s">
        <v>1180</v>
      </c>
      <c r="C562" s="7" t="s">
        <v>4129</v>
      </c>
      <c r="D562" s="7">
        <v>45029</v>
      </c>
      <c r="E562" s="6">
        <v>4</v>
      </c>
      <c r="F562" s="6">
        <v>13</v>
      </c>
      <c r="G562" s="6">
        <v>2023</v>
      </c>
      <c r="H562" s="7">
        <f t="shared" si="64"/>
        <v>45029</v>
      </c>
      <c r="I562" s="7" t="str" cm="1">
        <f t="array" ref="I562">_xlfn.IFS(E562=1,"January",E562=2,"Febuary",E562=3,"March",E562=4,"April",E562=5,"May",E562=6,"June",E562=7,"July",E562=8,"August",E562=9,"September",E562=10,"October",E562=11,"November",E562=12,"December",E562&gt;12,_xlfn.IFS(F562=1,"January",F562=2,"Febuary",F562=3,"March",F562=4,"April",F562=5,"May",F562=6,"June",F562=7,"July",F562=8,"August",F562=9,"September",F562=10,"October",F562=11,"November",F562=12,"December"))</f>
        <v>April</v>
      </c>
      <c r="J562" s="7" t="str" cm="1">
        <f t="array" ref="J562">_xlfn.IFS(OR(I562="December",I562="January",I562="Febuary"),"Winter",OR(I562="March",I562="April",I562="May"),"Spring",OR(I562="June",I562="July",I562="August"),"Summer",OR(I562="September",I562="October",I562="November"),"Fall")</f>
        <v>Spring</v>
      </c>
      <c r="K562" s="11">
        <v>45058</v>
      </c>
      <c r="L562" s="6">
        <f t="shared" si="65"/>
        <v>29</v>
      </c>
      <c r="M562" s="6" t="s">
        <v>23</v>
      </c>
      <c r="N562" s="6">
        <v>16305</v>
      </c>
      <c r="O562" s="6">
        <v>737</v>
      </c>
      <c r="P562" s="12">
        <v>684.34</v>
      </c>
      <c r="Q562" s="12">
        <f t="shared" si="66"/>
        <v>684.34</v>
      </c>
      <c r="R562" s="6">
        <v>136</v>
      </c>
      <c r="S562" s="6" t="b">
        <v>1</v>
      </c>
      <c r="T562" s="6">
        <v>0</v>
      </c>
      <c r="U562" s="6">
        <f t="shared" si="67"/>
        <v>0</v>
      </c>
      <c r="V562" s="12">
        <f t="shared" si="68"/>
        <v>6115.66</v>
      </c>
      <c r="W562" s="12">
        <f t="shared" si="69"/>
        <v>5.03191176470588</v>
      </c>
      <c r="X562" s="12">
        <f t="shared" si="70"/>
        <v>0</v>
      </c>
      <c r="Y562" s="6">
        <f t="shared" si="71"/>
        <v>0</v>
      </c>
    </row>
    <row r="563" spans="1:25">
      <c r="A563" s="8" t="s">
        <v>1181</v>
      </c>
      <c r="B563" s="9" t="s">
        <v>1182</v>
      </c>
      <c r="C563" s="10" t="s">
        <v>4128</v>
      </c>
      <c r="D563" s="10">
        <v>45085</v>
      </c>
      <c r="E563" s="9">
        <v>6</v>
      </c>
      <c r="F563" s="9">
        <v>8</v>
      </c>
      <c r="G563" s="9">
        <v>2023</v>
      </c>
      <c r="H563" s="10">
        <f t="shared" si="64"/>
        <v>45085</v>
      </c>
      <c r="I563" s="10" t="str" cm="1">
        <f t="array" ref="I563">_xlfn.IFS(E563=1,"January",E563=2,"Febuary",E563=3,"March",E563=4,"April",E563=5,"May",E563=6,"June",E563=7,"July",E563=8,"August",E563=9,"September",E563=10,"October",E563=11,"November",E563=12,"December",E563&gt;12,_xlfn.IFS(F563=1,"January",F563=2,"Febuary",F563=3,"March",F563=4,"April",F563=5,"May",F563=6,"June",F563=7,"July",F563=8,"August",F563=9,"September",F563=10,"October",F563=11,"November",F563=12,"December"))</f>
        <v>June</v>
      </c>
      <c r="J563" s="10" t="str" cm="1">
        <f t="array" ref="J563">_xlfn.IFS(OR(I563="December",I563="January",I563="Febuary"),"Winter",OR(I563="March",I563="April",I563="May"),"Spring",OR(I563="June",I563="July",I563="August"),"Summer",OR(I563="September",I563="October",I563="November"),"Fall")</f>
        <v>Summer</v>
      </c>
      <c r="K563" s="13">
        <v>45104</v>
      </c>
      <c r="L563" s="9">
        <f t="shared" si="65"/>
        <v>19</v>
      </c>
      <c r="M563" s="9" t="s">
        <v>23</v>
      </c>
      <c r="N563" s="9">
        <v>76353</v>
      </c>
      <c r="O563" s="9">
        <v>1612</v>
      </c>
      <c r="P563" s="14">
        <v>1026.94</v>
      </c>
      <c r="Q563" s="14">
        <f t="shared" si="66"/>
        <v>1026.94</v>
      </c>
      <c r="R563" s="9">
        <v>80</v>
      </c>
      <c r="S563" s="9" t="b">
        <v>1</v>
      </c>
      <c r="T563" s="9">
        <v>0</v>
      </c>
      <c r="U563" s="9">
        <f t="shared" si="67"/>
        <v>0</v>
      </c>
      <c r="V563" s="14">
        <f t="shared" si="68"/>
        <v>2973.06</v>
      </c>
      <c r="W563" s="14">
        <f t="shared" si="69"/>
        <v>12.83675</v>
      </c>
      <c r="X563" s="14">
        <f t="shared" si="70"/>
        <v>0</v>
      </c>
      <c r="Y563" s="9">
        <f t="shared" si="71"/>
        <v>0</v>
      </c>
    </row>
    <row r="564" spans="1:25">
      <c r="A564" s="5" t="s">
        <v>1183</v>
      </c>
      <c r="B564" s="6" t="s">
        <v>1184</v>
      </c>
      <c r="C564" s="7" t="s">
        <v>4131</v>
      </c>
      <c r="D564" s="7">
        <v>45205</v>
      </c>
      <c r="E564" s="6">
        <v>10</v>
      </c>
      <c r="F564" s="6">
        <v>6</v>
      </c>
      <c r="G564" s="6">
        <v>2023</v>
      </c>
      <c r="H564" s="7">
        <f t="shared" si="64"/>
        <v>45205</v>
      </c>
      <c r="I564" s="7" t="str" cm="1">
        <f t="array" ref="I564">_xlfn.IFS(E564=1,"January",E564=2,"Febuary",E564=3,"March",E564=4,"April",E564=5,"May",E564=6,"June",E564=7,"July",E564=8,"August",E564=9,"September",E564=10,"October",E564=11,"November",E564=12,"December",E564&gt;12,_xlfn.IFS(F564=1,"January",F564=2,"Febuary",F564=3,"March",F564=4,"April",F564=5,"May",F564=6,"June",F564=7,"July",F564=8,"August",F564=9,"September",F564=10,"October",F564=11,"November",F564=12,"December"))</f>
        <v>October</v>
      </c>
      <c r="J564" s="7" t="str" cm="1">
        <f t="array" ref="J564">_xlfn.IFS(OR(I564="December",I564="January",I564="Febuary"),"Winter",OR(I564="March",I564="April",I564="May"),"Spring",OR(I564="June",I564="July",I564="August"),"Summer",OR(I564="September",I564="October",I564="November"),"Fall")</f>
        <v>Fall</v>
      </c>
      <c r="K564" s="11">
        <v>45110</v>
      </c>
      <c r="L564" s="6">
        <f t="shared" si="65"/>
        <v>45235</v>
      </c>
      <c r="M564" s="6" t="s">
        <v>138</v>
      </c>
      <c r="N564" s="6">
        <v>77797</v>
      </c>
      <c r="O564" s="6">
        <v>1381</v>
      </c>
      <c r="P564" s="12">
        <v>1342.66</v>
      </c>
      <c r="Q564" s="12">
        <f t="shared" si="66"/>
        <v>1342.66</v>
      </c>
      <c r="R564" s="6">
        <v>192</v>
      </c>
      <c r="S564" s="6" t="b">
        <v>1</v>
      </c>
      <c r="T564" s="6">
        <v>0</v>
      </c>
      <c r="U564" s="6">
        <f t="shared" si="67"/>
        <v>0</v>
      </c>
      <c r="V564" s="12">
        <f t="shared" si="68"/>
        <v>8257.34</v>
      </c>
      <c r="W564" s="12">
        <f t="shared" si="69"/>
        <v>6.99302083333333</v>
      </c>
      <c r="X564" s="12">
        <f t="shared" si="70"/>
        <v>0</v>
      </c>
      <c r="Y564" s="6">
        <f t="shared" si="71"/>
        <v>0</v>
      </c>
    </row>
    <row r="565" spans="1:25">
      <c r="A565" s="8" t="s">
        <v>1185</v>
      </c>
      <c r="B565" s="9" t="s">
        <v>1186</v>
      </c>
      <c r="C565" s="10" t="s">
        <v>4129</v>
      </c>
      <c r="D565" s="10">
        <v>45258</v>
      </c>
      <c r="E565" s="9">
        <v>11</v>
      </c>
      <c r="F565" s="9">
        <v>28</v>
      </c>
      <c r="G565" s="9">
        <v>2023</v>
      </c>
      <c r="H565" s="10">
        <f t="shared" si="64"/>
        <v>45258</v>
      </c>
      <c r="I565" s="10" t="str" cm="1">
        <f t="array" ref="I565">_xlfn.IFS(E565=1,"January",E565=2,"Febuary",E565=3,"March",E565=4,"April",E565=5,"May",E565=6,"June",E565=7,"July",E565=8,"August",E565=9,"September",E565=10,"October",E565=11,"November",E565=12,"December",E565&gt;12,_xlfn.IFS(F565=1,"January",F565=2,"Febuary",F565=3,"March",F565=4,"April",F565=5,"May",F565=6,"June",F565=7,"July",F565=8,"August",F565=9,"September",F565=10,"October",F565=11,"November",F565=12,"December"))</f>
        <v>November</v>
      </c>
      <c r="J565" s="10" t="str" cm="1">
        <f t="array" ref="J565">_xlfn.IFS(OR(I565="December",I565="January",I565="Febuary"),"Winter",OR(I565="March",I565="April",I565="May"),"Spring",OR(I565="June",I565="July",I565="August"),"Summer",OR(I565="September",I565="October",I565="November"),"Fall")</f>
        <v>Fall</v>
      </c>
      <c r="K565" s="13">
        <v>45276</v>
      </c>
      <c r="L565" s="9">
        <f t="shared" si="65"/>
        <v>18</v>
      </c>
      <c r="M565" s="9" t="s">
        <v>19</v>
      </c>
      <c r="N565" s="9">
        <v>66953</v>
      </c>
      <c r="O565" s="9">
        <v>3025</v>
      </c>
      <c r="P565" s="14">
        <v>1707.85</v>
      </c>
      <c r="Q565" s="14">
        <f t="shared" si="66"/>
        <v>1707.85</v>
      </c>
      <c r="R565" s="9">
        <v>477</v>
      </c>
      <c r="S565" s="9" t="b">
        <v>1</v>
      </c>
      <c r="T565" s="9">
        <v>0</v>
      </c>
      <c r="U565" s="9">
        <f t="shared" si="67"/>
        <v>0</v>
      </c>
      <c r="V565" s="14">
        <f t="shared" si="68"/>
        <v>22142.15</v>
      </c>
      <c r="W565" s="14">
        <f t="shared" si="69"/>
        <v>3.58039832285115</v>
      </c>
      <c r="X565" s="14">
        <f t="shared" si="70"/>
        <v>0</v>
      </c>
      <c r="Y565" s="9">
        <f t="shared" si="71"/>
        <v>0</v>
      </c>
    </row>
    <row r="566" spans="1:25">
      <c r="A566" s="5" t="s">
        <v>1187</v>
      </c>
      <c r="B566" s="6" t="s">
        <v>1188</v>
      </c>
      <c r="C566" s="7" t="s">
        <v>4128</v>
      </c>
      <c r="D566" s="7">
        <v>44951</v>
      </c>
      <c r="E566" s="6">
        <v>1</v>
      </c>
      <c r="F566" s="6">
        <v>25</v>
      </c>
      <c r="G566" s="6">
        <v>2023</v>
      </c>
      <c r="H566" s="7">
        <f t="shared" si="64"/>
        <v>44951</v>
      </c>
      <c r="I566" s="7" t="str" cm="1">
        <f t="array" ref="I566">_xlfn.IFS(E566=1,"January",E566=2,"Febuary",E566=3,"March",E566=4,"April",E566=5,"May",E566=6,"June",E566=7,"July",E566=8,"August",E566=9,"September",E566=10,"October",E566=11,"November",E566=12,"December",E566&gt;12,_xlfn.IFS(F566=1,"January",F566=2,"Febuary",F566=3,"March",F566=4,"April",F566=5,"May",F566=6,"June",F566=7,"July",F566=8,"August",F566=9,"September",F566=10,"October",F566=11,"November",F566=12,"December"))</f>
        <v>January</v>
      </c>
      <c r="J566" s="7" t="str" cm="1">
        <f t="array" ref="J566">_xlfn.IFS(OR(I566="December",I566="January",I566="Febuary"),"Winter",OR(I566="March",I566="April",I566="May"),"Spring",OR(I566="June",I566="July",I566="August"),"Summer",OR(I566="September",I566="October",I566="November"),"Fall")</f>
        <v>Winter</v>
      </c>
      <c r="K566" s="11">
        <v>44960</v>
      </c>
      <c r="L566" s="6">
        <f t="shared" si="65"/>
        <v>9</v>
      </c>
      <c r="M566" s="6" t="s">
        <v>33</v>
      </c>
      <c r="N566" s="6">
        <v>58458</v>
      </c>
      <c r="O566" s="6">
        <v>2122</v>
      </c>
      <c r="P566" s="12">
        <v>3546.81</v>
      </c>
      <c r="Q566" s="12">
        <f t="shared" si="66"/>
        <v>3546.81</v>
      </c>
      <c r="R566" s="6">
        <v>303</v>
      </c>
      <c r="S566" s="6" t="b">
        <v>1</v>
      </c>
      <c r="T566" s="6">
        <v>0</v>
      </c>
      <c r="U566" s="6">
        <f t="shared" si="67"/>
        <v>0</v>
      </c>
      <c r="V566" s="12">
        <f t="shared" si="68"/>
        <v>11603.19</v>
      </c>
      <c r="W566" s="12">
        <f t="shared" si="69"/>
        <v>11.7056435643564</v>
      </c>
      <c r="X566" s="12">
        <f t="shared" si="70"/>
        <v>0</v>
      </c>
      <c r="Y566" s="6">
        <f t="shared" si="71"/>
        <v>0</v>
      </c>
    </row>
    <row r="567" spans="1:25">
      <c r="A567" s="8" t="s">
        <v>1189</v>
      </c>
      <c r="B567" s="9" t="s">
        <v>1190</v>
      </c>
      <c r="C567" s="10" t="s">
        <v>4127</v>
      </c>
      <c r="D567" s="10">
        <v>44990</v>
      </c>
      <c r="E567" s="9">
        <v>3</v>
      </c>
      <c r="F567" s="9">
        <v>5</v>
      </c>
      <c r="G567" s="9">
        <v>2023</v>
      </c>
      <c r="H567" s="10">
        <f t="shared" si="64"/>
        <v>44990</v>
      </c>
      <c r="I567" s="10" t="str" cm="1">
        <f t="array" ref="I567">_xlfn.IFS(E567=1,"January",E567=2,"Febuary",E567=3,"March",E567=4,"April",E567=5,"May",E567=6,"June",E567=7,"July",E567=8,"August",E567=9,"September",E567=10,"October",E567=11,"November",E567=12,"December",E567&gt;12,_xlfn.IFS(F567=1,"January",F567=2,"Febuary",F567=3,"March",F567=4,"April",F567=5,"May",F567=6,"June",F567=7,"July",F567=8,"August",F567=9,"September",F567=10,"October",F567=11,"November",F567=12,"December"))</f>
        <v>March</v>
      </c>
      <c r="J567" s="10" t="str" cm="1">
        <f t="array" ref="J567">_xlfn.IFS(OR(I567="December",I567="January",I567="Febuary"),"Winter",OR(I567="March",I567="April",I567="May"),"Spring",OR(I567="June",I567="July",I567="August"),"Summer",OR(I567="September",I567="October",I567="November"),"Fall")</f>
        <v>Spring</v>
      </c>
      <c r="K567" s="13">
        <v>44999</v>
      </c>
      <c r="L567" s="9">
        <f t="shared" si="65"/>
        <v>9</v>
      </c>
      <c r="M567" s="9" t="s">
        <v>41</v>
      </c>
      <c r="N567" s="9">
        <v>21358</v>
      </c>
      <c r="O567" s="9">
        <v>479</v>
      </c>
      <c r="P567" s="14">
        <v>525.63</v>
      </c>
      <c r="Q567" s="14">
        <f t="shared" si="66"/>
        <v>525.63</v>
      </c>
      <c r="R567" s="9">
        <v>29</v>
      </c>
      <c r="S567" s="9" t="b">
        <v>1</v>
      </c>
      <c r="T567" s="9">
        <v>0</v>
      </c>
      <c r="U567" s="9">
        <f t="shared" si="67"/>
        <v>0</v>
      </c>
      <c r="V567" s="14">
        <f t="shared" si="68"/>
        <v>924.37</v>
      </c>
      <c r="W567" s="14">
        <f t="shared" si="69"/>
        <v>18.1251724137931</v>
      </c>
      <c r="X567" s="14">
        <f t="shared" si="70"/>
        <v>0</v>
      </c>
      <c r="Y567" s="9">
        <f t="shared" si="71"/>
        <v>0</v>
      </c>
    </row>
    <row r="568" spans="1:25">
      <c r="A568" s="5" t="s">
        <v>1191</v>
      </c>
      <c r="B568" s="6" t="s">
        <v>1192</v>
      </c>
      <c r="C568" s="7" t="s">
        <v>4127</v>
      </c>
      <c r="D568" s="7">
        <v>45131</v>
      </c>
      <c r="E568" s="6">
        <v>7</v>
      </c>
      <c r="F568" s="6">
        <v>24</v>
      </c>
      <c r="G568" s="6">
        <v>2023</v>
      </c>
      <c r="H568" s="7">
        <f t="shared" si="64"/>
        <v>45131</v>
      </c>
      <c r="I568" s="7" t="str" cm="1">
        <f t="array" ref="I568">_xlfn.IFS(E568=1,"January",E568=2,"Febuary",E568=3,"March",E568=4,"April",E568=5,"May",E568=6,"June",E568=7,"July",E568=8,"August",E568=9,"September",E568=10,"October",E568=11,"November",E568=12,"December",E568&gt;12,_xlfn.IFS(F568=1,"January",F568=2,"Febuary",F568=3,"March",F568=4,"April",F568=5,"May",F568=6,"June",F568=7,"July",F568=8,"August",F568=9,"September",F568=10,"October",F568=11,"November",F568=12,"December"))</f>
        <v>July</v>
      </c>
      <c r="J568" s="7" t="str" cm="1">
        <f t="array" ref="J568">_xlfn.IFS(OR(I568="December",I568="January",I568="Febuary"),"Winter",OR(I568="March",I568="April",I568="May"),"Spring",OR(I568="June",I568="July",I568="August"),"Summer",OR(I568="September",I568="October",I568="November"),"Fall")</f>
        <v>Summer</v>
      </c>
      <c r="K568" s="11">
        <v>45132</v>
      </c>
      <c r="L568" s="6">
        <f t="shared" si="65"/>
        <v>1</v>
      </c>
      <c r="M568" s="6" t="s">
        <v>138</v>
      </c>
      <c r="N568" s="6">
        <v>4267</v>
      </c>
      <c r="O568" s="6">
        <v>169</v>
      </c>
      <c r="P568" s="12">
        <v>197.03</v>
      </c>
      <c r="Q568" s="12">
        <f t="shared" si="66"/>
        <v>197.03</v>
      </c>
      <c r="R568" s="6">
        <v>13</v>
      </c>
      <c r="S568" s="6" t="b">
        <v>1</v>
      </c>
      <c r="T568" s="6">
        <v>0</v>
      </c>
      <c r="U568" s="6">
        <f t="shared" si="67"/>
        <v>0</v>
      </c>
      <c r="V568" s="12">
        <f t="shared" si="68"/>
        <v>452.97</v>
      </c>
      <c r="W568" s="12">
        <f t="shared" si="69"/>
        <v>15.1561538461538</v>
      </c>
      <c r="X568" s="12">
        <f t="shared" si="70"/>
        <v>0</v>
      </c>
      <c r="Y568" s="6">
        <f t="shared" si="71"/>
        <v>0</v>
      </c>
    </row>
    <row r="569" spans="1:25">
      <c r="A569" s="8" t="s">
        <v>1193</v>
      </c>
      <c r="B569" s="9" t="s">
        <v>1194</v>
      </c>
      <c r="C569" s="10" t="s">
        <v>4127</v>
      </c>
      <c r="D569" s="10">
        <v>45124</v>
      </c>
      <c r="E569" s="9">
        <v>7</v>
      </c>
      <c r="F569" s="9">
        <v>17</v>
      </c>
      <c r="G569" s="9">
        <v>2023</v>
      </c>
      <c r="H569" s="10">
        <f t="shared" si="64"/>
        <v>45124</v>
      </c>
      <c r="I569" s="10" t="str" cm="1">
        <f t="array" ref="I569">_xlfn.IFS(E569=1,"January",E569=2,"Febuary",E569=3,"March",E569=4,"April",E569=5,"May",E569=6,"June",E569=7,"July",E569=8,"August",E569=9,"September",E569=10,"October",E569=11,"November",E569=12,"December",E569&gt;12,_xlfn.IFS(F569=1,"January",F569=2,"Febuary",F569=3,"March",F569=4,"April",F569=5,"May",F569=6,"June",F569=7,"July",F569=8,"August",F569=9,"September",F569=10,"October",F569=11,"November",F569=12,"December"))</f>
        <v>July</v>
      </c>
      <c r="J569" s="10" t="str" cm="1">
        <f t="array" ref="J569">_xlfn.IFS(OR(I569="December",I569="January",I569="Febuary"),"Winter",OR(I569="March",I569="April",I569="May"),"Spring",OR(I569="June",I569="July",I569="August"),"Summer",OR(I569="September",I569="October",I569="November"),"Fall")</f>
        <v>Summer</v>
      </c>
      <c r="K569" s="13">
        <v>45147</v>
      </c>
      <c r="L569" s="9">
        <f t="shared" si="65"/>
        <v>23</v>
      </c>
      <c r="M569" s="9" t="s">
        <v>41</v>
      </c>
      <c r="N569" s="9">
        <v>83745</v>
      </c>
      <c r="O569" s="9">
        <v>3567</v>
      </c>
      <c r="P569" s="14">
        <v>6564.68</v>
      </c>
      <c r="Q569" s="14">
        <f t="shared" si="66"/>
        <v>3636.145</v>
      </c>
      <c r="R569" s="9">
        <v>312</v>
      </c>
      <c r="S569" s="9" t="b">
        <v>1</v>
      </c>
      <c r="T569" s="9">
        <v>0</v>
      </c>
      <c r="U569" s="9">
        <f t="shared" si="67"/>
        <v>0</v>
      </c>
      <c r="V569" s="14">
        <f t="shared" si="68"/>
        <v>11963.855</v>
      </c>
      <c r="W569" s="14">
        <f t="shared" si="69"/>
        <v>11.6543108974359</v>
      </c>
      <c r="X569" s="14">
        <f t="shared" si="70"/>
        <v>0</v>
      </c>
      <c r="Y569" s="9">
        <f t="shared" si="71"/>
        <v>0</v>
      </c>
    </row>
    <row r="570" spans="1:25">
      <c r="A570" s="5" t="s">
        <v>1195</v>
      </c>
      <c r="B570" s="6" t="s">
        <v>1196</v>
      </c>
      <c r="C570" s="7" t="s">
        <v>4127</v>
      </c>
      <c r="D570" s="7">
        <v>45281</v>
      </c>
      <c r="E570" s="6">
        <v>12</v>
      </c>
      <c r="F570" s="6">
        <v>21</v>
      </c>
      <c r="G570" s="6">
        <v>2023</v>
      </c>
      <c r="H570" s="7">
        <f t="shared" si="64"/>
        <v>45281</v>
      </c>
      <c r="I570" s="7" t="str" cm="1">
        <f t="array" ref="I570">_xlfn.IFS(E570=1,"January",E570=2,"Febuary",E570=3,"March",E570=4,"April",E570=5,"May",E570=6,"June",E570=7,"July",E570=8,"August",E570=9,"September",E570=10,"October",E570=11,"November",E570=12,"December",E570&gt;12,_xlfn.IFS(F570=1,"January",F570=2,"Febuary",F570=3,"March",F570=4,"April",F570=5,"May",F570=6,"June",F570=7,"July",F570=8,"August",F570=9,"September",F570=10,"October",F570=11,"November",F570=12,"December"))</f>
        <v>December</v>
      </c>
      <c r="J570" s="7" t="str" cm="1">
        <f t="array" ref="J570">_xlfn.IFS(OR(I570="December",I570="January",I570="Febuary"),"Winter",OR(I570="March",I570="April",I570="May"),"Spring",OR(I570="June",I570="July",I570="August"),"Summer",OR(I570="September",I570="October",I570="November"),"Fall")</f>
        <v>Winter</v>
      </c>
      <c r="K570" s="11">
        <v>45300</v>
      </c>
      <c r="L570" s="6">
        <f t="shared" si="65"/>
        <v>19</v>
      </c>
      <c r="M570" s="6" t="s">
        <v>14</v>
      </c>
      <c r="N570" s="6">
        <v>90588</v>
      </c>
      <c r="O570" s="6">
        <v>3134</v>
      </c>
      <c r="P570" s="12">
        <v>4660.52</v>
      </c>
      <c r="Q570" s="12">
        <f t="shared" si="66"/>
        <v>3636.145</v>
      </c>
      <c r="R570" s="6">
        <v>547</v>
      </c>
      <c r="S570" s="6" t="b">
        <v>1</v>
      </c>
      <c r="T570" s="6">
        <v>0</v>
      </c>
      <c r="U570" s="6">
        <f t="shared" si="67"/>
        <v>0</v>
      </c>
      <c r="V570" s="12">
        <f t="shared" si="68"/>
        <v>23713.855</v>
      </c>
      <c r="W570" s="12">
        <f t="shared" si="69"/>
        <v>6.64743144424132</v>
      </c>
      <c r="X570" s="12">
        <f t="shared" si="70"/>
        <v>0</v>
      </c>
      <c r="Y570" s="6">
        <f t="shared" si="71"/>
        <v>0</v>
      </c>
    </row>
    <row r="571" spans="1:25">
      <c r="A571" s="8" t="s">
        <v>1197</v>
      </c>
      <c r="B571" s="9" t="s">
        <v>1198</v>
      </c>
      <c r="C571" s="10" t="s">
        <v>4128</v>
      </c>
      <c r="D571" s="10">
        <v>45192</v>
      </c>
      <c r="E571" s="9">
        <v>9</v>
      </c>
      <c r="F571" s="9">
        <v>23</v>
      </c>
      <c r="G571" s="9">
        <v>2023</v>
      </c>
      <c r="H571" s="10">
        <f t="shared" si="64"/>
        <v>45192</v>
      </c>
      <c r="I571" s="10" t="str" cm="1">
        <f t="array" ref="I571">_xlfn.IFS(E571=1,"January",E571=2,"Febuary",E571=3,"March",E571=4,"April",E571=5,"May",E571=6,"June",E571=7,"July",E571=8,"August",E571=9,"September",E571=10,"October",E571=11,"November",E571=12,"December",E571&gt;12,_xlfn.IFS(F571=1,"January",F571=2,"Febuary",F571=3,"March",F571=4,"April",F571=5,"May",F571=6,"June",F571=7,"July",F571=8,"August",F571=9,"September",F571=10,"October",F571=11,"November",F571=12,"December"))</f>
        <v>September</v>
      </c>
      <c r="J571" s="10" t="str" cm="1">
        <f t="array" ref="J571">_xlfn.IFS(OR(I571="December",I571="January",I571="Febuary"),"Winter",OR(I571="March",I571="April",I571="May"),"Spring",OR(I571="June",I571="July",I571="August"),"Summer",OR(I571="September",I571="October",I571="November"),"Fall")</f>
        <v>Fall</v>
      </c>
      <c r="K571" s="13">
        <v>45208</v>
      </c>
      <c r="L571" s="9">
        <f t="shared" si="65"/>
        <v>16</v>
      </c>
      <c r="M571" s="9" t="s">
        <v>41</v>
      </c>
      <c r="N571" s="9">
        <v>39513</v>
      </c>
      <c r="O571" s="9">
        <v>1482</v>
      </c>
      <c r="P571" s="14">
        <v>758.92</v>
      </c>
      <c r="Q571" s="14">
        <f t="shared" si="66"/>
        <v>758.92</v>
      </c>
      <c r="R571" s="9">
        <v>177</v>
      </c>
      <c r="S571" s="9" t="b">
        <v>0</v>
      </c>
      <c r="T571" s="9">
        <v>0</v>
      </c>
      <c r="U571" s="9">
        <f t="shared" si="67"/>
        <v>0</v>
      </c>
      <c r="V571" s="14">
        <f t="shared" si="68"/>
        <v>8091.08</v>
      </c>
      <c r="W571" s="14">
        <f t="shared" si="69"/>
        <v>4.28768361581921</v>
      </c>
      <c r="X571" s="14">
        <f t="shared" si="70"/>
        <v>0</v>
      </c>
      <c r="Y571" s="9">
        <f t="shared" si="71"/>
        <v>0</v>
      </c>
    </row>
    <row r="572" spans="1:25">
      <c r="A572" s="5" t="s">
        <v>1199</v>
      </c>
      <c r="B572" s="6" t="s">
        <v>1200</v>
      </c>
      <c r="C572" s="7" t="s">
        <v>4131</v>
      </c>
      <c r="D572" s="7">
        <v>45085</v>
      </c>
      <c r="E572" s="6">
        <v>6</v>
      </c>
      <c r="F572" s="6">
        <v>8</v>
      </c>
      <c r="G572" s="6">
        <v>2023</v>
      </c>
      <c r="H572" s="7">
        <f t="shared" si="64"/>
        <v>45085</v>
      </c>
      <c r="I572" s="7" t="str" cm="1">
        <f t="array" ref="I572">_xlfn.IFS(E572=1,"January",E572=2,"Febuary",E572=3,"March",E572=4,"April",E572=5,"May",E572=6,"June",E572=7,"July",E572=8,"August",E572=9,"September",E572=10,"October",E572=11,"November",E572=12,"December",E572&gt;12,_xlfn.IFS(F572=1,"January",F572=2,"Febuary",F572=3,"March",F572=4,"April",F572=5,"May",F572=6,"June",F572=7,"July",F572=8,"August",F572=9,"September",F572=10,"October",F572=11,"November",F572=12,"December"))</f>
        <v>June</v>
      </c>
      <c r="J572" s="7" t="str" cm="1">
        <f t="array" ref="J572">_xlfn.IFS(OR(I572="December",I572="January",I572="Febuary"),"Winter",OR(I572="March",I572="April",I572="May"),"Spring",OR(I572="June",I572="July",I572="August"),"Summer",OR(I572="September",I572="October",I572="November"),"Fall")</f>
        <v>Summer</v>
      </c>
      <c r="K572" s="11">
        <v>45147</v>
      </c>
      <c r="L572" s="6">
        <f t="shared" si="65"/>
        <v>62</v>
      </c>
      <c r="M572" s="6" t="s">
        <v>19</v>
      </c>
      <c r="N572" s="6">
        <v>27092</v>
      </c>
      <c r="O572" s="6">
        <v>677</v>
      </c>
      <c r="P572" s="12">
        <v>1296.29</v>
      </c>
      <c r="Q572" s="12">
        <f t="shared" si="66"/>
        <v>1296.29</v>
      </c>
      <c r="R572" s="6">
        <v>83</v>
      </c>
      <c r="S572" s="6" t="b">
        <v>1</v>
      </c>
      <c r="T572" s="6">
        <v>0</v>
      </c>
      <c r="U572" s="6">
        <f t="shared" si="67"/>
        <v>0</v>
      </c>
      <c r="V572" s="12">
        <f t="shared" si="68"/>
        <v>2853.71</v>
      </c>
      <c r="W572" s="12">
        <f t="shared" si="69"/>
        <v>15.6179518072289</v>
      </c>
      <c r="X572" s="12">
        <f t="shared" si="70"/>
        <v>0</v>
      </c>
      <c r="Y572" s="6">
        <f t="shared" si="71"/>
        <v>0</v>
      </c>
    </row>
    <row r="573" spans="1:25">
      <c r="A573" s="8" t="s">
        <v>1201</v>
      </c>
      <c r="B573" s="9" t="s">
        <v>1202</v>
      </c>
      <c r="C573" s="10" t="s">
        <v>4128</v>
      </c>
      <c r="D573" s="10">
        <v>45235</v>
      </c>
      <c r="E573" s="9">
        <v>11</v>
      </c>
      <c r="F573" s="9">
        <v>5</v>
      </c>
      <c r="G573" s="9">
        <v>2023</v>
      </c>
      <c r="H573" s="10">
        <f t="shared" si="64"/>
        <v>45235</v>
      </c>
      <c r="I573" s="10" t="str" cm="1">
        <f t="array" ref="I573">_xlfn.IFS(E573=1,"January",E573=2,"Febuary",E573=3,"March",E573=4,"April",E573=5,"May",E573=6,"June",E573=7,"July",E573=8,"August",E573=9,"September",E573=10,"October",E573=11,"November",E573=12,"December",E573&gt;12,_xlfn.IFS(F573=1,"January",F573=2,"Febuary",F573=3,"March",F573=4,"April",F573=5,"May",F573=6,"June",F573=7,"July",F573=8,"August",F573=9,"September",F573=10,"October",F573=11,"November",F573=12,"December"))</f>
        <v>November</v>
      </c>
      <c r="J573" s="10" t="str" cm="1">
        <f t="array" ref="J573">_xlfn.IFS(OR(I573="December",I573="January",I573="Febuary"),"Winter",OR(I573="March",I573="April",I573="May"),"Spring",OR(I573="June",I573="July",I573="August"),"Summer",OR(I573="September",I573="October",I573="November"),"Fall")</f>
        <v>Fall</v>
      </c>
      <c r="K573" s="13">
        <v>45259</v>
      </c>
      <c r="L573" s="9">
        <f t="shared" si="65"/>
        <v>24</v>
      </c>
      <c r="M573" s="9" t="s">
        <v>33</v>
      </c>
      <c r="N573" s="9">
        <v>12338</v>
      </c>
      <c r="O573" s="9">
        <v>389</v>
      </c>
      <c r="P573" s="14">
        <v>332.87</v>
      </c>
      <c r="Q573" s="14">
        <f t="shared" si="66"/>
        <v>332.87</v>
      </c>
      <c r="R573" s="9">
        <v>74</v>
      </c>
      <c r="S573" s="9" t="b">
        <v>1</v>
      </c>
      <c r="T573" s="9">
        <v>0</v>
      </c>
      <c r="U573" s="9">
        <f t="shared" si="67"/>
        <v>0</v>
      </c>
      <c r="V573" s="14">
        <f t="shared" si="68"/>
        <v>3367.13</v>
      </c>
      <c r="W573" s="14">
        <f t="shared" si="69"/>
        <v>4.49824324324324</v>
      </c>
      <c r="X573" s="14">
        <f t="shared" si="70"/>
        <v>0</v>
      </c>
      <c r="Y573" s="9">
        <f t="shared" si="71"/>
        <v>0</v>
      </c>
    </row>
    <row r="574" spans="1:25">
      <c r="A574" s="5" t="s">
        <v>1203</v>
      </c>
      <c r="B574" s="6" t="s">
        <v>1204</v>
      </c>
      <c r="C574" s="7" t="s">
        <v>4129</v>
      </c>
      <c r="D574" s="7">
        <v>45077</v>
      </c>
      <c r="E574" s="6">
        <v>5</v>
      </c>
      <c r="F574" s="6">
        <v>31</v>
      </c>
      <c r="G574" s="6">
        <v>2023</v>
      </c>
      <c r="H574" s="7">
        <f t="shared" si="64"/>
        <v>45077</v>
      </c>
      <c r="I574" s="7" t="str" cm="1">
        <f t="array" ref="I574">_xlfn.IFS(E574=1,"January",E574=2,"Febuary",E574=3,"March",E574=4,"April",E574=5,"May",E574=6,"June",E574=7,"July",E574=8,"August",E574=9,"September",E574=10,"October",E574=11,"November",E574=12,"December",E574&gt;12,_xlfn.IFS(F574=1,"January",F574=2,"Febuary",F574=3,"March",F574=4,"April",F574=5,"May",F574=6,"June",F574=7,"July",F574=8,"August",F574=9,"September",F574=10,"October",F574=11,"November",F574=12,"December"))</f>
        <v>May</v>
      </c>
      <c r="J574" s="7" t="str" cm="1">
        <f t="array" ref="J574">_xlfn.IFS(OR(I574="December",I574="January",I574="Febuary"),"Winter",OR(I574="March",I574="April",I574="May"),"Spring",OR(I574="June",I574="July",I574="August"),"Summer",OR(I574="September",I574="October",I574="November"),"Fall")</f>
        <v>Spring</v>
      </c>
      <c r="K574" s="11">
        <v>45100</v>
      </c>
      <c r="L574" s="6">
        <f t="shared" si="65"/>
        <v>23</v>
      </c>
      <c r="M574" s="6" t="s">
        <v>41</v>
      </c>
      <c r="N574" s="6">
        <v>1412</v>
      </c>
      <c r="O574" s="6">
        <v>43</v>
      </c>
      <c r="P574" s="12">
        <v>28.44</v>
      </c>
      <c r="Q574" s="12">
        <f t="shared" si="66"/>
        <v>28.44</v>
      </c>
      <c r="R574" s="6">
        <v>6</v>
      </c>
      <c r="S574" s="6" t="b">
        <v>1</v>
      </c>
      <c r="T574" s="6">
        <v>0</v>
      </c>
      <c r="U574" s="6">
        <f t="shared" si="67"/>
        <v>0</v>
      </c>
      <c r="V574" s="12">
        <f t="shared" si="68"/>
        <v>271.56</v>
      </c>
      <c r="W574" s="12">
        <f t="shared" si="69"/>
        <v>4.74</v>
      </c>
      <c r="X574" s="12">
        <f t="shared" si="70"/>
        <v>0</v>
      </c>
      <c r="Y574" s="6">
        <f t="shared" si="71"/>
        <v>0</v>
      </c>
    </row>
    <row r="575" spans="1:25">
      <c r="A575" s="8" t="s">
        <v>1205</v>
      </c>
      <c r="B575" s="9" t="s">
        <v>1206</v>
      </c>
      <c r="C575" s="10" t="s">
        <v>4131</v>
      </c>
      <c r="D575" s="10">
        <v>45265</v>
      </c>
      <c r="E575" s="9">
        <v>12</v>
      </c>
      <c r="F575" s="9">
        <v>5</v>
      </c>
      <c r="G575" s="9">
        <v>2023</v>
      </c>
      <c r="H575" s="10">
        <f t="shared" si="64"/>
        <v>45265</v>
      </c>
      <c r="I575" s="10" t="str" cm="1">
        <f t="array" ref="I575">_xlfn.IFS(E575=1,"January",E575=2,"Febuary",E575=3,"March",E575=4,"April",E575=5,"May",E575=6,"June",E575=7,"July",E575=8,"August",E575=9,"September",E575=10,"October",E575=11,"November",E575=12,"December",E575&gt;12,_xlfn.IFS(F575=1,"January",F575=2,"Febuary",F575=3,"March",F575=4,"April",F575=5,"May",F575=6,"June",F575=7,"July",F575=8,"August",F575=9,"September",F575=10,"October",F575=11,"November",F575=12,"December"))</f>
        <v>December</v>
      </c>
      <c r="J575" s="10" t="str" cm="1">
        <f t="array" ref="J575">_xlfn.IFS(OR(I575="December",I575="January",I575="Febuary"),"Winter",OR(I575="March",I575="April",I575="May"),"Spring",OR(I575="June",I575="July",I575="August"),"Summer",OR(I575="September",I575="October",I575="November"),"Fall")</f>
        <v>Winter</v>
      </c>
      <c r="K575" s="13">
        <v>45270</v>
      </c>
      <c r="L575" s="9">
        <f t="shared" si="65"/>
        <v>5</v>
      </c>
      <c r="M575" s="9" t="s">
        <v>138</v>
      </c>
      <c r="N575" s="9">
        <v>8543</v>
      </c>
      <c r="O575" s="9">
        <v>375</v>
      </c>
      <c r="P575" s="14">
        <v>619.57</v>
      </c>
      <c r="Q575" s="14">
        <f t="shared" si="66"/>
        <v>619.57</v>
      </c>
      <c r="R575" s="9">
        <v>69</v>
      </c>
      <c r="S575" s="9" t="b">
        <v>0</v>
      </c>
      <c r="T575" s="9">
        <v>0</v>
      </c>
      <c r="U575" s="9">
        <f t="shared" si="67"/>
        <v>0</v>
      </c>
      <c r="V575" s="14">
        <f t="shared" si="68"/>
        <v>2830.43</v>
      </c>
      <c r="W575" s="14">
        <f t="shared" si="69"/>
        <v>8.97927536231884</v>
      </c>
      <c r="X575" s="14">
        <f t="shared" si="70"/>
        <v>0</v>
      </c>
      <c r="Y575" s="9">
        <f t="shared" si="71"/>
        <v>0</v>
      </c>
    </row>
    <row r="576" spans="1:25">
      <c r="A576" s="5" t="s">
        <v>1207</v>
      </c>
      <c r="B576" s="6" t="s">
        <v>1208</v>
      </c>
      <c r="C576" s="7" t="s">
        <v>4129</v>
      </c>
      <c r="D576" s="7">
        <v>45145</v>
      </c>
      <c r="E576" s="6">
        <v>8</v>
      </c>
      <c r="F576" s="6">
        <v>7</v>
      </c>
      <c r="G576" s="6">
        <v>2023</v>
      </c>
      <c r="H576" s="7">
        <f t="shared" si="64"/>
        <v>45145</v>
      </c>
      <c r="I576" s="7" t="str" cm="1">
        <f t="array" ref="I576">_xlfn.IFS(E576=1,"January",E576=2,"Febuary",E576=3,"March",E576=4,"April",E576=5,"May",E576=6,"June",E576=7,"July",E576=8,"August",E576=9,"September",E576=10,"October",E576=11,"November",E576=12,"December",E576&gt;12,_xlfn.IFS(F576=1,"January",F576=2,"Febuary",F576=3,"March",F576=4,"April",F576=5,"May",F576=6,"June",F576=7,"July",F576=8,"August",F576=9,"September",F576=10,"October",F576=11,"November",F576=12,"December"))</f>
        <v>August</v>
      </c>
      <c r="J576" s="7" t="str" cm="1">
        <f t="array" ref="J576">_xlfn.IFS(OR(I576="December",I576="January",I576="Febuary"),"Winter",OR(I576="March",I576="April",I576="May"),"Spring",OR(I576="June",I576="July",I576="August"),"Summer",OR(I576="September",I576="October",I576="November"),"Fall")</f>
        <v>Summer</v>
      </c>
      <c r="K576" s="11">
        <v>45152</v>
      </c>
      <c r="L576" s="6">
        <f t="shared" si="65"/>
        <v>7</v>
      </c>
      <c r="M576" s="6" t="s">
        <v>19</v>
      </c>
      <c r="N576" s="6">
        <v>34496</v>
      </c>
      <c r="O576" s="6">
        <v>1503</v>
      </c>
      <c r="P576" s="12">
        <v>1879.83</v>
      </c>
      <c r="Q576" s="12">
        <f t="shared" si="66"/>
        <v>1879.83</v>
      </c>
      <c r="R576" s="6">
        <v>178</v>
      </c>
      <c r="S576" s="6" t="b">
        <v>0</v>
      </c>
      <c r="T576" s="6">
        <v>0</v>
      </c>
      <c r="U576" s="6">
        <f t="shared" si="67"/>
        <v>0</v>
      </c>
      <c r="V576" s="12">
        <f t="shared" si="68"/>
        <v>7020.17</v>
      </c>
      <c r="W576" s="12">
        <f t="shared" si="69"/>
        <v>10.5608426966292</v>
      </c>
      <c r="X576" s="12">
        <f t="shared" si="70"/>
        <v>0</v>
      </c>
      <c r="Y576" s="6">
        <f t="shared" si="71"/>
        <v>0</v>
      </c>
    </row>
    <row r="577" spans="1:25">
      <c r="A577" s="8" t="s">
        <v>1209</v>
      </c>
      <c r="B577" s="9" t="s">
        <v>1210</v>
      </c>
      <c r="C577" s="10" t="s">
        <v>4128</v>
      </c>
      <c r="D577" s="10" t="s">
        <v>1211</v>
      </c>
      <c r="E577" s="9">
        <v>17</v>
      </c>
      <c r="F577" s="9">
        <v>8</v>
      </c>
      <c r="G577" s="9">
        <v>2023</v>
      </c>
      <c r="H577" s="10">
        <f t="shared" si="64"/>
        <v>45155</v>
      </c>
      <c r="I577" s="10" t="str" cm="1">
        <f t="array" ref="I577">_xlfn.IFS(E577=1,"January",E577=2,"Febuary",E577=3,"March",E577=4,"April",E577=5,"May",E577=6,"June",E577=7,"July",E577=8,"August",E577=9,"September",E577=10,"October",E577=11,"November",E577=12,"December",E577&gt;12,_xlfn.IFS(F577=1,"January",F577=2,"Febuary",F577=3,"March",F577=4,"April",F577=5,"May",F577=6,"June",F577=7,"July",F577=8,"August",F577=9,"September",F577=10,"October",F577=11,"November",F577=12,"December"))</f>
        <v>August</v>
      </c>
      <c r="J577" s="10" t="str" cm="1">
        <f t="array" ref="J577">_xlfn.IFS(OR(I577="December",I577="January",I577="Febuary"),"Winter",OR(I577="March",I577="April",I577="May"),"Spring",OR(I577="June",I577="July",I577="August"),"Summer",OR(I577="September",I577="October",I577="November"),"Fall")</f>
        <v>Summer</v>
      </c>
      <c r="K577" s="13">
        <v>45158</v>
      </c>
      <c r="L577" s="9">
        <f t="shared" si="65"/>
        <v>3</v>
      </c>
      <c r="M577" s="9" t="s">
        <v>19</v>
      </c>
      <c r="N577" s="9">
        <v>61692</v>
      </c>
      <c r="O577" s="9">
        <v>2671</v>
      </c>
      <c r="P577" s="14">
        <v>3073.4</v>
      </c>
      <c r="Q577" s="14">
        <f t="shared" si="66"/>
        <v>3073.4</v>
      </c>
      <c r="R577" s="9">
        <v>193</v>
      </c>
      <c r="S577" s="9" t="b">
        <v>0</v>
      </c>
      <c r="T577" s="9">
        <v>0</v>
      </c>
      <c r="U577" s="9">
        <f t="shared" si="67"/>
        <v>0</v>
      </c>
      <c r="V577" s="14">
        <f t="shared" si="68"/>
        <v>6576.6</v>
      </c>
      <c r="W577" s="14">
        <f t="shared" si="69"/>
        <v>15.9243523316062</v>
      </c>
      <c r="X577" s="14">
        <f t="shared" si="70"/>
        <v>0</v>
      </c>
      <c r="Y577" s="9">
        <f t="shared" si="71"/>
        <v>0</v>
      </c>
    </row>
    <row r="578" spans="1:25">
      <c r="A578" s="5" t="s">
        <v>1212</v>
      </c>
      <c r="B578" s="6" t="s">
        <v>1213</v>
      </c>
      <c r="C578" s="7" t="s">
        <v>4128</v>
      </c>
      <c r="D578" s="7">
        <v>45107</v>
      </c>
      <c r="E578" s="6">
        <v>6</v>
      </c>
      <c r="F578" s="6">
        <v>30</v>
      </c>
      <c r="G578" s="6">
        <v>2023</v>
      </c>
      <c r="H578" s="7">
        <f t="shared" ref="H578:H641" si="72">IF(E578&gt;12,DATE(G578,F578,E578),D578)</f>
        <v>45107</v>
      </c>
      <c r="I578" s="7" t="str" cm="1">
        <f t="array" ref="I578">_xlfn.IFS(E578=1,"January",E578=2,"Febuary",E578=3,"March",E578=4,"April",E578=5,"May",E578=6,"June",E578=7,"July",E578=8,"August",E578=9,"September",E578=10,"October",E578=11,"November",E578=12,"December",E578&gt;12,_xlfn.IFS(F578=1,"January",F578=2,"Febuary",F578=3,"March",F578=4,"April",F578=5,"May",F578=6,"June",F578=7,"July",F578=8,"August",F578=9,"September",F578=10,"October",F578=11,"November",F578=12,"December"))</f>
        <v>June</v>
      </c>
      <c r="J578" s="7" t="str" cm="1">
        <f t="array" ref="J578">_xlfn.IFS(OR(I578="December",I578="January",I578="Febuary"),"Winter",OR(I578="March",I578="April",I578="May"),"Spring",OR(I578="June",I578="July",I578="August"),"Summer",OR(I578="September",I578="October",I578="November"),"Fall")</f>
        <v>Summer</v>
      </c>
      <c r="K578" s="11">
        <v>45120</v>
      </c>
      <c r="L578" s="6">
        <f t="shared" ref="L578:L641" si="73">IF(DATEDIF(H578,K578,"D")&lt;0,H578+30,DATEDIF(H578,K578,"D"))</f>
        <v>13</v>
      </c>
      <c r="M578" s="6" t="s">
        <v>19</v>
      </c>
      <c r="N578" s="6">
        <v>90084</v>
      </c>
      <c r="O578" s="6">
        <v>940</v>
      </c>
      <c r="P578" s="12">
        <v>-821.8</v>
      </c>
      <c r="Q578" s="12">
        <f t="shared" ref="Q578:Q641" si="74">IF(IF(P578&lt;$AA$6,$AA$6,IF(P578&gt;$AA$7,$AA$7,P578))&lt;0,IF(P578&lt;$AA$6,$AA$6,IF(P578&gt;$AA$7,$AA$7,P578))*(-1),IF(P578&lt;$AA$6,$AA$6,IF(P578&gt;$AA$7,$AA$7,P578)))</f>
        <v>345.555</v>
      </c>
      <c r="R578" s="6">
        <v>178</v>
      </c>
      <c r="S578" s="6" t="b">
        <v>0</v>
      </c>
      <c r="T578" s="6">
        <v>0</v>
      </c>
      <c r="U578" s="6">
        <f t="shared" ref="U578:U641" si="75">IFERROR((R578/T578)*100,0)</f>
        <v>0</v>
      </c>
      <c r="V578" s="12">
        <f t="shared" ref="V578:V641" si="76">(R578*50)-Q578</f>
        <v>8554.445</v>
      </c>
      <c r="W578" s="12">
        <f t="shared" ref="W578:W641" si="77">IFERROR(Q578/R578,0)</f>
        <v>1.9413202247191</v>
      </c>
      <c r="X578" s="12">
        <f t="shared" ref="X578:X641" si="78">IFERROR(Q578/T578,0)</f>
        <v>0</v>
      </c>
      <c r="Y578" s="6">
        <f t="shared" ref="Y578:Y641" si="79">T578/N578</f>
        <v>0</v>
      </c>
    </row>
    <row r="579" spans="1:25">
      <c r="A579" s="8" t="s">
        <v>1214</v>
      </c>
      <c r="B579" s="9" t="s">
        <v>1215</v>
      </c>
      <c r="C579" s="10" t="s">
        <v>4127</v>
      </c>
      <c r="D579" s="10">
        <v>45254</v>
      </c>
      <c r="E579" s="9">
        <v>11</v>
      </c>
      <c r="F579" s="9">
        <v>24</v>
      </c>
      <c r="G579" s="9">
        <v>2023</v>
      </c>
      <c r="H579" s="10">
        <f t="shared" si="72"/>
        <v>45254</v>
      </c>
      <c r="I579" s="10" t="str" cm="1">
        <f t="array" ref="I579">_xlfn.IFS(E579=1,"January",E579=2,"Febuary",E579=3,"March",E579=4,"April",E579=5,"May",E579=6,"June",E579=7,"July",E579=8,"August",E579=9,"September",E579=10,"October",E579=11,"November",E579=12,"December",E579&gt;12,_xlfn.IFS(F579=1,"January",F579=2,"Febuary",F579=3,"March",F579=4,"April",F579=5,"May",F579=6,"June",F579=7,"July",F579=8,"August",F579=9,"September",F579=10,"October",F579=11,"November",F579=12,"December"))</f>
        <v>November</v>
      </c>
      <c r="J579" s="10" t="str" cm="1">
        <f t="array" ref="J579">_xlfn.IFS(OR(I579="December",I579="January",I579="Febuary"),"Winter",OR(I579="March",I579="April",I579="May"),"Spring",OR(I579="June",I579="July",I579="August"),"Summer",OR(I579="September",I579="October",I579="November"),"Fall")</f>
        <v>Fall</v>
      </c>
      <c r="K579" s="13">
        <v>45276</v>
      </c>
      <c r="L579" s="9">
        <f t="shared" si="73"/>
        <v>22</v>
      </c>
      <c r="M579" s="9" t="s">
        <v>14</v>
      </c>
      <c r="N579" s="9">
        <v>93920</v>
      </c>
      <c r="O579" s="9">
        <v>3755</v>
      </c>
      <c r="P579" s="14">
        <v>4961.13</v>
      </c>
      <c r="Q579" s="14">
        <f t="shared" si="74"/>
        <v>3636.145</v>
      </c>
      <c r="R579" s="9">
        <v>446</v>
      </c>
      <c r="S579" s="9" t="b">
        <v>1</v>
      </c>
      <c r="T579" s="9">
        <v>0</v>
      </c>
      <c r="U579" s="9">
        <f t="shared" si="75"/>
        <v>0</v>
      </c>
      <c r="V579" s="14">
        <f t="shared" si="76"/>
        <v>18663.855</v>
      </c>
      <c r="W579" s="14">
        <f t="shared" si="77"/>
        <v>8.15279147982063</v>
      </c>
      <c r="X579" s="14">
        <f t="shared" si="78"/>
        <v>0</v>
      </c>
      <c r="Y579" s="9">
        <f t="shared" si="79"/>
        <v>0</v>
      </c>
    </row>
    <row r="580" spans="1:25">
      <c r="A580" s="5" t="s">
        <v>1216</v>
      </c>
      <c r="B580" s="6" t="s">
        <v>1217</v>
      </c>
      <c r="C580" s="7" t="s">
        <v>4131</v>
      </c>
      <c r="D580" s="7">
        <v>44965</v>
      </c>
      <c r="E580" s="6">
        <v>2</v>
      </c>
      <c r="F580" s="6">
        <v>8</v>
      </c>
      <c r="G580" s="6">
        <v>2023</v>
      </c>
      <c r="H580" s="7">
        <f t="shared" si="72"/>
        <v>44965</v>
      </c>
      <c r="I580" s="7" t="str" cm="1">
        <f t="array" ref="I580">_xlfn.IFS(E580=1,"January",E580=2,"Febuary",E580=3,"March",E580=4,"April",E580=5,"May",E580=6,"June",E580=7,"July",E580=8,"August",E580=9,"September",E580=10,"October",E580=11,"November",E580=12,"December",E580&gt;12,_xlfn.IFS(F580=1,"January",F580=2,"Febuary",F580=3,"March",F580=4,"April",F580=5,"May",F580=6,"June",F580=7,"July",F580=8,"August",F580=9,"September",F580=10,"October",F580=11,"November",F580=12,"December"))</f>
        <v>Febuary</v>
      </c>
      <c r="J580" s="7" t="str" cm="1">
        <f t="array" ref="J580">_xlfn.IFS(OR(I580="December",I580="January",I580="Febuary"),"Winter",OR(I580="March",I580="April",I580="May"),"Spring",OR(I580="June",I580="July",I580="August"),"Summer",OR(I580="September",I580="October",I580="November"),"Fall")</f>
        <v>Winter</v>
      </c>
      <c r="K580" s="11">
        <v>44978</v>
      </c>
      <c r="L580" s="6">
        <f t="shared" si="73"/>
        <v>13</v>
      </c>
      <c r="M580" s="6" t="s">
        <v>14</v>
      </c>
      <c r="N580" s="6">
        <v>45425</v>
      </c>
      <c r="O580" s="6">
        <v>1832</v>
      </c>
      <c r="P580" s="12">
        <v>1670.01</v>
      </c>
      <c r="Q580" s="12">
        <f t="shared" si="74"/>
        <v>1670.01</v>
      </c>
      <c r="R580" s="6">
        <v>141</v>
      </c>
      <c r="S580" s="6" t="b">
        <v>1</v>
      </c>
      <c r="T580" s="6">
        <v>0</v>
      </c>
      <c r="U580" s="6">
        <f t="shared" si="75"/>
        <v>0</v>
      </c>
      <c r="V580" s="12">
        <f t="shared" si="76"/>
        <v>5379.99</v>
      </c>
      <c r="W580" s="12">
        <f t="shared" si="77"/>
        <v>11.8440425531915</v>
      </c>
      <c r="X580" s="12">
        <f t="shared" si="78"/>
        <v>0</v>
      </c>
      <c r="Y580" s="6">
        <f t="shared" si="79"/>
        <v>0</v>
      </c>
    </row>
    <row r="581" spans="1:25">
      <c r="A581" s="8" t="s">
        <v>1218</v>
      </c>
      <c r="B581" s="9" t="s">
        <v>1219</v>
      </c>
      <c r="C581" s="10" t="s">
        <v>4127</v>
      </c>
      <c r="D581" s="10">
        <v>45189</v>
      </c>
      <c r="E581" s="9">
        <v>9</v>
      </c>
      <c r="F581" s="9">
        <v>20</v>
      </c>
      <c r="G581" s="9">
        <v>2023</v>
      </c>
      <c r="H581" s="10">
        <f t="shared" si="72"/>
        <v>45189</v>
      </c>
      <c r="I581" s="10" t="str" cm="1">
        <f t="array" ref="I581">_xlfn.IFS(E581=1,"January",E581=2,"Febuary",E581=3,"March",E581=4,"April",E581=5,"May",E581=6,"June",E581=7,"July",E581=8,"August",E581=9,"September",E581=10,"October",E581=11,"November",E581=12,"December",E581&gt;12,_xlfn.IFS(F581=1,"January",F581=2,"Febuary",F581=3,"March",F581=4,"April",F581=5,"May",F581=6,"June",F581=7,"July",F581=8,"August",F581=9,"September",F581=10,"October",F581=11,"November",F581=12,"December"))</f>
        <v>September</v>
      </c>
      <c r="J581" s="10" t="str" cm="1">
        <f t="array" ref="J581">_xlfn.IFS(OR(I581="December",I581="January",I581="Febuary"),"Winter",OR(I581="March",I581="April",I581="May"),"Spring",OR(I581="June",I581="July",I581="August"),"Summer",OR(I581="September",I581="October",I581="November"),"Fall")</f>
        <v>Fall</v>
      </c>
      <c r="K581" s="13">
        <v>45190</v>
      </c>
      <c r="L581" s="9">
        <f t="shared" si="73"/>
        <v>1</v>
      </c>
      <c r="M581" s="9" t="s">
        <v>14</v>
      </c>
      <c r="N581" s="9">
        <v>39756</v>
      </c>
      <c r="O581" s="9">
        <v>1476</v>
      </c>
      <c r="P581" s="14">
        <v>2734.1</v>
      </c>
      <c r="Q581" s="14">
        <f t="shared" si="74"/>
        <v>2734.1</v>
      </c>
      <c r="R581" s="9">
        <v>140</v>
      </c>
      <c r="S581" s="9" t="b">
        <v>1</v>
      </c>
      <c r="T581" s="9">
        <v>0</v>
      </c>
      <c r="U581" s="9">
        <f t="shared" si="75"/>
        <v>0</v>
      </c>
      <c r="V581" s="14">
        <f t="shared" si="76"/>
        <v>4265.9</v>
      </c>
      <c r="W581" s="14">
        <f t="shared" si="77"/>
        <v>19.5292857142857</v>
      </c>
      <c r="X581" s="14">
        <f t="shared" si="78"/>
        <v>0</v>
      </c>
      <c r="Y581" s="9">
        <f t="shared" si="79"/>
        <v>0</v>
      </c>
    </row>
    <row r="582" spans="1:25">
      <c r="A582" s="5" t="s">
        <v>1220</v>
      </c>
      <c r="B582" s="6" t="s">
        <v>1221</v>
      </c>
      <c r="C582" s="7" t="s">
        <v>4129</v>
      </c>
      <c r="D582" s="7">
        <v>44942</v>
      </c>
      <c r="E582" s="6">
        <v>1</v>
      </c>
      <c r="F582" s="6">
        <v>16</v>
      </c>
      <c r="G582" s="6">
        <v>2023</v>
      </c>
      <c r="H582" s="7">
        <f t="shared" si="72"/>
        <v>44942</v>
      </c>
      <c r="I582" s="7" t="str" cm="1">
        <f t="array" ref="I582">_xlfn.IFS(E582=1,"January",E582=2,"Febuary",E582=3,"March",E582=4,"April",E582=5,"May",E582=6,"June",E582=7,"July",E582=8,"August",E582=9,"September",E582=10,"October",E582=11,"November",E582=12,"December",E582&gt;12,_xlfn.IFS(F582=1,"January",F582=2,"Febuary",F582=3,"March",F582=4,"April",F582=5,"May",F582=6,"June",F582=7,"July",F582=8,"August",F582=9,"September",F582=10,"October",F582=11,"November",F582=12,"December"))</f>
        <v>January</v>
      </c>
      <c r="J582" s="7" t="str" cm="1">
        <f t="array" ref="J582">_xlfn.IFS(OR(I582="December",I582="January",I582="Febuary"),"Winter",OR(I582="March",I582="April",I582="May"),"Spring",OR(I582="June",I582="July",I582="August"),"Summer",OR(I582="September",I582="October",I582="November"),"Fall")</f>
        <v>Winter</v>
      </c>
      <c r="K582" s="11">
        <v>44944</v>
      </c>
      <c r="L582" s="6">
        <f t="shared" si="73"/>
        <v>2</v>
      </c>
      <c r="M582" s="6" t="s">
        <v>41</v>
      </c>
      <c r="N582" s="6">
        <v>19888</v>
      </c>
      <c r="O582" s="6">
        <v>800</v>
      </c>
      <c r="P582" s="12">
        <v>658.25</v>
      </c>
      <c r="Q582" s="12">
        <f t="shared" si="74"/>
        <v>658.25</v>
      </c>
      <c r="R582" s="6">
        <v>46</v>
      </c>
      <c r="S582" s="6" t="b">
        <v>0</v>
      </c>
      <c r="T582" s="6">
        <v>0</v>
      </c>
      <c r="U582" s="6">
        <f t="shared" si="75"/>
        <v>0</v>
      </c>
      <c r="V582" s="12">
        <f t="shared" si="76"/>
        <v>1641.75</v>
      </c>
      <c r="W582" s="12">
        <f t="shared" si="77"/>
        <v>14.3097826086957</v>
      </c>
      <c r="X582" s="12">
        <f t="shared" si="78"/>
        <v>0</v>
      </c>
      <c r="Y582" s="6">
        <f t="shared" si="79"/>
        <v>0</v>
      </c>
    </row>
    <row r="583" spans="1:25">
      <c r="A583" s="8" t="s">
        <v>1222</v>
      </c>
      <c r="B583" s="9" t="s">
        <v>1223</v>
      </c>
      <c r="C583" s="10" t="s">
        <v>4131</v>
      </c>
      <c r="D583" s="10" t="s">
        <v>1081</v>
      </c>
      <c r="E583" s="9">
        <v>13</v>
      </c>
      <c r="F583" s="9">
        <v>8</v>
      </c>
      <c r="G583" s="9">
        <v>2023</v>
      </c>
      <c r="H583" s="10">
        <f t="shared" si="72"/>
        <v>45151</v>
      </c>
      <c r="I583" s="10" t="str" cm="1">
        <f t="array" ref="I583">_xlfn.IFS(E583=1,"January",E583=2,"Febuary",E583=3,"March",E583=4,"April",E583=5,"May",E583=6,"June",E583=7,"July",E583=8,"August",E583=9,"September",E583=10,"October",E583=11,"November",E583=12,"December",E583&gt;12,_xlfn.IFS(F583=1,"January",F583=2,"Febuary",F583=3,"March",F583=4,"April",F583=5,"May",F583=6,"June",F583=7,"July",F583=8,"August",F583=9,"September",F583=10,"October",F583=11,"November",F583=12,"December"))</f>
        <v>August</v>
      </c>
      <c r="J583" s="10" t="str" cm="1">
        <f t="array" ref="J583">_xlfn.IFS(OR(I583="December",I583="January",I583="Febuary"),"Winter",OR(I583="March",I583="April",I583="May"),"Spring",OR(I583="June",I583="July",I583="August"),"Summer",OR(I583="September",I583="October",I583="November"),"Fall")</f>
        <v>Summer</v>
      </c>
      <c r="K583" s="13">
        <v>45167</v>
      </c>
      <c r="L583" s="9">
        <f t="shared" si="73"/>
        <v>16</v>
      </c>
      <c r="M583" s="9" t="s">
        <v>14</v>
      </c>
      <c r="N583" s="9">
        <v>36735</v>
      </c>
      <c r="O583" s="9">
        <v>1604</v>
      </c>
      <c r="P583" s="14">
        <v>2929.76</v>
      </c>
      <c r="Q583" s="14">
        <f t="shared" si="74"/>
        <v>2929.76</v>
      </c>
      <c r="R583" s="9">
        <v>192</v>
      </c>
      <c r="S583" s="9" t="b">
        <v>1</v>
      </c>
      <c r="T583" s="9">
        <v>0</v>
      </c>
      <c r="U583" s="9">
        <f t="shared" si="75"/>
        <v>0</v>
      </c>
      <c r="V583" s="14">
        <f t="shared" si="76"/>
        <v>6670.24</v>
      </c>
      <c r="W583" s="14">
        <f t="shared" si="77"/>
        <v>15.2591666666667</v>
      </c>
      <c r="X583" s="14">
        <f t="shared" si="78"/>
        <v>0</v>
      </c>
      <c r="Y583" s="9">
        <f t="shared" si="79"/>
        <v>0</v>
      </c>
    </row>
    <row r="584" spans="1:25">
      <c r="A584" s="5" t="s">
        <v>1224</v>
      </c>
      <c r="B584" s="6" t="s">
        <v>1225</v>
      </c>
      <c r="C584" s="7" t="s">
        <v>4129</v>
      </c>
      <c r="D584" s="7">
        <v>44961</v>
      </c>
      <c r="E584" s="6">
        <v>2</v>
      </c>
      <c r="F584" s="6">
        <v>4</v>
      </c>
      <c r="G584" s="6">
        <v>2023</v>
      </c>
      <c r="H584" s="7">
        <f t="shared" si="72"/>
        <v>44961</v>
      </c>
      <c r="I584" s="7" t="str" cm="1">
        <f t="array" ref="I584">_xlfn.IFS(E584=1,"January",E584=2,"Febuary",E584=3,"March",E584=4,"April",E584=5,"May",E584=6,"June",E584=7,"July",E584=8,"August",E584=9,"September",E584=10,"October",E584=11,"November",E584=12,"December",E584&gt;12,_xlfn.IFS(F584=1,"January",F584=2,"Febuary",F584=3,"March",F584=4,"April",F584=5,"May",F584=6,"June",F584=7,"July",F584=8,"August",F584=9,"September",F584=10,"October",F584=11,"November",F584=12,"December"))</f>
        <v>Febuary</v>
      </c>
      <c r="J584" s="7" t="str" cm="1">
        <f t="array" ref="J584">_xlfn.IFS(OR(I584="December",I584="January",I584="Febuary"),"Winter",OR(I584="March",I584="April",I584="May"),"Spring",OR(I584="June",I584="July",I584="August"),"Summer",OR(I584="September",I584="October",I584="November"),"Fall")</f>
        <v>Winter</v>
      </c>
      <c r="K584" s="11">
        <v>44975</v>
      </c>
      <c r="L584" s="6">
        <f t="shared" si="73"/>
        <v>14</v>
      </c>
      <c r="M584" s="6" t="s">
        <v>19</v>
      </c>
      <c r="N584" s="6">
        <v>48295</v>
      </c>
      <c r="O584" s="6">
        <v>1391</v>
      </c>
      <c r="P584" s="12">
        <v>1862.7</v>
      </c>
      <c r="Q584" s="12">
        <f t="shared" si="74"/>
        <v>1862.7</v>
      </c>
      <c r="R584" s="6">
        <v>247</v>
      </c>
      <c r="S584" s="6" t="b">
        <v>0</v>
      </c>
      <c r="T584" s="6">
        <v>0</v>
      </c>
      <c r="U584" s="6">
        <f t="shared" si="75"/>
        <v>0</v>
      </c>
      <c r="V584" s="12">
        <f t="shared" si="76"/>
        <v>10487.3</v>
      </c>
      <c r="W584" s="12">
        <f t="shared" si="77"/>
        <v>7.5412955465587</v>
      </c>
      <c r="X584" s="12">
        <f t="shared" si="78"/>
        <v>0</v>
      </c>
      <c r="Y584" s="6">
        <f t="shared" si="79"/>
        <v>0</v>
      </c>
    </row>
    <row r="585" spans="1:25">
      <c r="A585" s="8" t="s">
        <v>1226</v>
      </c>
      <c r="B585" s="9" t="s">
        <v>1227</v>
      </c>
      <c r="C585" s="10" t="s">
        <v>4131</v>
      </c>
      <c r="D585" s="10">
        <v>45112</v>
      </c>
      <c r="E585" s="9">
        <v>7</v>
      </c>
      <c r="F585" s="9">
        <v>5</v>
      </c>
      <c r="G585" s="9">
        <v>2023</v>
      </c>
      <c r="H585" s="10">
        <f t="shared" si="72"/>
        <v>45112</v>
      </c>
      <c r="I585" s="10" t="str" cm="1">
        <f t="array" ref="I585">_xlfn.IFS(E585=1,"January",E585=2,"Febuary",E585=3,"March",E585=4,"April",E585=5,"May",E585=6,"June",E585=7,"July",E585=8,"August",E585=9,"September",E585=10,"October",E585=11,"November",E585=12,"December",E585&gt;12,_xlfn.IFS(F585=1,"January",F585=2,"Febuary",F585=3,"March",F585=4,"April",F585=5,"May",F585=6,"June",F585=7,"July",F585=8,"August",F585=9,"September",F585=10,"October",F585=11,"November",F585=12,"December"))</f>
        <v>July</v>
      </c>
      <c r="J585" s="10" t="str" cm="1">
        <f t="array" ref="J585">_xlfn.IFS(OR(I585="December",I585="January",I585="Febuary"),"Winter",OR(I585="March",I585="April",I585="May"),"Spring",OR(I585="June",I585="July",I585="August"),"Summer",OR(I585="September",I585="October",I585="November"),"Fall")</f>
        <v>Summer</v>
      </c>
      <c r="K585" s="13">
        <v>45139</v>
      </c>
      <c r="L585" s="9">
        <f t="shared" si="73"/>
        <v>27</v>
      </c>
      <c r="M585" s="9" t="s">
        <v>19</v>
      </c>
      <c r="N585" s="9">
        <v>84042</v>
      </c>
      <c r="O585" s="9">
        <v>2528</v>
      </c>
      <c r="P585" s="14">
        <v>4405.63</v>
      </c>
      <c r="Q585" s="14">
        <f t="shared" si="74"/>
        <v>3636.145</v>
      </c>
      <c r="R585" s="9">
        <v>0</v>
      </c>
      <c r="S585" s="9" t="b">
        <v>1</v>
      </c>
      <c r="T585" s="9">
        <v>0</v>
      </c>
      <c r="U585" s="9">
        <f t="shared" si="75"/>
        <v>0</v>
      </c>
      <c r="V585" s="14">
        <f t="shared" si="76"/>
        <v>-3636.145</v>
      </c>
      <c r="W585" s="14">
        <f t="shared" si="77"/>
        <v>0</v>
      </c>
      <c r="X585" s="14">
        <f t="shared" si="78"/>
        <v>0</v>
      </c>
      <c r="Y585" s="9">
        <f t="shared" si="79"/>
        <v>0</v>
      </c>
    </row>
    <row r="586" spans="1:25">
      <c r="A586" s="5" t="s">
        <v>1228</v>
      </c>
      <c r="B586" s="6" t="s">
        <v>1229</v>
      </c>
      <c r="C586" s="7" t="s">
        <v>4131</v>
      </c>
      <c r="D586" s="7">
        <v>45236</v>
      </c>
      <c r="E586" s="6">
        <v>11</v>
      </c>
      <c r="F586" s="6">
        <v>6</v>
      </c>
      <c r="G586" s="6">
        <v>2023</v>
      </c>
      <c r="H586" s="7">
        <f t="shared" si="72"/>
        <v>45236</v>
      </c>
      <c r="I586" s="7" t="str" cm="1">
        <f t="array" ref="I586">_xlfn.IFS(E586=1,"January",E586=2,"Febuary",E586=3,"March",E586=4,"April",E586=5,"May",E586=6,"June",E586=7,"July",E586=8,"August",E586=9,"September",E586=10,"October",E586=11,"November",E586=12,"December",E586&gt;12,_xlfn.IFS(F586=1,"January",F586=2,"Febuary",F586=3,"March",F586=4,"April",F586=5,"May",F586=6,"June",F586=7,"July",F586=8,"August",F586=9,"September",F586=10,"October",F586=11,"November",F586=12,"December"))</f>
        <v>November</v>
      </c>
      <c r="J586" s="7" t="str" cm="1">
        <f t="array" ref="J586">_xlfn.IFS(OR(I586="December",I586="January",I586="Febuary"),"Winter",OR(I586="March",I586="April",I586="May"),"Spring",OR(I586="June",I586="July",I586="August"),"Summer",OR(I586="September",I586="October",I586="November"),"Fall")</f>
        <v>Fall</v>
      </c>
      <c r="K586" s="11">
        <v>45251</v>
      </c>
      <c r="L586" s="6">
        <f t="shared" si="73"/>
        <v>15</v>
      </c>
      <c r="M586" s="6" t="s">
        <v>33</v>
      </c>
      <c r="N586" s="6">
        <v>86999</v>
      </c>
      <c r="O586" s="6">
        <v>1303</v>
      </c>
      <c r="P586" s="12">
        <v>2044.76</v>
      </c>
      <c r="Q586" s="12">
        <f t="shared" si="74"/>
        <v>2044.76</v>
      </c>
      <c r="R586" s="6">
        <v>247</v>
      </c>
      <c r="S586" s="6" t="b">
        <v>1</v>
      </c>
      <c r="T586" s="6">
        <v>0</v>
      </c>
      <c r="U586" s="6">
        <f t="shared" si="75"/>
        <v>0</v>
      </c>
      <c r="V586" s="12">
        <f t="shared" si="76"/>
        <v>10305.24</v>
      </c>
      <c r="W586" s="12">
        <f t="shared" si="77"/>
        <v>8.27838056680162</v>
      </c>
      <c r="X586" s="12">
        <f t="shared" si="78"/>
        <v>0</v>
      </c>
      <c r="Y586" s="6">
        <f t="shared" si="79"/>
        <v>0</v>
      </c>
    </row>
    <row r="587" spans="1:25">
      <c r="A587" s="8" t="s">
        <v>1230</v>
      </c>
      <c r="B587" s="9" t="s">
        <v>1231</v>
      </c>
      <c r="C587" s="10" t="s">
        <v>4129</v>
      </c>
      <c r="D587" s="10">
        <v>45116</v>
      </c>
      <c r="E587" s="9">
        <v>7</v>
      </c>
      <c r="F587" s="9">
        <v>9</v>
      </c>
      <c r="G587" s="9">
        <v>2023</v>
      </c>
      <c r="H587" s="10">
        <f t="shared" si="72"/>
        <v>45116</v>
      </c>
      <c r="I587" s="10" t="str" cm="1">
        <f t="array" ref="I587">_xlfn.IFS(E587=1,"January",E587=2,"Febuary",E587=3,"March",E587=4,"April",E587=5,"May",E587=6,"June",E587=7,"July",E587=8,"August",E587=9,"September",E587=10,"October",E587=11,"November",E587=12,"December",E587&gt;12,_xlfn.IFS(F587=1,"January",F587=2,"Febuary",F587=3,"March",F587=4,"April",F587=5,"May",F587=6,"June",F587=7,"July",F587=8,"August",F587=9,"September",F587=10,"October",F587=11,"November",F587=12,"December"))</f>
        <v>July</v>
      </c>
      <c r="J587" s="10" t="str" cm="1">
        <f t="array" ref="J587">_xlfn.IFS(OR(I587="December",I587="January",I587="Febuary"),"Winter",OR(I587="March",I587="April",I587="May"),"Spring",OR(I587="June",I587="July",I587="August"),"Summer",OR(I587="September",I587="October",I587="November"),"Fall")</f>
        <v>Summer</v>
      </c>
      <c r="K587" s="13">
        <v>45130</v>
      </c>
      <c r="L587" s="9">
        <f t="shared" si="73"/>
        <v>14</v>
      </c>
      <c r="M587" s="9" t="s">
        <v>23</v>
      </c>
      <c r="N587" s="9">
        <v>18955</v>
      </c>
      <c r="O587" s="9">
        <v>481</v>
      </c>
      <c r="P587" s="14">
        <v>743.17</v>
      </c>
      <c r="Q587" s="14">
        <f t="shared" si="74"/>
        <v>743.17</v>
      </c>
      <c r="R587" s="9">
        <v>33</v>
      </c>
      <c r="S587" s="9" t="b">
        <v>1</v>
      </c>
      <c r="T587" s="9">
        <v>0</v>
      </c>
      <c r="U587" s="9">
        <f t="shared" si="75"/>
        <v>0</v>
      </c>
      <c r="V587" s="14">
        <f t="shared" si="76"/>
        <v>906.83</v>
      </c>
      <c r="W587" s="14">
        <f t="shared" si="77"/>
        <v>22.520303030303</v>
      </c>
      <c r="X587" s="14">
        <f t="shared" si="78"/>
        <v>0</v>
      </c>
      <c r="Y587" s="9">
        <f t="shared" si="79"/>
        <v>0</v>
      </c>
    </row>
    <row r="588" spans="1:25">
      <c r="A588" s="5" t="s">
        <v>1232</v>
      </c>
      <c r="B588" s="6" t="s">
        <v>1233</v>
      </c>
      <c r="C588" s="7" t="s">
        <v>4127</v>
      </c>
      <c r="D588" s="7">
        <v>45220</v>
      </c>
      <c r="E588" s="6">
        <v>10</v>
      </c>
      <c r="F588" s="6">
        <v>21</v>
      </c>
      <c r="G588" s="6">
        <v>2023</v>
      </c>
      <c r="H588" s="7">
        <f t="shared" si="72"/>
        <v>45220</v>
      </c>
      <c r="I588" s="7" t="str" cm="1">
        <f t="array" ref="I588">_xlfn.IFS(E588=1,"January",E588=2,"Febuary",E588=3,"March",E588=4,"April",E588=5,"May",E588=6,"June",E588=7,"July",E588=8,"August",E588=9,"September",E588=10,"October",E588=11,"November",E588=12,"December",E588&gt;12,_xlfn.IFS(F588=1,"January",F588=2,"Febuary",F588=3,"March",F588=4,"April",F588=5,"May",F588=6,"June",F588=7,"July",F588=8,"August",F588=9,"September",F588=10,"October",F588=11,"November",F588=12,"December"))</f>
        <v>October</v>
      </c>
      <c r="J588" s="7" t="str" cm="1">
        <f t="array" ref="J588">_xlfn.IFS(OR(I588="December",I588="January",I588="Febuary"),"Winter",OR(I588="March",I588="April",I588="May"),"Spring",OR(I588="June",I588="July",I588="August"),"Summer",OR(I588="September",I588="October",I588="November"),"Fall")</f>
        <v>Fall</v>
      </c>
      <c r="K588" s="11">
        <v>45226</v>
      </c>
      <c r="L588" s="6">
        <f t="shared" si="73"/>
        <v>6</v>
      </c>
      <c r="M588" s="6" t="s">
        <v>41</v>
      </c>
      <c r="N588" s="6">
        <v>38841</v>
      </c>
      <c r="O588" s="6">
        <v>1387</v>
      </c>
      <c r="P588" s="12">
        <v>1368.3</v>
      </c>
      <c r="Q588" s="12">
        <f t="shared" si="74"/>
        <v>1368.3</v>
      </c>
      <c r="R588" s="6">
        <v>148</v>
      </c>
      <c r="S588" s="6" t="b">
        <v>0</v>
      </c>
      <c r="T588" s="6">
        <v>0</v>
      </c>
      <c r="U588" s="6">
        <f t="shared" si="75"/>
        <v>0</v>
      </c>
      <c r="V588" s="12">
        <f t="shared" si="76"/>
        <v>6031.7</v>
      </c>
      <c r="W588" s="12">
        <f t="shared" si="77"/>
        <v>9.24527027027027</v>
      </c>
      <c r="X588" s="12">
        <f t="shared" si="78"/>
        <v>0</v>
      </c>
      <c r="Y588" s="6">
        <f t="shared" si="79"/>
        <v>0</v>
      </c>
    </row>
    <row r="589" spans="1:25">
      <c r="A589" s="8" t="s">
        <v>1234</v>
      </c>
      <c r="B589" s="9" t="s">
        <v>1235</v>
      </c>
      <c r="C589" s="10" t="s">
        <v>4131</v>
      </c>
      <c r="D589" s="10">
        <v>45087</v>
      </c>
      <c r="E589" s="9">
        <v>6</v>
      </c>
      <c r="F589" s="9">
        <v>10</v>
      </c>
      <c r="G589" s="9">
        <v>2023</v>
      </c>
      <c r="H589" s="10">
        <f t="shared" si="72"/>
        <v>45087</v>
      </c>
      <c r="I589" s="10" t="str" cm="1">
        <f t="array" ref="I589">_xlfn.IFS(E589=1,"January",E589=2,"Febuary",E589=3,"March",E589=4,"April",E589=5,"May",E589=6,"June",E589=7,"July",E589=8,"August",E589=9,"September",E589=10,"October",E589=11,"November",E589=12,"December",E589&gt;12,_xlfn.IFS(F589=1,"January",F589=2,"Febuary",F589=3,"March",F589=4,"April",F589=5,"May",F589=6,"June",F589=7,"July",F589=8,"August",F589=9,"September",F589=10,"October",F589=11,"November",F589=12,"December"))</f>
        <v>June</v>
      </c>
      <c r="J589" s="10" t="str" cm="1">
        <f t="array" ref="J589">_xlfn.IFS(OR(I589="December",I589="January",I589="Febuary"),"Winter",OR(I589="March",I589="April",I589="May"),"Spring",OR(I589="June",I589="July",I589="August"),"Summer",OR(I589="September",I589="October",I589="November"),"Fall")</f>
        <v>Summer</v>
      </c>
      <c r="K589" s="13">
        <v>45088</v>
      </c>
      <c r="L589" s="9">
        <f t="shared" si="73"/>
        <v>1</v>
      </c>
      <c r="M589" s="9" t="s">
        <v>41</v>
      </c>
      <c r="N589" s="9">
        <v>71640</v>
      </c>
      <c r="O589" s="9">
        <v>2952</v>
      </c>
      <c r="P589" s="14">
        <v>2511.7</v>
      </c>
      <c r="Q589" s="14">
        <f t="shared" si="74"/>
        <v>2511.7</v>
      </c>
      <c r="R589" s="9">
        <v>0</v>
      </c>
      <c r="S589" s="9" t="b">
        <v>0</v>
      </c>
      <c r="T589" s="9">
        <v>0</v>
      </c>
      <c r="U589" s="9">
        <f t="shared" si="75"/>
        <v>0</v>
      </c>
      <c r="V589" s="14">
        <f t="shared" si="76"/>
        <v>-2511.7</v>
      </c>
      <c r="W589" s="14">
        <f t="shared" si="77"/>
        <v>0</v>
      </c>
      <c r="X589" s="14">
        <f t="shared" si="78"/>
        <v>0</v>
      </c>
      <c r="Y589" s="9">
        <f t="shared" si="79"/>
        <v>0</v>
      </c>
    </row>
    <row r="590" spans="1:25">
      <c r="A590" s="5" t="s">
        <v>1236</v>
      </c>
      <c r="B590" s="6" t="s">
        <v>1237</v>
      </c>
      <c r="C590" s="7" t="s">
        <v>4127</v>
      </c>
      <c r="D590" s="7" t="s">
        <v>1238</v>
      </c>
      <c r="E590" s="6">
        <v>28</v>
      </c>
      <c r="F590" s="6">
        <v>2</v>
      </c>
      <c r="G590" s="6">
        <v>2023</v>
      </c>
      <c r="H590" s="7">
        <f t="shared" si="72"/>
        <v>44985</v>
      </c>
      <c r="I590" s="7" t="str" cm="1">
        <f t="array" ref="I590">_xlfn.IFS(E590=1,"January",E590=2,"Febuary",E590=3,"March",E590=4,"April",E590=5,"May",E590=6,"June",E590=7,"July",E590=8,"August",E590=9,"September",E590=10,"October",E590=11,"November",E590=12,"December",E590&gt;12,_xlfn.IFS(F590=1,"January",F590=2,"Febuary",F590=3,"March",F590=4,"April",F590=5,"May",F590=6,"June",F590=7,"July",F590=8,"August",F590=9,"September",F590=10,"October",F590=11,"November",F590=12,"December"))</f>
        <v>Febuary</v>
      </c>
      <c r="J590" s="7" t="str" cm="1">
        <f t="array" ref="J590">_xlfn.IFS(OR(I590="December",I590="January",I590="Febuary"),"Winter",OR(I590="March",I590="April",I590="May"),"Spring",OR(I590="June",I590="July",I590="August"),"Summer",OR(I590="September",I590="October",I590="November"),"Fall")</f>
        <v>Winter</v>
      </c>
      <c r="K590" s="11">
        <v>45004</v>
      </c>
      <c r="L590" s="6">
        <f t="shared" si="73"/>
        <v>19</v>
      </c>
      <c r="M590" s="6" t="s">
        <v>14</v>
      </c>
      <c r="N590" s="6">
        <v>66510</v>
      </c>
      <c r="O590" s="6">
        <v>1242</v>
      </c>
      <c r="P590" s="12">
        <v>1013.88</v>
      </c>
      <c r="Q590" s="12">
        <f t="shared" si="74"/>
        <v>1013.88</v>
      </c>
      <c r="R590" s="6">
        <v>221</v>
      </c>
      <c r="S590" s="6" t="b">
        <v>1</v>
      </c>
      <c r="T590" s="6">
        <v>0</v>
      </c>
      <c r="U590" s="6">
        <f t="shared" si="75"/>
        <v>0</v>
      </c>
      <c r="V590" s="12">
        <f t="shared" si="76"/>
        <v>10036.12</v>
      </c>
      <c r="W590" s="12">
        <f t="shared" si="77"/>
        <v>4.58769230769231</v>
      </c>
      <c r="X590" s="12">
        <f t="shared" si="78"/>
        <v>0</v>
      </c>
      <c r="Y590" s="6">
        <f t="shared" si="79"/>
        <v>0</v>
      </c>
    </row>
    <row r="591" spans="1:25">
      <c r="A591" s="8" t="s">
        <v>1239</v>
      </c>
      <c r="B591" s="9" t="s">
        <v>1240</v>
      </c>
      <c r="C591" s="10" t="s">
        <v>4128</v>
      </c>
      <c r="D591" s="10">
        <v>45022</v>
      </c>
      <c r="E591" s="9">
        <v>4</v>
      </c>
      <c r="F591" s="9">
        <v>6</v>
      </c>
      <c r="G591" s="9">
        <v>2023</v>
      </c>
      <c r="H591" s="10">
        <f t="shared" si="72"/>
        <v>45022</v>
      </c>
      <c r="I591" s="10" t="str" cm="1">
        <f t="array" ref="I591">_xlfn.IFS(E591=1,"January",E591=2,"Febuary",E591=3,"March",E591=4,"April",E591=5,"May",E591=6,"June",E591=7,"July",E591=8,"August",E591=9,"September",E591=10,"October",E591=11,"November",E591=12,"December",E591&gt;12,_xlfn.IFS(F591=1,"January",F591=2,"Febuary",F591=3,"March",F591=4,"April",F591=5,"May",F591=6,"June",F591=7,"July",F591=8,"August",F591=9,"September",F591=10,"October",F591=11,"November",F591=12,"December"))</f>
        <v>April</v>
      </c>
      <c r="J591" s="10" t="str" cm="1">
        <f t="array" ref="J591">_xlfn.IFS(OR(I591="December",I591="January",I591="Febuary"),"Winter",OR(I591="March",I591="April",I591="May"),"Spring",OR(I591="June",I591="July",I591="August"),"Summer",OR(I591="September",I591="October",I591="November"),"Fall")</f>
        <v>Spring</v>
      </c>
      <c r="K591" s="13">
        <v>45051</v>
      </c>
      <c r="L591" s="9">
        <f t="shared" si="73"/>
        <v>29</v>
      </c>
      <c r="M591" s="9" t="s">
        <v>19</v>
      </c>
      <c r="N591" s="9">
        <v>35911</v>
      </c>
      <c r="O591" s="9">
        <v>557</v>
      </c>
      <c r="P591" s="14">
        <v>994.68</v>
      </c>
      <c r="Q591" s="14">
        <f t="shared" si="74"/>
        <v>994.68</v>
      </c>
      <c r="R591" s="9">
        <v>57</v>
      </c>
      <c r="S591" s="9" t="b">
        <v>0</v>
      </c>
      <c r="T591" s="9">
        <v>0</v>
      </c>
      <c r="U591" s="9">
        <f t="shared" si="75"/>
        <v>0</v>
      </c>
      <c r="V591" s="14">
        <f t="shared" si="76"/>
        <v>1855.32</v>
      </c>
      <c r="W591" s="14">
        <f t="shared" si="77"/>
        <v>17.4505263157895</v>
      </c>
      <c r="X591" s="14">
        <f t="shared" si="78"/>
        <v>0</v>
      </c>
      <c r="Y591" s="9">
        <f t="shared" si="79"/>
        <v>0</v>
      </c>
    </row>
    <row r="592" spans="1:25">
      <c r="A592" s="5" t="s">
        <v>1241</v>
      </c>
      <c r="B592" s="6" t="s">
        <v>1242</v>
      </c>
      <c r="C592" s="7" t="s">
        <v>4127</v>
      </c>
      <c r="D592" s="7">
        <v>45214</v>
      </c>
      <c r="E592" s="6">
        <v>10</v>
      </c>
      <c r="F592" s="6">
        <v>15</v>
      </c>
      <c r="G592" s="6">
        <v>2023</v>
      </c>
      <c r="H592" s="7">
        <f t="shared" si="72"/>
        <v>45214</v>
      </c>
      <c r="I592" s="7" t="str" cm="1">
        <f t="array" ref="I592">_xlfn.IFS(E592=1,"January",E592=2,"Febuary",E592=3,"March",E592=4,"April",E592=5,"May",E592=6,"June",E592=7,"July",E592=8,"August",E592=9,"September",E592=10,"October",E592=11,"November",E592=12,"December",E592&gt;12,_xlfn.IFS(F592=1,"January",F592=2,"Febuary",F592=3,"March",F592=4,"April",F592=5,"May",F592=6,"June",F592=7,"July",F592=8,"August",F592=9,"September",F592=10,"October",F592=11,"November",F592=12,"December"))</f>
        <v>October</v>
      </c>
      <c r="J592" s="7" t="str" cm="1">
        <f t="array" ref="J592">_xlfn.IFS(OR(I592="December",I592="January",I592="Febuary"),"Winter",OR(I592="March",I592="April",I592="May"),"Spring",OR(I592="June",I592="July",I592="August"),"Summer",OR(I592="September",I592="October",I592="November"),"Fall")</f>
        <v>Fall</v>
      </c>
      <c r="K592" s="11">
        <v>45216</v>
      </c>
      <c r="L592" s="6">
        <f t="shared" si="73"/>
        <v>2</v>
      </c>
      <c r="M592" s="6" t="s">
        <v>138</v>
      </c>
      <c r="N592" s="6">
        <v>60031</v>
      </c>
      <c r="O592" s="6">
        <v>2192</v>
      </c>
      <c r="P592" s="12">
        <v>3793.56</v>
      </c>
      <c r="Q592" s="12">
        <f t="shared" si="74"/>
        <v>3636.145</v>
      </c>
      <c r="R592" s="6">
        <v>317</v>
      </c>
      <c r="S592" s="6" t="b">
        <v>1</v>
      </c>
      <c r="T592" s="6">
        <v>0</v>
      </c>
      <c r="U592" s="6">
        <f t="shared" si="75"/>
        <v>0</v>
      </c>
      <c r="V592" s="12">
        <f t="shared" si="76"/>
        <v>12213.855</v>
      </c>
      <c r="W592" s="12">
        <f t="shared" si="77"/>
        <v>11.4704889589905</v>
      </c>
      <c r="X592" s="12">
        <f t="shared" si="78"/>
        <v>0</v>
      </c>
      <c r="Y592" s="6">
        <f t="shared" si="79"/>
        <v>0</v>
      </c>
    </row>
    <row r="593" spans="1:25">
      <c r="A593" s="8" t="s">
        <v>1243</v>
      </c>
      <c r="B593" s="9" t="s">
        <v>1244</v>
      </c>
      <c r="C593" s="10" t="s">
        <v>4131</v>
      </c>
      <c r="D593" s="10">
        <v>45287</v>
      </c>
      <c r="E593" s="9">
        <v>12</v>
      </c>
      <c r="F593" s="9">
        <v>27</v>
      </c>
      <c r="G593" s="9">
        <v>2023</v>
      </c>
      <c r="H593" s="10">
        <f t="shared" si="72"/>
        <v>45287</v>
      </c>
      <c r="I593" s="10" t="str" cm="1">
        <f t="array" ref="I593">_xlfn.IFS(E593=1,"January",E593=2,"Febuary",E593=3,"March",E593=4,"April",E593=5,"May",E593=6,"June",E593=7,"July",E593=8,"August",E593=9,"September",E593=10,"October",E593=11,"November",E593=12,"December",E593&gt;12,_xlfn.IFS(F593=1,"January",F593=2,"Febuary",F593=3,"March",F593=4,"April",F593=5,"May",F593=6,"June",F593=7,"July",F593=8,"August",F593=9,"September",F593=10,"October",F593=11,"November",F593=12,"December"))</f>
        <v>December</v>
      </c>
      <c r="J593" s="10" t="str" cm="1">
        <f t="array" ref="J593">_xlfn.IFS(OR(I593="December",I593="January",I593="Febuary"),"Winter",OR(I593="March",I593="April",I593="May"),"Spring",OR(I593="June",I593="July",I593="August"),"Summer",OR(I593="September",I593="October",I593="November"),"Fall")</f>
        <v>Winter</v>
      </c>
      <c r="K593" s="13">
        <v>45309</v>
      </c>
      <c r="L593" s="9">
        <f t="shared" si="73"/>
        <v>22</v>
      </c>
      <c r="M593" s="9" t="s">
        <v>191</v>
      </c>
      <c r="N593" s="9">
        <v>89726</v>
      </c>
      <c r="O593" s="9">
        <v>904</v>
      </c>
      <c r="P593" s="14">
        <v>1049.42</v>
      </c>
      <c r="Q593" s="14">
        <f t="shared" si="74"/>
        <v>1049.42</v>
      </c>
      <c r="R593" s="9">
        <v>142</v>
      </c>
      <c r="S593" s="9" t="b">
        <v>1</v>
      </c>
      <c r="T593" s="9">
        <v>0</v>
      </c>
      <c r="U593" s="9">
        <f t="shared" si="75"/>
        <v>0</v>
      </c>
      <c r="V593" s="14">
        <f t="shared" si="76"/>
        <v>6050.58</v>
      </c>
      <c r="W593" s="14">
        <f t="shared" si="77"/>
        <v>7.39028169014085</v>
      </c>
      <c r="X593" s="14">
        <f t="shared" si="78"/>
        <v>0</v>
      </c>
      <c r="Y593" s="9">
        <f t="shared" si="79"/>
        <v>0</v>
      </c>
    </row>
    <row r="594" spans="1:25">
      <c r="A594" s="5" t="s">
        <v>1245</v>
      </c>
      <c r="B594" s="6" t="s">
        <v>1246</v>
      </c>
      <c r="C594" s="7" t="s">
        <v>4131</v>
      </c>
      <c r="D594" s="7">
        <v>45073</v>
      </c>
      <c r="E594" s="6">
        <v>5</v>
      </c>
      <c r="F594" s="6">
        <v>27</v>
      </c>
      <c r="G594" s="6">
        <v>2023</v>
      </c>
      <c r="H594" s="7">
        <f t="shared" si="72"/>
        <v>45073</v>
      </c>
      <c r="I594" s="7" t="str" cm="1">
        <f t="array" ref="I594">_xlfn.IFS(E594=1,"January",E594=2,"Febuary",E594=3,"March",E594=4,"April",E594=5,"May",E594=6,"June",E594=7,"July",E594=8,"August",E594=9,"September",E594=10,"October",E594=11,"November",E594=12,"December",E594&gt;12,_xlfn.IFS(F594=1,"January",F594=2,"Febuary",F594=3,"March",F594=4,"April",F594=5,"May",F594=6,"June",F594=7,"July",F594=8,"August",F594=9,"September",F594=10,"October",F594=11,"November",F594=12,"December"))</f>
        <v>May</v>
      </c>
      <c r="J594" s="7" t="str" cm="1">
        <f t="array" ref="J594">_xlfn.IFS(OR(I594="December",I594="January",I594="Febuary"),"Winter",OR(I594="March",I594="April",I594="May"),"Spring",OR(I594="June",I594="July",I594="August"),"Summer",OR(I594="September",I594="October",I594="November"),"Fall")</f>
        <v>Spring</v>
      </c>
      <c r="K594" s="11">
        <v>45076</v>
      </c>
      <c r="L594" s="6">
        <f t="shared" si="73"/>
        <v>3</v>
      </c>
      <c r="M594" s="6" t="s">
        <v>23</v>
      </c>
      <c r="N594" s="6">
        <v>8357</v>
      </c>
      <c r="O594" s="6">
        <v>143</v>
      </c>
      <c r="P594" s="12">
        <v>99.9</v>
      </c>
      <c r="Q594" s="12">
        <f t="shared" si="74"/>
        <v>99.9</v>
      </c>
      <c r="R594" s="6">
        <v>16</v>
      </c>
      <c r="S594" s="6" t="b">
        <v>1</v>
      </c>
      <c r="T594" s="6">
        <v>0</v>
      </c>
      <c r="U594" s="6">
        <f t="shared" si="75"/>
        <v>0</v>
      </c>
      <c r="V594" s="12">
        <f t="shared" si="76"/>
        <v>700.1</v>
      </c>
      <c r="W594" s="12">
        <f t="shared" si="77"/>
        <v>6.24375</v>
      </c>
      <c r="X594" s="12">
        <f t="shared" si="78"/>
        <v>0</v>
      </c>
      <c r="Y594" s="6">
        <f t="shared" si="79"/>
        <v>0</v>
      </c>
    </row>
    <row r="595" spans="1:25">
      <c r="A595" s="8" t="s">
        <v>1247</v>
      </c>
      <c r="B595" s="9" t="s">
        <v>1248</v>
      </c>
      <c r="C595" s="10" t="s">
        <v>4131</v>
      </c>
      <c r="D595" s="10">
        <v>45029</v>
      </c>
      <c r="E595" s="9">
        <v>4</v>
      </c>
      <c r="F595" s="9">
        <v>13</v>
      </c>
      <c r="G595" s="9">
        <v>2023</v>
      </c>
      <c r="H595" s="10">
        <f t="shared" si="72"/>
        <v>45029</v>
      </c>
      <c r="I595" s="10" t="str" cm="1">
        <f t="array" ref="I595">_xlfn.IFS(E595=1,"January",E595=2,"Febuary",E595=3,"March",E595=4,"April",E595=5,"May",E595=6,"June",E595=7,"July",E595=8,"August",E595=9,"September",E595=10,"October",E595=11,"November",E595=12,"December",E595&gt;12,_xlfn.IFS(F595=1,"January",F595=2,"Febuary",F595=3,"March",F595=4,"April",F595=5,"May",F595=6,"June",F595=7,"July",F595=8,"August",F595=9,"September",F595=10,"October",F595=11,"November",F595=12,"December"))</f>
        <v>April</v>
      </c>
      <c r="J595" s="10" t="str" cm="1">
        <f t="array" ref="J595">_xlfn.IFS(OR(I595="December",I595="January",I595="Febuary"),"Winter",OR(I595="March",I595="April",I595="May"),"Spring",OR(I595="June",I595="July",I595="August"),"Summer",OR(I595="September",I595="October",I595="November"),"Fall")</f>
        <v>Spring</v>
      </c>
      <c r="K595" s="13">
        <v>45054</v>
      </c>
      <c r="L595" s="9">
        <f t="shared" si="73"/>
        <v>25</v>
      </c>
      <c r="M595" s="9" t="s">
        <v>33</v>
      </c>
      <c r="N595" s="9">
        <v>33479</v>
      </c>
      <c r="O595" s="9">
        <v>373</v>
      </c>
      <c r="P595" s="14">
        <v>400.37</v>
      </c>
      <c r="Q595" s="14">
        <f t="shared" si="74"/>
        <v>400.37</v>
      </c>
      <c r="R595" s="9">
        <v>35</v>
      </c>
      <c r="S595" s="9" t="b">
        <v>0</v>
      </c>
      <c r="T595" s="9">
        <v>0</v>
      </c>
      <c r="U595" s="9">
        <f t="shared" si="75"/>
        <v>0</v>
      </c>
      <c r="V595" s="14">
        <f t="shared" si="76"/>
        <v>1349.63</v>
      </c>
      <c r="W595" s="14">
        <f t="shared" si="77"/>
        <v>11.4391428571429</v>
      </c>
      <c r="X595" s="14">
        <f t="shared" si="78"/>
        <v>0</v>
      </c>
      <c r="Y595" s="9">
        <f t="shared" si="79"/>
        <v>0</v>
      </c>
    </row>
    <row r="596" spans="1:25">
      <c r="A596" s="5" t="s">
        <v>1249</v>
      </c>
      <c r="B596" s="6" t="s">
        <v>1250</v>
      </c>
      <c r="C596" s="7" t="s">
        <v>4129</v>
      </c>
      <c r="D596" s="7">
        <v>45158</v>
      </c>
      <c r="E596" s="6">
        <v>8</v>
      </c>
      <c r="F596" s="6">
        <v>20</v>
      </c>
      <c r="G596" s="6">
        <v>2023</v>
      </c>
      <c r="H596" s="7">
        <f t="shared" si="72"/>
        <v>45158</v>
      </c>
      <c r="I596" s="7" t="str" cm="1">
        <f t="array" ref="I596">_xlfn.IFS(E596=1,"January",E596=2,"Febuary",E596=3,"March",E596=4,"April",E596=5,"May",E596=6,"June",E596=7,"July",E596=8,"August",E596=9,"September",E596=10,"October",E596=11,"November",E596=12,"December",E596&gt;12,_xlfn.IFS(F596=1,"January",F596=2,"Febuary",F596=3,"March",F596=4,"April",F596=5,"May",F596=6,"June",F596=7,"July",F596=8,"August",F596=9,"September",F596=10,"October",F596=11,"November",F596=12,"December"))</f>
        <v>August</v>
      </c>
      <c r="J596" s="7" t="str" cm="1">
        <f t="array" ref="J596">_xlfn.IFS(OR(I596="December",I596="January",I596="Febuary"),"Winter",OR(I596="March",I596="April",I596="May"),"Spring",OR(I596="June",I596="July",I596="August"),"Summer",OR(I596="September",I596="October",I596="November"),"Fall")</f>
        <v>Summer</v>
      </c>
      <c r="K596" s="11">
        <v>45187</v>
      </c>
      <c r="L596" s="6">
        <f t="shared" si="73"/>
        <v>29</v>
      </c>
      <c r="M596" s="6" t="s">
        <v>19</v>
      </c>
      <c r="N596" s="6">
        <v>62476</v>
      </c>
      <c r="O596" s="6">
        <v>1041</v>
      </c>
      <c r="P596" s="12">
        <v>1487.6</v>
      </c>
      <c r="Q596" s="12">
        <f t="shared" si="74"/>
        <v>1487.6</v>
      </c>
      <c r="R596" s="6">
        <v>202</v>
      </c>
      <c r="S596" s="6" t="b">
        <v>0</v>
      </c>
      <c r="T596" s="6">
        <v>0</v>
      </c>
      <c r="U596" s="6">
        <f t="shared" si="75"/>
        <v>0</v>
      </c>
      <c r="V596" s="12">
        <f t="shared" si="76"/>
        <v>8612.4</v>
      </c>
      <c r="W596" s="12">
        <f t="shared" si="77"/>
        <v>7.36435643564356</v>
      </c>
      <c r="X596" s="12">
        <f t="shared" si="78"/>
        <v>0</v>
      </c>
      <c r="Y596" s="6">
        <f t="shared" si="79"/>
        <v>0</v>
      </c>
    </row>
    <row r="597" spans="1:25">
      <c r="A597" s="8" t="s">
        <v>1251</v>
      </c>
      <c r="B597" s="9" t="s">
        <v>1252</v>
      </c>
      <c r="C597" s="10" t="s">
        <v>4131</v>
      </c>
      <c r="D597" s="10">
        <v>44971</v>
      </c>
      <c r="E597" s="9">
        <v>2</v>
      </c>
      <c r="F597" s="9">
        <v>14</v>
      </c>
      <c r="G597" s="9">
        <v>2023</v>
      </c>
      <c r="H597" s="10">
        <f t="shared" si="72"/>
        <v>44971</v>
      </c>
      <c r="I597" s="10" t="str" cm="1">
        <f t="array" ref="I597">_xlfn.IFS(E597=1,"January",E597=2,"Febuary",E597=3,"March",E597=4,"April",E597=5,"May",E597=6,"June",E597=7,"July",E597=8,"August",E597=9,"September",E597=10,"October",E597=11,"November",E597=12,"December",E597&gt;12,_xlfn.IFS(F597=1,"January",F597=2,"Febuary",F597=3,"March",F597=4,"April",F597=5,"May",F597=6,"June",F597=7,"July",F597=8,"August",F597=9,"September",F597=10,"October",F597=11,"November",F597=12,"December"))</f>
        <v>Febuary</v>
      </c>
      <c r="J597" s="10" t="str" cm="1">
        <f t="array" ref="J597">_xlfn.IFS(OR(I597="December",I597="January",I597="Febuary"),"Winter",OR(I597="March",I597="April",I597="May"),"Spring",OR(I597="June",I597="July",I597="August"),"Summer",OR(I597="September",I597="October",I597="November"),"Fall")</f>
        <v>Winter</v>
      </c>
      <c r="K597" s="13">
        <v>44980</v>
      </c>
      <c r="L597" s="9">
        <f t="shared" si="73"/>
        <v>9</v>
      </c>
      <c r="M597" s="9" t="s">
        <v>23</v>
      </c>
      <c r="N597" s="9">
        <v>45811</v>
      </c>
      <c r="O597" s="9">
        <v>790</v>
      </c>
      <c r="P597" s="14">
        <v>933.47</v>
      </c>
      <c r="Q597" s="14">
        <f t="shared" si="74"/>
        <v>933.47</v>
      </c>
      <c r="R597" s="9">
        <v>153</v>
      </c>
      <c r="S597" s="9" t="b">
        <v>1</v>
      </c>
      <c r="T597" s="9">
        <v>0</v>
      </c>
      <c r="U597" s="9">
        <f t="shared" si="75"/>
        <v>0</v>
      </c>
      <c r="V597" s="14">
        <f t="shared" si="76"/>
        <v>6716.53</v>
      </c>
      <c r="W597" s="14">
        <f t="shared" si="77"/>
        <v>6.10111111111111</v>
      </c>
      <c r="X597" s="14">
        <f t="shared" si="78"/>
        <v>0</v>
      </c>
      <c r="Y597" s="9">
        <f t="shared" si="79"/>
        <v>0</v>
      </c>
    </row>
    <row r="598" spans="1:25">
      <c r="A598" s="5" t="s">
        <v>1253</v>
      </c>
      <c r="B598" s="6" t="s">
        <v>1254</v>
      </c>
      <c r="C598" s="7" t="s">
        <v>4129</v>
      </c>
      <c r="D598" s="7">
        <v>45090</v>
      </c>
      <c r="E598" s="6">
        <v>6</v>
      </c>
      <c r="F598" s="6">
        <v>13</v>
      </c>
      <c r="G598" s="6">
        <v>2023</v>
      </c>
      <c r="H598" s="7">
        <f t="shared" si="72"/>
        <v>45090</v>
      </c>
      <c r="I598" s="7" t="str" cm="1">
        <f t="array" ref="I598">_xlfn.IFS(E598=1,"January",E598=2,"Febuary",E598=3,"March",E598=4,"April",E598=5,"May",E598=6,"June",E598=7,"July",E598=8,"August",E598=9,"September",E598=10,"October",E598=11,"November",E598=12,"December",E598&gt;12,_xlfn.IFS(F598=1,"January",F598=2,"Febuary",F598=3,"March",F598=4,"April",F598=5,"May",F598=6,"June",F598=7,"July",F598=8,"August",F598=9,"September",F598=10,"October",F598=11,"November",F598=12,"December"))</f>
        <v>June</v>
      </c>
      <c r="J598" s="7" t="str" cm="1">
        <f t="array" ref="J598">_xlfn.IFS(OR(I598="December",I598="January",I598="Febuary"),"Winter",OR(I598="March",I598="April",I598="May"),"Spring",OR(I598="June",I598="July",I598="August"),"Summer",OR(I598="September",I598="October",I598="November"),"Fall")</f>
        <v>Summer</v>
      </c>
      <c r="K598" s="11">
        <v>45113</v>
      </c>
      <c r="L598" s="6">
        <f t="shared" si="73"/>
        <v>23</v>
      </c>
      <c r="M598" s="6" t="s">
        <v>41</v>
      </c>
      <c r="N598" s="6">
        <v>37208</v>
      </c>
      <c r="O598" s="6">
        <v>949</v>
      </c>
      <c r="P598" s="12">
        <v>1585.1</v>
      </c>
      <c r="Q598" s="12">
        <f t="shared" si="74"/>
        <v>1585.1</v>
      </c>
      <c r="R598" s="6">
        <v>88</v>
      </c>
      <c r="S598" s="6" t="b">
        <v>0</v>
      </c>
      <c r="T598" s="6">
        <v>0</v>
      </c>
      <c r="U598" s="6">
        <f t="shared" si="75"/>
        <v>0</v>
      </c>
      <c r="V598" s="12">
        <f t="shared" si="76"/>
        <v>2814.9</v>
      </c>
      <c r="W598" s="12">
        <f t="shared" si="77"/>
        <v>18.0125</v>
      </c>
      <c r="X598" s="12">
        <f t="shared" si="78"/>
        <v>0</v>
      </c>
      <c r="Y598" s="6">
        <f t="shared" si="79"/>
        <v>0</v>
      </c>
    </row>
    <row r="599" spans="1:25">
      <c r="A599" s="8" t="s">
        <v>1255</v>
      </c>
      <c r="B599" s="9" t="s">
        <v>1256</v>
      </c>
      <c r="C599" s="10" t="s">
        <v>4127</v>
      </c>
      <c r="D599" s="10">
        <v>45208</v>
      </c>
      <c r="E599" s="9">
        <v>10</v>
      </c>
      <c r="F599" s="9">
        <v>9</v>
      </c>
      <c r="G599" s="9">
        <v>2023</v>
      </c>
      <c r="H599" s="10">
        <f t="shared" si="72"/>
        <v>45208</v>
      </c>
      <c r="I599" s="10" t="str" cm="1">
        <f t="array" ref="I599">_xlfn.IFS(E599=1,"January",E599=2,"Febuary",E599=3,"March",E599=4,"April",E599=5,"May",E599=6,"June",E599=7,"July",E599=8,"August",E599=9,"September",E599=10,"October",E599=11,"November",E599=12,"December",E599&gt;12,_xlfn.IFS(F599=1,"January",F599=2,"Febuary",F599=3,"March",F599=4,"April",F599=5,"May",F599=6,"June",F599=7,"July",F599=8,"August",F599=9,"September",F599=10,"October",F599=11,"November",F599=12,"December"))</f>
        <v>October</v>
      </c>
      <c r="J599" s="10" t="str" cm="1">
        <f t="array" ref="J599">_xlfn.IFS(OR(I599="December",I599="January",I599="Febuary"),"Winter",OR(I599="March",I599="April",I599="May"),"Spring",OR(I599="June",I599="July",I599="August"),"Summer",OR(I599="September",I599="October",I599="November"),"Fall")</f>
        <v>Fall</v>
      </c>
      <c r="K599" s="13">
        <v>45218</v>
      </c>
      <c r="L599" s="9">
        <f t="shared" si="73"/>
        <v>10</v>
      </c>
      <c r="M599" s="9" t="s">
        <v>23</v>
      </c>
      <c r="N599" s="9">
        <v>21150</v>
      </c>
      <c r="O599" s="9">
        <v>551</v>
      </c>
      <c r="P599" s="14">
        <v>1100.04</v>
      </c>
      <c r="Q599" s="14">
        <f t="shared" si="74"/>
        <v>1100.04</v>
      </c>
      <c r="R599" s="9">
        <v>67</v>
      </c>
      <c r="S599" s="9" t="b">
        <v>1</v>
      </c>
      <c r="T599" s="9">
        <v>0</v>
      </c>
      <c r="U599" s="9">
        <f t="shared" si="75"/>
        <v>0</v>
      </c>
      <c r="V599" s="14">
        <f t="shared" si="76"/>
        <v>2249.96</v>
      </c>
      <c r="W599" s="14">
        <f t="shared" si="77"/>
        <v>16.4185074626866</v>
      </c>
      <c r="X599" s="14">
        <f t="shared" si="78"/>
        <v>0</v>
      </c>
      <c r="Y599" s="9">
        <f t="shared" si="79"/>
        <v>0</v>
      </c>
    </row>
    <row r="600" spans="1:25">
      <c r="A600" s="5" t="s">
        <v>1257</v>
      </c>
      <c r="B600" s="6" t="s">
        <v>1258</v>
      </c>
      <c r="C600" s="7" t="s">
        <v>4131</v>
      </c>
      <c r="D600" s="7">
        <v>45007</v>
      </c>
      <c r="E600" s="6">
        <v>3</v>
      </c>
      <c r="F600" s="6">
        <v>22</v>
      </c>
      <c r="G600" s="6">
        <v>2023</v>
      </c>
      <c r="H600" s="7">
        <f t="shared" si="72"/>
        <v>45007</v>
      </c>
      <c r="I600" s="7" t="str" cm="1">
        <f t="array" ref="I600">_xlfn.IFS(E600=1,"January",E600=2,"Febuary",E600=3,"March",E600=4,"April",E600=5,"May",E600=6,"June",E600=7,"July",E600=8,"August",E600=9,"September",E600=10,"October",E600=11,"November",E600=12,"December",E600&gt;12,_xlfn.IFS(F600=1,"January",F600=2,"Febuary",F600=3,"March",F600=4,"April",F600=5,"May",F600=6,"June",F600=7,"July",F600=8,"August",F600=9,"September",F600=10,"October",F600=11,"November",F600=12,"December"))</f>
        <v>March</v>
      </c>
      <c r="J600" s="7" t="str" cm="1">
        <f t="array" ref="J600">_xlfn.IFS(OR(I600="December",I600="January",I600="Febuary"),"Winter",OR(I600="March",I600="April",I600="May"),"Spring",OR(I600="June",I600="July",I600="August"),"Summer",OR(I600="September",I600="October",I600="November"),"Fall")</f>
        <v>Spring</v>
      </c>
      <c r="K600" s="11">
        <v>45031</v>
      </c>
      <c r="L600" s="6">
        <f t="shared" si="73"/>
        <v>24</v>
      </c>
      <c r="M600" s="6" t="s">
        <v>14</v>
      </c>
      <c r="N600" s="6">
        <v>72180</v>
      </c>
      <c r="O600" s="6">
        <v>3245</v>
      </c>
      <c r="P600" s="12">
        <v>2552.84</v>
      </c>
      <c r="Q600" s="12">
        <f t="shared" si="74"/>
        <v>2552.84</v>
      </c>
      <c r="R600" s="6">
        <v>635</v>
      </c>
      <c r="S600" s="6" t="b">
        <v>0</v>
      </c>
      <c r="T600" s="6">
        <v>0</v>
      </c>
      <c r="U600" s="6">
        <f t="shared" si="75"/>
        <v>0</v>
      </c>
      <c r="V600" s="12">
        <f t="shared" si="76"/>
        <v>29197.16</v>
      </c>
      <c r="W600" s="12">
        <f t="shared" si="77"/>
        <v>4.02022047244095</v>
      </c>
      <c r="X600" s="12">
        <f t="shared" si="78"/>
        <v>0</v>
      </c>
      <c r="Y600" s="6">
        <f t="shared" si="79"/>
        <v>0</v>
      </c>
    </row>
    <row r="601" spans="1:25">
      <c r="A601" s="8" t="s">
        <v>1259</v>
      </c>
      <c r="B601" s="9" t="s">
        <v>1260</v>
      </c>
      <c r="C601" s="10" t="s">
        <v>4128</v>
      </c>
      <c r="D601" s="10">
        <v>45253</v>
      </c>
      <c r="E601" s="9">
        <v>11</v>
      </c>
      <c r="F601" s="9">
        <v>23</v>
      </c>
      <c r="G601" s="9">
        <v>2023</v>
      </c>
      <c r="H601" s="10">
        <f t="shared" si="72"/>
        <v>45253</v>
      </c>
      <c r="I601" s="10" t="str" cm="1">
        <f t="array" ref="I601">_xlfn.IFS(E601=1,"January",E601=2,"Febuary",E601=3,"March",E601=4,"April",E601=5,"May",E601=6,"June",E601=7,"July",E601=8,"August",E601=9,"September",E601=10,"October",E601=11,"November",E601=12,"December",E601&gt;12,_xlfn.IFS(F601=1,"January",F601=2,"Febuary",F601=3,"March",F601=4,"April",F601=5,"May",F601=6,"June",F601=7,"July",F601=8,"August",F601=9,"September",F601=10,"October",F601=11,"November",F601=12,"December"))</f>
        <v>November</v>
      </c>
      <c r="J601" s="10" t="str" cm="1">
        <f t="array" ref="J601">_xlfn.IFS(OR(I601="December",I601="January",I601="Febuary"),"Winter",OR(I601="March",I601="April",I601="May"),"Spring",OR(I601="June",I601="July",I601="August"),"Summer",OR(I601="September",I601="October",I601="November"),"Fall")</f>
        <v>Fall</v>
      </c>
      <c r="K601" s="13">
        <v>45269</v>
      </c>
      <c r="L601" s="9">
        <f t="shared" si="73"/>
        <v>16</v>
      </c>
      <c r="M601" s="9" t="s">
        <v>41</v>
      </c>
      <c r="N601" s="9">
        <v>44286</v>
      </c>
      <c r="O601" s="9">
        <v>1346</v>
      </c>
      <c r="P601" s="14">
        <v>1601.04</v>
      </c>
      <c r="Q601" s="14">
        <f t="shared" si="74"/>
        <v>1601.04</v>
      </c>
      <c r="R601" s="9">
        <v>68</v>
      </c>
      <c r="S601" s="9" t="b">
        <v>0</v>
      </c>
      <c r="T601" s="9">
        <v>0</v>
      </c>
      <c r="U601" s="9">
        <f t="shared" si="75"/>
        <v>0</v>
      </c>
      <c r="V601" s="14">
        <f t="shared" si="76"/>
        <v>1798.96</v>
      </c>
      <c r="W601" s="14">
        <f t="shared" si="77"/>
        <v>23.5447058823529</v>
      </c>
      <c r="X601" s="14">
        <f t="shared" si="78"/>
        <v>0</v>
      </c>
      <c r="Y601" s="9">
        <f t="shared" si="79"/>
        <v>0</v>
      </c>
    </row>
    <row r="602" spans="1:25">
      <c r="A602" s="5" t="s">
        <v>1261</v>
      </c>
      <c r="B602" s="6" t="s">
        <v>1262</v>
      </c>
      <c r="C602" s="7" t="s">
        <v>4128</v>
      </c>
      <c r="D602" s="7">
        <v>45041</v>
      </c>
      <c r="E602" s="6">
        <v>4</v>
      </c>
      <c r="F602" s="6">
        <v>25</v>
      </c>
      <c r="G602" s="6">
        <v>2023</v>
      </c>
      <c r="H602" s="7">
        <f t="shared" si="72"/>
        <v>45041</v>
      </c>
      <c r="I602" s="7" t="str" cm="1">
        <f t="array" ref="I602">_xlfn.IFS(E602=1,"January",E602=2,"Febuary",E602=3,"March",E602=4,"April",E602=5,"May",E602=6,"June",E602=7,"July",E602=8,"August",E602=9,"September",E602=10,"October",E602=11,"November",E602=12,"December",E602&gt;12,_xlfn.IFS(F602=1,"January",F602=2,"Febuary",F602=3,"March",F602=4,"April",F602=5,"May",F602=6,"June",F602=7,"July",F602=8,"August",F602=9,"September",F602=10,"October",F602=11,"November",F602=12,"December"))</f>
        <v>April</v>
      </c>
      <c r="J602" s="7" t="str" cm="1">
        <f t="array" ref="J602">_xlfn.IFS(OR(I602="December",I602="January",I602="Febuary"),"Winter",OR(I602="March",I602="April",I602="May"),"Spring",OR(I602="June",I602="July",I602="August"),"Summer",OR(I602="September",I602="October",I602="November"),"Fall")</f>
        <v>Spring</v>
      </c>
      <c r="K602" s="11">
        <v>45048</v>
      </c>
      <c r="L602" s="6">
        <f t="shared" si="73"/>
        <v>7</v>
      </c>
      <c r="M602" s="6" t="s">
        <v>41</v>
      </c>
      <c r="N602" s="6">
        <v>69450</v>
      </c>
      <c r="O602" s="6">
        <v>2704</v>
      </c>
      <c r="P602" s="12">
        <v>3100.07</v>
      </c>
      <c r="Q602" s="12">
        <f t="shared" si="74"/>
        <v>3100.07</v>
      </c>
      <c r="R602" s="6">
        <v>302</v>
      </c>
      <c r="S602" s="6" t="b">
        <v>0</v>
      </c>
      <c r="T602" s="6">
        <v>0</v>
      </c>
      <c r="U602" s="6">
        <f t="shared" si="75"/>
        <v>0</v>
      </c>
      <c r="V602" s="12">
        <f t="shared" si="76"/>
        <v>11999.93</v>
      </c>
      <c r="W602" s="12">
        <f t="shared" si="77"/>
        <v>10.2651324503311</v>
      </c>
      <c r="X602" s="12">
        <f t="shared" si="78"/>
        <v>0</v>
      </c>
      <c r="Y602" s="6">
        <f t="shared" si="79"/>
        <v>0</v>
      </c>
    </row>
    <row r="603" spans="1:25">
      <c r="A603" s="8" t="s">
        <v>1263</v>
      </c>
      <c r="B603" s="9" t="s">
        <v>1264</v>
      </c>
      <c r="C603" s="10" t="s">
        <v>4131</v>
      </c>
      <c r="D603" s="10">
        <v>44998</v>
      </c>
      <c r="E603" s="9">
        <v>3</v>
      </c>
      <c r="F603" s="9">
        <v>13</v>
      </c>
      <c r="G603" s="9">
        <v>2023</v>
      </c>
      <c r="H603" s="10">
        <f t="shared" si="72"/>
        <v>44998</v>
      </c>
      <c r="I603" s="10" t="str" cm="1">
        <f t="array" ref="I603">_xlfn.IFS(E603=1,"January",E603=2,"Febuary",E603=3,"March",E603=4,"April",E603=5,"May",E603=6,"June",E603=7,"July",E603=8,"August",E603=9,"September",E603=10,"October",E603=11,"November",E603=12,"December",E603&gt;12,_xlfn.IFS(F603=1,"January",F603=2,"Febuary",F603=3,"March",F603=4,"April",F603=5,"May",F603=6,"June",F603=7,"July",F603=8,"August",F603=9,"September",F603=10,"October",F603=11,"November",F603=12,"December"))</f>
        <v>March</v>
      </c>
      <c r="J603" s="10" t="str" cm="1">
        <f t="array" ref="J603">_xlfn.IFS(OR(I603="December",I603="January",I603="Febuary"),"Winter",OR(I603="March",I603="April",I603="May"),"Spring",OR(I603="June",I603="July",I603="August"),"Summer",OR(I603="September",I603="October",I603="November"),"Fall")</f>
        <v>Spring</v>
      </c>
      <c r="K603" s="13">
        <v>45024</v>
      </c>
      <c r="L603" s="9">
        <f t="shared" si="73"/>
        <v>26</v>
      </c>
      <c r="M603" s="9" t="s">
        <v>41</v>
      </c>
      <c r="N603" s="9">
        <v>22352</v>
      </c>
      <c r="O603" s="9">
        <v>316</v>
      </c>
      <c r="P603" s="14">
        <v>302.33</v>
      </c>
      <c r="Q603" s="14">
        <f t="shared" si="74"/>
        <v>302.33</v>
      </c>
      <c r="R603" s="9">
        <v>20</v>
      </c>
      <c r="S603" s="9" t="b">
        <v>1</v>
      </c>
      <c r="T603" s="9">
        <v>0</v>
      </c>
      <c r="U603" s="9">
        <f t="shared" si="75"/>
        <v>0</v>
      </c>
      <c r="V603" s="14">
        <f t="shared" si="76"/>
        <v>697.67</v>
      </c>
      <c r="W603" s="14">
        <f t="shared" si="77"/>
        <v>15.1165</v>
      </c>
      <c r="X603" s="14">
        <f t="shared" si="78"/>
        <v>0</v>
      </c>
      <c r="Y603" s="9">
        <f t="shared" si="79"/>
        <v>0</v>
      </c>
    </row>
    <row r="604" spans="1:25">
      <c r="A604" s="5" t="s">
        <v>1265</v>
      </c>
      <c r="B604" s="6" t="s">
        <v>1266</v>
      </c>
      <c r="C604" s="7" t="s">
        <v>4127</v>
      </c>
      <c r="D604" s="7">
        <v>45111</v>
      </c>
      <c r="E604" s="6">
        <v>7</v>
      </c>
      <c r="F604" s="6">
        <v>4</v>
      </c>
      <c r="G604" s="6">
        <v>2023</v>
      </c>
      <c r="H604" s="7">
        <f t="shared" si="72"/>
        <v>45111</v>
      </c>
      <c r="I604" s="7" t="str" cm="1">
        <f t="array" ref="I604">_xlfn.IFS(E604=1,"January",E604=2,"Febuary",E604=3,"March",E604=4,"April",E604=5,"May",E604=6,"June",E604=7,"July",E604=8,"August",E604=9,"September",E604=10,"October",E604=11,"November",E604=12,"December",E604&gt;12,_xlfn.IFS(F604=1,"January",F604=2,"Febuary",F604=3,"March",F604=4,"April",F604=5,"May",F604=6,"June",F604=7,"July",F604=8,"August",F604=9,"September",F604=10,"October",F604=11,"November",F604=12,"December"))</f>
        <v>July</v>
      </c>
      <c r="J604" s="7" t="str" cm="1">
        <f t="array" ref="J604">_xlfn.IFS(OR(I604="December",I604="January",I604="Febuary"),"Winter",OR(I604="March",I604="April",I604="May"),"Spring",OR(I604="June",I604="July",I604="August"),"Summer",OR(I604="September",I604="October",I604="November"),"Fall")</f>
        <v>Summer</v>
      </c>
      <c r="K604" s="11">
        <v>45120</v>
      </c>
      <c r="L604" s="6">
        <f t="shared" si="73"/>
        <v>9</v>
      </c>
      <c r="M604" s="6" t="s">
        <v>138</v>
      </c>
      <c r="N604" s="6">
        <v>56069</v>
      </c>
      <c r="O604" s="6">
        <v>1066</v>
      </c>
      <c r="P604" s="12">
        <v>849.75</v>
      </c>
      <c r="Q604" s="12">
        <f t="shared" si="74"/>
        <v>849.75</v>
      </c>
      <c r="R604" s="6">
        <v>134</v>
      </c>
      <c r="S604" s="6" t="b">
        <v>1</v>
      </c>
      <c r="T604" s="6">
        <v>0</v>
      </c>
      <c r="U604" s="6">
        <f t="shared" si="75"/>
        <v>0</v>
      </c>
      <c r="V604" s="12">
        <f t="shared" si="76"/>
        <v>5850.25</v>
      </c>
      <c r="W604" s="12">
        <f t="shared" si="77"/>
        <v>6.34141791044776</v>
      </c>
      <c r="X604" s="12">
        <f t="shared" si="78"/>
        <v>0</v>
      </c>
      <c r="Y604" s="6">
        <f t="shared" si="79"/>
        <v>0</v>
      </c>
    </row>
    <row r="605" spans="1:25">
      <c r="A605" s="8" t="s">
        <v>1267</v>
      </c>
      <c r="B605" s="9" t="s">
        <v>1268</v>
      </c>
      <c r="C605" s="10" t="s">
        <v>4128</v>
      </c>
      <c r="D605" s="10">
        <v>45209</v>
      </c>
      <c r="E605" s="9">
        <v>10</v>
      </c>
      <c r="F605" s="9">
        <v>10</v>
      </c>
      <c r="G605" s="9">
        <v>2023</v>
      </c>
      <c r="H605" s="10">
        <f t="shared" si="72"/>
        <v>45209</v>
      </c>
      <c r="I605" s="10" t="str" cm="1">
        <f t="array" ref="I605">_xlfn.IFS(E605=1,"January",E605=2,"Febuary",E605=3,"March",E605=4,"April",E605=5,"May",E605=6,"June",E605=7,"July",E605=8,"August",E605=9,"September",E605=10,"October",E605=11,"November",E605=12,"December",E605&gt;12,_xlfn.IFS(F605=1,"January",F605=2,"Febuary",F605=3,"March",F605=4,"April",F605=5,"May",F605=6,"June",F605=7,"July",F605=8,"August",F605=9,"September",F605=10,"October",F605=11,"November",F605=12,"December"))</f>
        <v>October</v>
      </c>
      <c r="J605" s="10" t="str" cm="1">
        <f t="array" ref="J605">_xlfn.IFS(OR(I605="December",I605="January",I605="Febuary"),"Winter",OR(I605="March",I605="April",I605="May"),"Spring",OR(I605="June",I605="July",I605="August"),"Summer",OR(I605="September",I605="October",I605="November"),"Fall")</f>
        <v>Fall</v>
      </c>
      <c r="K605" s="13">
        <v>45210</v>
      </c>
      <c r="L605" s="9">
        <f t="shared" si="73"/>
        <v>1</v>
      </c>
      <c r="M605" s="9" t="s">
        <v>14</v>
      </c>
      <c r="N605" s="9">
        <v>15397</v>
      </c>
      <c r="O605" s="9">
        <v>586</v>
      </c>
      <c r="P605" s="14">
        <v>350.74</v>
      </c>
      <c r="Q605" s="14">
        <f t="shared" si="74"/>
        <v>350.74</v>
      </c>
      <c r="R605" s="9">
        <v>31</v>
      </c>
      <c r="S605" s="9" t="b">
        <v>1</v>
      </c>
      <c r="T605" s="9">
        <v>0</v>
      </c>
      <c r="U605" s="9">
        <f t="shared" si="75"/>
        <v>0</v>
      </c>
      <c r="V605" s="14">
        <f t="shared" si="76"/>
        <v>1199.26</v>
      </c>
      <c r="W605" s="14">
        <f t="shared" si="77"/>
        <v>11.3141935483871</v>
      </c>
      <c r="X605" s="14">
        <f t="shared" si="78"/>
        <v>0</v>
      </c>
      <c r="Y605" s="9">
        <f t="shared" si="79"/>
        <v>0</v>
      </c>
    </row>
    <row r="606" spans="1:25">
      <c r="A606" s="5" t="s">
        <v>1269</v>
      </c>
      <c r="B606" s="6" t="s">
        <v>1270</v>
      </c>
      <c r="C606" s="7" t="s">
        <v>4131</v>
      </c>
      <c r="D606" s="7">
        <v>44960</v>
      </c>
      <c r="E606" s="6">
        <v>2</v>
      </c>
      <c r="F606" s="6">
        <v>3</v>
      </c>
      <c r="G606" s="6">
        <v>2023</v>
      </c>
      <c r="H606" s="7">
        <f t="shared" si="72"/>
        <v>44960</v>
      </c>
      <c r="I606" s="7" t="str" cm="1">
        <f t="array" ref="I606">_xlfn.IFS(E606=1,"January",E606=2,"Febuary",E606=3,"March",E606=4,"April",E606=5,"May",E606=6,"June",E606=7,"July",E606=8,"August",E606=9,"September",E606=10,"October",E606=11,"November",E606=12,"December",E606&gt;12,_xlfn.IFS(F606=1,"January",F606=2,"Febuary",F606=3,"March",F606=4,"April",F606=5,"May",F606=6,"June",F606=7,"July",F606=8,"August",F606=9,"September",F606=10,"October",F606=11,"November",F606=12,"December"))</f>
        <v>Febuary</v>
      </c>
      <c r="J606" s="7" t="str" cm="1">
        <f t="array" ref="J606">_xlfn.IFS(OR(I606="December",I606="January",I606="Febuary"),"Winter",OR(I606="March",I606="April",I606="May"),"Spring",OR(I606="June",I606="July",I606="August"),"Summer",OR(I606="September",I606="October",I606="November"),"Fall")</f>
        <v>Winter</v>
      </c>
      <c r="K606" s="11">
        <v>44982</v>
      </c>
      <c r="L606" s="6">
        <f t="shared" si="73"/>
        <v>22</v>
      </c>
      <c r="M606" s="6" t="s">
        <v>23</v>
      </c>
      <c r="N606" s="6">
        <v>42555</v>
      </c>
      <c r="O606" s="6">
        <v>515</v>
      </c>
      <c r="P606" s="12">
        <v>-942.8</v>
      </c>
      <c r="Q606" s="12">
        <f t="shared" si="74"/>
        <v>345.555</v>
      </c>
      <c r="R606" s="6">
        <v>57</v>
      </c>
      <c r="S606" s="6" t="b">
        <v>1</v>
      </c>
      <c r="T606" s="6">
        <v>0</v>
      </c>
      <c r="U606" s="6">
        <f t="shared" si="75"/>
        <v>0</v>
      </c>
      <c r="V606" s="12">
        <f t="shared" si="76"/>
        <v>2504.445</v>
      </c>
      <c r="W606" s="12">
        <f t="shared" si="77"/>
        <v>6.06236842105263</v>
      </c>
      <c r="X606" s="12">
        <f t="shared" si="78"/>
        <v>0</v>
      </c>
      <c r="Y606" s="6">
        <f t="shared" si="79"/>
        <v>0</v>
      </c>
    </row>
    <row r="607" spans="1:25">
      <c r="A607" s="8" t="s">
        <v>1271</v>
      </c>
      <c r="B607" s="9" t="s">
        <v>1272</v>
      </c>
      <c r="C607" s="10" t="s">
        <v>4128</v>
      </c>
      <c r="D607" s="10">
        <v>45172</v>
      </c>
      <c r="E607" s="9">
        <v>9</v>
      </c>
      <c r="F607" s="9">
        <v>3</v>
      </c>
      <c r="G607" s="9">
        <v>2023</v>
      </c>
      <c r="H607" s="10">
        <f t="shared" si="72"/>
        <v>45172</v>
      </c>
      <c r="I607" s="10" t="str" cm="1">
        <f t="array" ref="I607">_xlfn.IFS(E607=1,"January",E607=2,"Febuary",E607=3,"March",E607=4,"April",E607=5,"May",E607=6,"June",E607=7,"July",E607=8,"August",E607=9,"September",E607=10,"October",E607=11,"November",E607=12,"December",E607&gt;12,_xlfn.IFS(F607=1,"January",F607=2,"Febuary",F607=3,"March",F607=4,"April",F607=5,"May",F607=6,"June",F607=7,"July",F607=8,"August",F607=9,"September",F607=10,"October",F607=11,"November",F607=12,"December"))</f>
        <v>September</v>
      </c>
      <c r="J607" s="10" t="str" cm="1">
        <f t="array" ref="J607">_xlfn.IFS(OR(I607="December",I607="January",I607="Febuary"),"Winter",OR(I607="March",I607="April",I607="May"),"Spring",OR(I607="June",I607="July",I607="August"),"Summer",OR(I607="September",I607="October",I607="November"),"Fall")</f>
        <v>Fall</v>
      </c>
      <c r="K607" s="13">
        <v>45181</v>
      </c>
      <c r="L607" s="9">
        <f t="shared" si="73"/>
        <v>9</v>
      </c>
      <c r="M607" s="9" t="s">
        <v>23</v>
      </c>
      <c r="N607" s="9">
        <v>47959</v>
      </c>
      <c r="O607" s="9">
        <v>1413</v>
      </c>
      <c r="P607" s="14">
        <v>1596.37</v>
      </c>
      <c r="Q607" s="14">
        <f t="shared" si="74"/>
        <v>1596.37</v>
      </c>
      <c r="R607" s="9">
        <v>117</v>
      </c>
      <c r="S607" s="9" t="b">
        <v>1</v>
      </c>
      <c r="T607" s="9">
        <v>0</v>
      </c>
      <c r="U607" s="9">
        <f t="shared" si="75"/>
        <v>0</v>
      </c>
      <c r="V607" s="14">
        <f t="shared" si="76"/>
        <v>4253.63</v>
      </c>
      <c r="W607" s="14">
        <f t="shared" si="77"/>
        <v>13.644188034188</v>
      </c>
      <c r="X607" s="14">
        <f t="shared" si="78"/>
        <v>0</v>
      </c>
      <c r="Y607" s="9">
        <f t="shared" si="79"/>
        <v>0</v>
      </c>
    </row>
    <row r="608" spans="1:25">
      <c r="A608" s="5" t="s">
        <v>1273</v>
      </c>
      <c r="B608" s="6" t="s">
        <v>1274</v>
      </c>
      <c r="C608" s="7" t="s">
        <v>4129</v>
      </c>
      <c r="D608" s="7" t="s">
        <v>1275</v>
      </c>
      <c r="E608" s="6">
        <v>22</v>
      </c>
      <c r="F608" s="6">
        <v>10</v>
      </c>
      <c r="G608" s="6">
        <v>2023</v>
      </c>
      <c r="H608" s="7">
        <f t="shared" si="72"/>
        <v>45221</v>
      </c>
      <c r="I608" s="7" t="str" cm="1">
        <f t="array" ref="I608">_xlfn.IFS(E608=1,"January",E608=2,"Febuary",E608=3,"March",E608=4,"April",E608=5,"May",E608=6,"June",E608=7,"July",E608=8,"August",E608=9,"September",E608=10,"October",E608=11,"November",E608=12,"December",E608&gt;12,_xlfn.IFS(F608=1,"January",F608=2,"Febuary",F608=3,"March",F608=4,"April",F608=5,"May",F608=6,"June",F608=7,"July",F608=8,"August",F608=9,"September",F608=10,"October",F608=11,"November",F608=12,"December"))</f>
        <v>October</v>
      </c>
      <c r="J608" s="7" t="str" cm="1">
        <f t="array" ref="J608">_xlfn.IFS(OR(I608="December",I608="January",I608="Febuary"),"Winter",OR(I608="March",I608="April",I608="May"),"Spring",OR(I608="June",I608="July",I608="August"),"Summer",OR(I608="September",I608="October",I608="November"),"Fall")</f>
        <v>Fall</v>
      </c>
      <c r="K608" s="11">
        <v>45249</v>
      </c>
      <c r="L608" s="6">
        <f t="shared" si="73"/>
        <v>28</v>
      </c>
      <c r="M608" s="6" t="s">
        <v>138</v>
      </c>
      <c r="N608" s="6">
        <v>1728</v>
      </c>
      <c r="O608" s="6">
        <v>58</v>
      </c>
      <c r="P608" s="12">
        <v>72.23</v>
      </c>
      <c r="Q608" s="12">
        <f t="shared" si="74"/>
        <v>72.23</v>
      </c>
      <c r="R608" s="6">
        <v>7</v>
      </c>
      <c r="S608" s="6" t="b">
        <v>0</v>
      </c>
      <c r="T608" s="6">
        <v>0</v>
      </c>
      <c r="U608" s="6">
        <f t="shared" si="75"/>
        <v>0</v>
      </c>
      <c r="V608" s="12">
        <f t="shared" si="76"/>
        <v>277.77</v>
      </c>
      <c r="W608" s="12">
        <f t="shared" si="77"/>
        <v>10.3185714285714</v>
      </c>
      <c r="X608" s="12">
        <f t="shared" si="78"/>
        <v>0</v>
      </c>
      <c r="Y608" s="6">
        <f t="shared" si="79"/>
        <v>0</v>
      </c>
    </row>
    <row r="609" spans="1:25">
      <c r="A609" s="8" t="s">
        <v>1276</v>
      </c>
      <c r="B609" s="9" t="s">
        <v>1277</v>
      </c>
      <c r="C609" s="10" t="s">
        <v>4127</v>
      </c>
      <c r="D609" s="10">
        <v>45089</v>
      </c>
      <c r="E609" s="9">
        <v>6</v>
      </c>
      <c r="F609" s="9">
        <v>12</v>
      </c>
      <c r="G609" s="9">
        <v>2023</v>
      </c>
      <c r="H609" s="10">
        <f t="shared" si="72"/>
        <v>45089</v>
      </c>
      <c r="I609" s="10" t="str" cm="1">
        <f t="array" ref="I609">_xlfn.IFS(E609=1,"January",E609=2,"Febuary",E609=3,"March",E609=4,"April",E609=5,"May",E609=6,"June",E609=7,"July",E609=8,"August",E609=9,"September",E609=10,"October",E609=11,"November",E609=12,"December",E609&gt;12,_xlfn.IFS(F609=1,"January",F609=2,"Febuary",F609=3,"March",F609=4,"April",F609=5,"May",F609=6,"June",F609=7,"July",F609=8,"August",F609=9,"September",F609=10,"October",F609=11,"November",F609=12,"December"))</f>
        <v>June</v>
      </c>
      <c r="J609" s="10" t="str" cm="1">
        <f t="array" ref="J609">_xlfn.IFS(OR(I609="December",I609="January",I609="Febuary"),"Winter",OR(I609="March",I609="April",I609="May"),"Spring",OR(I609="June",I609="July",I609="August"),"Summer",OR(I609="September",I609="October",I609="November"),"Fall")</f>
        <v>Summer</v>
      </c>
      <c r="K609" s="13">
        <v>45096</v>
      </c>
      <c r="L609" s="9">
        <f t="shared" si="73"/>
        <v>7</v>
      </c>
      <c r="M609" s="9" t="s">
        <v>23</v>
      </c>
      <c r="N609" s="9">
        <v>51517</v>
      </c>
      <c r="O609" s="9">
        <v>1755</v>
      </c>
      <c r="P609" s="14">
        <v>3291.35</v>
      </c>
      <c r="Q609" s="14">
        <f t="shared" si="74"/>
        <v>3291.35</v>
      </c>
      <c r="R609" s="9">
        <v>349</v>
      </c>
      <c r="S609" s="9" t="b">
        <v>1</v>
      </c>
      <c r="T609" s="9">
        <v>0</v>
      </c>
      <c r="U609" s="9">
        <f t="shared" si="75"/>
        <v>0</v>
      </c>
      <c r="V609" s="14">
        <f t="shared" si="76"/>
        <v>14158.65</v>
      </c>
      <c r="W609" s="14">
        <f t="shared" si="77"/>
        <v>9.43080229226361</v>
      </c>
      <c r="X609" s="14">
        <f t="shared" si="78"/>
        <v>0</v>
      </c>
      <c r="Y609" s="9">
        <f t="shared" si="79"/>
        <v>0</v>
      </c>
    </row>
    <row r="610" spans="1:25">
      <c r="A610" s="5" t="s">
        <v>1278</v>
      </c>
      <c r="B610" s="6" t="s">
        <v>1279</v>
      </c>
      <c r="C610" s="7" t="s">
        <v>4129</v>
      </c>
      <c r="D610" s="7">
        <v>45275</v>
      </c>
      <c r="E610" s="6">
        <v>12</v>
      </c>
      <c r="F610" s="6">
        <v>15</v>
      </c>
      <c r="G610" s="6">
        <v>2023</v>
      </c>
      <c r="H610" s="7">
        <f t="shared" si="72"/>
        <v>45275</v>
      </c>
      <c r="I610" s="7" t="str" cm="1">
        <f t="array" ref="I610">_xlfn.IFS(E610=1,"January",E610=2,"Febuary",E610=3,"March",E610=4,"April",E610=5,"May",E610=6,"June",E610=7,"July",E610=8,"August",E610=9,"September",E610=10,"October",E610=11,"November",E610=12,"December",E610&gt;12,_xlfn.IFS(F610=1,"January",F610=2,"Febuary",F610=3,"March",F610=4,"April",F610=5,"May",F610=6,"June",F610=7,"July",F610=8,"August",F610=9,"September",F610=10,"October",F610=11,"November",F610=12,"December"))</f>
        <v>December</v>
      </c>
      <c r="J610" s="7" t="str" cm="1">
        <f t="array" ref="J610">_xlfn.IFS(OR(I610="December",I610="January",I610="Febuary"),"Winter",OR(I610="March",I610="April",I610="May"),"Spring",OR(I610="June",I610="July",I610="August"),"Summer",OR(I610="September",I610="October",I610="November"),"Fall")</f>
        <v>Winter</v>
      </c>
      <c r="K610" s="11">
        <v>45283</v>
      </c>
      <c r="L610" s="6">
        <f t="shared" si="73"/>
        <v>8</v>
      </c>
      <c r="M610" s="6" t="s">
        <v>23</v>
      </c>
      <c r="N610" s="6">
        <v>67234</v>
      </c>
      <c r="O610" s="6">
        <v>734</v>
      </c>
      <c r="P610" s="12">
        <v>1221.7</v>
      </c>
      <c r="Q610" s="12">
        <f t="shared" si="74"/>
        <v>1221.7</v>
      </c>
      <c r="R610" s="6">
        <v>124</v>
      </c>
      <c r="S610" s="6" t="b">
        <v>1</v>
      </c>
      <c r="T610" s="6">
        <v>0</v>
      </c>
      <c r="U610" s="6">
        <f t="shared" si="75"/>
        <v>0</v>
      </c>
      <c r="V610" s="12">
        <f t="shared" si="76"/>
        <v>4978.3</v>
      </c>
      <c r="W610" s="12">
        <f t="shared" si="77"/>
        <v>9.85241935483871</v>
      </c>
      <c r="X610" s="12">
        <f t="shared" si="78"/>
        <v>0</v>
      </c>
      <c r="Y610" s="6">
        <f t="shared" si="79"/>
        <v>0</v>
      </c>
    </row>
    <row r="611" spans="1:25">
      <c r="A611" s="8" t="s">
        <v>1280</v>
      </c>
      <c r="B611" s="9" t="s">
        <v>1281</v>
      </c>
      <c r="C611" s="10" t="s">
        <v>4127</v>
      </c>
      <c r="D611" s="10">
        <v>45209</v>
      </c>
      <c r="E611" s="9">
        <v>10</v>
      </c>
      <c r="F611" s="9">
        <v>10</v>
      </c>
      <c r="G611" s="9">
        <v>2023</v>
      </c>
      <c r="H611" s="10">
        <f t="shared" si="72"/>
        <v>45209</v>
      </c>
      <c r="I611" s="10" t="str" cm="1">
        <f t="array" ref="I611">_xlfn.IFS(E611=1,"January",E611=2,"Febuary",E611=3,"March",E611=4,"April",E611=5,"May",E611=6,"June",E611=7,"July",E611=8,"August",E611=9,"September",E611=10,"October",E611=11,"November",E611=12,"December",E611&gt;12,_xlfn.IFS(F611=1,"January",F611=2,"Febuary",F611=3,"March",F611=4,"April",F611=5,"May",F611=6,"June",F611=7,"July",F611=8,"August",F611=9,"September",F611=10,"October",F611=11,"November",F611=12,"December"))</f>
        <v>October</v>
      </c>
      <c r="J611" s="10" t="str" cm="1">
        <f t="array" ref="J611">_xlfn.IFS(OR(I611="December",I611="January",I611="Febuary"),"Winter",OR(I611="March",I611="April",I611="May"),"Spring",OR(I611="June",I611="July",I611="August"),"Summer",OR(I611="September",I611="October",I611="November"),"Fall")</f>
        <v>Fall</v>
      </c>
      <c r="K611" s="13">
        <v>45232</v>
      </c>
      <c r="L611" s="9">
        <f t="shared" si="73"/>
        <v>23</v>
      </c>
      <c r="M611" s="9" t="s">
        <v>14</v>
      </c>
      <c r="N611" s="9">
        <v>40954</v>
      </c>
      <c r="O611" s="9">
        <v>937</v>
      </c>
      <c r="P611" s="14">
        <v>651.92</v>
      </c>
      <c r="Q611" s="14">
        <f t="shared" si="74"/>
        <v>651.92</v>
      </c>
      <c r="R611" s="9">
        <v>165</v>
      </c>
      <c r="S611" s="9" t="b">
        <v>0</v>
      </c>
      <c r="T611" s="9">
        <v>0</v>
      </c>
      <c r="U611" s="9">
        <f t="shared" si="75"/>
        <v>0</v>
      </c>
      <c r="V611" s="14">
        <f t="shared" si="76"/>
        <v>7598.08</v>
      </c>
      <c r="W611" s="14">
        <f t="shared" si="77"/>
        <v>3.9510303030303</v>
      </c>
      <c r="X611" s="14">
        <f t="shared" si="78"/>
        <v>0</v>
      </c>
      <c r="Y611" s="9">
        <f t="shared" si="79"/>
        <v>0</v>
      </c>
    </row>
    <row r="612" spans="1:25">
      <c r="A612" s="5" t="s">
        <v>1282</v>
      </c>
      <c r="B612" s="6" t="s">
        <v>1283</v>
      </c>
      <c r="C612" s="7" t="s">
        <v>4127</v>
      </c>
      <c r="D612" s="7">
        <v>44993</v>
      </c>
      <c r="E612" s="6">
        <v>3</v>
      </c>
      <c r="F612" s="6">
        <v>8</v>
      </c>
      <c r="G612" s="6">
        <v>2023</v>
      </c>
      <c r="H612" s="7">
        <f t="shared" si="72"/>
        <v>44993</v>
      </c>
      <c r="I612" s="7" t="str" cm="1">
        <f t="array" ref="I612">_xlfn.IFS(E612=1,"January",E612=2,"Febuary",E612=3,"March",E612=4,"April",E612=5,"May",E612=6,"June",E612=7,"July",E612=8,"August",E612=9,"September",E612=10,"October",E612=11,"November",E612=12,"December",E612&gt;12,_xlfn.IFS(F612=1,"January",F612=2,"Febuary",F612=3,"March",F612=4,"April",F612=5,"May",F612=6,"June",F612=7,"July",F612=8,"August",F612=9,"September",F612=10,"October",F612=11,"November",F612=12,"December"))</f>
        <v>March</v>
      </c>
      <c r="J612" s="7" t="str" cm="1">
        <f t="array" ref="J612">_xlfn.IFS(OR(I612="December",I612="January",I612="Febuary"),"Winter",OR(I612="March",I612="April",I612="May"),"Spring",OR(I612="June",I612="July",I612="August"),"Summer",OR(I612="September",I612="October",I612="November"),"Fall")</f>
        <v>Spring</v>
      </c>
      <c r="K612" s="11">
        <v>45008</v>
      </c>
      <c r="L612" s="6">
        <f t="shared" si="73"/>
        <v>15</v>
      </c>
      <c r="M612" s="6" t="s">
        <v>23</v>
      </c>
      <c r="N612" s="6">
        <v>48280</v>
      </c>
      <c r="O612" s="6">
        <v>1711</v>
      </c>
      <c r="P612" s="12">
        <v>2306.65</v>
      </c>
      <c r="Q612" s="12">
        <f t="shared" si="74"/>
        <v>2306.65</v>
      </c>
      <c r="R612" s="6">
        <v>0</v>
      </c>
      <c r="S612" s="6" t="b">
        <v>1</v>
      </c>
      <c r="T612" s="6">
        <v>0</v>
      </c>
      <c r="U612" s="6">
        <f t="shared" si="75"/>
        <v>0</v>
      </c>
      <c r="V612" s="12">
        <f t="shared" si="76"/>
        <v>-2306.65</v>
      </c>
      <c r="W612" s="12">
        <f t="shared" si="77"/>
        <v>0</v>
      </c>
      <c r="X612" s="12">
        <f t="shared" si="78"/>
        <v>0</v>
      </c>
      <c r="Y612" s="6">
        <f t="shared" si="79"/>
        <v>0</v>
      </c>
    </row>
    <row r="613" spans="1:25">
      <c r="A613" s="8" t="s">
        <v>1284</v>
      </c>
      <c r="B613" s="9" t="s">
        <v>1285</v>
      </c>
      <c r="C613" s="10" t="s">
        <v>4128</v>
      </c>
      <c r="D613" s="10">
        <v>44955</v>
      </c>
      <c r="E613" s="9">
        <v>1</v>
      </c>
      <c r="F613" s="9">
        <v>29</v>
      </c>
      <c r="G613" s="9">
        <v>2023</v>
      </c>
      <c r="H613" s="10">
        <f t="shared" si="72"/>
        <v>44955</v>
      </c>
      <c r="I613" s="10" t="str" cm="1">
        <f t="array" ref="I613">_xlfn.IFS(E613=1,"January",E613=2,"Febuary",E613=3,"March",E613=4,"April",E613=5,"May",E613=6,"June",E613=7,"July",E613=8,"August",E613=9,"September",E613=10,"October",E613=11,"November",E613=12,"December",E613&gt;12,_xlfn.IFS(F613=1,"January",F613=2,"Febuary",F613=3,"March",F613=4,"April",F613=5,"May",F613=6,"June",F613=7,"July",F613=8,"August",F613=9,"September",F613=10,"October",F613=11,"November",F613=12,"December"))</f>
        <v>January</v>
      </c>
      <c r="J613" s="10" t="str" cm="1">
        <f t="array" ref="J613">_xlfn.IFS(OR(I613="December",I613="January",I613="Febuary"),"Winter",OR(I613="March",I613="April",I613="May"),"Spring",OR(I613="June",I613="July",I613="August"),"Summer",OR(I613="September",I613="October",I613="November"),"Fall")</f>
        <v>Winter</v>
      </c>
      <c r="K613" s="13">
        <v>44981</v>
      </c>
      <c r="L613" s="9">
        <f t="shared" si="73"/>
        <v>26</v>
      </c>
      <c r="M613" s="9" t="s">
        <v>14</v>
      </c>
      <c r="N613" s="9">
        <v>80459</v>
      </c>
      <c r="O613" s="9">
        <v>1284</v>
      </c>
      <c r="P613" s="14">
        <v>1493.78</v>
      </c>
      <c r="Q613" s="14">
        <f t="shared" si="74"/>
        <v>1493.78</v>
      </c>
      <c r="R613" s="9">
        <v>72</v>
      </c>
      <c r="S613" s="9" t="b">
        <v>1</v>
      </c>
      <c r="T613" s="9">
        <v>0</v>
      </c>
      <c r="U613" s="9">
        <f t="shared" si="75"/>
        <v>0</v>
      </c>
      <c r="V613" s="14">
        <f t="shared" si="76"/>
        <v>2106.22</v>
      </c>
      <c r="W613" s="14">
        <f t="shared" si="77"/>
        <v>20.7469444444444</v>
      </c>
      <c r="X613" s="14">
        <f t="shared" si="78"/>
        <v>0</v>
      </c>
      <c r="Y613" s="9">
        <f t="shared" si="79"/>
        <v>0</v>
      </c>
    </row>
    <row r="614" spans="1:25">
      <c r="A614" s="5" t="s">
        <v>1286</v>
      </c>
      <c r="B614" s="6" t="s">
        <v>1287</v>
      </c>
      <c r="C614" s="7" t="s">
        <v>4128</v>
      </c>
      <c r="D614" s="7">
        <v>45082</v>
      </c>
      <c r="E614" s="6">
        <v>6</v>
      </c>
      <c r="F614" s="6">
        <v>5</v>
      </c>
      <c r="G614" s="6">
        <v>2023</v>
      </c>
      <c r="H614" s="7">
        <f t="shared" si="72"/>
        <v>45082</v>
      </c>
      <c r="I614" s="7" t="str" cm="1">
        <f t="array" ref="I614">_xlfn.IFS(E614=1,"January",E614=2,"Febuary",E614=3,"March",E614=4,"April",E614=5,"May",E614=6,"June",E614=7,"July",E614=8,"August",E614=9,"September",E614=10,"October",E614=11,"November",E614=12,"December",E614&gt;12,_xlfn.IFS(F614=1,"January",F614=2,"Febuary",F614=3,"March",F614=4,"April",F614=5,"May",F614=6,"June",F614=7,"July",F614=8,"August",F614=9,"September",F614=10,"October",F614=11,"November",F614=12,"December"))</f>
        <v>June</v>
      </c>
      <c r="J614" s="7" t="str" cm="1">
        <f t="array" ref="J614">_xlfn.IFS(OR(I614="December",I614="January",I614="Febuary"),"Winter",OR(I614="March",I614="April",I614="May"),"Spring",OR(I614="June",I614="July",I614="August"),"Summer",OR(I614="September",I614="October",I614="November"),"Fall")</f>
        <v>Summer</v>
      </c>
      <c r="K614" s="11">
        <v>45083</v>
      </c>
      <c r="L614" s="6">
        <f t="shared" si="73"/>
        <v>1</v>
      </c>
      <c r="M614" s="6" t="s">
        <v>19</v>
      </c>
      <c r="N614" s="6">
        <v>17779</v>
      </c>
      <c r="O614" s="6">
        <v>672</v>
      </c>
      <c r="P614" s="12">
        <v>1139.59</v>
      </c>
      <c r="Q614" s="12">
        <f t="shared" si="74"/>
        <v>1139.59</v>
      </c>
      <c r="R614" s="6">
        <v>54</v>
      </c>
      <c r="S614" s="6" t="b">
        <v>0</v>
      </c>
      <c r="T614" s="6">
        <v>0</v>
      </c>
      <c r="U614" s="6">
        <f t="shared" si="75"/>
        <v>0</v>
      </c>
      <c r="V614" s="12">
        <f t="shared" si="76"/>
        <v>1560.41</v>
      </c>
      <c r="W614" s="12">
        <f t="shared" si="77"/>
        <v>21.1035185185185</v>
      </c>
      <c r="X614" s="12">
        <f t="shared" si="78"/>
        <v>0</v>
      </c>
      <c r="Y614" s="6">
        <f t="shared" si="79"/>
        <v>0</v>
      </c>
    </row>
    <row r="615" spans="1:25">
      <c r="A615" s="8" t="s">
        <v>1288</v>
      </c>
      <c r="B615" s="9" t="s">
        <v>1289</v>
      </c>
      <c r="C615" s="10" t="s">
        <v>4129</v>
      </c>
      <c r="D615" s="10">
        <v>45290</v>
      </c>
      <c r="E615" s="9">
        <v>12</v>
      </c>
      <c r="F615" s="9">
        <v>30</v>
      </c>
      <c r="G615" s="9">
        <v>2023</v>
      </c>
      <c r="H615" s="10">
        <f t="shared" si="72"/>
        <v>45290</v>
      </c>
      <c r="I615" s="10" t="str" cm="1">
        <f t="array" ref="I615">_xlfn.IFS(E615=1,"January",E615=2,"Febuary",E615=3,"March",E615=4,"April",E615=5,"May",E615=6,"June",E615=7,"July",E615=8,"August",E615=9,"September",E615=10,"October",E615=11,"November",E615=12,"December",E615&gt;12,_xlfn.IFS(F615=1,"January",F615=2,"Febuary",F615=3,"March",F615=4,"April",F615=5,"May",F615=6,"June",F615=7,"July",F615=8,"August",F615=9,"September",F615=10,"October",F615=11,"November",F615=12,"December"))</f>
        <v>December</v>
      </c>
      <c r="J615" s="10" t="str" cm="1">
        <f t="array" ref="J615">_xlfn.IFS(OR(I615="December",I615="January",I615="Febuary"),"Winter",OR(I615="March",I615="April",I615="May"),"Spring",OR(I615="June",I615="July",I615="August"),"Summer",OR(I615="September",I615="October",I615="November"),"Fall")</f>
        <v>Winter</v>
      </c>
      <c r="K615" s="13">
        <v>45311</v>
      </c>
      <c r="L615" s="9">
        <f t="shared" si="73"/>
        <v>21</v>
      </c>
      <c r="M615" s="9" t="s">
        <v>41</v>
      </c>
      <c r="N615" s="9">
        <v>64932</v>
      </c>
      <c r="O615" s="9">
        <v>2586</v>
      </c>
      <c r="P615" s="14">
        <v>4102.3</v>
      </c>
      <c r="Q615" s="14">
        <f t="shared" si="74"/>
        <v>3636.145</v>
      </c>
      <c r="R615" s="9">
        <v>0</v>
      </c>
      <c r="S615" s="9" t="b">
        <v>1</v>
      </c>
      <c r="T615" s="9">
        <v>0</v>
      </c>
      <c r="U615" s="9">
        <f t="shared" si="75"/>
        <v>0</v>
      </c>
      <c r="V615" s="14">
        <f t="shared" si="76"/>
        <v>-3636.145</v>
      </c>
      <c r="W615" s="14">
        <f t="shared" si="77"/>
        <v>0</v>
      </c>
      <c r="X615" s="14">
        <f t="shared" si="78"/>
        <v>0</v>
      </c>
      <c r="Y615" s="9">
        <f t="shared" si="79"/>
        <v>0</v>
      </c>
    </row>
    <row r="616" spans="1:25">
      <c r="A616" s="5" t="s">
        <v>1290</v>
      </c>
      <c r="B616" s="6" t="s">
        <v>1291</v>
      </c>
      <c r="C616" s="7" t="s">
        <v>4128</v>
      </c>
      <c r="D616" s="7">
        <v>45192</v>
      </c>
      <c r="E616" s="6">
        <v>9</v>
      </c>
      <c r="F616" s="6">
        <v>23</v>
      </c>
      <c r="G616" s="6">
        <v>2023</v>
      </c>
      <c r="H616" s="7">
        <f t="shared" si="72"/>
        <v>45192</v>
      </c>
      <c r="I616" s="7" t="str" cm="1">
        <f t="array" ref="I616">_xlfn.IFS(E616=1,"January",E616=2,"Febuary",E616=3,"March",E616=4,"April",E616=5,"May",E616=6,"June",E616=7,"July",E616=8,"August",E616=9,"September",E616=10,"October",E616=11,"November",E616=12,"December",E616&gt;12,_xlfn.IFS(F616=1,"January",F616=2,"Febuary",F616=3,"March",F616=4,"April",F616=5,"May",F616=6,"June",F616=7,"July",F616=8,"August",F616=9,"September",F616=10,"October",F616=11,"November",F616=12,"December"))</f>
        <v>September</v>
      </c>
      <c r="J616" s="7" t="str" cm="1">
        <f t="array" ref="J616">_xlfn.IFS(OR(I616="December",I616="January",I616="Febuary"),"Winter",OR(I616="March",I616="April",I616="May"),"Spring",OR(I616="June",I616="July",I616="August"),"Summer",OR(I616="September",I616="October",I616="November"),"Fall")</f>
        <v>Fall</v>
      </c>
      <c r="K616" s="11">
        <v>45194</v>
      </c>
      <c r="L616" s="6">
        <f t="shared" si="73"/>
        <v>2</v>
      </c>
      <c r="M616" s="6" t="s">
        <v>33</v>
      </c>
      <c r="N616" s="6">
        <v>73936</v>
      </c>
      <c r="O616" s="6">
        <v>3643</v>
      </c>
      <c r="P616" s="12">
        <v>5594.22</v>
      </c>
      <c r="Q616" s="12">
        <f t="shared" si="74"/>
        <v>3636.145</v>
      </c>
      <c r="R616" s="6">
        <v>382</v>
      </c>
      <c r="S616" s="6" t="b">
        <v>1</v>
      </c>
      <c r="T616" s="6">
        <v>0</v>
      </c>
      <c r="U616" s="6">
        <f t="shared" si="75"/>
        <v>0</v>
      </c>
      <c r="V616" s="12">
        <f t="shared" si="76"/>
        <v>15463.855</v>
      </c>
      <c r="W616" s="12">
        <f t="shared" si="77"/>
        <v>9.51870418848168</v>
      </c>
      <c r="X616" s="12">
        <f t="shared" si="78"/>
        <v>0</v>
      </c>
      <c r="Y616" s="6">
        <f t="shared" si="79"/>
        <v>0</v>
      </c>
    </row>
    <row r="617" spans="1:25">
      <c r="A617" s="8" t="s">
        <v>1292</v>
      </c>
      <c r="B617" s="9" t="s">
        <v>1293</v>
      </c>
      <c r="C617" s="10" t="s">
        <v>4131</v>
      </c>
      <c r="D617" s="10">
        <v>45055</v>
      </c>
      <c r="E617" s="9">
        <v>5</v>
      </c>
      <c r="F617" s="9">
        <v>9</v>
      </c>
      <c r="G617" s="9">
        <v>2023</v>
      </c>
      <c r="H617" s="10">
        <f t="shared" si="72"/>
        <v>45055</v>
      </c>
      <c r="I617" s="10" t="str" cm="1">
        <f t="array" ref="I617">_xlfn.IFS(E617=1,"January",E617=2,"Febuary",E617=3,"March",E617=4,"April",E617=5,"May",E617=6,"June",E617=7,"July",E617=8,"August",E617=9,"September",E617=10,"October",E617=11,"November",E617=12,"December",E617&gt;12,_xlfn.IFS(F617=1,"January",F617=2,"Febuary",F617=3,"March",F617=4,"April",F617=5,"May",F617=6,"June",F617=7,"July",F617=8,"August",F617=9,"September",F617=10,"October",F617=11,"November",F617=12,"December"))</f>
        <v>May</v>
      </c>
      <c r="J617" s="10" t="str" cm="1">
        <f t="array" ref="J617">_xlfn.IFS(OR(I617="December",I617="January",I617="Febuary"),"Winter",OR(I617="March",I617="April",I617="May"),"Spring",OR(I617="June",I617="July",I617="August"),"Summer",OR(I617="September",I617="October",I617="November"),"Fall")</f>
        <v>Spring</v>
      </c>
      <c r="K617" s="13">
        <v>45083</v>
      </c>
      <c r="L617" s="9">
        <f t="shared" si="73"/>
        <v>28</v>
      </c>
      <c r="M617" s="9" t="s">
        <v>41</v>
      </c>
      <c r="N617" s="9">
        <v>25466</v>
      </c>
      <c r="O617" s="9">
        <v>468</v>
      </c>
      <c r="P617" s="14">
        <v>473.06</v>
      </c>
      <c r="Q617" s="14">
        <f t="shared" si="74"/>
        <v>473.06</v>
      </c>
      <c r="R617" s="9">
        <v>30</v>
      </c>
      <c r="S617" s="9" t="b">
        <v>0</v>
      </c>
      <c r="T617" s="9">
        <v>0</v>
      </c>
      <c r="U617" s="9">
        <f t="shared" si="75"/>
        <v>0</v>
      </c>
      <c r="V617" s="14">
        <f t="shared" si="76"/>
        <v>1026.94</v>
      </c>
      <c r="W617" s="14">
        <f t="shared" si="77"/>
        <v>15.7686666666667</v>
      </c>
      <c r="X617" s="14">
        <f t="shared" si="78"/>
        <v>0</v>
      </c>
      <c r="Y617" s="9">
        <f t="shared" si="79"/>
        <v>0</v>
      </c>
    </row>
    <row r="618" spans="1:25">
      <c r="A618" s="5" t="s">
        <v>1294</v>
      </c>
      <c r="B618" s="6" t="s">
        <v>1295</v>
      </c>
      <c r="C618" s="7" t="s">
        <v>4129</v>
      </c>
      <c r="D618" s="7">
        <v>45067</v>
      </c>
      <c r="E618" s="6">
        <v>5</v>
      </c>
      <c r="F618" s="6">
        <v>21</v>
      </c>
      <c r="G618" s="6">
        <v>2023</v>
      </c>
      <c r="H618" s="7">
        <f t="shared" si="72"/>
        <v>45067</v>
      </c>
      <c r="I618" s="7" t="str" cm="1">
        <f t="array" ref="I618">_xlfn.IFS(E618=1,"January",E618=2,"Febuary",E618=3,"March",E618=4,"April",E618=5,"May",E618=6,"June",E618=7,"July",E618=8,"August",E618=9,"September",E618=10,"October",E618=11,"November",E618=12,"December",E618&gt;12,_xlfn.IFS(F618=1,"January",F618=2,"Febuary",F618=3,"March",F618=4,"April",F618=5,"May",F618=6,"June",F618=7,"July",F618=8,"August",F618=9,"September",F618=10,"October",F618=11,"November",F618=12,"December"))</f>
        <v>May</v>
      </c>
      <c r="J618" s="7" t="str" cm="1">
        <f t="array" ref="J618">_xlfn.IFS(OR(I618="December",I618="January",I618="Febuary"),"Winter",OR(I618="March",I618="April",I618="May"),"Spring",OR(I618="June",I618="July",I618="August"),"Summer",OR(I618="September",I618="October",I618="November"),"Fall")</f>
        <v>Spring</v>
      </c>
      <c r="K618" s="11">
        <v>45086</v>
      </c>
      <c r="L618" s="6">
        <f t="shared" si="73"/>
        <v>19</v>
      </c>
      <c r="M618" s="6" t="s">
        <v>14</v>
      </c>
      <c r="N618" s="6">
        <v>37939</v>
      </c>
      <c r="O618" s="6">
        <v>1631</v>
      </c>
      <c r="P618" s="12">
        <v>2784.84</v>
      </c>
      <c r="Q618" s="12">
        <f t="shared" si="74"/>
        <v>2784.84</v>
      </c>
      <c r="R618" s="6">
        <v>253</v>
      </c>
      <c r="S618" s="6" t="b">
        <v>0</v>
      </c>
      <c r="T618" s="6">
        <v>0</v>
      </c>
      <c r="U618" s="6">
        <f t="shared" si="75"/>
        <v>0</v>
      </c>
      <c r="V618" s="12">
        <f t="shared" si="76"/>
        <v>9865.16</v>
      </c>
      <c r="W618" s="12">
        <f t="shared" si="77"/>
        <v>11.0072727272727</v>
      </c>
      <c r="X618" s="12">
        <f t="shared" si="78"/>
        <v>0</v>
      </c>
      <c r="Y618" s="6">
        <f t="shared" si="79"/>
        <v>0</v>
      </c>
    </row>
    <row r="619" spans="1:25">
      <c r="A619" s="8" t="s">
        <v>1296</v>
      </c>
      <c r="B619" s="9" t="s">
        <v>1297</v>
      </c>
      <c r="C619" s="10" t="s">
        <v>4128</v>
      </c>
      <c r="D619" s="10">
        <v>44936</v>
      </c>
      <c r="E619" s="9">
        <v>1</v>
      </c>
      <c r="F619" s="9">
        <v>10</v>
      </c>
      <c r="G619" s="9">
        <v>2023</v>
      </c>
      <c r="H619" s="10">
        <f t="shared" si="72"/>
        <v>44936</v>
      </c>
      <c r="I619" s="10" t="str" cm="1">
        <f t="array" ref="I619">_xlfn.IFS(E619=1,"January",E619=2,"Febuary",E619=3,"March",E619=4,"April",E619=5,"May",E619=6,"June",E619=7,"July",E619=8,"August",E619=9,"September",E619=10,"October",E619=11,"November",E619=12,"December",E619&gt;12,_xlfn.IFS(F619=1,"January",F619=2,"Febuary",F619=3,"March",F619=4,"April",F619=5,"May",F619=6,"June",F619=7,"July",F619=8,"August",F619=9,"September",F619=10,"October",F619=11,"November",F619=12,"December"))</f>
        <v>January</v>
      </c>
      <c r="J619" s="10" t="str" cm="1">
        <f t="array" ref="J619">_xlfn.IFS(OR(I619="December",I619="January",I619="Febuary"),"Winter",OR(I619="March",I619="April",I619="May"),"Spring",OR(I619="June",I619="July",I619="August"),"Summer",OR(I619="September",I619="October",I619="November"),"Fall")</f>
        <v>Winter</v>
      </c>
      <c r="K619" s="13">
        <v>45227</v>
      </c>
      <c r="L619" s="9">
        <f t="shared" si="73"/>
        <v>291</v>
      </c>
      <c r="M619" s="9" t="s">
        <v>19</v>
      </c>
      <c r="N619" s="9">
        <v>70896</v>
      </c>
      <c r="O619" s="9">
        <v>2184</v>
      </c>
      <c r="P619" s="14">
        <v>1263.63</v>
      </c>
      <c r="Q619" s="14">
        <f t="shared" si="74"/>
        <v>1263.63</v>
      </c>
      <c r="R619" s="9">
        <v>207</v>
      </c>
      <c r="S619" s="9" t="b">
        <v>0</v>
      </c>
      <c r="T619" s="9">
        <v>0</v>
      </c>
      <c r="U619" s="9">
        <f t="shared" si="75"/>
        <v>0</v>
      </c>
      <c r="V619" s="14">
        <f t="shared" si="76"/>
        <v>9086.37</v>
      </c>
      <c r="W619" s="14">
        <f t="shared" si="77"/>
        <v>6.10449275362319</v>
      </c>
      <c r="X619" s="14">
        <f t="shared" si="78"/>
        <v>0</v>
      </c>
      <c r="Y619" s="9">
        <f t="shared" si="79"/>
        <v>0</v>
      </c>
    </row>
    <row r="620" spans="1:25">
      <c r="A620" s="5" t="s">
        <v>1298</v>
      </c>
      <c r="B620" s="6" t="s">
        <v>1299</v>
      </c>
      <c r="C620" s="7" t="s">
        <v>4129</v>
      </c>
      <c r="D620" s="7">
        <v>45255</v>
      </c>
      <c r="E620" s="6">
        <v>11</v>
      </c>
      <c r="F620" s="6">
        <v>25</v>
      </c>
      <c r="G620" s="6">
        <v>2023</v>
      </c>
      <c r="H620" s="7">
        <f t="shared" si="72"/>
        <v>45255</v>
      </c>
      <c r="I620" s="7" t="str" cm="1">
        <f t="array" ref="I620">_xlfn.IFS(E620=1,"January",E620=2,"Febuary",E620=3,"March",E620=4,"April",E620=5,"May",E620=6,"June",E620=7,"July",E620=8,"August",E620=9,"September",E620=10,"October",E620=11,"November",E620=12,"December",E620&gt;12,_xlfn.IFS(F620=1,"January",F620=2,"Febuary",F620=3,"March",F620=4,"April",F620=5,"May",F620=6,"June",F620=7,"July",F620=8,"August",F620=9,"September",F620=10,"October",F620=11,"November",F620=12,"December"))</f>
        <v>November</v>
      </c>
      <c r="J620" s="7" t="str" cm="1">
        <f t="array" ref="J620">_xlfn.IFS(OR(I620="December",I620="January",I620="Febuary"),"Winter",OR(I620="March",I620="April",I620="May"),"Spring",OR(I620="June",I620="July",I620="August"),"Summer",OR(I620="September",I620="October",I620="November"),"Fall")</f>
        <v>Fall</v>
      </c>
      <c r="K620" s="11">
        <v>45283</v>
      </c>
      <c r="L620" s="6">
        <f t="shared" si="73"/>
        <v>28</v>
      </c>
      <c r="M620" s="6" t="s">
        <v>14</v>
      </c>
      <c r="N620" s="6">
        <v>36270</v>
      </c>
      <c r="O620" s="6">
        <v>904</v>
      </c>
      <c r="P620" s="12">
        <v>668.45</v>
      </c>
      <c r="Q620" s="12">
        <f t="shared" si="74"/>
        <v>668.45</v>
      </c>
      <c r="R620" s="6">
        <v>81</v>
      </c>
      <c r="S620" s="6" t="b">
        <v>1</v>
      </c>
      <c r="T620" s="6">
        <v>0</v>
      </c>
      <c r="U620" s="6">
        <f t="shared" si="75"/>
        <v>0</v>
      </c>
      <c r="V620" s="12">
        <f t="shared" si="76"/>
        <v>3381.55</v>
      </c>
      <c r="W620" s="12">
        <f t="shared" si="77"/>
        <v>8.25246913580247</v>
      </c>
      <c r="X620" s="12">
        <f t="shared" si="78"/>
        <v>0</v>
      </c>
      <c r="Y620" s="6">
        <f t="shared" si="79"/>
        <v>0</v>
      </c>
    </row>
    <row r="621" spans="1:25">
      <c r="A621" s="8" t="s">
        <v>1300</v>
      </c>
      <c r="B621" s="9" t="s">
        <v>1301</v>
      </c>
      <c r="C621" s="10" t="s">
        <v>4127</v>
      </c>
      <c r="D621" s="10">
        <v>45005</v>
      </c>
      <c r="E621" s="9">
        <v>3</v>
      </c>
      <c r="F621" s="9">
        <v>20</v>
      </c>
      <c r="G621" s="9">
        <v>2023</v>
      </c>
      <c r="H621" s="10">
        <f t="shared" si="72"/>
        <v>45005</v>
      </c>
      <c r="I621" s="10" t="str" cm="1">
        <f t="array" ref="I621">_xlfn.IFS(E621=1,"January",E621=2,"Febuary",E621=3,"March",E621=4,"April",E621=5,"May",E621=6,"June",E621=7,"July",E621=8,"August",E621=9,"September",E621=10,"October",E621=11,"November",E621=12,"December",E621&gt;12,_xlfn.IFS(F621=1,"January",F621=2,"Febuary",F621=3,"March",F621=4,"April",F621=5,"May",F621=6,"June",F621=7,"July",F621=8,"August",F621=9,"September",F621=10,"October",F621=11,"November",F621=12,"December"))</f>
        <v>March</v>
      </c>
      <c r="J621" s="10" t="str" cm="1">
        <f t="array" ref="J621">_xlfn.IFS(OR(I621="December",I621="January",I621="Febuary"),"Winter",OR(I621="March",I621="April",I621="May"),"Spring",OR(I621="June",I621="July",I621="August"),"Summer",OR(I621="September",I621="October",I621="November"),"Fall")</f>
        <v>Spring</v>
      </c>
      <c r="K621" s="13">
        <v>45019</v>
      </c>
      <c r="L621" s="9">
        <f t="shared" si="73"/>
        <v>14</v>
      </c>
      <c r="M621" s="9" t="s">
        <v>41</v>
      </c>
      <c r="N621" s="9">
        <v>60163</v>
      </c>
      <c r="O621" s="9">
        <v>896</v>
      </c>
      <c r="P621" s="14">
        <v>899.08</v>
      </c>
      <c r="Q621" s="14">
        <f t="shared" si="74"/>
        <v>899.08</v>
      </c>
      <c r="R621" s="9">
        <v>0</v>
      </c>
      <c r="S621" s="9" t="b">
        <v>1</v>
      </c>
      <c r="T621" s="9">
        <v>0</v>
      </c>
      <c r="U621" s="9">
        <f t="shared" si="75"/>
        <v>0</v>
      </c>
      <c r="V621" s="14">
        <f t="shared" si="76"/>
        <v>-899.08</v>
      </c>
      <c r="W621" s="14">
        <f t="shared" si="77"/>
        <v>0</v>
      </c>
      <c r="X621" s="14">
        <f t="shared" si="78"/>
        <v>0</v>
      </c>
      <c r="Y621" s="9">
        <f t="shared" si="79"/>
        <v>0</v>
      </c>
    </row>
    <row r="622" spans="1:25">
      <c r="A622" s="5" t="s">
        <v>1302</v>
      </c>
      <c r="B622" s="6" t="s">
        <v>1303</v>
      </c>
      <c r="C622" s="7" t="s">
        <v>4129</v>
      </c>
      <c r="D622" s="7">
        <v>45236</v>
      </c>
      <c r="E622" s="6">
        <v>11</v>
      </c>
      <c r="F622" s="6">
        <v>6</v>
      </c>
      <c r="G622" s="6">
        <v>2023</v>
      </c>
      <c r="H622" s="7">
        <f t="shared" si="72"/>
        <v>45236</v>
      </c>
      <c r="I622" s="7" t="str" cm="1">
        <f t="array" ref="I622">_xlfn.IFS(E622=1,"January",E622=2,"Febuary",E622=3,"March",E622=4,"April",E622=5,"May",E622=6,"June",E622=7,"July",E622=8,"August",E622=9,"September",E622=10,"October",E622=11,"November",E622=12,"December",E622&gt;12,_xlfn.IFS(F622=1,"January",F622=2,"Febuary",F622=3,"March",F622=4,"April",F622=5,"May",F622=6,"June",F622=7,"July",F622=8,"August",F622=9,"September",F622=10,"October",F622=11,"November",F622=12,"December"))</f>
        <v>November</v>
      </c>
      <c r="J622" s="7" t="str" cm="1">
        <f t="array" ref="J622">_xlfn.IFS(OR(I622="December",I622="January",I622="Febuary"),"Winter",OR(I622="March",I622="April",I622="May"),"Spring",OR(I622="June",I622="July",I622="August"),"Summer",OR(I622="September",I622="October",I622="November"),"Fall")</f>
        <v>Fall</v>
      </c>
      <c r="K622" s="11">
        <v>45254</v>
      </c>
      <c r="L622" s="6">
        <f t="shared" si="73"/>
        <v>18</v>
      </c>
      <c r="M622" s="6" t="s">
        <v>41</v>
      </c>
      <c r="N622" s="6">
        <v>83637</v>
      </c>
      <c r="O622" s="6">
        <v>3296</v>
      </c>
      <c r="P622" s="12">
        <v>2027.74</v>
      </c>
      <c r="Q622" s="12">
        <f t="shared" si="74"/>
        <v>2027.74</v>
      </c>
      <c r="R622" s="6">
        <v>589</v>
      </c>
      <c r="S622" s="6" t="b">
        <v>1</v>
      </c>
      <c r="T622" s="6">
        <v>0</v>
      </c>
      <c r="U622" s="6">
        <f t="shared" si="75"/>
        <v>0</v>
      </c>
      <c r="V622" s="12">
        <f t="shared" si="76"/>
        <v>27422.26</v>
      </c>
      <c r="W622" s="12">
        <f t="shared" si="77"/>
        <v>3.44268251273345</v>
      </c>
      <c r="X622" s="12">
        <f t="shared" si="78"/>
        <v>0</v>
      </c>
      <c r="Y622" s="6">
        <f t="shared" si="79"/>
        <v>0</v>
      </c>
    </row>
    <row r="623" spans="1:25">
      <c r="A623" s="8" t="s">
        <v>1304</v>
      </c>
      <c r="B623" s="9" t="s">
        <v>1305</v>
      </c>
      <c r="C623" s="10" t="s">
        <v>4127</v>
      </c>
      <c r="D623" s="10">
        <v>44948</v>
      </c>
      <c r="E623" s="9">
        <v>1</v>
      </c>
      <c r="F623" s="9">
        <v>22</v>
      </c>
      <c r="G623" s="9">
        <v>2023</v>
      </c>
      <c r="H623" s="10">
        <f t="shared" si="72"/>
        <v>44948</v>
      </c>
      <c r="I623" s="10" t="str" cm="1">
        <f t="array" ref="I623">_xlfn.IFS(E623=1,"January",E623=2,"Febuary",E623=3,"March",E623=4,"April",E623=5,"May",E623=6,"June",E623=7,"July",E623=8,"August",E623=9,"September",E623=10,"October",E623=11,"November",E623=12,"December",E623&gt;12,_xlfn.IFS(F623=1,"January",F623=2,"Febuary",F623=3,"March",F623=4,"April",F623=5,"May",F623=6,"June",F623=7,"July",F623=8,"August",F623=9,"September",F623=10,"October",F623=11,"November",F623=12,"December"))</f>
        <v>January</v>
      </c>
      <c r="J623" s="10" t="str" cm="1">
        <f t="array" ref="J623">_xlfn.IFS(OR(I623="December",I623="January",I623="Febuary"),"Winter",OR(I623="March",I623="April",I623="May"),"Spring",OR(I623="June",I623="July",I623="August"),"Summer",OR(I623="September",I623="October",I623="November"),"Fall")</f>
        <v>Winter</v>
      </c>
      <c r="K623" s="13">
        <v>44971</v>
      </c>
      <c r="L623" s="9">
        <f t="shared" si="73"/>
        <v>23</v>
      </c>
      <c r="M623" s="9" t="s">
        <v>33</v>
      </c>
      <c r="N623" s="9">
        <v>52934</v>
      </c>
      <c r="O623" s="9">
        <v>1028</v>
      </c>
      <c r="P623" s="14">
        <v>876.36</v>
      </c>
      <c r="Q623" s="14">
        <f t="shared" si="74"/>
        <v>876.36</v>
      </c>
      <c r="R623" s="9">
        <v>114</v>
      </c>
      <c r="S623" s="9" t="b">
        <v>1</v>
      </c>
      <c r="T623" s="9">
        <v>0</v>
      </c>
      <c r="U623" s="9">
        <f t="shared" si="75"/>
        <v>0</v>
      </c>
      <c r="V623" s="14">
        <f t="shared" si="76"/>
        <v>4823.64</v>
      </c>
      <c r="W623" s="14">
        <f t="shared" si="77"/>
        <v>7.68736842105263</v>
      </c>
      <c r="X623" s="14">
        <f t="shared" si="78"/>
        <v>0</v>
      </c>
      <c r="Y623" s="9">
        <f t="shared" si="79"/>
        <v>0</v>
      </c>
    </row>
    <row r="624" spans="1:25">
      <c r="A624" s="5" t="s">
        <v>1306</v>
      </c>
      <c r="B624" s="6" t="s">
        <v>1307</v>
      </c>
      <c r="C624" s="7" t="s">
        <v>4129</v>
      </c>
      <c r="D624" s="7">
        <v>44950</v>
      </c>
      <c r="E624" s="6">
        <v>1</v>
      </c>
      <c r="F624" s="6">
        <v>24</v>
      </c>
      <c r="G624" s="6">
        <v>2023</v>
      </c>
      <c r="H624" s="7">
        <f t="shared" si="72"/>
        <v>44950</v>
      </c>
      <c r="I624" s="7" t="str" cm="1">
        <f t="array" ref="I624">_xlfn.IFS(E624=1,"January",E624=2,"Febuary",E624=3,"March",E624=4,"April",E624=5,"May",E624=6,"June",E624=7,"July",E624=8,"August",E624=9,"September",E624=10,"October",E624=11,"November",E624=12,"December",E624&gt;12,_xlfn.IFS(F624=1,"January",F624=2,"Febuary",F624=3,"March",F624=4,"April",F624=5,"May",F624=6,"June",F624=7,"July",F624=8,"August",F624=9,"September",F624=10,"October",F624=11,"November",F624=12,"December"))</f>
        <v>January</v>
      </c>
      <c r="J624" s="7" t="str" cm="1">
        <f t="array" ref="J624">_xlfn.IFS(OR(I624="December",I624="January",I624="Febuary"),"Winter",OR(I624="March",I624="April",I624="May"),"Spring",OR(I624="June",I624="July",I624="August"),"Summer",OR(I624="September",I624="October",I624="November"),"Fall")</f>
        <v>Winter</v>
      </c>
      <c r="K624" s="11">
        <v>44966</v>
      </c>
      <c r="L624" s="6">
        <f t="shared" si="73"/>
        <v>16</v>
      </c>
      <c r="M624" s="6" t="s">
        <v>19</v>
      </c>
      <c r="N624" s="6">
        <v>65895</v>
      </c>
      <c r="O624" s="6">
        <v>1637</v>
      </c>
      <c r="P624" s="12">
        <v>2856.94</v>
      </c>
      <c r="Q624" s="12">
        <f t="shared" si="74"/>
        <v>2856.94</v>
      </c>
      <c r="R624" s="6">
        <v>322</v>
      </c>
      <c r="S624" s="6" t="b">
        <v>0</v>
      </c>
      <c r="T624" s="6">
        <v>0</v>
      </c>
      <c r="U624" s="6">
        <f t="shared" si="75"/>
        <v>0</v>
      </c>
      <c r="V624" s="12">
        <f t="shared" si="76"/>
        <v>13243.06</v>
      </c>
      <c r="W624" s="12">
        <f t="shared" si="77"/>
        <v>8.87248447204969</v>
      </c>
      <c r="X624" s="12">
        <f t="shared" si="78"/>
        <v>0</v>
      </c>
      <c r="Y624" s="6">
        <f t="shared" si="79"/>
        <v>0</v>
      </c>
    </row>
    <row r="625" spans="1:25">
      <c r="A625" s="8" t="s">
        <v>1308</v>
      </c>
      <c r="B625" s="9" t="s">
        <v>1309</v>
      </c>
      <c r="C625" s="10" t="s">
        <v>4127</v>
      </c>
      <c r="D625" s="10">
        <v>45062</v>
      </c>
      <c r="E625" s="9">
        <v>5</v>
      </c>
      <c r="F625" s="9">
        <v>16</v>
      </c>
      <c r="G625" s="9">
        <v>2023</v>
      </c>
      <c r="H625" s="10">
        <f t="shared" si="72"/>
        <v>45062</v>
      </c>
      <c r="I625" s="10" t="str" cm="1">
        <f t="array" ref="I625">_xlfn.IFS(E625=1,"January",E625=2,"Febuary",E625=3,"March",E625=4,"April",E625=5,"May",E625=6,"June",E625=7,"July",E625=8,"August",E625=9,"September",E625=10,"October",E625=11,"November",E625=12,"December",E625&gt;12,_xlfn.IFS(F625=1,"January",F625=2,"Febuary",F625=3,"March",F625=4,"April",F625=5,"May",F625=6,"June",F625=7,"July",F625=8,"August",F625=9,"September",F625=10,"October",F625=11,"November",F625=12,"December"))</f>
        <v>May</v>
      </c>
      <c r="J625" s="10" t="str" cm="1">
        <f t="array" ref="J625">_xlfn.IFS(OR(I625="December",I625="January",I625="Febuary"),"Winter",OR(I625="March",I625="April",I625="May"),"Spring",OR(I625="June",I625="July",I625="August"),"Summer",OR(I625="September",I625="October",I625="November"),"Fall")</f>
        <v>Spring</v>
      </c>
      <c r="K625" s="13">
        <v>45088</v>
      </c>
      <c r="L625" s="9">
        <f t="shared" si="73"/>
        <v>26</v>
      </c>
      <c r="M625" s="9" t="s">
        <v>19</v>
      </c>
      <c r="N625" s="9">
        <v>33307</v>
      </c>
      <c r="O625" s="9">
        <v>416</v>
      </c>
      <c r="P625" s="14">
        <v>799.71</v>
      </c>
      <c r="Q625" s="14">
        <f t="shared" si="74"/>
        <v>799.71</v>
      </c>
      <c r="R625" s="9">
        <v>61</v>
      </c>
      <c r="S625" s="9" t="b">
        <v>1</v>
      </c>
      <c r="T625" s="9">
        <v>0</v>
      </c>
      <c r="U625" s="9">
        <f t="shared" si="75"/>
        <v>0</v>
      </c>
      <c r="V625" s="14">
        <f t="shared" si="76"/>
        <v>2250.29</v>
      </c>
      <c r="W625" s="14">
        <f t="shared" si="77"/>
        <v>13.11</v>
      </c>
      <c r="X625" s="14">
        <f t="shared" si="78"/>
        <v>0</v>
      </c>
      <c r="Y625" s="9">
        <f t="shared" si="79"/>
        <v>0</v>
      </c>
    </row>
    <row r="626" spans="1:25">
      <c r="A626" s="5" t="s">
        <v>1310</v>
      </c>
      <c r="B626" s="6" t="s">
        <v>1311</v>
      </c>
      <c r="C626" s="7" t="s">
        <v>4129</v>
      </c>
      <c r="D626" s="7">
        <v>45140</v>
      </c>
      <c r="E626" s="6">
        <v>8</v>
      </c>
      <c r="F626" s="6">
        <v>2</v>
      </c>
      <c r="G626" s="6">
        <v>2023</v>
      </c>
      <c r="H626" s="7">
        <f t="shared" si="72"/>
        <v>45140</v>
      </c>
      <c r="I626" s="7" t="str" cm="1">
        <f t="array" ref="I626">_xlfn.IFS(E626=1,"January",E626=2,"Febuary",E626=3,"March",E626=4,"April",E626=5,"May",E626=6,"June",E626=7,"July",E626=8,"August",E626=9,"September",E626=10,"October",E626=11,"November",E626=12,"December",E626&gt;12,_xlfn.IFS(F626=1,"January",F626=2,"Febuary",F626=3,"March",F626=4,"April",F626=5,"May",F626=6,"June",F626=7,"July",F626=8,"August",F626=9,"September",F626=10,"October",F626=11,"November",F626=12,"December"))</f>
        <v>August</v>
      </c>
      <c r="J626" s="7" t="str" cm="1">
        <f t="array" ref="J626">_xlfn.IFS(OR(I626="December",I626="January",I626="Febuary"),"Winter",OR(I626="March",I626="April",I626="May"),"Spring",OR(I626="June",I626="July",I626="August"),"Summer",OR(I626="September",I626="October",I626="November"),"Fall")</f>
        <v>Summer</v>
      </c>
      <c r="K626" s="11">
        <v>44973</v>
      </c>
      <c r="L626" s="6">
        <f t="shared" si="73"/>
        <v>45170</v>
      </c>
      <c r="M626" s="6" t="s">
        <v>41</v>
      </c>
      <c r="N626" s="6">
        <v>55098</v>
      </c>
      <c r="O626" s="6">
        <v>2317</v>
      </c>
      <c r="P626" s="12">
        <v>2217.15</v>
      </c>
      <c r="Q626" s="12">
        <f t="shared" si="74"/>
        <v>2217.15</v>
      </c>
      <c r="R626" s="6">
        <v>0</v>
      </c>
      <c r="S626" s="6" t="b">
        <v>1</v>
      </c>
      <c r="T626" s="6">
        <v>0</v>
      </c>
      <c r="U626" s="6">
        <f t="shared" si="75"/>
        <v>0</v>
      </c>
      <c r="V626" s="12">
        <f t="shared" si="76"/>
        <v>-2217.15</v>
      </c>
      <c r="W626" s="12">
        <f t="shared" si="77"/>
        <v>0</v>
      </c>
      <c r="X626" s="12">
        <f t="shared" si="78"/>
        <v>0</v>
      </c>
      <c r="Y626" s="6">
        <f t="shared" si="79"/>
        <v>0</v>
      </c>
    </row>
    <row r="627" spans="1:25">
      <c r="A627" s="8" t="s">
        <v>1312</v>
      </c>
      <c r="B627" s="9" t="s">
        <v>1313</v>
      </c>
      <c r="C627" s="10" t="s">
        <v>4129</v>
      </c>
      <c r="D627" s="10">
        <v>45248</v>
      </c>
      <c r="E627" s="9">
        <v>11</v>
      </c>
      <c r="F627" s="9">
        <v>18</v>
      </c>
      <c r="G627" s="9">
        <v>2023</v>
      </c>
      <c r="H627" s="10">
        <f t="shared" si="72"/>
        <v>45248</v>
      </c>
      <c r="I627" s="10" t="str" cm="1">
        <f t="array" ref="I627">_xlfn.IFS(E627=1,"January",E627=2,"Febuary",E627=3,"March",E627=4,"April",E627=5,"May",E627=6,"June",E627=7,"July",E627=8,"August",E627=9,"September",E627=10,"October",E627=11,"November",E627=12,"December",E627&gt;12,_xlfn.IFS(F627=1,"January",F627=2,"Febuary",F627=3,"March",F627=4,"April",F627=5,"May",F627=6,"June",F627=7,"July",F627=8,"August",F627=9,"September",F627=10,"October",F627=11,"November",F627=12,"December"))</f>
        <v>November</v>
      </c>
      <c r="J627" s="10" t="str" cm="1">
        <f t="array" ref="J627">_xlfn.IFS(OR(I627="December",I627="January",I627="Febuary"),"Winter",OR(I627="March",I627="April",I627="May"),"Spring",OR(I627="June",I627="July",I627="August"),"Summer",OR(I627="September",I627="October",I627="November"),"Fall")</f>
        <v>Fall</v>
      </c>
      <c r="K627" s="13">
        <v>45271</v>
      </c>
      <c r="L627" s="9">
        <f t="shared" si="73"/>
        <v>23</v>
      </c>
      <c r="M627" s="9" t="s">
        <v>23</v>
      </c>
      <c r="N627" s="9">
        <v>61921</v>
      </c>
      <c r="O627" s="9">
        <v>2517</v>
      </c>
      <c r="P627" s="14">
        <v>2257.18</v>
      </c>
      <c r="Q627" s="14">
        <f t="shared" si="74"/>
        <v>2257.18</v>
      </c>
      <c r="R627" s="9">
        <v>137</v>
      </c>
      <c r="S627" s="9" t="b">
        <v>0</v>
      </c>
      <c r="T627" s="9">
        <v>0</v>
      </c>
      <c r="U627" s="9">
        <f t="shared" si="75"/>
        <v>0</v>
      </c>
      <c r="V627" s="14">
        <f t="shared" si="76"/>
        <v>4592.82</v>
      </c>
      <c r="W627" s="14">
        <f t="shared" si="77"/>
        <v>16.4757664233577</v>
      </c>
      <c r="X627" s="14">
        <f t="shared" si="78"/>
        <v>0</v>
      </c>
      <c r="Y627" s="9">
        <f t="shared" si="79"/>
        <v>0</v>
      </c>
    </row>
    <row r="628" spans="1:25">
      <c r="A628" s="5" t="s">
        <v>1314</v>
      </c>
      <c r="B628" s="6" t="s">
        <v>1315</v>
      </c>
      <c r="C628" s="7" t="s">
        <v>4127</v>
      </c>
      <c r="D628" s="7">
        <v>45081</v>
      </c>
      <c r="E628" s="6">
        <v>6</v>
      </c>
      <c r="F628" s="6">
        <v>4</v>
      </c>
      <c r="G628" s="6">
        <v>2023</v>
      </c>
      <c r="H628" s="7">
        <f t="shared" si="72"/>
        <v>45081</v>
      </c>
      <c r="I628" s="7" t="str" cm="1">
        <f t="array" ref="I628">_xlfn.IFS(E628=1,"January",E628=2,"Febuary",E628=3,"March",E628=4,"April",E628=5,"May",E628=6,"June",E628=7,"July",E628=8,"August",E628=9,"September",E628=10,"October",E628=11,"November",E628=12,"December",E628&gt;12,_xlfn.IFS(F628=1,"January",F628=2,"Febuary",F628=3,"March",F628=4,"April",F628=5,"May",F628=6,"June",F628=7,"July",F628=8,"August",F628=9,"September",F628=10,"October",F628=11,"November",F628=12,"December"))</f>
        <v>June</v>
      </c>
      <c r="J628" s="7" t="str" cm="1">
        <f t="array" ref="J628">_xlfn.IFS(OR(I628="December",I628="January",I628="Febuary"),"Winter",OR(I628="March",I628="April",I628="May"),"Spring",OR(I628="June",I628="July",I628="August"),"Summer",OR(I628="September",I628="October",I628="November"),"Fall")</f>
        <v>Summer</v>
      </c>
      <c r="K628" s="11">
        <v>45109</v>
      </c>
      <c r="L628" s="6">
        <f t="shared" si="73"/>
        <v>28</v>
      </c>
      <c r="M628" s="6" t="s">
        <v>14</v>
      </c>
      <c r="N628" s="6">
        <v>6486</v>
      </c>
      <c r="O628" s="6">
        <v>255</v>
      </c>
      <c r="P628" s="12">
        <v>234.56</v>
      </c>
      <c r="Q628" s="12">
        <f t="shared" si="74"/>
        <v>234.56</v>
      </c>
      <c r="R628" s="6">
        <v>17</v>
      </c>
      <c r="S628" s="6" t="b">
        <v>1</v>
      </c>
      <c r="T628" s="6">
        <v>0</v>
      </c>
      <c r="U628" s="6">
        <f t="shared" si="75"/>
        <v>0</v>
      </c>
      <c r="V628" s="12">
        <f t="shared" si="76"/>
        <v>615.44</v>
      </c>
      <c r="W628" s="12">
        <f t="shared" si="77"/>
        <v>13.7976470588235</v>
      </c>
      <c r="X628" s="12">
        <f t="shared" si="78"/>
        <v>0</v>
      </c>
      <c r="Y628" s="6">
        <f t="shared" si="79"/>
        <v>0</v>
      </c>
    </row>
    <row r="629" spans="1:25">
      <c r="A629" s="8" t="s">
        <v>1316</v>
      </c>
      <c r="B629" s="9" t="s">
        <v>1317</v>
      </c>
      <c r="C629" s="10" t="s">
        <v>4131</v>
      </c>
      <c r="D629" s="10">
        <v>45277</v>
      </c>
      <c r="E629" s="9">
        <v>12</v>
      </c>
      <c r="F629" s="9">
        <v>17</v>
      </c>
      <c r="G629" s="9">
        <v>2023</v>
      </c>
      <c r="H629" s="10">
        <f t="shared" si="72"/>
        <v>45277</v>
      </c>
      <c r="I629" s="10" t="str" cm="1">
        <f t="array" ref="I629">_xlfn.IFS(E629=1,"January",E629=2,"Febuary",E629=3,"March",E629=4,"April",E629=5,"May",E629=6,"June",E629=7,"July",E629=8,"August",E629=9,"September",E629=10,"October",E629=11,"November",E629=12,"December",E629&gt;12,_xlfn.IFS(F629=1,"January",F629=2,"Febuary",F629=3,"March",F629=4,"April",F629=5,"May",F629=6,"June",F629=7,"July",F629=8,"August",F629=9,"September",F629=10,"October",F629=11,"November",F629=12,"December"))</f>
        <v>December</v>
      </c>
      <c r="J629" s="10" t="str" cm="1">
        <f t="array" ref="J629">_xlfn.IFS(OR(I629="December",I629="January",I629="Febuary"),"Winter",OR(I629="March",I629="April",I629="May"),"Spring",OR(I629="June",I629="July",I629="August"),"Summer",OR(I629="September",I629="October",I629="November"),"Fall")</f>
        <v>Winter</v>
      </c>
      <c r="K629" s="13">
        <v>45301</v>
      </c>
      <c r="L629" s="9">
        <f t="shared" si="73"/>
        <v>24</v>
      </c>
      <c r="M629" s="9" t="s">
        <v>19</v>
      </c>
      <c r="N629" s="9">
        <v>9335</v>
      </c>
      <c r="O629" s="9">
        <v>205</v>
      </c>
      <c r="P629" s="14">
        <v>187.9</v>
      </c>
      <c r="Q629" s="14">
        <f t="shared" si="74"/>
        <v>187.9</v>
      </c>
      <c r="R629" s="9">
        <v>29</v>
      </c>
      <c r="S629" s="9" t="b">
        <v>1</v>
      </c>
      <c r="T629" s="9">
        <v>0</v>
      </c>
      <c r="U629" s="9">
        <f t="shared" si="75"/>
        <v>0</v>
      </c>
      <c r="V629" s="14">
        <f t="shared" si="76"/>
        <v>1262.1</v>
      </c>
      <c r="W629" s="14">
        <f t="shared" si="77"/>
        <v>6.47931034482759</v>
      </c>
      <c r="X629" s="14">
        <f t="shared" si="78"/>
        <v>0</v>
      </c>
      <c r="Y629" s="9">
        <f t="shared" si="79"/>
        <v>0</v>
      </c>
    </row>
    <row r="630" spans="1:25">
      <c r="A630" s="5" t="s">
        <v>1318</v>
      </c>
      <c r="B630" s="6" t="s">
        <v>1319</v>
      </c>
      <c r="C630" s="7" t="s">
        <v>4131</v>
      </c>
      <c r="D630" s="7" t="s">
        <v>1320</v>
      </c>
      <c r="E630" s="6">
        <v>19</v>
      </c>
      <c r="F630" s="6">
        <v>12</v>
      </c>
      <c r="G630" s="6">
        <v>2023</v>
      </c>
      <c r="H630" s="7">
        <f t="shared" si="72"/>
        <v>45279</v>
      </c>
      <c r="I630" s="7" t="str" cm="1">
        <f t="array" ref="I630">_xlfn.IFS(E630=1,"January",E630=2,"Febuary",E630=3,"March",E630=4,"April",E630=5,"May",E630=6,"June",E630=7,"July",E630=8,"August",E630=9,"September",E630=10,"October",E630=11,"November",E630=12,"December",E630&gt;12,_xlfn.IFS(F630=1,"January",F630=2,"Febuary",F630=3,"March",F630=4,"April",F630=5,"May",F630=6,"June",F630=7,"July",F630=8,"August",F630=9,"September",F630=10,"October",F630=11,"November",F630=12,"December"))</f>
        <v>December</v>
      </c>
      <c r="J630" s="7" t="str" cm="1">
        <f t="array" ref="J630">_xlfn.IFS(OR(I630="December",I630="January",I630="Febuary"),"Winter",OR(I630="March",I630="April",I630="May"),"Spring",OR(I630="June",I630="July",I630="August"),"Summer",OR(I630="September",I630="October",I630="November"),"Fall")</f>
        <v>Winter</v>
      </c>
      <c r="K630" s="11">
        <v>45281</v>
      </c>
      <c r="L630" s="6">
        <f t="shared" si="73"/>
        <v>2</v>
      </c>
      <c r="M630" s="6" t="s">
        <v>41</v>
      </c>
      <c r="N630" s="6">
        <v>87900</v>
      </c>
      <c r="O630" s="6">
        <v>1488</v>
      </c>
      <c r="P630" s="12">
        <v>824.2</v>
      </c>
      <c r="Q630" s="12">
        <f t="shared" si="74"/>
        <v>824.2</v>
      </c>
      <c r="R630" s="6">
        <v>275</v>
      </c>
      <c r="S630" s="6" t="b">
        <v>0</v>
      </c>
      <c r="T630" s="6">
        <v>0</v>
      </c>
      <c r="U630" s="6">
        <f t="shared" si="75"/>
        <v>0</v>
      </c>
      <c r="V630" s="12">
        <f t="shared" si="76"/>
        <v>12925.8</v>
      </c>
      <c r="W630" s="12">
        <f t="shared" si="77"/>
        <v>2.99709090909091</v>
      </c>
      <c r="X630" s="12">
        <f t="shared" si="78"/>
        <v>0</v>
      </c>
      <c r="Y630" s="6">
        <f t="shared" si="79"/>
        <v>0</v>
      </c>
    </row>
    <row r="631" spans="1:25">
      <c r="A631" s="8" t="s">
        <v>1321</v>
      </c>
      <c r="B631" s="9" t="s">
        <v>1322</v>
      </c>
      <c r="C631" s="10" t="s">
        <v>4128</v>
      </c>
      <c r="D631" s="10">
        <v>45152</v>
      </c>
      <c r="E631" s="9">
        <v>8</v>
      </c>
      <c r="F631" s="9">
        <v>14</v>
      </c>
      <c r="G631" s="9">
        <v>2023</v>
      </c>
      <c r="H631" s="10">
        <f t="shared" si="72"/>
        <v>45152</v>
      </c>
      <c r="I631" s="10" t="str" cm="1">
        <f t="array" ref="I631">_xlfn.IFS(E631=1,"January",E631=2,"Febuary",E631=3,"March",E631=4,"April",E631=5,"May",E631=6,"June",E631=7,"July",E631=8,"August",E631=9,"September",E631=10,"October",E631=11,"November",E631=12,"December",E631&gt;12,_xlfn.IFS(F631=1,"January",F631=2,"Febuary",F631=3,"March",F631=4,"April",F631=5,"May",F631=6,"June",F631=7,"July",F631=8,"August",F631=9,"September",F631=10,"October",F631=11,"November",F631=12,"December"))</f>
        <v>August</v>
      </c>
      <c r="J631" s="10" t="str" cm="1">
        <f t="array" ref="J631">_xlfn.IFS(OR(I631="December",I631="January",I631="Febuary"),"Winter",OR(I631="March",I631="April",I631="May"),"Spring",OR(I631="June",I631="July",I631="August"),"Summer",OR(I631="September",I631="October",I631="November"),"Fall")</f>
        <v>Summer</v>
      </c>
      <c r="K631" s="13">
        <v>45162</v>
      </c>
      <c r="L631" s="9">
        <f t="shared" si="73"/>
        <v>10</v>
      </c>
      <c r="M631" s="9" t="s">
        <v>41</v>
      </c>
      <c r="N631" s="9">
        <v>90112</v>
      </c>
      <c r="O631" s="9">
        <v>3199</v>
      </c>
      <c r="P631" s="14">
        <v>6047.31</v>
      </c>
      <c r="Q631" s="14">
        <f t="shared" si="74"/>
        <v>3636.145</v>
      </c>
      <c r="R631" s="9">
        <v>459</v>
      </c>
      <c r="S631" s="9" t="b">
        <v>1</v>
      </c>
      <c r="T631" s="9">
        <v>0</v>
      </c>
      <c r="U631" s="9">
        <f t="shared" si="75"/>
        <v>0</v>
      </c>
      <c r="V631" s="14">
        <f t="shared" si="76"/>
        <v>19313.855</v>
      </c>
      <c r="W631" s="14">
        <f t="shared" si="77"/>
        <v>7.92188453159041</v>
      </c>
      <c r="X631" s="14">
        <f t="shared" si="78"/>
        <v>0</v>
      </c>
      <c r="Y631" s="9">
        <f t="shared" si="79"/>
        <v>0</v>
      </c>
    </row>
    <row r="632" spans="1:25">
      <c r="A632" s="5" t="s">
        <v>1323</v>
      </c>
      <c r="B632" s="6" t="s">
        <v>1324</v>
      </c>
      <c r="C632" s="7" t="s">
        <v>4127</v>
      </c>
      <c r="D632" s="7">
        <v>45101</v>
      </c>
      <c r="E632" s="6">
        <v>6</v>
      </c>
      <c r="F632" s="6">
        <v>24</v>
      </c>
      <c r="G632" s="6">
        <v>2023</v>
      </c>
      <c r="H632" s="7">
        <f t="shared" si="72"/>
        <v>45101</v>
      </c>
      <c r="I632" s="7" t="str" cm="1">
        <f t="array" ref="I632">_xlfn.IFS(E632=1,"January",E632=2,"Febuary",E632=3,"March",E632=4,"April",E632=5,"May",E632=6,"June",E632=7,"July",E632=8,"August",E632=9,"September",E632=10,"October",E632=11,"November",E632=12,"December",E632&gt;12,_xlfn.IFS(F632=1,"January",F632=2,"Febuary",F632=3,"March",F632=4,"April",F632=5,"May",F632=6,"June",F632=7,"July",F632=8,"August",F632=9,"September",F632=10,"October",F632=11,"November",F632=12,"December"))</f>
        <v>June</v>
      </c>
      <c r="J632" s="7" t="str" cm="1">
        <f t="array" ref="J632">_xlfn.IFS(OR(I632="December",I632="January",I632="Febuary"),"Winter",OR(I632="March",I632="April",I632="May"),"Spring",OR(I632="June",I632="July",I632="August"),"Summer",OR(I632="September",I632="October",I632="November"),"Fall")</f>
        <v>Summer</v>
      </c>
      <c r="K632" s="11">
        <v>45113</v>
      </c>
      <c r="L632" s="6">
        <f t="shared" si="73"/>
        <v>12</v>
      </c>
      <c r="M632" s="6" t="s">
        <v>41</v>
      </c>
      <c r="N632" s="6">
        <v>98203</v>
      </c>
      <c r="O632" s="6">
        <v>2931</v>
      </c>
      <c r="P632" s="12">
        <v>2405.02</v>
      </c>
      <c r="Q632" s="12">
        <f t="shared" si="74"/>
        <v>2405.02</v>
      </c>
      <c r="R632" s="6">
        <v>205</v>
      </c>
      <c r="S632" s="6" t="b">
        <v>1</v>
      </c>
      <c r="T632" s="6">
        <v>0</v>
      </c>
      <c r="U632" s="6">
        <f t="shared" si="75"/>
        <v>0</v>
      </c>
      <c r="V632" s="12">
        <f t="shared" si="76"/>
        <v>7844.98</v>
      </c>
      <c r="W632" s="12">
        <f t="shared" si="77"/>
        <v>11.7318048780488</v>
      </c>
      <c r="X632" s="12">
        <f t="shared" si="78"/>
        <v>0</v>
      </c>
      <c r="Y632" s="6">
        <f t="shared" si="79"/>
        <v>0</v>
      </c>
    </row>
    <row r="633" spans="1:25">
      <c r="A633" s="8" t="s">
        <v>1325</v>
      </c>
      <c r="B633" s="9" t="s">
        <v>1326</v>
      </c>
      <c r="C633" s="10" t="s">
        <v>4127</v>
      </c>
      <c r="D633" s="10">
        <v>45090</v>
      </c>
      <c r="E633" s="9">
        <v>6</v>
      </c>
      <c r="F633" s="9">
        <v>13</v>
      </c>
      <c r="G633" s="9">
        <v>2023</v>
      </c>
      <c r="H633" s="10">
        <f t="shared" si="72"/>
        <v>45090</v>
      </c>
      <c r="I633" s="10" t="str" cm="1">
        <f t="array" ref="I633">_xlfn.IFS(E633=1,"January",E633=2,"Febuary",E633=3,"March",E633=4,"April",E633=5,"May",E633=6,"June",E633=7,"July",E633=8,"August",E633=9,"September",E633=10,"October",E633=11,"November",E633=12,"December",E633&gt;12,_xlfn.IFS(F633=1,"January",F633=2,"Febuary",F633=3,"March",F633=4,"April",F633=5,"May",F633=6,"June",F633=7,"July",F633=8,"August",F633=9,"September",F633=10,"October",F633=11,"November",F633=12,"December"))</f>
        <v>June</v>
      </c>
      <c r="J633" s="10" t="str" cm="1">
        <f t="array" ref="J633">_xlfn.IFS(OR(I633="December",I633="January",I633="Febuary"),"Winter",OR(I633="March",I633="April",I633="May"),"Spring",OR(I633="June",I633="July",I633="August"),"Summer",OR(I633="September",I633="October",I633="November"),"Fall")</f>
        <v>Summer</v>
      </c>
      <c r="K633" s="13">
        <v>45093</v>
      </c>
      <c r="L633" s="9">
        <f t="shared" si="73"/>
        <v>3</v>
      </c>
      <c r="M633" s="9" t="s">
        <v>33</v>
      </c>
      <c r="N633" s="9">
        <v>12130</v>
      </c>
      <c r="O633" s="9">
        <v>207</v>
      </c>
      <c r="P633" s="14">
        <v>233.91</v>
      </c>
      <c r="Q633" s="14">
        <f t="shared" si="74"/>
        <v>233.91</v>
      </c>
      <c r="R633" s="9">
        <v>13</v>
      </c>
      <c r="S633" s="9" t="b">
        <v>1</v>
      </c>
      <c r="T633" s="9">
        <v>0</v>
      </c>
      <c r="U633" s="9">
        <f t="shared" si="75"/>
        <v>0</v>
      </c>
      <c r="V633" s="14">
        <f t="shared" si="76"/>
        <v>416.09</v>
      </c>
      <c r="W633" s="14">
        <f t="shared" si="77"/>
        <v>17.9930769230769</v>
      </c>
      <c r="X633" s="14">
        <f t="shared" si="78"/>
        <v>0</v>
      </c>
      <c r="Y633" s="9">
        <f t="shared" si="79"/>
        <v>0</v>
      </c>
    </row>
    <row r="634" spans="1:25">
      <c r="A634" s="5" t="s">
        <v>1327</v>
      </c>
      <c r="B634" s="6" t="s">
        <v>1328</v>
      </c>
      <c r="C634" s="7" t="s">
        <v>4129</v>
      </c>
      <c r="D634" s="7">
        <v>45131</v>
      </c>
      <c r="E634" s="6">
        <v>7</v>
      </c>
      <c r="F634" s="6">
        <v>24</v>
      </c>
      <c r="G634" s="6">
        <v>2023</v>
      </c>
      <c r="H634" s="7">
        <f t="shared" si="72"/>
        <v>45131</v>
      </c>
      <c r="I634" s="7" t="str" cm="1">
        <f t="array" ref="I634">_xlfn.IFS(E634=1,"January",E634=2,"Febuary",E634=3,"March",E634=4,"April",E634=5,"May",E634=6,"June",E634=7,"July",E634=8,"August",E634=9,"September",E634=10,"October",E634=11,"November",E634=12,"December",E634&gt;12,_xlfn.IFS(F634=1,"January",F634=2,"Febuary",F634=3,"March",F634=4,"April",F634=5,"May",F634=6,"June",F634=7,"July",F634=8,"August",F634=9,"September",F634=10,"October",F634=11,"November",F634=12,"December"))</f>
        <v>July</v>
      </c>
      <c r="J634" s="7" t="str" cm="1">
        <f t="array" ref="J634">_xlfn.IFS(OR(I634="December",I634="January",I634="Febuary"),"Winter",OR(I634="March",I634="April",I634="May"),"Spring",OR(I634="June",I634="July",I634="August"),"Summer",OR(I634="September",I634="October",I634="November"),"Fall")</f>
        <v>Summer</v>
      </c>
      <c r="K634" s="11">
        <v>45151</v>
      </c>
      <c r="L634" s="6">
        <f t="shared" si="73"/>
        <v>20</v>
      </c>
      <c r="M634" s="6" t="s">
        <v>19</v>
      </c>
      <c r="N634" s="6">
        <v>88508</v>
      </c>
      <c r="O634" s="6">
        <v>3313</v>
      </c>
      <c r="P634" s="12">
        <v>1704.64</v>
      </c>
      <c r="Q634" s="12">
        <f t="shared" si="74"/>
        <v>1704.64</v>
      </c>
      <c r="R634" s="6">
        <v>585</v>
      </c>
      <c r="S634" s="6" t="b">
        <v>1</v>
      </c>
      <c r="T634" s="6">
        <v>0</v>
      </c>
      <c r="U634" s="6">
        <f t="shared" si="75"/>
        <v>0</v>
      </c>
      <c r="V634" s="12">
        <f t="shared" si="76"/>
        <v>27545.36</v>
      </c>
      <c r="W634" s="12">
        <f t="shared" si="77"/>
        <v>2.91391452991453</v>
      </c>
      <c r="X634" s="12">
        <f t="shared" si="78"/>
        <v>0</v>
      </c>
      <c r="Y634" s="6">
        <f t="shared" si="79"/>
        <v>0</v>
      </c>
    </row>
    <row r="635" spans="1:25">
      <c r="A635" s="8" t="s">
        <v>1329</v>
      </c>
      <c r="B635" s="9" t="s">
        <v>1330</v>
      </c>
      <c r="C635" s="10" t="s">
        <v>4131</v>
      </c>
      <c r="D635" s="10">
        <v>45214</v>
      </c>
      <c r="E635" s="9">
        <v>10</v>
      </c>
      <c r="F635" s="9">
        <v>15</v>
      </c>
      <c r="G635" s="9">
        <v>2023</v>
      </c>
      <c r="H635" s="10">
        <f t="shared" si="72"/>
        <v>45214</v>
      </c>
      <c r="I635" s="10" t="str" cm="1">
        <f t="array" ref="I635">_xlfn.IFS(E635=1,"January",E635=2,"Febuary",E635=3,"March",E635=4,"April",E635=5,"May",E635=6,"June",E635=7,"July",E635=8,"August",E635=9,"September",E635=10,"October",E635=11,"November",E635=12,"December",E635&gt;12,_xlfn.IFS(F635=1,"January",F635=2,"Febuary",F635=3,"March",F635=4,"April",F635=5,"May",F635=6,"June",F635=7,"July",F635=8,"August",F635=9,"September",F635=10,"October",F635=11,"November",F635=12,"December"))</f>
        <v>October</v>
      </c>
      <c r="J635" s="10" t="str" cm="1">
        <f t="array" ref="J635">_xlfn.IFS(OR(I635="December",I635="January",I635="Febuary"),"Winter",OR(I635="March",I635="April",I635="May"),"Spring",OR(I635="June",I635="July",I635="August"),"Summer",OR(I635="September",I635="October",I635="November"),"Fall")</f>
        <v>Fall</v>
      </c>
      <c r="K635" s="13">
        <v>45226</v>
      </c>
      <c r="L635" s="9">
        <f t="shared" si="73"/>
        <v>12</v>
      </c>
      <c r="M635" s="9" t="s">
        <v>14</v>
      </c>
      <c r="N635" s="9">
        <v>61566</v>
      </c>
      <c r="O635" s="9">
        <v>3056</v>
      </c>
      <c r="P635" s="14">
        <v>5460.87</v>
      </c>
      <c r="Q635" s="14">
        <f t="shared" si="74"/>
        <v>3636.145</v>
      </c>
      <c r="R635" s="9">
        <v>216</v>
      </c>
      <c r="S635" s="9" t="b">
        <v>0</v>
      </c>
      <c r="T635" s="9">
        <v>0</v>
      </c>
      <c r="U635" s="9">
        <f t="shared" si="75"/>
        <v>0</v>
      </c>
      <c r="V635" s="14">
        <f t="shared" si="76"/>
        <v>7163.855</v>
      </c>
      <c r="W635" s="14">
        <f t="shared" si="77"/>
        <v>16.8340046296296</v>
      </c>
      <c r="X635" s="14">
        <f t="shared" si="78"/>
        <v>0</v>
      </c>
      <c r="Y635" s="9">
        <f t="shared" si="79"/>
        <v>0</v>
      </c>
    </row>
    <row r="636" spans="1:25">
      <c r="A636" s="5" t="s">
        <v>1331</v>
      </c>
      <c r="B636" s="6" t="s">
        <v>1332</v>
      </c>
      <c r="C636" s="7" t="s">
        <v>4128</v>
      </c>
      <c r="D636" s="7">
        <v>44989</v>
      </c>
      <c r="E636" s="6">
        <v>3</v>
      </c>
      <c r="F636" s="6">
        <v>4</v>
      </c>
      <c r="G636" s="6">
        <v>2023</v>
      </c>
      <c r="H636" s="7">
        <f t="shared" si="72"/>
        <v>44989</v>
      </c>
      <c r="I636" s="7" t="str" cm="1">
        <f t="array" ref="I636">_xlfn.IFS(E636=1,"January",E636=2,"Febuary",E636=3,"March",E636=4,"April",E636=5,"May",E636=6,"June",E636=7,"July",E636=8,"August",E636=9,"September",E636=10,"October",E636=11,"November",E636=12,"December",E636&gt;12,_xlfn.IFS(F636=1,"January",F636=2,"Febuary",F636=3,"March",F636=4,"April",F636=5,"May",F636=6,"June",F636=7,"July",F636=8,"August",F636=9,"September",F636=10,"October",F636=11,"November",F636=12,"December"))</f>
        <v>March</v>
      </c>
      <c r="J636" s="7" t="str" cm="1">
        <f t="array" ref="J636">_xlfn.IFS(OR(I636="December",I636="January",I636="Febuary"),"Winter",OR(I636="March",I636="April",I636="May"),"Spring",OR(I636="June",I636="July",I636="August"),"Summer",OR(I636="September",I636="October",I636="November"),"Fall")</f>
        <v>Spring</v>
      </c>
      <c r="K636" s="11">
        <v>45004</v>
      </c>
      <c r="L636" s="6">
        <f t="shared" si="73"/>
        <v>15</v>
      </c>
      <c r="M636" s="6" t="s">
        <v>19</v>
      </c>
      <c r="N636" s="6">
        <v>67703</v>
      </c>
      <c r="O636" s="6">
        <v>2700</v>
      </c>
      <c r="P636" s="12">
        <v>4311.19</v>
      </c>
      <c r="Q636" s="12">
        <f t="shared" si="74"/>
        <v>3636.145</v>
      </c>
      <c r="R636" s="6">
        <v>345</v>
      </c>
      <c r="S636" s="6" t="b">
        <v>1</v>
      </c>
      <c r="T636" s="6">
        <v>0</v>
      </c>
      <c r="U636" s="6">
        <f t="shared" si="75"/>
        <v>0</v>
      </c>
      <c r="V636" s="12">
        <f t="shared" si="76"/>
        <v>13613.855</v>
      </c>
      <c r="W636" s="12">
        <f t="shared" si="77"/>
        <v>10.5395507246377</v>
      </c>
      <c r="X636" s="12">
        <f t="shared" si="78"/>
        <v>0</v>
      </c>
      <c r="Y636" s="6">
        <f t="shared" si="79"/>
        <v>0</v>
      </c>
    </row>
    <row r="637" spans="1:25">
      <c r="A637" s="8" t="s">
        <v>1333</v>
      </c>
      <c r="B637" s="9" t="s">
        <v>1334</v>
      </c>
      <c r="C637" s="10" t="s">
        <v>4131</v>
      </c>
      <c r="D637" s="10" t="s">
        <v>1335</v>
      </c>
      <c r="E637" s="9">
        <v>19</v>
      </c>
      <c r="F637" s="9">
        <v>2</v>
      </c>
      <c r="G637" s="9">
        <v>2023</v>
      </c>
      <c r="H637" s="10">
        <f t="shared" si="72"/>
        <v>44976</v>
      </c>
      <c r="I637" s="10" t="str" cm="1">
        <f t="array" ref="I637">_xlfn.IFS(E637=1,"January",E637=2,"Febuary",E637=3,"March",E637=4,"April",E637=5,"May",E637=6,"June",E637=7,"July",E637=8,"August",E637=9,"September",E637=10,"October",E637=11,"November",E637=12,"December",E637&gt;12,_xlfn.IFS(F637=1,"January",F637=2,"Febuary",F637=3,"March",F637=4,"April",F637=5,"May",F637=6,"June",F637=7,"July",F637=8,"August",F637=9,"September",F637=10,"October",F637=11,"November",F637=12,"December"))</f>
        <v>Febuary</v>
      </c>
      <c r="J637" s="10" t="str" cm="1">
        <f t="array" ref="J637">_xlfn.IFS(OR(I637="December",I637="January",I637="Febuary"),"Winter",OR(I637="March",I637="April",I637="May"),"Spring",OR(I637="June",I637="July",I637="August"),"Summer",OR(I637="September",I637="October",I637="November"),"Fall")</f>
        <v>Winter</v>
      </c>
      <c r="K637" s="13">
        <v>45003</v>
      </c>
      <c r="L637" s="9">
        <f t="shared" si="73"/>
        <v>27</v>
      </c>
      <c r="M637" s="9" t="s">
        <v>138</v>
      </c>
      <c r="N637" s="9">
        <v>28192</v>
      </c>
      <c r="O637" s="9">
        <v>1116</v>
      </c>
      <c r="P637" s="14">
        <v>2142.87</v>
      </c>
      <c r="Q637" s="14">
        <f t="shared" si="74"/>
        <v>2142.87</v>
      </c>
      <c r="R637" s="9">
        <v>62</v>
      </c>
      <c r="S637" s="9" t="b">
        <v>1</v>
      </c>
      <c r="T637" s="9">
        <v>0</v>
      </c>
      <c r="U637" s="9">
        <f t="shared" si="75"/>
        <v>0</v>
      </c>
      <c r="V637" s="14">
        <f t="shared" si="76"/>
        <v>957.13</v>
      </c>
      <c r="W637" s="14">
        <f t="shared" si="77"/>
        <v>34.5624193548387</v>
      </c>
      <c r="X637" s="14">
        <f t="shared" si="78"/>
        <v>0</v>
      </c>
      <c r="Y637" s="9">
        <f t="shared" si="79"/>
        <v>0</v>
      </c>
    </row>
    <row r="638" spans="1:25">
      <c r="A638" s="5" t="s">
        <v>1336</v>
      </c>
      <c r="B638" s="6" t="s">
        <v>1337</v>
      </c>
      <c r="C638" s="7" t="s">
        <v>4129</v>
      </c>
      <c r="D638" s="7">
        <v>45123</v>
      </c>
      <c r="E638" s="6">
        <v>7</v>
      </c>
      <c r="F638" s="6">
        <v>16</v>
      </c>
      <c r="G638" s="6">
        <v>2023</v>
      </c>
      <c r="H638" s="7">
        <f t="shared" si="72"/>
        <v>45123</v>
      </c>
      <c r="I638" s="7" t="str" cm="1">
        <f t="array" ref="I638">_xlfn.IFS(E638=1,"January",E638=2,"Febuary",E638=3,"March",E638=4,"April",E638=5,"May",E638=6,"June",E638=7,"July",E638=8,"August",E638=9,"September",E638=10,"October",E638=11,"November",E638=12,"December",E638&gt;12,_xlfn.IFS(F638=1,"January",F638=2,"Febuary",F638=3,"March",F638=4,"April",F638=5,"May",F638=6,"June",F638=7,"July",F638=8,"August",F638=9,"September",F638=10,"October",F638=11,"November",F638=12,"December"))</f>
        <v>July</v>
      </c>
      <c r="J638" s="7" t="str" cm="1">
        <f t="array" ref="J638">_xlfn.IFS(OR(I638="December",I638="January",I638="Febuary"),"Winter",OR(I638="March",I638="April",I638="May"),"Spring",OR(I638="June",I638="July",I638="August"),"Summer",OR(I638="September",I638="October",I638="November"),"Fall")</f>
        <v>Summer</v>
      </c>
      <c r="K638" s="11">
        <v>45139</v>
      </c>
      <c r="L638" s="6">
        <f t="shared" si="73"/>
        <v>16</v>
      </c>
      <c r="M638" s="6" t="s">
        <v>41</v>
      </c>
      <c r="N638" s="6">
        <v>2062</v>
      </c>
      <c r="O638" s="6">
        <v>99</v>
      </c>
      <c r="P638" s="12">
        <v>165.57</v>
      </c>
      <c r="Q638" s="12">
        <f t="shared" si="74"/>
        <v>165.57</v>
      </c>
      <c r="R638" s="6">
        <v>6</v>
      </c>
      <c r="S638" s="6" t="b">
        <v>1</v>
      </c>
      <c r="T638" s="6">
        <v>0</v>
      </c>
      <c r="U638" s="6">
        <f t="shared" si="75"/>
        <v>0</v>
      </c>
      <c r="V638" s="12">
        <f t="shared" si="76"/>
        <v>134.43</v>
      </c>
      <c r="W638" s="12">
        <f t="shared" si="77"/>
        <v>27.595</v>
      </c>
      <c r="X638" s="12">
        <f t="shared" si="78"/>
        <v>0</v>
      </c>
      <c r="Y638" s="6">
        <f t="shared" si="79"/>
        <v>0</v>
      </c>
    </row>
    <row r="639" spans="1:25">
      <c r="A639" s="8" t="s">
        <v>1338</v>
      </c>
      <c r="B639" s="9" t="s">
        <v>1339</v>
      </c>
      <c r="C639" s="10" t="s">
        <v>4131</v>
      </c>
      <c r="D639" s="10">
        <v>45008</v>
      </c>
      <c r="E639" s="9">
        <v>3</v>
      </c>
      <c r="F639" s="9">
        <v>23</v>
      </c>
      <c r="G639" s="9">
        <v>2023</v>
      </c>
      <c r="H639" s="10">
        <f t="shared" si="72"/>
        <v>45008</v>
      </c>
      <c r="I639" s="10" t="str" cm="1">
        <f t="array" ref="I639">_xlfn.IFS(E639=1,"January",E639=2,"Febuary",E639=3,"March",E639=4,"April",E639=5,"May",E639=6,"June",E639=7,"July",E639=8,"August",E639=9,"September",E639=10,"October",E639=11,"November",E639=12,"December",E639&gt;12,_xlfn.IFS(F639=1,"January",F639=2,"Febuary",F639=3,"March",F639=4,"April",F639=5,"May",F639=6,"June",F639=7,"July",F639=8,"August",F639=9,"September",F639=10,"October",F639=11,"November",F639=12,"December"))</f>
        <v>March</v>
      </c>
      <c r="J639" s="10" t="str" cm="1">
        <f t="array" ref="J639">_xlfn.IFS(OR(I639="December",I639="January",I639="Febuary"),"Winter",OR(I639="March",I639="April",I639="May"),"Spring",OR(I639="June",I639="July",I639="August"),"Summer",OR(I639="September",I639="October",I639="November"),"Fall")</f>
        <v>Spring</v>
      </c>
      <c r="K639" s="13">
        <v>45026</v>
      </c>
      <c r="L639" s="9">
        <f t="shared" si="73"/>
        <v>18</v>
      </c>
      <c r="M639" s="9" t="s">
        <v>14</v>
      </c>
      <c r="N639" s="9">
        <v>85076</v>
      </c>
      <c r="O639" s="9">
        <v>1541</v>
      </c>
      <c r="P639" s="14">
        <v>1495.63</v>
      </c>
      <c r="Q639" s="14">
        <f t="shared" si="74"/>
        <v>1495.63</v>
      </c>
      <c r="R639" s="9">
        <v>232</v>
      </c>
      <c r="S639" s="9" t="b">
        <v>1</v>
      </c>
      <c r="T639" s="9">
        <v>0</v>
      </c>
      <c r="U639" s="9">
        <f t="shared" si="75"/>
        <v>0</v>
      </c>
      <c r="V639" s="14">
        <f t="shared" si="76"/>
        <v>10104.37</v>
      </c>
      <c r="W639" s="14">
        <f t="shared" si="77"/>
        <v>6.44668103448276</v>
      </c>
      <c r="X639" s="14">
        <f t="shared" si="78"/>
        <v>0</v>
      </c>
      <c r="Y639" s="9">
        <f t="shared" si="79"/>
        <v>0</v>
      </c>
    </row>
    <row r="640" spans="1:25">
      <c r="A640" s="5" t="s">
        <v>1340</v>
      </c>
      <c r="B640" s="6" t="s">
        <v>1341</v>
      </c>
      <c r="C640" s="7" t="s">
        <v>4127</v>
      </c>
      <c r="D640" s="7">
        <v>45087</v>
      </c>
      <c r="E640" s="6">
        <v>6</v>
      </c>
      <c r="F640" s="6">
        <v>10</v>
      </c>
      <c r="G640" s="6">
        <v>2023</v>
      </c>
      <c r="H640" s="7">
        <f t="shared" si="72"/>
        <v>45087</v>
      </c>
      <c r="I640" s="7" t="str" cm="1">
        <f t="array" ref="I640">_xlfn.IFS(E640=1,"January",E640=2,"Febuary",E640=3,"March",E640=4,"April",E640=5,"May",E640=6,"June",E640=7,"July",E640=8,"August",E640=9,"September",E640=10,"October",E640=11,"November",E640=12,"December",E640&gt;12,_xlfn.IFS(F640=1,"January",F640=2,"Febuary",F640=3,"March",F640=4,"April",F640=5,"May",F640=6,"June",F640=7,"July",F640=8,"August",F640=9,"September",F640=10,"October",F640=11,"November",F640=12,"December"))</f>
        <v>June</v>
      </c>
      <c r="J640" s="7" t="str" cm="1">
        <f t="array" ref="J640">_xlfn.IFS(OR(I640="December",I640="January",I640="Febuary"),"Winter",OR(I640="March",I640="April",I640="May"),"Spring",OR(I640="June",I640="July",I640="August"),"Summer",OR(I640="September",I640="October",I640="November"),"Fall")</f>
        <v>Summer</v>
      </c>
      <c r="K640" s="11">
        <v>45093</v>
      </c>
      <c r="L640" s="6">
        <f t="shared" si="73"/>
        <v>6</v>
      </c>
      <c r="M640" s="6" t="s">
        <v>19</v>
      </c>
      <c r="N640" s="6">
        <v>90780</v>
      </c>
      <c r="O640" s="6">
        <v>2961</v>
      </c>
      <c r="P640" s="12">
        <v>2581.43</v>
      </c>
      <c r="Q640" s="12">
        <f t="shared" si="74"/>
        <v>2581.43</v>
      </c>
      <c r="R640" s="6">
        <v>454</v>
      </c>
      <c r="S640" s="6" t="b">
        <v>1</v>
      </c>
      <c r="T640" s="6">
        <v>0</v>
      </c>
      <c r="U640" s="6">
        <f t="shared" si="75"/>
        <v>0</v>
      </c>
      <c r="V640" s="12">
        <f t="shared" si="76"/>
        <v>20118.57</v>
      </c>
      <c r="W640" s="12">
        <f t="shared" si="77"/>
        <v>5.68596916299559</v>
      </c>
      <c r="X640" s="12">
        <f t="shared" si="78"/>
        <v>0</v>
      </c>
      <c r="Y640" s="6">
        <f t="shared" si="79"/>
        <v>0</v>
      </c>
    </row>
    <row r="641" spans="1:25">
      <c r="A641" s="8" t="s">
        <v>1342</v>
      </c>
      <c r="B641" s="9" t="s">
        <v>1343</v>
      </c>
      <c r="C641" s="10" t="s">
        <v>4128</v>
      </c>
      <c r="D641" s="10">
        <v>45190</v>
      </c>
      <c r="E641" s="9">
        <v>9</v>
      </c>
      <c r="F641" s="9">
        <v>21</v>
      </c>
      <c r="G641" s="9">
        <v>2023</v>
      </c>
      <c r="H641" s="10">
        <f t="shared" si="72"/>
        <v>45190</v>
      </c>
      <c r="I641" s="10" t="str" cm="1">
        <f t="array" ref="I641">_xlfn.IFS(E641=1,"January",E641=2,"Febuary",E641=3,"March",E641=4,"April",E641=5,"May",E641=6,"June",E641=7,"July",E641=8,"August",E641=9,"September",E641=10,"October",E641=11,"November",E641=12,"December",E641&gt;12,_xlfn.IFS(F641=1,"January",F641=2,"Febuary",F641=3,"March",F641=4,"April",F641=5,"May",F641=6,"June",F641=7,"July",F641=8,"August",F641=9,"September",F641=10,"October",F641=11,"November",F641=12,"December"))</f>
        <v>September</v>
      </c>
      <c r="J641" s="10" t="str" cm="1">
        <f t="array" ref="J641">_xlfn.IFS(OR(I641="December",I641="January",I641="Febuary"),"Winter",OR(I641="March",I641="April",I641="May"),"Spring",OR(I641="June",I641="July",I641="August"),"Summer",OR(I641="September",I641="October",I641="November"),"Fall")</f>
        <v>Fall</v>
      </c>
      <c r="K641" s="13">
        <v>45202</v>
      </c>
      <c r="L641" s="9">
        <f t="shared" si="73"/>
        <v>12</v>
      </c>
      <c r="M641" s="9" t="s">
        <v>33</v>
      </c>
      <c r="N641" s="9">
        <v>22545</v>
      </c>
      <c r="O641" s="9">
        <v>1108</v>
      </c>
      <c r="P641" s="14">
        <v>1713.6</v>
      </c>
      <c r="Q641" s="14">
        <f t="shared" si="74"/>
        <v>1713.6</v>
      </c>
      <c r="R641" s="9">
        <v>112</v>
      </c>
      <c r="S641" s="9" t="b">
        <v>0</v>
      </c>
      <c r="T641" s="9">
        <v>0</v>
      </c>
      <c r="U641" s="9">
        <f t="shared" si="75"/>
        <v>0</v>
      </c>
      <c r="V641" s="14">
        <f t="shared" si="76"/>
        <v>3886.4</v>
      </c>
      <c r="W641" s="14">
        <f t="shared" si="77"/>
        <v>15.3</v>
      </c>
      <c r="X641" s="14">
        <f t="shared" si="78"/>
        <v>0</v>
      </c>
      <c r="Y641" s="9">
        <f t="shared" si="79"/>
        <v>0</v>
      </c>
    </row>
    <row r="642" spans="1:25">
      <c r="A642" s="5" t="s">
        <v>1344</v>
      </c>
      <c r="B642" s="6" t="s">
        <v>1345</v>
      </c>
      <c r="C642" s="7" t="s">
        <v>4131</v>
      </c>
      <c r="D642" s="7">
        <v>45269</v>
      </c>
      <c r="E642" s="6">
        <v>12</v>
      </c>
      <c r="F642" s="6">
        <v>9</v>
      </c>
      <c r="G642" s="6">
        <v>2023</v>
      </c>
      <c r="H642" s="7">
        <f t="shared" ref="H642:H705" si="80">IF(E642&gt;12,DATE(G642,F642,E642),D642)</f>
        <v>45269</v>
      </c>
      <c r="I642" s="7" t="str" cm="1">
        <f t="array" ref="I642">_xlfn.IFS(E642=1,"January",E642=2,"Febuary",E642=3,"March",E642=4,"April",E642=5,"May",E642=6,"June",E642=7,"July",E642=8,"August",E642=9,"September",E642=10,"October",E642=11,"November",E642=12,"December",E642&gt;12,_xlfn.IFS(F642=1,"January",F642=2,"Febuary",F642=3,"March",F642=4,"April",F642=5,"May",F642=6,"June",F642=7,"July",F642=8,"August",F642=9,"September",F642=10,"October",F642=11,"November",F642=12,"December"))</f>
        <v>December</v>
      </c>
      <c r="J642" s="7" t="str" cm="1">
        <f t="array" ref="J642">_xlfn.IFS(OR(I642="December",I642="January",I642="Febuary"),"Winter",OR(I642="March",I642="April",I642="May"),"Spring",OR(I642="June",I642="July",I642="August"),"Summer",OR(I642="September",I642="October",I642="November"),"Fall")</f>
        <v>Winter</v>
      </c>
      <c r="K642" s="11">
        <v>45203</v>
      </c>
      <c r="L642" s="6">
        <f t="shared" ref="L642:L705" si="81">IF(DATEDIF(H642,K642,"D")&lt;0,H642+30,DATEDIF(H642,K642,"D"))</f>
        <v>45299</v>
      </c>
      <c r="M642" s="6" t="s">
        <v>23</v>
      </c>
      <c r="N642" s="6">
        <v>22689</v>
      </c>
      <c r="O642" s="6">
        <v>376</v>
      </c>
      <c r="P642" s="12">
        <v>393.36</v>
      </c>
      <c r="Q642" s="12">
        <f t="shared" ref="Q642:Q705" si="82">IF(IF(P642&lt;$AA$6,$AA$6,IF(P642&gt;$AA$7,$AA$7,P642))&lt;0,IF(P642&lt;$AA$6,$AA$6,IF(P642&gt;$AA$7,$AA$7,P642))*(-1),IF(P642&lt;$AA$6,$AA$6,IF(P642&gt;$AA$7,$AA$7,P642)))</f>
        <v>393.36</v>
      </c>
      <c r="R642" s="6">
        <v>30</v>
      </c>
      <c r="S642" s="6" t="b">
        <v>1</v>
      </c>
      <c r="T642" s="6">
        <v>0</v>
      </c>
      <c r="U642" s="6">
        <f t="shared" ref="U642:U705" si="83">IFERROR((R642/T642)*100,0)</f>
        <v>0</v>
      </c>
      <c r="V642" s="12">
        <f t="shared" ref="V642:V705" si="84">(R642*50)-Q642</f>
        <v>1106.64</v>
      </c>
      <c r="W642" s="12">
        <f t="shared" ref="W642:W705" si="85">IFERROR(Q642/R642,0)</f>
        <v>13.112</v>
      </c>
      <c r="X642" s="12">
        <f t="shared" ref="X642:X705" si="86">IFERROR(Q642/T642,0)</f>
        <v>0</v>
      </c>
      <c r="Y642" s="6">
        <f t="shared" ref="Y642:Y705" si="87">T642/N642</f>
        <v>0</v>
      </c>
    </row>
    <row r="643" spans="1:25">
      <c r="A643" s="8" t="s">
        <v>1346</v>
      </c>
      <c r="B643" s="9" t="s">
        <v>1347</v>
      </c>
      <c r="C643" s="10" t="s">
        <v>4129</v>
      </c>
      <c r="D643" s="10">
        <v>45128</v>
      </c>
      <c r="E643" s="9">
        <v>7</v>
      </c>
      <c r="F643" s="9">
        <v>21</v>
      </c>
      <c r="G643" s="9">
        <v>2023</v>
      </c>
      <c r="H643" s="10">
        <f t="shared" si="80"/>
        <v>45128</v>
      </c>
      <c r="I643" s="10" t="str" cm="1">
        <f t="array" ref="I643">_xlfn.IFS(E643=1,"January",E643=2,"Febuary",E643=3,"March",E643=4,"April",E643=5,"May",E643=6,"June",E643=7,"July",E643=8,"August",E643=9,"September",E643=10,"October",E643=11,"November",E643=12,"December",E643&gt;12,_xlfn.IFS(F643=1,"January",F643=2,"Febuary",F643=3,"March",F643=4,"April",F643=5,"May",F643=6,"June",F643=7,"July",F643=8,"August",F643=9,"September",F643=10,"October",F643=11,"November",F643=12,"December"))</f>
        <v>July</v>
      </c>
      <c r="J643" s="10" t="str" cm="1">
        <f t="array" ref="J643">_xlfn.IFS(OR(I643="December",I643="January",I643="Febuary"),"Winter",OR(I643="March",I643="April",I643="May"),"Spring",OR(I643="June",I643="July",I643="August"),"Summer",OR(I643="September",I643="October",I643="November"),"Fall")</f>
        <v>Summer</v>
      </c>
      <c r="K643" s="13">
        <v>45123</v>
      </c>
      <c r="L643" s="9">
        <f t="shared" si="81"/>
        <v>45158</v>
      </c>
      <c r="M643" s="9" t="s">
        <v>19</v>
      </c>
      <c r="N643" s="9">
        <v>12174</v>
      </c>
      <c r="O643" s="9">
        <v>462</v>
      </c>
      <c r="P643" s="14">
        <v>623.39</v>
      </c>
      <c r="Q643" s="14">
        <f t="shared" si="82"/>
        <v>623.39</v>
      </c>
      <c r="R643" s="9">
        <v>79</v>
      </c>
      <c r="S643" s="9" t="b">
        <v>1</v>
      </c>
      <c r="T643" s="9">
        <v>0</v>
      </c>
      <c r="U643" s="9">
        <f t="shared" si="83"/>
        <v>0</v>
      </c>
      <c r="V643" s="14">
        <f t="shared" si="84"/>
        <v>3326.61</v>
      </c>
      <c r="W643" s="14">
        <f t="shared" si="85"/>
        <v>7.89101265822785</v>
      </c>
      <c r="X643" s="14">
        <f t="shared" si="86"/>
        <v>0</v>
      </c>
      <c r="Y643" s="9">
        <f t="shared" si="87"/>
        <v>0</v>
      </c>
    </row>
    <row r="644" spans="1:25">
      <c r="A644" s="5" t="s">
        <v>1348</v>
      </c>
      <c r="B644" s="6" t="s">
        <v>1349</v>
      </c>
      <c r="C644" s="7" t="s">
        <v>4129</v>
      </c>
      <c r="D644" s="7">
        <v>45037</v>
      </c>
      <c r="E644" s="6">
        <v>4</v>
      </c>
      <c r="F644" s="6">
        <v>21</v>
      </c>
      <c r="G644" s="6">
        <v>2023</v>
      </c>
      <c r="H644" s="7">
        <f t="shared" si="80"/>
        <v>45037</v>
      </c>
      <c r="I644" s="7" t="str" cm="1">
        <f t="array" ref="I644">_xlfn.IFS(E644=1,"January",E644=2,"Febuary",E644=3,"March",E644=4,"April",E644=5,"May",E644=6,"June",E644=7,"July",E644=8,"August",E644=9,"September",E644=10,"October",E644=11,"November",E644=12,"December",E644&gt;12,_xlfn.IFS(F644=1,"January",F644=2,"Febuary",F644=3,"March",F644=4,"April",F644=5,"May",F644=6,"June",F644=7,"July",F644=8,"August",F644=9,"September",F644=10,"October",F644=11,"November",F644=12,"December"))</f>
        <v>April</v>
      </c>
      <c r="J644" s="7" t="str" cm="1">
        <f t="array" ref="J644">_xlfn.IFS(OR(I644="December",I644="January",I644="Febuary"),"Winter",OR(I644="March",I644="April",I644="May"),"Spring",OR(I644="June",I644="July",I644="August"),"Summer",OR(I644="September",I644="October",I644="November"),"Fall")</f>
        <v>Spring</v>
      </c>
      <c r="K644" s="11">
        <v>45049</v>
      </c>
      <c r="L644" s="6">
        <f t="shared" si="81"/>
        <v>12</v>
      </c>
      <c r="M644" s="6" t="s">
        <v>23</v>
      </c>
      <c r="N644" s="6">
        <v>89461</v>
      </c>
      <c r="O644" s="6">
        <v>2990</v>
      </c>
      <c r="P644" s="12">
        <v>1523.06</v>
      </c>
      <c r="Q644" s="12">
        <f t="shared" si="82"/>
        <v>1523.06</v>
      </c>
      <c r="R644" s="6">
        <v>246</v>
      </c>
      <c r="S644" s="6" t="b">
        <v>1</v>
      </c>
      <c r="T644" s="6">
        <v>0</v>
      </c>
      <c r="U644" s="6">
        <f t="shared" si="83"/>
        <v>0</v>
      </c>
      <c r="V644" s="12">
        <f t="shared" si="84"/>
        <v>10776.94</v>
      </c>
      <c r="W644" s="12">
        <f t="shared" si="85"/>
        <v>6.19130081300813</v>
      </c>
      <c r="X644" s="12">
        <f t="shared" si="86"/>
        <v>0</v>
      </c>
      <c r="Y644" s="6">
        <f t="shared" si="87"/>
        <v>0</v>
      </c>
    </row>
    <row r="645" spans="1:25">
      <c r="A645" s="8" t="s">
        <v>1350</v>
      </c>
      <c r="B645" s="9" t="s">
        <v>1351</v>
      </c>
      <c r="C645" s="10" t="s">
        <v>4129</v>
      </c>
      <c r="D645" s="10">
        <v>45071</v>
      </c>
      <c r="E645" s="9">
        <v>5</v>
      </c>
      <c r="F645" s="9">
        <v>25</v>
      </c>
      <c r="G645" s="9">
        <v>2023</v>
      </c>
      <c r="H645" s="10">
        <f t="shared" si="80"/>
        <v>45071</v>
      </c>
      <c r="I645" s="10" t="str" cm="1">
        <f t="array" ref="I645">_xlfn.IFS(E645=1,"January",E645=2,"Febuary",E645=3,"March",E645=4,"April",E645=5,"May",E645=6,"June",E645=7,"July",E645=8,"August",E645=9,"September",E645=10,"October",E645=11,"November",E645=12,"December",E645&gt;12,_xlfn.IFS(F645=1,"January",F645=2,"Febuary",F645=3,"March",F645=4,"April",F645=5,"May",F645=6,"June",F645=7,"July",F645=8,"August",F645=9,"September",F645=10,"October",F645=11,"November",F645=12,"December"))</f>
        <v>May</v>
      </c>
      <c r="J645" s="10" t="str" cm="1">
        <f t="array" ref="J645">_xlfn.IFS(OR(I645="December",I645="January",I645="Febuary"),"Winter",OR(I645="March",I645="April",I645="May"),"Spring",OR(I645="June",I645="July",I645="August"),"Summer",OR(I645="September",I645="October",I645="November"),"Fall")</f>
        <v>Spring</v>
      </c>
      <c r="K645" s="13">
        <v>45095</v>
      </c>
      <c r="L645" s="9">
        <f t="shared" si="81"/>
        <v>24</v>
      </c>
      <c r="M645" s="9" t="s">
        <v>23</v>
      </c>
      <c r="N645" s="9">
        <v>10348</v>
      </c>
      <c r="O645" s="9">
        <v>346</v>
      </c>
      <c r="P645" s="14">
        <v>205.12</v>
      </c>
      <c r="Q645" s="14">
        <f t="shared" si="82"/>
        <v>205.12</v>
      </c>
      <c r="R645" s="9">
        <v>45</v>
      </c>
      <c r="S645" s="9" t="b">
        <v>1</v>
      </c>
      <c r="T645" s="9">
        <v>0</v>
      </c>
      <c r="U645" s="9">
        <f t="shared" si="83"/>
        <v>0</v>
      </c>
      <c r="V645" s="14">
        <f t="shared" si="84"/>
        <v>2044.88</v>
      </c>
      <c r="W645" s="14">
        <f t="shared" si="85"/>
        <v>4.55822222222222</v>
      </c>
      <c r="X645" s="14">
        <f t="shared" si="86"/>
        <v>0</v>
      </c>
      <c r="Y645" s="9">
        <f t="shared" si="87"/>
        <v>0</v>
      </c>
    </row>
    <row r="646" spans="1:25">
      <c r="A646" s="5" t="s">
        <v>1352</v>
      </c>
      <c r="B646" s="6" t="s">
        <v>1353</v>
      </c>
      <c r="C646" s="7" t="s">
        <v>4131</v>
      </c>
      <c r="D646" s="7">
        <v>45261</v>
      </c>
      <c r="E646" s="6">
        <v>12</v>
      </c>
      <c r="F646" s="6">
        <v>1</v>
      </c>
      <c r="G646" s="6">
        <v>2023</v>
      </c>
      <c r="H646" s="7">
        <f t="shared" si="80"/>
        <v>45261</v>
      </c>
      <c r="I646" s="7" t="str" cm="1">
        <f t="array" ref="I646">_xlfn.IFS(E646=1,"January",E646=2,"Febuary",E646=3,"March",E646=4,"April",E646=5,"May",E646=6,"June",E646=7,"July",E646=8,"August",E646=9,"September",E646=10,"October",E646=11,"November",E646=12,"December",E646&gt;12,_xlfn.IFS(F646=1,"January",F646=2,"Febuary",F646=3,"March",F646=4,"April",F646=5,"May",F646=6,"June",F646=7,"July",F646=8,"August",F646=9,"September",F646=10,"October",F646=11,"November",F646=12,"December"))</f>
        <v>December</v>
      </c>
      <c r="J646" s="7" t="str" cm="1">
        <f t="array" ref="J646">_xlfn.IFS(OR(I646="December",I646="January",I646="Febuary"),"Winter",OR(I646="March",I646="April",I646="May"),"Spring",OR(I646="June",I646="July",I646="August"),"Summer",OR(I646="September",I646="October",I646="November"),"Fall")</f>
        <v>Winter</v>
      </c>
      <c r="K646" s="11">
        <v>45279</v>
      </c>
      <c r="L646" s="6">
        <f t="shared" si="81"/>
        <v>18</v>
      </c>
      <c r="M646" s="6" t="s">
        <v>19</v>
      </c>
      <c r="N646" s="6">
        <v>24714</v>
      </c>
      <c r="O646" s="6">
        <v>936</v>
      </c>
      <c r="P646" s="12">
        <v>1219.66</v>
      </c>
      <c r="Q646" s="12">
        <f t="shared" si="82"/>
        <v>1219.66</v>
      </c>
      <c r="R646" s="6">
        <v>182</v>
      </c>
      <c r="S646" s="6" t="b">
        <v>1</v>
      </c>
      <c r="T646" s="6">
        <v>0</v>
      </c>
      <c r="U646" s="6">
        <f t="shared" si="83"/>
        <v>0</v>
      </c>
      <c r="V646" s="12">
        <f t="shared" si="84"/>
        <v>7880.34</v>
      </c>
      <c r="W646" s="12">
        <f t="shared" si="85"/>
        <v>6.70142857142857</v>
      </c>
      <c r="X646" s="12">
        <f t="shared" si="86"/>
        <v>0</v>
      </c>
      <c r="Y646" s="6">
        <f t="shared" si="87"/>
        <v>0</v>
      </c>
    </row>
    <row r="647" spans="1:25">
      <c r="A647" s="8" t="s">
        <v>1354</v>
      </c>
      <c r="B647" s="9" t="s">
        <v>1355</v>
      </c>
      <c r="C647" s="10" t="s">
        <v>4127</v>
      </c>
      <c r="D647" s="10">
        <v>44931</v>
      </c>
      <c r="E647" s="9">
        <v>1</v>
      </c>
      <c r="F647" s="9">
        <v>5</v>
      </c>
      <c r="G647" s="9">
        <v>2023</v>
      </c>
      <c r="H647" s="10">
        <f t="shared" si="80"/>
        <v>44931</v>
      </c>
      <c r="I647" s="10" t="str" cm="1">
        <f t="array" ref="I647">_xlfn.IFS(E647=1,"January",E647=2,"Febuary",E647=3,"March",E647=4,"April",E647=5,"May",E647=6,"June",E647=7,"July",E647=8,"August",E647=9,"September",E647=10,"October",E647=11,"November",E647=12,"December",E647&gt;12,_xlfn.IFS(F647=1,"January",F647=2,"Febuary",F647=3,"March",F647=4,"April",F647=5,"May",F647=6,"June",F647=7,"July",F647=8,"August",F647=9,"September",F647=10,"October",F647=11,"November",F647=12,"December"))</f>
        <v>January</v>
      </c>
      <c r="J647" s="10" t="str" cm="1">
        <f t="array" ref="J647">_xlfn.IFS(OR(I647="December",I647="January",I647="Febuary"),"Winter",OR(I647="March",I647="April",I647="May"),"Spring",OR(I647="June",I647="July",I647="August"),"Summer",OR(I647="September",I647="October",I647="November"),"Fall")</f>
        <v>Winter</v>
      </c>
      <c r="K647" s="13">
        <v>44949</v>
      </c>
      <c r="L647" s="9">
        <f t="shared" si="81"/>
        <v>18</v>
      </c>
      <c r="M647" s="9" t="s">
        <v>19</v>
      </c>
      <c r="N647" s="9">
        <v>39102</v>
      </c>
      <c r="O647" s="9">
        <v>1845</v>
      </c>
      <c r="P647" s="14">
        <v>2489.1</v>
      </c>
      <c r="Q647" s="14">
        <f t="shared" si="82"/>
        <v>2489.1</v>
      </c>
      <c r="R647" s="9">
        <v>133</v>
      </c>
      <c r="S647" s="9" t="b">
        <v>1</v>
      </c>
      <c r="T647" s="9">
        <v>0</v>
      </c>
      <c r="U647" s="9">
        <f t="shared" si="83"/>
        <v>0</v>
      </c>
      <c r="V647" s="14">
        <f t="shared" si="84"/>
        <v>4160.9</v>
      </c>
      <c r="W647" s="14">
        <f t="shared" si="85"/>
        <v>18.715037593985</v>
      </c>
      <c r="X647" s="14">
        <f t="shared" si="86"/>
        <v>0</v>
      </c>
      <c r="Y647" s="9">
        <f t="shared" si="87"/>
        <v>0</v>
      </c>
    </row>
    <row r="648" spans="1:25">
      <c r="A648" s="5" t="s">
        <v>1356</v>
      </c>
      <c r="B648" s="6" t="s">
        <v>1357</v>
      </c>
      <c r="C648" s="7" t="s">
        <v>4128</v>
      </c>
      <c r="D648" s="7">
        <v>45062</v>
      </c>
      <c r="E648" s="6">
        <v>5</v>
      </c>
      <c r="F648" s="6">
        <v>16</v>
      </c>
      <c r="G648" s="6">
        <v>2023</v>
      </c>
      <c r="H648" s="7">
        <f t="shared" si="80"/>
        <v>45062</v>
      </c>
      <c r="I648" s="7" t="str" cm="1">
        <f t="array" ref="I648">_xlfn.IFS(E648=1,"January",E648=2,"Febuary",E648=3,"March",E648=4,"April",E648=5,"May",E648=6,"June",E648=7,"July",E648=8,"August",E648=9,"September",E648=10,"October",E648=11,"November",E648=12,"December",E648&gt;12,_xlfn.IFS(F648=1,"January",F648=2,"Febuary",F648=3,"March",F648=4,"April",F648=5,"May",F648=6,"June",F648=7,"July",F648=8,"August",F648=9,"September",F648=10,"October",F648=11,"November",F648=12,"December"))</f>
        <v>May</v>
      </c>
      <c r="J648" s="7" t="str" cm="1">
        <f t="array" ref="J648">_xlfn.IFS(OR(I648="December",I648="January",I648="Febuary"),"Winter",OR(I648="March",I648="April",I648="May"),"Spring",OR(I648="June",I648="July",I648="August"),"Summer",OR(I648="September",I648="October",I648="November"),"Fall")</f>
        <v>Spring</v>
      </c>
      <c r="K648" s="11">
        <v>45067</v>
      </c>
      <c r="L648" s="6">
        <f t="shared" si="81"/>
        <v>5</v>
      </c>
      <c r="M648" s="6" t="s">
        <v>41</v>
      </c>
      <c r="N648" s="6">
        <v>75460</v>
      </c>
      <c r="O648" s="6">
        <v>3116</v>
      </c>
      <c r="P648" s="12">
        <v>5070.29</v>
      </c>
      <c r="Q648" s="12">
        <f t="shared" si="82"/>
        <v>3636.145</v>
      </c>
      <c r="R648" s="6">
        <v>0</v>
      </c>
      <c r="S648" s="6" t="b">
        <v>1</v>
      </c>
      <c r="T648" s="6">
        <v>0</v>
      </c>
      <c r="U648" s="6">
        <f t="shared" si="83"/>
        <v>0</v>
      </c>
      <c r="V648" s="12">
        <f t="shared" si="84"/>
        <v>-3636.145</v>
      </c>
      <c r="W648" s="12">
        <f t="shared" si="85"/>
        <v>0</v>
      </c>
      <c r="X648" s="12">
        <f t="shared" si="86"/>
        <v>0</v>
      </c>
      <c r="Y648" s="6">
        <f t="shared" si="87"/>
        <v>0</v>
      </c>
    </row>
    <row r="649" spans="1:25">
      <c r="A649" s="8" t="s">
        <v>1358</v>
      </c>
      <c r="B649" s="9" t="s">
        <v>1359</v>
      </c>
      <c r="C649" s="10" t="s">
        <v>4127</v>
      </c>
      <c r="D649" s="10">
        <v>45114</v>
      </c>
      <c r="E649" s="9">
        <v>7</v>
      </c>
      <c r="F649" s="9">
        <v>7</v>
      </c>
      <c r="G649" s="9">
        <v>2023</v>
      </c>
      <c r="H649" s="10">
        <f t="shared" si="80"/>
        <v>45114</v>
      </c>
      <c r="I649" s="10" t="str" cm="1">
        <f t="array" ref="I649">_xlfn.IFS(E649=1,"January",E649=2,"Febuary",E649=3,"March",E649=4,"April",E649=5,"May",E649=6,"June",E649=7,"July",E649=8,"August",E649=9,"September",E649=10,"October",E649=11,"November",E649=12,"December",E649&gt;12,_xlfn.IFS(F649=1,"January",F649=2,"Febuary",F649=3,"March",F649=4,"April",F649=5,"May",F649=6,"June",F649=7,"July",F649=8,"August",F649=9,"September",F649=10,"October",F649=11,"November",F649=12,"December"))</f>
        <v>July</v>
      </c>
      <c r="J649" s="10" t="str" cm="1">
        <f t="array" ref="J649">_xlfn.IFS(OR(I649="December",I649="January",I649="Febuary"),"Winter",OR(I649="March",I649="April",I649="May"),"Spring",OR(I649="June",I649="July",I649="August"),"Summer",OR(I649="September",I649="October",I649="November"),"Fall")</f>
        <v>Summer</v>
      </c>
      <c r="K649" s="13">
        <v>45125</v>
      </c>
      <c r="L649" s="9">
        <f t="shared" si="81"/>
        <v>11</v>
      </c>
      <c r="M649" s="9" t="s">
        <v>23</v>
      </c>
      <c r="N649" s="9">
        <v>90930</v>
      </c>
      <c r="O649" s="9">
        <v>1113</v>
      </c>
      <c r="P649" s="14">
        <v>776.82</v>
      </c>
      <c r="Q649" s="14">
        <f t="shared" si="82"/>
        <v>776.82</v>
      </c>
      <c r="R649" s="9">
        <v>86</v>
      </c>
      <c r="S649" s="9" t="b">
        <v>0</v>
      </c>
      <c r="T649" s="9">
        <v>0</v>
      </c>
      <c r="U649" s="9">
        <f t="shared" si="83"/>
        <v>0</v>
      </c>
      <c r="V649" s="14">
        <f t="shared" si="84"/>
        <v>3523.18</v>
      </c>
      <c r="W649" s="14">
        <f t="shared" si="85"/>
        <v>9.03279069767442</v>
      </c>
      <c r="X649" s="14">
        <f t="shared" si="86"/>
        <v>0</v>
      </c>
      <c r="Y649" s="9">
        <f t="shared" si="87"/>
        <v>0</v>
      </c>
    </row>
    <row r="650" spans="1:25">
      <c r="A650" s="5" t="s">
        <v>1360</v>
      </c>
      <c r="B650" s="6" t="s">
        <v>1361</v>
      </c>
      <c r="C650" s="7" t="s">
        <v>4128</v>
      </c>
      <c r="D650" s="7">
        <v>44953</v>
      </c>
      <c r="E650" s="6">
        <v>1</v>
      </c>
      <c r="F650" s="6">
        <v>27</v>
      </c>
      <c r="G650" s="6">
        <v>2023</v>
      </c>
      <c r="H650" s="7">
        <f t="shared" si="80"/>
        <v>44953</v>
      </c>
      <c r="I650" s="7" t="str" cm="1">
        <f t="array" ref="I650">_xlfn.IFS(E650=1,"January",E650=2,"Febuary",E650=3,"March",E650=4,"April",E650=5,"May",E650=6,"June",E650=7,"July",E650=8,"August",E650=9,"September",E650=10,"October",E650=11,"November",E650=12,"December",E650&gt;12,_xlfn.IFS(F650=1,"January",F650=2,"Febuary",F650=3,"March",F650=4,"April",F650=5,"May",F650=6,"June",F650=7,"July",F650=8,"August",F650=9,"September",F650=10,"October",F650=11,"November",F650=12,"December"))</f>
        <v>January</v>
      </c>
      <c r="J650" s="7" t="str" cm="1">
        <f t="array" ref="J650">_xlfn.IFS(OR(I650="December",I650="January",I650="Febuary"),"Winter",OR(I650="March",I650="April",I650="May"),"Spring",OR(I650="June",I650="July",I650="August"),"Summer",OR(I650="September",I650="October",I650="November"),"Fall")</f>
        <v>Winter</v>
      </c>
      <c r="K650" s="11">
        <v>44977</v>
      </c>
      <c r="L650" s="6">
        <f t="shared" si="81"/>
        <v>24</v>
      </c>
      <c r="M650" s="6" t="s">
        <v>33</v>
      </c>
      <c r="N650" s="6">
        <v>7801</v>
      </c>
      <c r="O650" s="6">
        <v>344</v>
      </c>
      <c r="P650" s="12">
        <v>436.8</v>
      </c>
      <c r="Q650" s="12">
        <f t="shared" si="82"/>
        <v>436.8</v>
      </c>
      <c r="R650" s="6">
        <v>46</v>
      </c>
      <c r="S650" s="6" t="b">
        <v>1</v>
      </c>
      <c r="T650" s="6">
        <v>0</v>
      </c>
      <c r="U650" s="6">
        <f t="shared" si="83"/>
        <v>0</v>
      </c>
      <c r="V650" s="12">
        <f t="shared" si="84"/>
        <v>1863.2</v>
      </c>
      <c r="W650" s="12">
        <f t="shared" si="85"/>
        <v>9.49565217391304</v>
      </c>
      <c r="X650" s="12">
        <f t="shared" si="86"/>
        <v>0</v>
      </c>
      <c r="Y650" s="6">
        <f t="shared" si="87"/>
        <v>0</v>
      </c>
    </row>
    <row r="651" spans="1:25">
      <c r="A651" s="8" t="s">
        <v>1362</v>
      </c>
      <c r="B651" s="9" t="s">
        <v>1363</v>
      </c>
      <c r="C651" s="10" t="s">
        <v>4131</v>
      </c>
      <c r="D651" s="10">
        <v>45210</v>
      </c>
      <c r="E651" s="9">
        <v>10</v>
      </c>
      <c r="F651" s="9">
        <v>11</v>
      </c>
      <c r="G651" s="9">
        <v>2023</v>
      </c>
      <c r="H651" s="10">
        <f t="shared" si="80"/>
        <v>45210</v>
      </c>
      <c r="I651" s="10" t="str" cm="1">
        <f t="array" ref="I651">_xlfn.IFS(E651=1,"January",E651=2,"Febuary",E651=3,"March",E651=4,"April",E651=5,"May",E651=6,"June",E651=7,"July",E651=8,"August",E651=9,"September",E651=10,"October",E651=11,"November",E651=12,"December",E651&gt;12,_xlfn.IFS(F651=1,"January",F651=2,"Febuary",F651=3,"March",F651=4,"April",F651=5,"May",F651=6,"June",F651=7,"July",F651=8,"August",F651=9,"September",F651=10,"October",F651=11,"November",F651=12,"December"))</f>
        <v>October</v>
      </c>
      <c r="J651" s="10" t="str" cm="1">
        <f t="array" ref="J651">_xlfn.IFS(OR(I651="December",I651="January",I651="Febuary"),"Winter",OR(I651="March",I651="April",I651="May"),"Spring",OR(I651="June",I651="July",I651="August"),"Summer",OR(I651="September",I651="October",I651="November"),"Fall")</f>
        <v>Fall</v>
      </c>
      <c r="K651" s="13">
        <v>45231</v>
      </c>
      <c r="L651" s="9">
        <f t="shared" si="81"/>
        <v>21</v>
      </c>
      <c r="M651" s="9" t="s">
        <v>33</v>
      </c>
      <c r="N651" s="9">
        <v>73267</v>
      </c>
      <c r="O651" s="9">
        <v>1393</v>
      </c>
      <c r="P651" s="14">
        <v>1102.8</v>
      </c>
      <c r="Q651" s="14">
        <f t="shared" si="82"/>
        <v>1102.8</v>
      </c>
      <c r="R651" s="9">
        <v>148</v>
      </c>
      <c r="S651" s="9" t="b">
        <v>0</v>
      </c>
      <c r="T651" s="9">
        <v>0</v>
      </c>
      <c r="U651" s="9">
        <f t="shared" si="83"/>
        <v>0</v>
      </c>
      <c r="V651" s="14">
        <f t="shared" si="84"/>
        <v>6297.2</v>
      </c>
      <c r="W651" s="14">
        <f t="shared" si="85"/>
        <v>7.45135135135135</v>
      </c>
      <c r="X651" s="14">
        <f t="shared" si="86"/>
        <v>0</v>
      </c>
      <c r="Y651" s="9">
        <f t="shared" si="87"/>
        <v>0</v>
      </c>
    </row>
    <row r="652" spans="1:25">
      <c r="A652" s="5" t="s">
        <v>1364</v>
      </c>
      <c r="B652" s="6" t="s">
        <v>1365</v>
      </c>
      <c r="C652" s="7" t="s">
        <v>4128</v>
      </c>
      <c r="D652" s="7">
        <v>45157</v>
      </c>
      <c r="E652" s="6">
        <v>8</v>
      </c>
      <c r="F652" s="6">
        <v>19</v>
      </c>
      <c r="G652" s="6">
        <v>2023</v>
      </c>
      <c r="H652" s="7">
        <f t="shared" si="80"/>
        <v>45157</v>
      </c>
      <c r="I652" s="7" t="str" cm="1">
        <f t="array" ref="I652">_xlfn.IFS(E652=1,"January",E652=2,"Febuary",E652=3,"March",E652=4,"April",E652=5,"May",E652=6,"June",E652=7,"July",E652=8,"August",E652=9,"September",E652=10,"October",E652=11,"November",E652=12,"December",E652&gt;12,_xlfn.IFS(F652=1,"January",F652=2,"Febuary",F652=3,"March",F652=4,"April",F652=5,"May",F652=6,"June",F652=7,"July",F652=8,"August",F652=9,"September",F652=10,"October",F652=11,"November",F652=12,"December"))</f>
        <v>August</v>
      </c>
      <c r="J652" s="7" t="str" cm="1">
        <f t="array" ref="J652">_xlfn.IFS(OR(I652="December",I652="January",I652="Febuary"),"Winter",OR(I652="March",I652="April",I652="May"),"Spring",OR(I652="June",I652="July",I652="August"),"Summer",OR(I652="September",I652="October",I652="November"),"Fall")</f>
        <v>Summer</v>
      </c>
      <c r="K652" s="11">
        <v>45169</v>
      </c>
      <c r="L652" s="6">
        <f t="shared" si="81"/>
        <v>12</v>
      </c>
      <c r="M652" s="6" t="s">
        <v>33</v>
      </c>
      <c r="N652" s="6">
        <v>49136</v>
      </c>
      <c r="O652" s="6">
        <v>1232</v>
      </c>
      <c r="P652" s="12">
        <v>788.23</v>
      </c>
      <c r="Q652" s="12">
        <f t="shared" si="82"/>
        <v>788.23</v>
      </c>
      <c r="R652" s="6">
        <v>239</v>
      </c>
      <c r="S652" s="6" t="b">
        <v>0</v>
      </c>
      <c r="T652" s="6">
        <v>0</v>
      </c>
      <c r="U652" s="6">
        <f t="shared" si="83"/>
        <v>0</v>
      </c>
      <c r="V652" s="12">
        <f t="shared" si="84"/>
        <v>11161.77</v>
      </c>
      <c r="W652" s="12">
        <f t="shared" si="85"/>
        <v>3.29803347280335</v>
      </c>
      <c r="X652" s="12">
        <f t="shared" si="86"/>
        <v>0</v>
      </c>
      <c r="Y652" s="6">
        <f t="shared" si="87"/>
        <v>0</v>
      </c>
    </row>
    <row r="653" spans="1:25">
      <c r="A653" s="8" t="s">
        <v>1366</v>
      </c>
      <c r="B653" s="9" t="s">
        <v>1367</v>
      </c>
      <c r="C653" s="10" t="s">
        <v>4127</v>
      </c>
      <c r="D653" s="10">
        <v>45246</v>
      </c>
      <c r="E653" s="9">
        <v>11</v>
      </c>
      <c r="F653" s="9">
        <v>16</v>
      </c>
      <c r="G653" s="9">
        <v>2023</v>
      </c>
      <c r="H653" s="10">
        <f t="shared" si="80"/>
        <v>45246</v>
      </c>
      <c r="I653" s="10" t="str" cm="1">
        <f t="array" ref="I653">_xlfn.IFS(E653=1,"January",E653=2,"Febuary",E653=3,"March",E653=4,"April",E653=5,"May",E653=6,"June",E653=7,"July",E653=8,"August",E653=9,"September",E653=10,"October",E653=11,"November",E653=12,"December",E653&gt;12,_xlfn.IFS(F653=1,"January",F653=2,"Febuary",F653=3,"March",F653=4,"April",F653=5,"May",F653=6,"June",F653=7,"July",F653=8,"August",F653=9,"September",F653=10,"October",F653=11,"November",F653=12,"December"))</f>
        <v>November</v>
      </c>
      <c r="J653" s="10" t="str" cm="1">
        <f t="array" ref="J653">_xlfn.IFS(OR(I653="December",I653="January",I653="Febuary"),"Winter",OR(I653="March",I653="April",I653="May"),"Spring",OR(I653="June",I653="July",I653="August"),"Summer",OR(I653="September",I653="October",I653="November"),"Fall")</f>
        <v>Fall</v>
      </c>
      <c r="K653" s="13">
        <v>45260</v>
      </c>
      <c r="L653" s="9">
        <f t="shared" si="81"/>
        <v>14</v>
      </c>
      <c r="M653" s="9" t="s">
        <v>41</v>
      </c>
      <c r="N653" s="9">
        <v>24625</v>
      </c>
      <c r="O653" s="9">
        <v>701</v>
      </c>
      <c r="P653" s="14">
        <v>782.14</v>
      </c>
      <c r="Q653" s="14">
        <f t="shared" si="82"/>
        <v>782.14</v>
      </c>
      <c r="R653" s="9">
        <v>63</v>
      </c>
      <c r="S653" s="9" t="b">
        <v>1</v>
      </c>
      <c r="T653" s="9">
        <v>0</v>
      </c>
      <c r="U653" s="9">
        <f t="shared" si="83"/>
        <v>0</v>
      </c>
      <c r="V653" s="14">
        <f t="shared" si="84"/>
        <v>2367.86</v>
      </c>
      <c r="W653" s="14">
        <f t="shared" si="85"/>
        <v>12.4149206349206</v>
      </c>
      <c r="X653" s="14">
        <f t="shared" si="86"/>
        <v>0</v>
      </c>
      <c r="Y653" s="9">
        <f t="shared" si="87"/>
        <v>0</v>
      </c>
    </row>
    <row r="654" spans="1:25">
      <c r="A654" s="5" t="s">
        <v>1368</v>
      </c>
      <c r="B654" s="6" t="s">
        <v>1369</v>
      </c>
      <c r="C654" s="7" t="s">
        <v>4131</v>
      </c>
      <c r="D654" s="7">
        <v>44976</v>
      </c>
      <c r="E654" s="6">
        <v>2</v>
      </c>
      <c r="F654" s="6">
        <v>19</v>
      </c>
      <c r="G654" s="6">
        <v>2023</v>
      </c>
      <c r="H654" s="7">
        <f t="shared" si="80"/>
        <v>44976</v>
      </c>
      <c r="I654" s="7" t="str" cm="1">
        <f t="array" ref="I654">_xlfn.IFS(E654=1,"January",E654=2,"Febuary",E654=3,"March",E654=4,"April",E654=5,"May",E654=6,"June",E654=7,"July",E654=8,"August",E654=9,"September",E654=10,"October",E654=11,"November",E654=12,"December",E654&gt;12,_xlfn.IFS(F654=1,"January",F654=2,"Febuary",F654=3,"March",F654=4,"April",F654=5,"May",F654=6,"June",F654=7,"July",F654=8,"August",F654=9,"September",F654=10,"October",F654=11,"November",F654=12,"December"))</f>
        <v>Febuary</v>
      </c>
      <c r="J654" s="7" t="str" cm="1">
        <f t="array" ref="J654">_xlfn.IFS(OR(I654="December",I654="January",I654="Febuary"),"Winter",OR(I654="March",I654="April",I654="May"),"Spring",OR(I654="June",I654="July",I654="August"),"Summer",OR(I654="September",I654="October",I654="November"),"Fall")</f>
        <v>Winter</v>
      </c>
      <c r="K654" s="11">
        <v>44982</v>
      </c>
      <c r="L654" s="6">
        <f t="shared" si="81"/>
        <v>6</v>
      </c>
      <c r="M654" s="6" t="s">
        <v>41</v>
      </c>
      <c r="N654" s="6">
        <v>83873</v>
      </c>
      <c r="O654" s="6">
        <v>2452</v>
      </c>
      <c r="P654" s="12">
        <v>1826.75</v>
      </c>
      <c r="Q654" s="12">
        <f t="shared" si="82"/>
        <v>1826.75</v>
      </c>
      <c r="R654" s="6">
        <v>269</v>
      </c>
      <c r="S654" s="6" t="b">
        <v>0</v>
      </c>
      <c r="T654" s="6">
        <v>0</v>
      </c>
      <c r="U654" s="6">
        <f t="shared" si="83"/>
        <v>0</v>
      </c>
      <c r="V654" s="12">
        <f t="shared" si="84"/>
        <v>11623.25</v>
      </c>
      <c r="W654" s="12">
        <f t="shared" si="85"/>
        <v>6.79089219330855</v>
      </c>
      <c r="X654" s="12">
        <f t="shared" si="86"/>
        <v>0</v>
      </c>
      <c r="Y654" s="6">
        <f t="shared" si="87"/>
        <v>0</v>
      </c>
    </row>
    <row r="655" spans="1:25">
      <c r="A655" s="8" t="s">
        <v>1370</v>
      </c>
      <c r="B655" s="9" t="s">
        <v>1371</v>
      </c>
      <c r="C655" s="10" t="s">
        <v>4128</v>
      </c>
      <c r="D655" s="10">
        <v>45100</v>
      </c>
      <c r="E655" s="9">
        <v>6</v>
      </c>
      <c r="F655" s="9">
        <v>23</v>
      </c>
      <c r="G655" s="9">
        <v>2023</v>
      </c>
      <c r="H655" s="10">
        <f t="shared" si="80"/>
        <v>45100</v>
      </c>
      <c r="I655" s="10" t="str" cm="1">
        <f t="array" ref="I655">_xlfn.IFS(E655=1,"January",E655=2,"Febuary",E655=3,"March",E655=4,"April",E655=5,"May",E655=6,"June",E655=7,"July",E655=8,"August",E655=9,"September",E655=10,"October",E655=11,"November",E655=12,"December",E655&gt;12,_xlfn.IFS(F655=1,"January",F655=2,"Febuary",F655=3,"March",F655=4,"April",F655=5,"May",F655=6,"June",F655=7,"July",F655=8,"August",F655=9,"September",F655=10,"October",F655=11,"November",F655=12,"December"))</f>
        <v>June</v>
      </c>
      <c r="J655" s="10" t="str" cm="1">
        <f t="array" ref="J655">_xlfn.IFS(OR(I655="December",I655="January",I655="Febuary"),"Winter",OR(I655="March",I655="April",I655="May"),"Spring",OR(I655="June",I655="July",I655="August"),"Summer",OR(I655="September",I655="October",I655="November"),"Fall")</f>
        <v>Summer</v>
      </c>
      <c r="K655" s="13">
        <v>45119</v>
      </c>
      <c r="L655" s="9">
        <f t="shared" si="81"/>
        <v>19</v>
      </c>
      <c r="M655" s="9" t="s">
        <v>19</v>
      </c>
      <c r="N655" s="9">
        <v>73592</v>
      </c>
      <c r="O655" s="9">
        <v>2016</v>
      </c>
      <c r="P655" s="14">
        <v>1678.67</v>
      </c>
      <c r="Q655" s="14">
        <f t="shared" si="82"/>
        <v>1678.67</v>
      </c>
      <c r="R655" s="9">
        <v>398</v>
      </c>
      <c r="S655" s="9" t="b">
        <v>1</v>
      </c>
      <c r="T655" s="9">
        <v>0</v>
      </c>
      <c r="U655" s="9">
        <f t="shared" si="83"/>
        <v>0</v>
      </c>
      <c r="V655" s="14">
        <f t="shared" si="84"/>
        <v>18221.33</v>
      </c>
      <c r="W655" s="14">
        <f t="shared" si="85"/>
        <v>4.21776381909548</v>
      </c>
      <c r="X655" s="14">
        <f t="shared" si="86"/>
        <v>0</v>
      </c>
      <c r="Y655" s="9">
        <f t="shared" si="87"/>
        <v>0</v>
      </c>
    </row>
    <row r="656" spans="1:25">
      <c r="A656" s="5" t="s">
        <v>1372</v>
      </c>
      <c r="B656" s="6" t="s">
        <v>1373</v>
      </c>
      <c r="C656" s="7" t="s">
        <v>4128</v>
      </c>
      <c r="D656" s="7">
        <v>45000</v>
      </c>
      <c r="E656" s="6">
        <v>3</v>
      </c>
      <c r="F656" s="6">
        <v>15</v>
      </c>
      <c r="G656" s="6">
        <v>2023</v>
      </c>
      <c r="H656" s="7">
        <f t="shared" si="80"/>
        <v>45000</v>
      </c>
      <c r="I656" s="7" t="str" cm="1">
        <f t="array" ref="I656">_xlfn.IFS(E656=1,"January",E656=2,"Febuary",E656=3,"March",E656=4,"April",E656=5,"May",E656=6,"June",E656=7,"July",E656=8,"August",E656=9,"September",E656=10,"October",E656=11,"November",E656=12,"December",E656&gt;12,_xlfn.IFS(F656=1,"January",F656=2,"Febuary",F656=3,"March",F656=4,"April",F656=5,"May",F656=6,"June",F656=7,"July",F656=8,"August",F656=9,"September",F656=10,"October",F656=11,"November",F656=12,"December"))</f>
        <v>March</v>
      </c>
      <c r="J656" s="7" t="str" cm="1">
        <f t="array" ref="J656">_xlfn.IFS(OR(I656="December",I656="January",I656="Febuary"),"Winter",OR(I656="March",I656="April",I656="May"),"Spring",OR(I656="June",I656="July",I656="August"),"Summer",OR(I656="September",I656="October",I656="November"),"Fall")</f>
        <v>Spring</v>
      </c>
      <c r="K656" s="11">
        <v>45013</v>
      </c>
      <c r="L656" s="6">
        <f t="shared" si="81"/>
        <v>13</v>
      </c>
      <c r="M656" s="6" t="s">
        <v>41</v>
      </c>
      <c r="N656" s="6">
        <v>78052</v>
      </c>
      <c r="O656" s="6">
        <v>3707</v>
      </c>
      <c r="P656" s="12">
        <v>3619.26</v>
      </c>
      <c r="Q656" s="12">
        <f t="shared" si="82"/>
        <v>3619.26</v>
      </c>
      <c r="R656" s="6">
        <v>483</v>
      </c>
      <c r="S656" s="6" t="b">
        <v>1</v>
      </c>
      <c r="T656" s="6">
        <v>0</v>
      </c>
      <c r="U656" s="6">
        <f t="shared" si="83"/>
        <v>0</v>
      </c>
      <c r="V656" s="12">
        <f t="shared" si="84"/>
        <v>20530.74</v>
      </c>
      <c r="W656" s="12">
        <f t="shared" si="85"/>
        <v>7.49329192546584</v>
      </c>
      <c r="X656" s="12">
        <f t="shared" si="86"/>
        <v>0</v>
      </c>
      <c r="Y656" s="6">
        <f t="shared" si="87"/>
        <v>0</v>
      </c>
    </row>
    <row r="657" spans="1:25">
      <c r="A657" s="8" t="s">
        <v>1374</v>
      </c>
      <c r="B657" s="9" t="s">
        <v>1375</v>
      </c>
      <c r="C657" s="10" t="s">
        <v>4128</v>
      </c>
      <c r="D657" s="10" t="s">
        <v>1376</v>
      </c>
      <c r="E657" s="9">
        <v>14</v>
      </c>
      <c r="F657" s="9">
        <v>9</v>
      </c>
      <c r="G657" s="9">
        <v>2023</v>
      </c>
      <c r="H657" s="10">
        <f t="shared" si="80"/>
        <v>45183</v>
      </c>
      <c r="I657" s="10" t="str" cm="1">
        <f t="array" ref="I657">_xlfn.IFS(E657=1,"January",E657=2,"Febuary",E657=3,"March",E657=4,"April",E657=5,"May",E657=6,"June",E657=7,"July",E657=8,"August",E657=9,"September",E657=10,"October",E657=11,"November",E657=12,"December",E657&gt;12,_xlfn.IFS(F657=1,"January",F657=2,"Febuary",F657=3,"March",F657=4,"April",F657=5,"May",F657=6,"June",F657=7,"July",F657=8,"August",F657=9,"September",F657=10,"October",F657=11,"November",F657=12,"December"))</f>
        <v>September</v>
      </c>
      <c r="J657" s="10" t="str" cm="1">
        <f t="array" ref="J657">_xlfn.IFS(OR(I657="December",I657="January",I657="Febuary"),"Winter",OR(I657="March",I657="April",I657="May"),"Spring",OR(I657="June",I657="July",I657="August"),"Summer",OR(I657="September",I657="October",I657="November"),"Fall")</f>
        <v>Fall</v>
      </c>
      <c r="K657" s="13">
        <v>45195</v>
      </c>
      <c r="L657" s="9">
        <f t="shared" si="81"/>
        <v>12</v>
      </c>
      <c r="M657" s="9" t="s">
        <v>138</v>
      </c>
      <c r="N657" s="9">
        <v>45261</v>
      </c>
      <c r="O657" s="9">
        <v>1730</v>
      </c>
      <c r="P657" s="14">
        <v>1538.11</v>
      </c>
      <c r="Q657" s="14">
        <f t="shared" si="82"/>
        <v>1538.11</v>
      </c>
      <c r="R657" s="9">
        <v>216</v>
      </c>
      <c r="S657" s="9" t="b">
        <v>0</v>
      </c>
      <c r="T657" s="9">
        <v>0</v>
      </c>
      <c r="U657" s="9">
        <f t="shared" si="83"/>
        <v>0</v>
      </c>
      <c r="V657" s="14">
        <f t="shared" si="84"/>
        <v>9261.89</v>
      </c>
      <c r="W657" s="14">
        <f t="shared" si="85"/>
        <v>7.12087962962963</v>
      </c>
      <c r="X657" s="14">
        <f t="shared" si="86"/>
        <v>0</v>
      </c>
      <c r="Y657" s="9">
        <f t="shared" si="87"/>
        <v>0</v>
      </c>
    </row>
    <row r="658" spans="1:25">
      <c r="A658" s="5" t="s">
        <v>1377</v>
      </c>
      <c r="B658" s="6" t="s">
        <v>1378</v>
      </c>
      <c r="C658" s="7" t="s">
        <v>4129</v>
      </c>
      <c r="D658" s="7">
        <v>44946</v>
      </c>
      <c r="E658" s="6">
        <v>1</v>
      </c>
      <c r="F658" s="6">
        <v>20</v>
      </c>
      <c r="G658" s="6">
        <v>2023</v>
      </c>
      <c r="H658" s="7">
        <f t="shared" si="80"/>
        <v>44946</v>
      </c>
      <c r="I658" s="7" t="str" cm="1">
        <f t="array" ref="I658">_xlfn.IFS(E658=1,"January",E658=2,"Febuary",E658=3,"March",E658=4,"April",E658=5,"May",E658=6,"June",E658=7,"July",E658=8,"August",E658=9,"September",E658=10,"October",E658=11,"November",E658=12,"December",E658&gt;12,_xlfn.IFS(F658=1,"January",F658=2,"Febuary",F658=3,"March",F658=4,"April",F658=5,"May",F658=6,"June",F658=7,"July",F658=8,"August",F658=9,"September",F658=10,"October",F658=11,"November",F658=12,"December"))</f>
        <v>January</v>
      </c>
      <c r="J658" s="7" t="str" cm="1">
        <f t="array" ref="J658">_xlfn.IFS(OR(I658="December",I658="January",I658="Febuary"),"Winter",OR(I658="March",I658="April",I658="May"),"Spring",OR(I658="June",I658="July",I658="August"),"Summer",OR(I658="September",I658="October",I658="November"),"Fall")</f>
        <v>Winter</v>
      </c>
      <c r="K658" s="11">
        <v>44961</v>
      </c>
      <c r="L658" s="6">
        <f t="shared" si="81"/>
        <v>15</v>
      </c>
      <c r="M658" s="6" t="s">
        <v>14</v>
      </c>
      <c r="N658" s="6">
        <v>2542</v>
      </c>
      <c r="O658" s="6">
        <v>89</v>
      </c>
      <c r="P658" s="12">
        <v>56.19</v>
      </c>
      <c r="Q658" s="12">
        <f t="shared" si="82"/>
        <v>56.19</v>
      </c>
      <c r="R658" s="6">
        <v>7</v>
      </c>
      <c r="S658" s="6" t="b">
        <v>0</v>
      </c>
      <c r="T658" s="6">
        <v>0</v>
      </c>
      <c r="U658" s="6">
        <f t="shared" si="83"/>
        <v>0</v>
      </c>
      <c r="V658" s="12">
        <f t="shared" si="84"/>
        <v>293.81</v>
      </c>
      <c r="W658" s="12">
        <f t="shared" si="85"/>
        <v>8.02714285714286</v>
      </c>
      <c r="X658" s="12">
        <f t="shared" si="86"/>
        <v>0</v>
      </c>
      <c r="Y658" s="6">
        <f t="shared" si="87"/>
        <v>0</v>
      </c>
    </row>
    <row r="659" spans="1:25">
      <c r="A659" s="8" t="s">
        <v>1379</v>
      </c>
      <c r="B659" s="9" t="s">
        <v>1380</v>
      </c>
      <c r="C659" s="10" t="s">
        <v>4128</v>
      </c>
      <c r="D659" s="10">
        <v>45169</v>
      </c>
      <c r="E659" s="9">
        <v>8</v>
      </c>
      <c r="F659" s="9">
        <v>31</v>
      </c>
      <c r="G659" s="9">
        <v>2023</v>
      </c>
      <c r="H659" s="10">
        <f t="shared" si="80"/>
        <v>45169</v>
      </c>
      <c r="I659" s="10" t="str" cm="1">
        <f t="array" ref="I659">_xlfn.IFS(E659=1,"January",E659=2,"Febuary",E659=3,"March",E659=4,"April",E659=5,"May",E659=6,"June",E659=7,"July",E659=8,"August",E659=9,"September",E659=10,"October",E659=11,"November",E659=12,"December",E659&gt;12,_xlfn.IFS(F659=1,"January",F659=2,"Febuary",F659=3,"March",F659=4,"April",F659=5,"May",F659=6,"June",F659=7,"July",F659=8,"August",F659=9,"September",F659=10,"October",F659=11,"November",F659=12,"December"))</f>
        <v>August</v>
      </c>
      <c r="J659" s="10" t="str" cm="1">
        <f t="array" ref="J659">_xlfn.IFS(OR(I659="December",I659="January",I659="Febuary"),"Winter",OR(I659="March",I659="April",I659="May"),"Spring",OR(I659="June",I659="July",I659="August"),"Summer",OR(I659="September",I659="October",I659="November"),"Fall")</f>
        <v>Summer</v>
      </c>
      <c r="K659" s="13">
        <v>45181</v>
      </c>
      <c r="L659" s="9">
        <f t="shared" si="81"/>
        <v>12</v>
      </c>
      <c r="M659" s="9" t="s">
        <v>33</v>
      </c>
      <c r="N659" s="9">
        <v>22677</v>
      </c>
      <c r="O659" s="9">
        <v>271</v>
      </c>
      <c r="P659" s="14">
        <v>172.05</v>
      </c>
      <c r="Q659" s="14">
        <f t="shared" si="82"/>
        <v>172.05</v>
      </c>
      <c r="R659" s="9">
        <v>42</v>
      </c>
      <c r="S659" s="9" t="b">
        <v>1</v>
      </c>
      <c r="T659" s="9">
        <v>0</v>
      </c>
      <c r="U659" s="9">
        <f t="shared" si="83"/>
        <v>0</v>
      </c>
      <c r="V659" s="14">
        <f t="shared" si="84"/>
        <v>1927.95</v>
      </c>
      <c r="W659" s="14">
        <f t="shared" si="85"/>
        <v>4.09642857142857</v>
      </c>
      <c r="X659" s="14">
        <f t="shared" si="86"/>
        <v>0</v>
      </c>
      <c r="Y659" s="9">
        <f t="shared" si="87"/>
        <v>0</v>
      </c>
    </row>
    <row r="660" spans="1:25">
      <c r="A660" s="5" t="s">
        <v>1381</v>
      </c>
      <c r="B660" s="6" t="s">
        <v>1382</v>
      </c>
      <c r="C660" s="7" t="s">
        <v>4128</v>
      </c>
      <c r="D660" s="7">
        <v>45190</v>
      </c>
      <c r="E660" s="6">
        <v>9</v>
      </c>
      <c r="F660" s="6">
        <v>21</v>
      </c>
      <c r="G660" s="6">
        <v>2023</v>
      </c>
      <c r="H660" s="7">
        <f t="shared" si="80"/>
        <v>45190</v>
      </c>
      <c r="I660" s="7" t="str" cm="1">
        <f t="array" ref="I660">_xlfn.IFS(E660=1,"January",E660=2,"Febuary",E660=3,"March",E660=4,"April",E660=5,"May",E660=6,"June",E660=7,"July",E660=8,"August",E660=9,"September",E660=10,"October",E660=11,"November",E660=12,"December",E660&gt;12,_xlfn.IFS(F660=1,"January",F660=2,"Febuary",F660=3,"March",F660=4,"April",F660=5,"May",F660=6,"June",F660=7,"July",F660=8,"August",F660=9,"September",F660=10,"October",F660=11,"November",F660=12,"December"))</f>
        <v>September</v>
      </c>
      <c r="J660" s="7" t="str" cm="1">
        <f t="array" ref="J660">_xlfn.IFS(OR(I660="December",I660="January",I660="Febuary"),"Winter",OR(I660="March",I660="April",I660="May"),"Spring",OR(I660="June",I660="July",I660="August"),"Summer",OR(I660="September",I660="October",I660="November"),"Fall")</f>
        <v>Fall</v>
      </c>
      <c r="K660" s="11">
        <v>45215</v>
      </c>
      <c r="L660" s="6">
        <f t="shared" si="81"/>
        <v>25</v>
      </c>
      <c r="M660" s="6" t="s">
        <v>33</v>
      </c>
      <c r="N660" s="6">
        <v>47732</v>
      </c>
      <c r="O660" s="6">
        <v>2203</v>
      </c>
      <c r="P660" s="12">
        <v>1740.09</v>
      </c>
      <c r="Q660" s="12">
        <f t="shared" si="82"/>
        <v>1740.09</v>
      </c>
      <c r="R660" s="6">
        <v>114</v>
      </c>
      <c r="S660" s="6" t="b">
        <v>0</v>
      </c>
      <c r="T660" s="6">
        <v>0</v>
      </c>
      <c r="U660" s="6">
        <f t="shared" si="83"/>
        <v>0</v>
      </c>
      <c r="V660" s="12">
        <f t="shared" si="84"/>
        <v>3959.91</v>
      </c>
      <c r="W660" s="12">
        <f t="shared" si="85"/>
        <v>15.2639473684211</v>
      </c>
      <c r="X660" s="12">
        <f t="shared" si="86"/>
        <v>0</v>
      </c>
      <c r="Y660" s="6">
        <f t="shared" si="87"/>
        <v>0</v>
      </c>
    </row>
    <row r="661" spans="1:25">
      <c r="A661" s="8" t="s">
        <v>1383</v>
      </c>
      <c r="B661" s="9" t="s">
        <v>1384</v>
      </c>
      <c r="C661" s="10" t="s">
        <v>4131</v>
      </c>
      <c r="D661" s="10">
        <v>45090</v>
      </c>
      <c r="E661" s="9">
        <v>6</v>
      </c>
      <c r="F661" s="9">
        <v>13</v>
      </c>
      <c r="G661" s="9">
        <v>2023</v>
      </c>
      <c r="H661" s="10">
        <f t="shared" si="80"/>
        <v>45090</v>
      </c>
      <c r="I661" s="10" t="str" cm="1">
        <f t="array" ref="I661">_xlfn.IFS(E661=1,"January",E661=2,"Febuary",E661=3,"March",E661=4,"April",E661=5,"May",E661=6,"June",E661=7,"July",E661=8,"August",E661=9,"September",E661=10,"October",E661=11,"November",E661=12,"December",E661&gt;12,_xlfn.IFS(F661=1,"January",F661=2,"Febuary",F661=3,"March",F661=4,"April",F661=5,"May",F661=6,"June",F661=7,"July",F661=8,"August",F661=9,"September",F661=10,"October",F661=11,"November",F661=12,"December"))</f>
        <v>June</v>
      </c>
      <c r="J661" s="10" t="str" cm="1">
        <f t="array" ref="J661">_xlfn.IFS(OR(I661="December",I661="January",I661="Febuary"),"Winter",OR(I661="March",I661="April",I661="May"),"Spring",OR(I661="June",I661="July",I661="August"),"Summer",OR(I661="September",I661="October",I661="November"),"Fall")</f>
        <v>Summer</v>
      </c>
      <c r="K661" s="13">
        <v>45100</v>
      </c>
      <c r="L661" s="9">
        <f t="shared" si="81"/>
        <v>10</v>
      </c>
      <c r="M661" s="9" t="s">
        <v>41</v>
      </c>
      <c r="N661" s="9">
        <v>51343</v>
      </c>
      <c r="O661" s="9">
        <v>2381</v>
      </c>
      <c r="P661" s="14">
        <v>1371.07</v>
      </c>
      <c r="Q661" s="14">
        <f t="shared" si="82"/>
        <v>1371.07</v>
      </c>
      <c r="R661" s="9">
        <v>136</v>
      </c>
      <c r="S661" s="9" t="b">
        <v>1</v>
      </c>
      <c r="T661" s="9">
        <v>0</v>
      </c>
      <c r="U661" s="9">
        <f t="shared" si="83"/>
        <v>0</v>
      </c>
      <c r="V661" s="14">
        <f t="shared" si="84"/>
        <v>5428.93</v>
      </c>
      <c r="W661" s="14">
        <f t="shared" si="85"/>
        <v>10.0813970588235</v>
      </c>
      <c r="X661" s="14">
        <f t="shared" si="86"/>
        <v>0</v>
      </c>
      <c r="Y661" s="9">
        <f t="shared" si="87"/>
        <v>0</v>
      </c>
    </row>
    <row r="662" spans="1:25">
      <c r="A662" s="5" t="s">
        <v>1385</v>
      </c>
      <c r="B662" s="6" t="s">
        <v>1386</v>
      </c>
      <c r="C662" s="7" t="s">
        <v>4131</v>
      </c>
      <c r="D662" s="7">
        <v>45080</v>
      </c>
      <c r="E662" s="6">
        <v>6</v>
      </c>
      <c r="F662" s="6">
        <v>3</v>
      </c>
      <c r="G662" s="6">
        <v>2023</v>
      </c>
      <c r="H662" s="7">
        <f t="shared" si="80"/>
        <v>45080</v>
      </c>
      <c r="I662" s="7" t="str" cm="1">
        <f t="array" ref="I662">_xlfn.IFS(E662=1,"January",E662=2,"Febuary",E662=3,"March",E662=4,"April",E662=5,"May",E662=6,"June",E662=7,"July",E662=8,"August",E662=9,"September",E662=10,"October",E662=11,"November",E662=12,"December",E662&gt;12,_xlfn.IFS(F662=1,"January",F662=2,"Febuary",F662=3,"March",F662=4,"April",F662=5,"May",F662=6,"June",F662=7,"July",F662=8,"August",F662=9,"September",F662=10,"October",F662=11,"November",F662=12,"December"))</f>
        <v>June</v>
      </c>
      <c r="J662" s="7" t="str" cm="1">
        <f t="array" ref="J662">_xlfn.IFS(OR(I662="December",I662="January",I662="Febuary"),"Winter",OR(I662="March",I662="April",I662="May"),"Spring",OR(I662="June",I662="July",I662="August"),"Summer",OR(I662="September",I662="October",I662="November"),"Fall")</f>
        <v>Summer</v>
      </c>
      <c r="K662" s="11">
        <v>45085</v>
      </c>
      <c r="L662" s="6">
        <f t="shared" si="81"/>
        <v>5</v>
      </c>
      <c r="M662" s="6" t="s">
        <v>19</v>
      </c>
      <c r="N662" s="6">
        <v>40081</v>
      </c>
      <c r="O662" s="6">
        <v>1651</v>
      </c>
      <c r="P662" s="12">
        <v>2376.92</v>
      </c>
      <c r="Q662" s="12">
        <f t="shared" si="82"/>
        <v>2376.92</v>
      </c>
      <c r="R662" s="6">
        <v>230</v>
      </c>
      <c r="S662" s="6" t="b">
        <v>0</v>
      </c>
      <c r="T662" s="6">
        <v>0</v>
      </c>
      <c r="U662" s="6">
        <f t="shared" si="83"/>
        <v>0</v>
      </c>
      <c r="V662" s="12">
        <f t="shared" si="84"/>
        <v>9123.08</v>
      </c>
      <c r="W662" s="12">
        <f t="shared" si="85"/>
        <v>10.3344347826087</v>
      </c>
      <c r="X662" s="12">
        <f t="shared" si="86"/>
        <v>0</v>
      </c>
      <c r="Y662" s="6">
        <f t="shared" si="87"/>
        <v>0</v>
      </c>
    </row>
    <row r="663" spans="1:25">
      <c r="A663" s="8" t="s">
        <v>1387</v>
      </c>
      <c r="B663" s="9" t="s">
        <v>1388</v>
      </c>
      <c r="C663" s="10" t="s">
        <v>4131</v>
      </c>
      <c r="D663" s="10">
        <v>45187</v>
      </c>
      <c r="E663" s="9">
        <v>9</v>
      </c>
      <c r="F663" s="9">
        <v>18</v>
      </c>
      <c r="G663" s="9">
        <v>2023</v>
      </c>
      <c r="H663" s="10">
        <f t="shared" si="80"/>
        <v>45187</v>
      </c>
      <c r="I663" s="10" t="str" cm="1">
        <f t="array" ref="I663">_xlfn.IFS(E663=1,"January",E663=2,"Febuary",E663=3,"March",E663=4,"April",E663=5,"May",E663=6,"June",E663=7,"July",E663=8,"August",E663=9,"September",E663=10,"October",E663=11,"November",E663=12,"December",E663&gt;12,_xlfn.IFS(F663=1,"January",F663=2,"Febuary",F663=3,"March",F663=4,"April",F663=5,"May",F663=6,"June",F663=7,"July",F663=8,"August",F663=9,"September",F663=10,"October",F663=11,"November",F663=12,"December"))</f>
        <v>September</v>
      </c>
      <c r="J663" s="10" t="str" cm="1">
        <f t="array" ref="J663">_xlfn.IFS(OR(I663="December",I663="January",I663="Febuary"),"Winter",OR(I663="March",I663="April",I663="May"),"Spring",OR(I663="June",I663="July",I663="August"),"Summer",OR(I663="September",I663="October",I663="November"),"Fall")</f>
        <v>Fall</v>
      </c>
      <c r="K663" s="13">
        <v>45214</v>
      </c>
      <c r="L663" s="9">
        <f t="shared" si="81"/>
        <v>27</v>
      </c>
      <c r="M663" s="9" t="s">
        <v>23</v>
      </c>
      <c r="N663" s="9">
        <v>63856</v>
      </c>
      <c r="O663" s="9">
        <v>656</v>
      </c>
      <c r="P663" s="14">
        <v>610.73</v>
      </c>
      <c r="Q663" s="14">
        <f t="shared" si="82"/>
        <v>610.73</v>
      </c>
      <c r="R663" s="9">
        <v>0</v>
      </c>
      <c r="S663" s="9" t="b">
        <v>0</v>
      </c>
      <c r="T663" s="9">
        <v>0</v>
      </c>
      <c r="U663" s="9">
        <f t="shared" si="83"/>
        <v>0</v>
      </c>
      <c r="V663" s="14">
        <f t="shared" si="84"/>
        <v>-610.73</v>
      </c>
      <c r="W663" s="14">
        <f t="shared" si="85"/>
        <v>0</v>
      </c>
      <c r="X663" s="14">
        <f t="shared" si="86"/>
        <v>0</v>
      </c>
      <c r="Y663" s="9">
        <f t="shared" si="87"/>
        <v>0</v>
      </c>
    </row>
    <row r="664" spans="1:25">
      <c r="A664" s="5" t="s">
        <v>1389</v>
      </c>
      <c r="B664" s="6" t="s">
        <v>1390</v>
      </c>
      <c r="C664" s="7" t="s">
        <v>4129</v>
      </c>
      <c r="D664" s="7">
        <v>45080</v>
      </c>
      <c r="E664" s="6">
        <v>6</v>
      </c>
      <c r="F664" s="6">
        <v>3</v>
      </c>
      <c r="G664" s="6">
        <v>2023</v>
      </c>
      <c r="H664" s="7">
        <f t="shared" si="80"/>
        <v>45080</v>
      </c>
      <c r="I664" s="7" t="str" cm="1">
        <f t="array" ref="I664">_xlfn.IFS(E664=1,"January",E664=2,"Febuary",E664=3,"March",E664=4,"April",E664=5,"May",E664=6,"June",E664=7,"July",E664=8,"August",E664=9,"September",E664=10,"October",E664=11,"November",E664=12,"December",E664&gt;12,_xlfn.IFS(F664=1,"January",F664=2,"Febuary",F664=3,"March",F664=4,"April",F664=5,"May",F664=6,"June",F664=7,"July",F664=8,"August",F664=9,"September",F664=10,"October",F664=11,"November",F664=12,"December"))</f>
        <v>June</v>
      </c>
      <c r="J664" s="7" t="str" cm="1">
        <f t="array" ref="J664">_xlfn.IFS(OR(I664="December",I664="January",I664="Febuary"),"Winter",OR(I664="March",I664="April",I664="May"),"Spring",OR(I664="June",I664="July",I664="August"),"Summer",OR(I664="September",I664="October",I664="November"),"Fall")</f>
        <v>Summer</v>
      </c>
      <c r="K664" s="11">
        <v>45013</v>
      </c>
      <c r="L664" s="6">
        <f t="shared" si="81"/>
        <v>45110</v>
      </c>
      <c r="M664" s="6" t="s">
        <v>19</v>
      </c>
      <c r="N664" s="6">
        <v>94105</v>
      </c>
      <c r="O664" s="6">
        <v>1156</v>
      </c>
      <c r="P664" s="12">
        <v>1063.08</v>
      </c>
      <c r="Q664" s="12">
        <f t="shared" si="82"/>
        <v>1063.08</v>
      </c>
      <c r="R664" s="6">
        <v>223</v>
      </c>
      <c r="S664" s="6" t="b">
        <v>1</v>
      </c>
      <c r="T664" s="6">
        <v>0</v>
      </c>
      <c r="U664" s="6">
        <f t="shared" si="83"/>
        <v>0</v>
      </c>
      <c r="V664" s="12">
        <f t="shared" si="84"/>
        <v>10086.92</v>
      </c>
      <c r="W664" s="12">
        <f t="shared" si="85"/>
        <v>4.76717488789238</v>
      </c>
      <c r="X664" s="12">
        <f t="shared" si="86"/>
        <v>0</v>
      </c>
      <c r="Y664" s="6">
        <f t="shared" si="87"/>
        <v>0</v>
      </c>
    </row>
    <row r="665" spans="1:25">
      <c r="A665" s="8" t="s">
        <v>1391</v>
      </c>
      <c r="B665" s="9" t="s">
        <v>1392</v>
      </c>
      <c r="C665" s="10" t="s">
        <v>4131</v>
      </c>
      <c r="D665" s="10">
        <v>45096</v>
      </c>
      <c r="E665" s="9">
        <v>6</v>
      </c>
      <c r="F665" s="9">
        <v>19</v>
      </c>
      <c r="G665" s="9">
        <v>2023</v>
      </c>
      <c r="H665" s="10">
        <f t="shared" si="80"/>
        <v>45096</v>
      </c>
      <c r="I665" s="10" t="str" cm="1">
        <f t="array" ref="I665">_xlfn.IFS(E665=1,"January",E665=2,"Febuary",E665=3,"March",E665=4,"April",E665=5,"May",E665=6,"June",E665=7,"July",E665=8,"August",E665=9,"September",E665=10,"October",E665=11,"November",E665=12,"December",E665&gt;12,_xlfn.IFS(F665=1,"January",F665=2,"Febuary",F665=3,"March",F665=4,"April",F665=5,"May",F665=6,"June",F665=7,"July",F665=8,"August",F665=9,"September",F665=10,"October",F665=11,"November",F665=12,"December"))</f>
        <v>June</v>
      </c>
      <c r="J665" s="10" t="str" cm="1">
        <f t="array" ref="J665">_xlfn.IFS(OR(I665="December",I665="January",I665="Febuary"),"Winter",OR(I665="March",I665="April",I665="May"),"Spring",OR(I665="June",I665="July",I665="August"),"Summer",OR(I665="September",I665="October",I665="November"),"Fall")</f>
        <v>Summer</v>
      </c>
      <c r="K665" s="13">
        <v>45121</v>
      </c>
      <c r="L665" s="9">
        <f t="shared" si="81"/>
        <v>25</v>
      </c>
      <c r="M665" s="9" t="s">
        <v>138</v>
      </c>
      <c r="N665" s="9">
        <v>89858</v>
      </c>
      <c r="O665" s="9">
        <v>1708</v>
      </c>
      <c r="P665" s="14">
        <v>1704.58</v>
      </c>
      <c r="Q665" s="14">
        <f t="shared" si="82"/>
        <v>1704.58</v>
      </c>
      <c r="R665" s="9">
        <v>316</v>
      </c>
      <c r="S665" s="9" t="b">
        <v>1</v>
      </c>
      <c r="T665" s="9">
        <v>0</v>
      </c>
      <c r="U665" s="9">
        <f t="shared" si="83"/>
        <v>0</v>
      </c>
      <c r="V665" s="14">
        <f t="shared" si="84"/>
        <v>14095.42</v>
      </c>
      <c r="W665" s="14">
        <f t="shared" si="85"/>
        <v>5.39424050632911</v>
      </c>
      <c r="X665" s="14">
        <f t="shared" si="86"/>
        <v>0</v>
      </c>
      <c r="Y665" s="9">
        <f t="shared" si="87"/>
        <v>0</v>
      </c>
    </row>
    <row r="666" spans="1:25">
      <c r="A666" s="5" t="s">
        <v>1393</v>
      </c>
      <c r="B666" s="6" t="s">
        <v>1394</v>
      </c>
      <c r="C666" s="7" t="s">
        <v>4128</v>
      </c>
      <c r="D666" s="7">
        <v>45225</v>
      </c>
      <c r="E666" s="6">
        <v>10</v>
      </c>
      <c r="F666" s="6">
        <v>26</v>
      </c>
      <c r="G666" s="6">
        <v>2023</v>
      </c>
      <c r="H666" s="7">
        <f t="shared" si="80"/>
        <v>45225</v>
      </c>
      <c r="I666" s="7" t="str" cm="1">
        <f t="array" ref="I666">_xlfn.IFS(E666=1,"January",E666=2,"Febuary",E666=3,"March",E666=4,"April",E666=5,"May",E666=6,"June",E666=7,"July",E666=8,"August",E666=9,"September",E666=10,"October",E666=11,"November",E666=12,"December",E666&gt;12,_xlfn.IFS(F666=1,"January",F666=2,"Febuary",F666=3,"March",F666=4,"April",F666=5,"May",F666=6,"June",F666=7,"July",F666=8,"August",F666=9,"September",F666=10,"October",F666=11,"November",F666=12,"December"))</f>
        <v>October</v>
      </c>
      <c r="J666" s="7" t="str" cm="1">
        <f t="array" ref="J666">_xlfn.IFS(OR(I666="December",I666="January",I666="Febuary"),"Winter",OR(I666="March",I666="April",I666="May"),"Spring",OR(I666="June",I666="July",I666="August"),"Summer",OR(I666="September",I666="October",I666="November"),"Fall")</f>
        <v>Fall</v>
      </c>
      <c r="K666" s="11">
        <v>45254</v>
      </c>
      <c r="L666" s="6">
        <f t="shared" si="81"/>
        <v>29</v>
      </c>
      <c r="M666" s="6" t="s">
        <v>14</v>
      </c>
      <c r="N666" s="6">
        <v>20065</v>
      </c>
      <c r="O666" s="6">
        <v>306</v>
      </c>
      <c r="P666" s="12">
        <v>457.22</v>
      </c>
      <c r="Q666" s="12">
        <f t="shared" si="82"/>
        <v>457.22</v>
      </c>
      <c r="R666" s="6">
        <v>48</v>
      </c>
      <c r="S666" s="6" t="b">
        <v>1</v>
      </c>
      <c r="T666" s="6">
        <v>0</v>
      </c>
      <c r="U666" s="6">
        <f t="shared" si="83"/>
        <v>0</v>
      </c>
      <c r="V666" s="12">
        <f t="shared" si="84"/>
        <v>1942.78</v>
      </c>
      <c r="W666" s="12">
        <f t="shared" si="85"/>
        <v>9.52541666666667</v>
      </c>
      <c r="X666" s="12">
        <f t="shared" si="86"/>
        <v>0</v>
      </c>
      <c r="Y666" s="6">
        <f t="shared" si="87"/>
        <v>0</v>
      </c>
    </row>
    <row r="667" spans="1:25">
      <c r="A667" s="8" t="s">
        <v>1395</v>
      </c>
      <c r="B667" s="9" t="s">
        <v>1396</v>
      </c>
      <c r="C667" s="10" t="s">
        <v>4127</v>
      </c>
      <c r="D667" s="10">
        <v>45279</v>
      </c>
      <c r="E667" s="9">
        <v>12</v>
      </c>
      <c r="F667" s="9">
        <v>19</v>
      </c>
      <c r="G667" s="9">
        <v>2023</v>
      </c>
      <c r="H667" s="10">
        <f t="shared" si="80"/>
        <v>45279</v>
      </c>
      <c r="I667" s="10" t="str" cm="1">
        <f t="array" ref="I667">_xlfn.IFS(E667=1,"January",E667=2,"Febuary",E667=3,"March",E667=4,"April",E667=5,"May",E667=6,"June",E667=7,"July",E667=8,"August",E667=9,"September",E667=10,"October",E667=11,"November",E667=12,"December",E667&gt;12,_xlfn.IFS(F667=1,"January",F667=2,"Febuary",F667=3,"March",F667=4,"April",F667=5,"May",F667=6,"June",F667=7,"July",F667=8,"August",F667=9,"September",F667=10,"October",F667=11,"November",F667=12,"December"))</f>
        <v>December</v>
      </c>
      <c r="J667" s="10" t="str" cm="1">
        <f t="array" ref="J667">_xlfn.IFS(OR(I667="December",I667="January",I667="Febuary"),"Winter",OR(I667="March",I667="April",I667="May"),"Spring",OR(I667="June",I667="July",I667="August"),"Summer",OR(I667="September",I667="October",I667="November"),"Fall")</f>
        <v>Winter</v>
      </c>
      <c r="K667" s="13">
        <v>45295</v>
      </c>
      <c r="L667" s="9">
        <f t="shared" si="81"/>
        <v>16</v>
      </c>
      <c r="M667" s="9" t="s">
        <v>41</v>
      </c>
      <c r="N667" s="9">
        <v>84460</v>
      </c>
      <c r="O667" s="9">
        <v>2192</v>
      </c>
      <c r="P667" s="14">
        <v>3958.64</v>
      </c>
      <c r="Q667" s="14">
        <f t="shared" si="82"/>
        <v>3636.145</v>
      </c>
      <c r="R667" s="9">
        <v>378</v>
      </c>
      <c r="S667" s="9" t="b">
        <v>0</v>
      </c>
      <c r="T667" s="9">
        <v>0</v>
      </c>
      <c r="U667" s="9">
        <f t="shared" si="83"/>
        <v>0</v>
      </c>
      <c r="V667" s="14">
        <f t="shared" si="84"/>
        <v>15263.855</v>
      </c>
      <c r="W667" s="14">
        <f t="shared" si="85"/>
        <v>9.61943121693122</v>
      </c>
      <c r="X667" s="14">
        <f t="shared" si="86"/>
        <v>0</v>
      </c>
      <c r="Y667" s="9">
        <f t="shared" si="87"/>
        <v>0</v>
      </c>
    </row>
    <row r="668" spans="1:25">
      <c r="A668" s="5" t="s">
        <v>1397</v>
      </c>
      <c r="B668" s="6" t="s">
        <v>1398</v>
      </c>
      <c r="C668" s="7" t="s">
        <v>4131</v>
      </c>
      <c r="D668" s="7">
        <v>45062</v>
      </c>
      <c r="E668" s="6">
        <v>5</v>
      </c>
      <c r="F668" s="6">
        <v>16</v>
      </c>
      <c r="G668" s="6">
        <v>2023</v>
      </c>
      <c r="H668" s="7">
        <f t="shared" si="80"/>
        <v>45062</v>
      </c>
      <c r="I668" s="7" t="str" cm="1">
        <f t="array" ref="I668">_xlfn.IFS(E668=1,"January",E668=2,"Febuary",E668=3,"March",E668=4,"April",E668=5,"May",E668=6,"June",E668=7,"July",E668=8,"August",E668=9,"September",E668=10,"October",E668=11,"November",E668=12,"December",E668&gt;12,_xlfn.IFS(F668=1,"January",F668=2,"Febuary",F668=3,"March",F668=4,"April",F668=5,"May",F668=6,"June",F668=7,"July",F668=8,"August",F668=9,"September",F668=10,"October",F668=11,"November",F668=12,"December"))</f>
        <v>May</v>
      </c>
      <c r="J668" s="7" t="str" cm="1">
        <f t="array" ref="J668">_xlfn.IFS(OR(I668="December",I668="January",I668="Febuary"),"Winter",OR(I668="March",I668="April",I668="May"),"Spring",OR(I668="June",I668="July",I668="August"),"Summer",OR(I668="September",I668="October",I668="November"),"Fall")</f>
        <v>Spring</v>
      </c>
      <c r="K668" s="11">
        <v>45084</v>
      </c>
      <c r="L668" s="6">
        <f t="shared" si="81"/>
        <v>22</v>
      </c>
      <c r="M668" s="6" t="s">
        <v>19</v>
      </c>
      <c r="N668" s="6">
        <v>89092</v>
      </c>
      <c r="O668" s="6">
        <v>4178</v>
      </c>
      <c r="P668" s="12">
        <v>6846.2</v>
      </c>
      <c r="Q668" s="12">
        <f t="shared" si="82"/>
        <v>3636.145</v>
      </c>
      <c r="R668" s="6">
        <v>0</v>
      </c>
      <c r="S668" s="6" t="b">
        <v>0</v>
      </c>
      <c r="T668" s="6">
        <v>0</v>
      </c>
      <c r="U668" s="6">
        <f t="shared" si="83"/>
        <v>0</v>
      </c>
      <c r="V668" s="12">
        <f t="shared" si="84"/>
        <v>-3636.145</v>
      </c>
      <c r="W668" s="12">
        <f t="shared" si="85"/>
        <v>0</v>
      </c>
      <c r="X668" s="12">
        <f t="shared" si="86"/>
        <v>0</v>
      </c>
      <c r="Y668" s="6">
        <f t="shared" si="87"/>
        <v>0</v>
      </c>
    </row>
    <row r="669" spans="1:25">
      <c r="A669" s="8" t="s">
        <v>1399</v>
      </c>
      <c r="B669" s="9" t="s">
        <v>1400</v>
      </c>
      <c r="C669" s="10" t="s">
        <v>4128</v>
      </c>
      <c r="D669" s="10">
        <v>45223</v>
      </c>
      <c r="E669" s="9">
        <v>10</v>
      </c>
      <c r="F669" s="9">
        <v>24</v>
      </c>
      <c r="G669" s="9">
        <v>2023</v>
      </c>
      <c r="H669" s="10">
        <f t="shared" si="80"/>
        <v>45223</v>
      </c>
      <c r="I669" s="10" t="str" cm="1">
        <f t="array" ref="I669">_xlfn.IFS(E669=1,"January",E669=2,"Febuary",E669=3,"March",E669=4,"April",E669=5,"May",E669=6,"June",E669=7,"July",E669=8,"August",E669=9,"September",E669=10,"October",E669=11,"November",E669=12,"December",E669&gt;12,_xlfn.IFS(F669=1,"January",F669=2,"Febuary",F669=3,"March",F669=4,"April",F669=5,"May",F669=6,"June",F669=7,"July",F669=8,"August",F669=9,"September",F669=10,"October",F669=11,"November",F669=12,"December"))</f>
        <v>October</v>
      </c>
      <c r="J669" s="10" t="str" cm="1">
        <f t="array" ref="J669">_xlfn.IFS(OR(I669="December",I669="January",I669="Febuary"),"Winter",OR(I669="March",I669="April",I669="May"),"Spring",OR(I669="June",I669="July",I669="August"),"Summer",OR(I669="September",I669="October",I669="November"),"Fall")</f>
        <v>Fall</v>
      </c>
      <c r="K669" s="13">
        <v>45241</v>
      </c>
      <c r="L669" s="9">
        <f t="shared" si="81"/>
        <v>18</v>
      </c>
      <c r="M669" s="9" t="s">
        <v>33</v>
      </c>
      <c r="N669" s="9">
        <v>55693</v>
      </c>
      <c r="O669" s="9">
        <v>1608</v>
      </c>
      <c r="P669" s="14">
        <v>2558.8</v>
      </c>
      <c r="Q669" s="14">
        <f t="shared" si="82"/>
        <v>2558.8</v>
      </c>
      <c r="R669" s="9">
        <v>110</v>
      </c>
      <c r="S669" s="9" t="b">
        <v>1</v>
      </c>
      <c r="T669" s="9">
        <v>0</v>
      </c>
      <c r="U669" s="9">
        <f t="shared" si="83"/>
        <v>0</v>
      </c>
      <c r="V669" s="14">
        <f t="shared" si="84"/>
        <v>2941.2</v>
      </c>
      <c r="W669" s="14">
        <f t="shared" si="85"/>
        <v>23.2618181818182</v>
      </c>
      <c r="X669" s="14">
        <f t="shared" si="86"/>
        <v>0</v>
      </c>
      <c r="Y669" s="9">
        <f t="shared" si="87"/>
        <v>0</v>
      </c>
    </row>
    <row r="670" spans="1:25">
      <c r="A670" s="5" t="s">
        <v>1401</v>
      </c>
      <c r="B670" s="6" t="s">
        <v>1402</v>
      </c>
      <c r="C670" s="7" t="s">
        <v>4129</v>
      </c>
      <c r="D670" s="7">
        <v>45225</v>
      </c>
      <c r="E670" s="6">
        <v>10</v>
      </c>
      <c r="F670" s="6">
        <v>26</v>
      </c>
      <c r="G670" s="6">
        <v>2023</v>
      </c>
      <c r="H670" s="7">
        <f t="shared" si="80"/>
        <v>45225</v>
      </c>
      <c r="I670" s="7" t="str" cm="1">
        <f t="array" ref="I670">_xlfn.IFS(E670=1,"January",E670=2,"Febuary",E670=3,"March",E670=4,"April",E670=5,"May",E670=6,"June",E670=7,"July",E670=8,"August",E670=9,"September",E670=10,"October",E670=11,"November",E670=12,"December",E670&gt;12,_xlfn.IFS(F670=1,"January",F670=2,"Febuary",F670=3,"March",F670=4,"April",F670=5,"May",F670=6,"June",F670=7,"July",F670=8,"August",F670=9,"September",F670=10,"October",F670=11,"November",F670=12,"December"))</f>
        <v>October</v>
      </c>
      <c r="J670" s="7" t="str" cm="1">
        <f t="array" ref="J670">_xlfn.IFS(OR(I670="December",I670="January",I670="Febuary"),"Winter",OR(I670="March",I670="April",I670="May"),"Spring",OR(I670="June",I670="July",I670="August"),"Summer",OR(I670="September",I670="October",I670="November"),"Fall")</f>
        <v>Fall</v>
      </c>
      <c r="K670" s="11">
        <v>45239</v>
      </c>
      <c r="L670" s="6">
        <f t="shared" si="81"/>
        <v>14</v>
      </c>
      <c r="M670" s="6" t="s">
        <v>234</v>
      </c>
      <c r="N670" s="6">
        <v>27962</v>
      </c>
      <c r="O670" s="6">
        <v>294</v>
      </c>
      <c r="P670" s="12">
        <v>360.62</v>
      </c>
      <c r="Q670" s="12">
        <f t="shared" si="82"/>
        <v>360.62</v>
      </c>
      <c r="R670" s="6">
        <v>48</v>
      </c>
      <c r="S670" s="6" t="b">
        <v>0</v>
      </c>
      <c r="T670" s="6">
        <v>0</v>
      </c>
      <c r="U670" s="6">
        <f t="shared" si="83"/>
        <v>0</v>
      </c>
      <c r="V670" s="12">
        <f t="shared" si="84"/>
        <v>2039.38</v>
      </c>
      <c r="W670" s="12">
        <f t="shared" si="85"/>
        <v>7.51291666666667</v>
      </c>
      <c r="X670" s="12">
        <f t="shared" si="86"/>
        <v>0</v>
      </c>
      <c r="Y670" s="6">
        <f t="shared" si="87"/>
        <v>0</v>
      </c>
    </row>
    <row r="671" spans="1:25">
      <c r="A671" s="8" t="s">
        <v>1403</v>
      </c>
      <c r="B671" s="9" t="s">
        <v>1404</v>
      </c>
      <c r="C671" s="10" t="s">
        <v>4128</v>
      </c>
      <c r="D671" s="10">
        <v>45244</v>
      </c>
      <c r="E671" s="9">
        <v>11</v>
      </c>
      <c r="F671" s="9">
        <v>14</v>
      </c>
      <c r="G671" s="9">
        <v>2023</v>
      </c>
      <c r="H671" s="10">
        <f t="shared" si="80"/>
        <v>45244</v>
      </c>
      <c r="I671" s="10" t="str" cm="1">
        <f t="array" ref="I671">_xlfn.IFS(E671=1,"January",E671=2,"Febuary",E671=3,"March",E671=4,"April",E671=5,"May",E671=6,"June",E671=7,"July",E671=8,"August",E671=9,"September",E671=10,"October",E671=11,"November",E671=12,"December",E671&gt;12,_xlfn.IFS(F671=1,"January",F671=2,"Febuary",F671=3,"March",F671=4,"April",F671=5,"May",F671=6,"June",F671=7,"July",F671=8,"August",F671=9,"September",F671=10,"October",F671=11,"November",F671=12,"December"))</f>
        <v>November</v>
      </c>
      <c r="J671" s="10" t="str" cm="1">
        <f t="array" ref="J671">_xlfn.IFS(OR(I671="December",I671="January",I671="Febuary"),"Winter",OR(I671="March",I671="April",I671="May"),"Spring",OR(I671="June",I671="July",I671="August"),"Summer",OR(I671="September",I671="October",I671="November"),"Fall")</f>
        <v>Fall</v>
      </c>
      <c r="K671" s="13">
        <v>45256</v>
      </c>
      <c r="L671" s="9">
        <f t="shared" si="81"/>
        <v>12</v>
      </c>
      <c r="M671" s="9" t="s">
        <v>14</v>
      </c>
      <c r="N671" s="9">
        <v>29295</v>
      </c>
      <c r="O671" s="9">
        <v>624</v>
      </c>
      <c r="P671" s="14">
        <v>961.4</v>
      </c>
      <c r="Q671" s="14">
        <f t="shared" si="82"/>
        <v>961.4</v>
      </c>
      <c r="R671" s="9">
        <v>50</v>
      </c>
      <c r="S671" s="9" t="b">
        <v>0</v>
      </c>
      <c r="T671" s="9">
        <v>0</v>
      </c>
      <c r="U671" s="9">
        <f t="shared" si="83"/>
        <v>0</v>
      </c>
      <c r="V671" s="14">
        <f t="shared" si="84"/>
        <v>1538.6</v>
      </c>
      <c r="W671" s="14">
        <f t="shared" si="85"/>
        <v>19.228</v>
      </c>
      <c r="X671" s="14">
        <f t="shared" si="86"/>
        <v>0</v>
      </c>
      <c r="Y671" s="9">
        <f t="shared" si="87"/>
        <v>0</v>
      </c>
    </row>
    <row r="672" spans="1:25">
      <c r="A672" s="5" t="s">
        <v>1405</v>
      </c>
      <c r="B672" s="6" t="s">
        <v>1406</v>
      </c>
      <c r="C672" s="7" t="s">
        <v>4129</v>
      </c>
      <c r="D672" s="7">
        <v>45275</v>
      </c>
      <c r="E672" s="6">
        <v>12</v>
      </c>
      <c r="F672" s="6">
        <v>15</v>
      </c>
      <c r="G672" s="6">
        <v>2023</v>
      </c>
      <c r="H672" s="7">
        <f t="shared" si="80"/>
        <v>45275</v>
      </c>
      <c r="I672" s="7" t="str" cm="1">
        <f t="array" ref="I672">_xlfn.IFS(E672=1,"January",E672=2,"Febuary",E672=3,"March",E672=4,"April",E672=5,"May",E672=6,"June",E672=7,"July",E672=8,"August",E672=9,"September",E672=10,"October",E672=11,"November",E672=12,"December",E672&gt;12,_xlfn.IFS(F672=1,"January",F672=2,"Febuary",F672=3,"March",F672=4,"April",F672=5,"May",F672=6,"June",F672=7,"July",F672=8,"August",F672=9,"September",F672=10,"October",F672=11,"November",F672=12,"December"))</f>
        <v>December</v>
      </c>
      <c r="J672" s="7" t="str" cm="1">
        <f t="array" ref="J672">_xlfn.IFS(OR(I672="December",I672="January",I672="Febuary"),"Winter",OR(I672="March",I672="April",I672="May"),"Spring",OR(I672="June",I672="July",I672="August"),"Summer",OR(I672="September",I672="October",I672="November"),"Fall")</f>
        <v>Winter</v>
      </c>
      <c r="K672" s="11">
        <v>45289</v>
      </c>
      <c r="L672" s="6">
        <f t="shared" si="81"/>
        <v>14</v>
      </c>
      <c r="M672" s="6" t="s">
        <v>41</v>
      </c>
      <c r="N672" s="6">
        <v>14807</v>
      </c>
      <c r="O672" s="6">
        <v>174</v>
      </c>
      <c r="P672" s="12">
        <v>231.27</v>
      </c>
      <c r="Q672" s="12">
        <f t="shared" si="82"/>
        <v>231.27</v>
      </c>
      <c r="R672" s="6">
        <v>17</v>
      </c>
      <c r="S672" s="6" t="b">
        <v>0</v>
      </c>
      <c r="T672" s="6">
        <v>0</v>
      </c>
      <c r="U672" s="6">
        <f t="shared" si="83"/>
        <v>0</v>
      </c>
      <c r="V672" s="12">
        <f t="shared" si="84"/>
        <v>618.73</v>
      </c>
      <c r="W672" s="12">
        <f t="shared" si="85"/>
        <v>13.6041176470588</v>
      </c>
      <c r="X672" s="12">
        <f t="shared" si="86"/>
        <v>0</v>
      </c>
      <c r="Y672" s="6">
        <f t="shared" si="87"/>
        <v>0</v>
      </c>
    </row>
    <row r="673" spans="1:25">
      <c r="A673" s="8" t="s">
        <v>1407</v>
      </c>
      <c r="B673" s="9" t="s">
        <v>1408</v>
      </c>
      <c r="C673" s="10" t="s">
        <v>4131</v>
      </c>
      <c r="D673" s="10">
        <v>45285</v>
      </c>
      <c r="E673" s="9">
        <v>12</v>
      </c>
      <c r="F673" s="9">
        <v>25</v>
      </c>
      <c r="G673" s="9">
        <v>2023</v>
      </c>
      <c r="H673" s="10">
        <f t="shared" si="80"/>
        <v>45285</v>
      </c>
      <c r="I673" s="10" t="str" cm="1">
        <f t="array" ref="I673">_xlfn.IFS(E673=1,"January",E673=2,"Febuary",E673=3,"March",E673=4,"April",E673=5,"May",E673=6,"June",E673=7,"July",E673=8,"August",E673=9,"September",E673=10,"October",E673=11,"November",E673=12,"December",E673&gt;12,_xlfn.IFS(F673=1,"January",F673=2,"Febuary",F673=3,"March",F673=4,"April",F673=5,"May",F673=6,"June",F673=7,"July",F673=8,"August",F673=9,"September",F673=10,"October",F673=11,"November",F673=12,"December"))</f>
        <v>December</v>
      </c>
      <c r="J673" s="10" t="str" cm="1">
        <f t="array" ref="J673">_xlfn.IFS(OR(I673="December",I673="January",I673="Febuary"),"Winter",OR(I673="March",I673="April",I673="May"),"Spring",OR(I673="June",I673="July",I673="August"),"Summer",OR(I673="September",I673="October",I673="November"),"Fall")</f>
        <v>Winter</v>
      </c>
      <c r="K673" s="13">
        <v>45288</v>
      </c>
      <c r="L673" s="9">
        <f t="shared" si="81"/>
        <v>3</v>
      </c>
      <c r="M673" s="9" t="s">
        <v>33</v>
      </c>
      <c r="N673" s="9">
        <v>43348</v>
      </c>
      <c r="O673" s="9">
        <v>496</v>
      </c>
      <c r="P673" s="14">
        <v>408.89</v>
      </c>
      <c r="Q673" s="14">
        <f t="shared" si="82"/>
        <v>408.89</v>
      </c>
      <c r="R673" s="9">
        <v>85</v>
      </c>
      <c r="S673" s="9" t="b">
        <v>0</v>
      </c>
      <c r="T673" s="9">
        <v>0</v>
      </c>
      <c r="U673" s="9">
        <f t="shared" si="83"/>
        <v>0</v>
      </c>
      <c r="V673" s="14">
        <f t="shared" si="84"/>
        <v>3841.11</v>
      </c>
      <c r="W673" s="14">
        <f t="shared" si="85"/>
        <v>4.81047058823529</v>
      </c>
      <c r="X673" s="14">
        <f t="shared" si="86"/>
        <v>0</v>
      </c>
      <c r="Y673" s="9">
        <f t="shared" si="87"/>
        <v>0</v>
      </c>
    </row>
    <row r="674" spans="1:25">
      <c r="A674" s="5" t="s">
        <v>1409</v>
      </c>
      <c r="B674" s="6" t="s">
        <v>1410</v>
      </c>
      <c r="C674" s="7" t="s">
        <v>4127</v>
      </c>
      <c r="D674" s="7">
        <v>45087</v>
      </c>
      <c r="E674" s="6">
        <v>6</v>
      </c>
      <c r="F674" s="6">
        <v>10</v>
      </c>
      <c r="G674" s="6">
        <v>2023</v>
      </c>
      <c r="H674" s="7">
        <f t="shared" si="80"/>
        <v>45087</v>
      </c>
      <c r="I674" s="7" t="str" cm="1">
        <f t="array" ref="I674">_xlfn.IFS(E674=1,"January",E674=2,"Febuary",E674=3,"March",E674=4,"April",E674=5,"May",E674=6,"June",E674=7,"July",E674=8,"August",E674=9,"September",E674=10,"October",E674=11,"November",E674=12,"December",E674&gt;12,_xlfn.IFS(F674=1,"January",F674=2,"Febuary",F674=3,"March",F674=4,"April",F674=5,"May",F674=6,"June",F674=7,"July",F674=8,"August",F674=9,"September",F674=10,"October",F674=11,"November",F674=12,"December"))</f>
        <v>June</v>
      </c>
      <c r="J674" s="7" t="str" cm="1">
        <f t="array" ref="J674">_xlfn.IFS(OR(I674="December",I674="January",I674="Febuary"),"Winter",OR(I674="March",I674="April",I674="May"),"Spring",OR(I674="June",I674="July",I674="August"),"Summer",OR(I674="September",I674="October",I674="November"),"Fall")</f>
        <v>Summer</v>
      </c>
      <c r="K674" s="11">
        <v>45107</v>
      </c>
      <c r="L674" s="6">
        <f t="shared" si="81"/>
        <v>20</v>
      </c>
      <c r="M674" s="6" t="s">
        <v>33</v>
      </c>
      <c r="N674" s="6">
        <v>27432</v>
      </c>
      <c r="O674" s="6">
        <v>576</v>
      </c>
      <c r="P674" s="12">
        <v>468.22</v>
      </c>
      <c r="Q674" s="12">
        <f t="shared" si="82"/>
        <v>468.22</v>
      </c>
      <c r="R674" s="6">
        <v>75</v>
      </c>
      <c r="S674" s="6" t="b">
        <v>1</v>
      </c>
      <c r="T674" s="6">
        <v>0</v>
      </c>
      <c r="U674" s="6">
        <f t="shared" si="83"/>
        <v>0</v>
      </c>
      <c r="V674" s="12">
        <f t="shared" si="84"/>
        <v>3281.78</v>
      </c>
      <c r="W674" s="12">
        <f t="shared" si="85"/>
        <v>6.24293333333333</v>
      </c>
      <c r="X674" s="12">
        <f t="shared" si="86"/>
        <v>0</v>
      </c>
      <c r="Y674" s="6">
        <f t="shared" si="87"/>
        <v>0</v>
      </c>
    </row>
    <row r="675" spans="1:25">
      <c r="A675" s="8" t="s">
        <v>1411</v>
      </c>
      <c r="B675" s="9" t="s">
        <v>1412</v>
      </c>
      <c r="C675" s="10" t="s">
        <v>4131</v>
      </c>
      <c r="D675" s="10">
        <v>45031</v>
      </c>
      <c r="E675" s="9">
        <v>4</v>
      </c>
      <c r="F675" s="9">
        <v>15</v>
      </c>
      <c r="G675" s="9">
        <v>2023</v>
      </c>
      <c r="H675" s="10">
        <f t="shared" si="80"/>
        <v>45031</v>
      </c>
      <c r="I675" s="10" t="str" cm="1">
        <f t="array" ref="I675">_xlfn.IFS(E675=1,"January",E675=2,"Febuary",E675=3,"March",E675=4,"April",E675=5,"May",E675=6,"June",E675=7,"July",E675=8,"August",E675=9,"September",E675=10,"October",E675=11,"November",E675=12,"December",E675&gt;12,_xlfn.IFS(F675=1,"January",F675=2,"Febuary",F675=3,"March",F675=4,"April",F675=5,"May",F675=6,"June",F675=7,"July",F675=8,"August",F675=9,"September",F675=10,"October",F675=11,"November",F675=12,"December"))</f>
        <v>April</v>
      </c>
      <c r="J675" s="10" t="str" cm="1">
        <f t="array" ref="J675">_xlfn.IFS(OR(I675="December",I675="January",I675="Febuary"),"Winter",OR(I675="March",I675="April",I675="May"),"Spring",OR(I675="June",I675="July",I675="August"),"Summer",OR(I675="September",I675="October",I675="November"),"Fall")</f>
        <v>Spring</v>
      </c>
      <c r="K675" s="13">
        <v>45040</v>
      </c>
      <c r="L675" s="9">
        <f t="shared" si="81"/>
        <v>9</v>
      </c>
      <c r="M675" s="9" t="s">
        <v>41</v>
      </c>
      <c r="N675" s="9">
        <v>84285</v>
      </c>
      <c r="O675" s="9">
        <v>1772</v>
      </c>
      <c r="P675" s="14">
        <v>1673.81</v>
      </c>
      <c r="Q675" s="14">
        <f t="shared" si="82"/>
        <v>1673.81</v>
      </c>
      <c r="R675" s="9">
        <v>317</v>
      </c>
      <c r="S675" s="9" t="b">
        <v>0</v>
      </c>
      <c r="T675" s="9">
        <v>0</v>
      </c>
      <c r="U675" s="9">
        <f t="shared" si="83"/>
        <v>0</v>
      </c>
      <c r="V675" s="14">
        <f t="shared" si="84"/>
        <v>14176.19</v>
      </c>
      <c r="W675" s="14">
        <f t="shared" si="85"/>
        <v>5.28015772870662</v>
      </c>
      <c r="X675" s="14">
        <f t="shared" si="86"/>
        <v>0</v>
      </c>
      <c r="Y675" s="9">
        <f t="shared" si="87"/>
        <v>0</v>
      </c>
    </row>
    <row r="676" spans="1:25">
      <c r="A676" s="5" t="s">
        <v>1413</v>
      </c>
      <c r="B676" s="6" t="s">
        <v>1414</v>
      </c>
      <c r="C676" s="7" t="s">
        <v>4128</v>
      </c>
      <c r="D676" s="7">
        <v>45168</v>
      </c>
      <c r="E676" s="6">
        <v>8</v>
      </c>
      <c r="F676" s="6">
        <v>30</v>
      </c>
      <c r="G676" s="6">
        <v>2023</v>
      </c>
      <c r="H676" s="7">
        <f t="shared" si="80"/>
        <v>45168</v>
      </c>
      <c r="I676" s="7" t="str" cm="1">
        <f t="array" ref="I676">_xlfn.IFS(E676=1,"January",E676=2,"Febuary",E676=3,"March",E676=4,"April",E676=5,"May",E676=6,"June",E676=7,"July",E676=8,"August",E676=9,"September",E676=10,"October",E676=11,"November",E676=12,"December",E676&gt;12,_xlfn.IFS(F676=1,"January",F676=2,"Febuary",F676=3,"March",F676=4,"April",F676=5,"May",F676=6,"June",F676=7,"July",F676=8,"August",F676=9,"September",F676=10,"October",F676=11,"November",F676=12,"December"))</f>
        <v>August</v>
      </c>
      <c r="J676" s="7" t="str" cm="1">
        <f t="array" ref="J676">_xlfn.IFS(OR(I676="December",I676="January",I676="Febuary"),"Winter",OR(I676="March",I676="April",I676="May"),"Spring",OR(I676="June",I676="July",I676="August"),"Summer",OR(I676="September",I676="October",I676="November"),"Fall")</f>
        <v>Summer</v>
      </c>
      <c r="K676" s="11">
        <v>45197</v>
      </c>
      <c r="L676" s="6">
        <f t="shared" si="81"/>
        <v>29</v>
      </c>
      <c r="M676" s="6" t="s">
        <v>14</v>
      </c>
      <c r="N676" s="6">
        <v>92792</v>
      </c>
      <c r="O676" s="6">
        <v>3849</v>
      </c>
      <c r="P676" s="12">
        <v>7183.02</v>
      </c>
      <c r="Q676" s="12">
        <f t="shared" si="82"/>
        <v>3636.145</v>
      </c>
      <c r="R676" s="6">
        <v>315</v>
      </c>
      <c r="S676" s="6" t="b">
        <v>1</v>
      </c>
      <c r="T676" s="6">
        <v>0</v>
      </c>
      <c r="U676" s="6">
        <f t="shared" si="83"/>
        <v>0</v>
      </c>
      <c r="V676" s="12">
        <f t="shared" si="84"/>
        <v>12113.855</v>
      </c>
      <c r="W676" s="12">
        <f t="shared" si="85"/>
        <v>11.5433174603175</v>
      </c>
      <c r="X676" s="12">
        <f t="shared" si="86"/>
        <v>0</v>
      </c>
      <c r="Y676" s="6">
        <f t="shared" si="87"/>
        <v>0</v>
      </c>
    </row>
    <row r="677" spans="1:25">
      <c r="A677" s="8" t="s">
        <v>1415</v>
      </c>
      <c r="B677" s="9" t="s">
        <v>1416</v>
      </c>
      <c r="C677" s="10" t="s">
        <v>4131</v>
      </c>
      <c r="D677" s="10">
        <v>44958</v>
      </c>
      <c r="E677" s="9">
        <v>2</v>
      </c>
      <c r="F677" s="9">
        <v>1</v>
      </c>
      <c r="G677" s="9">
        <v>2023</v>
      </c>
      <c r="H677" s="10">
        <f t="shared" si="80"/>
        <v>44958</v>
      </c>
      <c r="I677" s="10" t="str" cm="1">
        <f t="array" ref="I677">_xlfn.IFS(E677=1,"January",E677=2,"Febuary",E677=3,"March",E677=4,"April",E677=5,"May",E677=6,"June",E677=7,"July",E677=8,"August",E677=9,"September",E677=10,"October",E677=11,"November",E677=12,"December",E677&gt;12,_xlfn.IFS(F677=1,"January",F677=2,"Febuary",F677=3,"March",F677=4,"April",F677=5,"May",F677=6,"June",F677=7,"July",F677=8,"August",F677=9,"September",F677=10,"October",F677=11,"November",F677=12,"December"))</f>
        <v>Febuary</v>
      </c>
      <c r="J677" s="10" t="str" cm="1">
        <f t="array" ref="J677">_xlfn.IFS(OR(I677="December",I677="January",I677="Febuary"),"Winter",OR(I677="March",I677="April",I677="May"),"Spring",OR(I677="June",I677="July",I677="August"),"Summer",OR(I677="September",I677="October",I677="November"),"Fall")</f>
        <v>Winter</v>
      </c>
      <c r="K677" s="13">
        <v>44963</v>
      </c>
      <c r="L677" s="9">
        <f t="shared" si="81"/>
        <v>5</v>
      </c>
      <c r="M677" s="9" t="s">
        <v>138</v>
      </c>
      <c r="N677" s="9">
        <v>58854</v>
      </c>
      <c r="O677" s="9">
        <v>2883</v>
      </c>
      <c r="P677" s="14">
        <v>3808.8</v>
      </c>
      <c r="Q677" s="14">
        <f t="shared" si="82"/>
        <v>3636.145</v>
      </c>
      <c r="R677" s="9">
        <v>406</v>
      </c>
      <c r="S677" s="9" t="b">
        <v>0</v>
      </c>
      <c r="T677" s="9">
        <v>0</v>
      </c>
      <c r="U677" s="9">
        <f t="shared" si="83"/>
        <v>0</v>
      </c>
      <c r="V677" s="14">
        <f t="shared" si="84"/>
        <v>16663.855</v>
      </c>
      <c r="W677" s="14">
        <f t="shared" si="85"/>
        <v>8.95602216748768</v>
      </c>
      <c r="X677" s="14">
        <f t="shared" si="86"/>
        <v>0</v>
      </c>
      <c r="Y677" s="9">
        <f t="shared" si="87"/>
        <v>0</v>
      </c>
    </row>
    <row r="678" spans="1:25">
      <c r="A678" s="5" t="s">
        <v>1417</v>
      </c>
      <c r="B678" s="6" t="s">
        <v>1418</v>
      </c>
      <c r="C678" s="7" t="s">
        <v>4131</v>
      </c>
      <c r="D678" s="7">
        <v>45214</v>
      </c>
      <c r="E678" s="6">
        <v>10</v>
      </c>
      <c r="F678" s="6">
        <v>15</v>
      </c>
      <c r="G678" s="6">
        <v>2023</v>
      </c>
      <c r="H678" s="7">
        <f t="shared" si="80"/>
        <v>45214</v>
      </c>
      <c r="I678" s="7" t="str" cm="1">
        <f t="array" ref="I678">_xlfn.IFS(E678=1,"January",E678=2,"Febuary",E678=3,"March",E678=4,"April",E678=5,"May",E678=6,"June",E678=7,"July",E678=8,"August",E678=9,"September",E678=10,"October",E678=11,"November",E678=12,"December",E678&gt;12,_xlfn.IFS(F678=1,"January",F678=2,"Febuary",F678=3,"March",F678=4,"April",F678=5,"May",F678=6,"June",F678=7,"July",F678=8,"August",F678=9,"September",F678=10,"October",F678=11,"November",F678=12,"December"))</f>
        <v>October</v>
      </c>
      <c r="J678" s="7" t="str" cm="1">
        <f t="array" ref="J678">_xlfn.IFS(OR(I678="December",I678="January",I678="Febuary"),"Winter",OR(I678="March",I678="April",I678="May"),"Spring",OR(I678="June",I678="July",I678="August"),"Summer",OR(I678="September",I678="October",I678="November"),"Fall")</f>
        <v>Fall</v>
      </c>
      <c r="K678" s="11">
        <v>45225</v>
      </c>
      <c r="L678" s="6">
        <f t="shared" si="81"/>
        <v>11</v>
      </c>
      <c r="M678" s="6" t="s">
        <v>14</v>
      </c>
      <c r="N678" s="6">
        <v>41262</v>
      </c>
      <c r="O678" s="6">
        <v>1025</v>
      </c>
      <c r="P678" s="12">
        <v>-1640.88</v>
      </c>
      <c r="Q678" s="12">
        <f t="shared" si="82"/>
        <v>345.555</v>
      </c>
      <c r="R678" s="6">
        <v>64</v>
      </c>
      <c r="S678" s="6" t="b">
        <v>0</v>
      </c>
      <c r="T678" s="6">
        <v>0</v>
      </c>
      <c r="U678" s="6">
        <f t="shared" si="83"/>
        <v>0</v>
      </c>
      <c r="V678" s="12">
        <f t="shared" si="84"/>
        <v>2854.445</v>
      </c>
      <c r="W678" s="12">
        <f t="shared" si="85"/>
        <v>5.399296875</v>
      </c>
      <c r="X678" s="12">
        <f t="shared" si="86"/>
        <v>0</v>
      </c>
      <c r="Y678" s="6">
        <f t="shared" si="87"/>
        <v>0</v>
      </c>
    </row>
    <row r="679" spans="1:25">
      <c r="A679" s="8" t="s">
        <v>1419</v>
      </c>
      <c r="B679" s="9" t="s">
        <v>1420</v>
      </c>
      <c r="C679" s="10" t="s">
        <v>4127</v>
      </c>
      <c r="D679" s="10">
        <v>45196</v>
      </c>
      <c r="E679" s="9">
        <v>9</v>
      </c>
      <c r="F679" s="9">
        <v>27</v>
      </c>
      <c r="G679" s="9">
        <v>2023</v>
      </c>
      <c r="H679" s="10">
        <f t="shared" si="80"/>
        <v>45196</v>
      </c>
      <c r="I679" s="10" t="str" cm="1">
        <f t="array" ref="I679">_xlfn.IFS(E679=1,"January",E679=2,"Febuary",E679=3,"March",E679=4,"April",E679=5,"May",E679=6,"June",E679=7,"July",E679=8,"August",E679=9,"September",E679=10,"October",E679=11,"November",E679=12,"December",E679&gt;12,_xlfn.IFS(F679=1,"January",F679=2,"Febuary",F679=3,"March",F679=4,"April",F679=5,"May",F679=6,"June",F679=7,"July",F679=8,"August",F679=9,"September",F679=10,"October",F679=11,"November",F679=12,"December"))</f>
        <v>September</v>
      </c>
      <c r="J679" s="10" t="str" cm="1">
        <f t="array" ref="J679">_xlfn.IFS(OR(I679="December",I679="January",I679="Febuary"),"Winter",OR(I679="March",I679="April",I679="May"),"Spring",OR(I679="June",I679="July",I679="August"),"Summer",OR(I679="September",I679="October",I679="November"),"Fall")</f>
        <v>Fall</v>
      </c>
      <c r="K679" s="13">
        <v>45226</v>
      </c>
      <c r="L679" s="9">
        <f t="shared" si="81"/>
        <v>30</v>
      </c>
      <c r="M679" s="9" t="s">
        <v>14</v>
      </c>
      <c r="N679" s="9">
        <v>38080</v>
      </c>
      <c r="O679" s="9">
        <v>1034</v>
      </c>
      <c r="P679" s="14">
        <v>1054.51</v>
      </c>
      <c r="Q679" s="14">
        <f t="shared" si="82"/>
        <v>1054.51</v>
      </c>
      <c r="R679" s="9">
        <v>151</v>
      </c>
      <c r="S679" s="9" t="b">
        <v>0</v>
      </c>
      <c r="T679" s="9">
        <v>0</v>
      </c>
      <c r="U679" s="9">
        <f t="shared" si="83"/>
        <v>0</v>
      </c>
      <c r="V679" s="14">
        <f t="shared" si="84"/>
        <v>6495.49</v>
      </c>
      <c r="W679" s="14">
        <f t="shared" si="85"/>
        <v>6.98350993377483</v>
      </c>
      <c r="X679" s="14">
        <f t="shared" si="86"/>
        <v>0</v>
      </c>
      <c r="Y679" s="9">
        <f t="shared" si="87"/>
        <v>0</v>
      </c>
    </row>
    <row r="680" spans="1:25">
      <c r="A680" s="5" t="s">
        <v>1421</v>
      </c>
      <c r="B680" s="6" t="s">
        <v>1422</v>
      </c>
      <c r="C680" s="7" t="s">
        <v>4131</v>
      </c>
      <c r="D680" s="7">
        <v>45162</v>
      </c>
      <c r="E680" s="6">
        <v>8</v>
      </c>
      <c r="F680" s="6">
        <v>24</v>
      </c>
      <c r="G680" s="6">
        <v>2023</v>
      </c>
      <c r="H680" s="7">
        <f t="shared" si="80"/>
        <v>45162</v>
      </c>
      <c r="I680" s="7" t="str" cm="1">
        <f t="array" ref="I680">_xlfn.IFS(E680=1,"January",E680=2,"Febuary",E680=3,"March",E680=4,"April",E680=5,"May",E680=6,"June",E680=7,"July",E680=8,"August",E680=9,"September",E680=10,"October",E680=11,"November",E680=12,"December",E680&gt;12,_xlfn.IFS(F680=1,"January",F680=2,"Febuary",F680=3,"March",F680=4,"April",F680=5,"May",F680=6,"June",F680=7,"July",F680=8,"August",F680=9,"September",F680=10,"October",F680=11,"November",F680=12,"December"))</f>
        <v>August</v>
      </c>
      <c r="J680" s="7" t="str" cm="1">
        <f t="array" ref="J680">_xlfn.IFS(OR(I680="December",I680="January",I680="Febuary"),"Winter",OR(I680="March",I680="April",I680="May"),"Spring",OR(I680="June",I680="July",I680="August"),"Summer",OR(I680="September",I680="October",I680="November"),"Fall")</f>
        <v>Summer</v>
      </c>
      <c r="K680" s="11">
        <v>45174</v>
      </c>
      <c r="L680" s="6">
        <f t="shared" si="81"/>
        <v>12</v>
      </c>
      <c r="M680" s="6" t="s">
        <v>41</v>
      </c>
      <c r="N680" s="6">
        <v>2324</v>
      </c>
      <c r="O680" s="6">
        <v>101</v>
      </c>
      <c r="P680" s="12">
        <v>112.27</v>
      </c>
      <c r="Q680" s="12">
        <f t="shared" si="82"/>
        <v>112.27</v>
      </c>
      <c r="R680" s="6">
        <v>0</v>
      </c>
      <c r="S680" s="6" t="b">
        <v>1</v>
      </c>
      <c r="T680" s="6">
        <v>0</v>
      </c>
      <c r="U680" s="6">
        <f t="shared" si="83"/>
        <v>0</v>
      </c>
      <c r="V680" s="12">
        <f t="shared" si="84"/>
        <v>-112.27</v>
      </c>
      <c r="W680" s="12">
        <f t="shared" si="85"/>
        <v>0</v>
      </c>
      <c r="X680" s="12">
        <f t="shared" si="86"/>
        <v>0</v>
      </c>
      <c r="Y680" s="6">
        <f t="shared" si="87"/>
        <v>0</v>
      </c>
    </row>
    <row r="681" spans="1:25">
      <c r="A681" s="8" t="s">
        <v>1423</v>
      </c>
      <c r="B681" s="9" t="s">
        <v>1424</v>
      </c>
      <c r="C681" s="10" t="s">
        <v>4131</v>
      </c>
      <c r="D681" s="10">
        <v>45108</v>
      </c>
      <c r="E681" s="9">
        <v>7</v>
      </c>
      <c r="F681" s="9">
        <v>1</v>
      </c>
      <c r="G681" s="9">
        <v>2023</v>
      </c>
      <c r="H681" s="10">
        <f t="shared" si="80"/>
        <v>45108</v>
      </c>
      <c r="I681" s="10" t="str" cm="1">
        <f t="array" ref="I681">_xlfn.IFS(E681=1,"January",E681=2,"Febuary",E681=3,"March",E681=4,"April",E681=5,"May",E681=6,"June",E681=7,"July",E681=8,"August",E681=9,"September",E681=10,"October",E681=11,"November",E681=12,"December",E681&gt;12,_xlfn.IFS(F681=1,"January",F681=2,"Febuary",F681=3,"March",F681=4,"April",F681=5,"May",F681=6,"June",F681=7,"July",F681=8,"August",F681=9,"September",F681=10,"October",F681=11,"November",F681=12,"December"))</f>
        <v>July</v>
      </c>
      <c r="J681" s="10" t="str" cm="1">
        <f t="array" ref="J681">_xlfn.IFS(OR(I681="December",I681="January",I681="Febuary"),"Winter",OR(I681="March",I681="April",I681="May"),"Spring",OR(I681="June",I681="July",I681="August"),"Summer",OR(I681="September",I681="October",I681="November"),"Fall")</f>
        <v>Summer</v>
      </c>
      <c r="K681" s="13">
        <v>45129</v>
      </c>
      <c r="L681" s="9">
        <f t="shared" si="81"/>
        <v>21</v>
      </c>
      <c r="M681" s="9" t="s">
        <v>19</v>
      </c>
      <c r="N681" s="9">
        <v>92267</v>
      </c>
      <c r="O681" s="9">
        <v>1912</v>
      </c>
      <c r="P681" s="14">
        <v>1316.12</v>
      </c>
      <c r="Q681" s="14">
        <f t="shared" si="82"/>
        <v>1316.12</v>
      </c>
      <c r="R681" s="9">
        <v>263</v>
      </c>
      <c r="S681" s="9" t="b">
        <v>1</v>
      </c>
      <c r="T681" s="9">
        <v>0</v>
      </c>
      <c r="U681" s="9">
        <f t="shared" si="83"/>
        <v>0</v>
      </c>
      <c r="V681" s="14">
        <f t="shared" si="84"/>
        <v>11833.88</v>
      </c>
      <c r="W681" s="14">
        <f t="shared" si="85"/>
        <v>5.00425855513308</v>
      </c>
      <c r="X681" s="14">
        <f t="shared" si="86"/>
        <v>0</v>
      </c>
      <c r="Y681" s="9">
        <f t="shared" si="87"/>
        <v>0</v>
      </c>
    </row>
    <row r="682" spans="1:25">
      <c r="A682" s="5" t="s">
        <v>1425</v>
      </c>
      <c r="B682" s="6" t="s">
        <v>1426</v>
      </c>
      <c r="C682" s="7" t="s">
        <v>4128</v>
      </c>
      <c r="D682" s="7">
        <v>45275</v>
      </c>
      <c r="E682" s="6">
        <v>12</v>
      </c>
      <c r="F682" s="6">
        <v>15</v>
      </c>
      <c r="G682" s="6">
        <v>2023</v>
      </c>
      <c r="H682" s="7">
        <f t="shared" si="80"/>
        <v>45275</v>
      </c>
      <c r="I682" s="7" t="str" cm="1">
        <f t="array" ref="I682">_xlfn.IFS(E682=1,"January",E682=2,"Febuary",E682=3,"March",E682=4,"April",E682=5,"May",E682=6,"June",E682=7,"July",E682=8,"August",E682=9,"September",E682=10,"October",E682=11,"November",E682=12,"December",E682&gt;12,_xlfn.IFS(F682=1,"January",F682=2,"Febuary",F682=3,"March",F682=4,"April",F682=5,"May",F682=6,"June",F682=7,"July",F682=8,"August",F682=9,"September",F682=10,"October",F682=11,"November",F682=12,"December"))</f>
        <v>December</v>
      </c>
      <c r="J682" s="7" t="str" cm="1">
        <f t="array" ref="J682">_xlfn.IFS(OR(I682="December",I682="January",I682="Febuary"),"Winter",OR(I682="March",I682="April",I682="May"),"Spring",OR(I682="June",I682="July",I682="August"),"Summer",OR(I682="September",I682="October",I682="November"),"Fall")</f>
        <v>Winter</v>
      </c>
      <c r="K682" s="11">
        <v>45290</v>
      </c>
      <c r="L682" s="6">
        <f t="shared" si="81"/>
        <v>15</v>
      </c>
      <c r="M682" s="6" t="s">
        <v>41</v>
      </c>
      <c r="N682" s="6">
        <v>36909</v>
      </c>
      <c r="O682" s="6">
        <v>599</v>
      </c>
      <c r="P682" s="12">
        <v>453.41</v>
      </c>
      <c r="Q682" s="12">
        <f t="shared" si="82"/>
        <v>453.41</v>
      </c>
      <c r="R682" s="6">
        <v>53</v>
      </c>
      <c r="S682" s="6" t="b">
        <v>1</v>
      </c>
      <c r="T682" s="6">
        <v>0</v>
      </c>
      <c r="U682" s="6">
        <f t="shared" si="83"/>
        <v>0</v>
      </c>
      <c r="V682" s="12">
        <f t="shared" si="84"/>
        <v>2196.59</v>
      </c>
      <c r="W682" s="12">
        <f t="shared" si="85"/>
        <v>8.55490566037736</v>
      </c>
      <c r="X682" s="12">
        <f t="shared" si="86"/>
        <v>0</v>
      </c>
      <c r="Y682" s="6">
        <f t="shared" si="87"/>
        <v>0</v>
      </c>
    </row>
    <row r="683" spans="1:25">
      <c r="A683" s="8" t="s">
        <v>1427</v>
      </c>
      <c r="B683" s="9" t="s">
        <v>1428</v>
      </c>
      <c r="C683" s="10" t="s">
        <v>4127</v>
      </c>
      <c r="D683" s="10">
        <v>45239</v>
      </c>
      <c r="E683" s="9">
        <v>11</v>
      </c>
      <c r="F683" s="9">
        <v>9</v>
      </c>
      <c r="G683" s="9">
        <v>2023</v>
      </c>
      <c r="H683" s="10">
        <f t="shared" si="80"/>
        <v>45239</v>
      </c>
      <c r="I683" s="10" t="str" cm="1">
        <f t="array" ref="I683">_xlfn.IFS(E683=1,"January",E683=2,"Febuary",E683=3,"March",E683=4,"April",E683=5,"May",E683=6,"June",E683=7,"July",E683=8,"August",E683=9,"September",E683=10,"October",E683=11,"November",E683=12,"December",E683&gt;12,_xlfn.IFS(F683=1,"January",F683=2,"Febuary",F683=3,"March",F683=4,"April",F683=5,"May",F683=6,"June",F683=7,"July",F683=8,"August",F683=9,"September",F683=10,"October",F683=11,"November",F683=12,"December"))</f>
        <v>November</v>
      </c>
      <c r="J683" s="10" t="str" cm="1">
        <f t="array" ref="J683">_xlfn.IFS(OR(I683="December",I683="January",I683="Febuary"),"Winter",OR(I683="March",I683="April",I683="May"),"Spring",OR(I683="June",I683="July",I683="August"),"Summer",OR(I683="September",I683="October",I683="November"),"Fall")</f>
        <v>Fall</v>
      </c>
      <c r="K683" s="13">
        <v>45254</v>
      </c>
      <c r="L683" s="9">
        <f t="shared" si="81"/>
        <v>15</v>
      </c>
      <c r="M683" s="9" t="s">
        <v>41</v>
      </c>
      <c r="N683" s="9">
        <v>90339</v>
      </c>
      <c r="O683" s="9">
        <v>3986</v>
      </c>
      <c r="P683" s="14">
        <v>6939.76</v>
      </c>
      <c r="Q683" s="14">
        <f t="shared" si="82"/>
        <v>3636.145</v>
      </c>
      <c r="R683" s="9">
        <v>218</v>
      </c>
      <c r="S683" s="9" t="b">
        <v>1</v>
      </c>
      <c r="T683" s="9">
        <v>0</v>
      </c>
      <c r="U683" s="9">
        <f t="shared" si="83"/>
        <v>0</v>
      </c>
      <c r="V683" s="14">
        <f t="shared" si="84"/>
        <v>7263.855</v>
      </c>
      <c r="W683" s="14">
        <f t="shared" si="85"/>
        <v>16.6795642201835</v>
      </c>
      <c r="X683" s="14">
        <f t="shared" si="86"/>
        <v>0</v>
      </c>
      <c r="Y683" s="9">
        <f t="shared" si="87"/>
        <v>0</v>
      </c>
    </row>
    <row r="684" spans="1:25">
      <c r="A684" s="5" t="s">
        <v>1429</v>
      </c>
      <c r="B684" s="6" t="s">
        <v>1430</v>
      </c>
      <c r="C684" s="7" t="s">
        <v>4127</v>
      </c>
      <c r="D684" s="7">
        <v>45069</v>
      </c>
      <c r="E684" s="6">
        <v>5</v>
      </c>
      <c r="F684" s="6">
        <v>23</v>
      </c>
      <c r="G684" s="6">
        <v>2023</v>
      </c>
      <c r="H684" s="7">
        <f t="shared" si="80"/>
        <v>45069</v>
      </c>
      <c r="I684" s="7" t="str" cm="1">
        <f t="array" ref="I684">_xlfn.IFS(E684=1,"January",E684=2,"Febuary",E684=3,"March",E684=4,"April",E684=5,"May",E684=6,"June",E684=7,"July",E684=8,"August",E684=9,"September",E684=10,"October",E684=11,"November",E684=12,"December",E684&gt;12,_xlfn.IFS(F684=1,"January",F684=2,"Febuary",F684=3,"March",F684=4,"April",F684=5,"May",F684=6,"June",F684=7,"July",F684=8,"August",F684=9,"September",F684=10,"October",F684=11,"November",F684=12,"December"))</f>
        <v>May</v>
      </c>
      <c r="J684" s="7" t="str" cm="1">
        <f t="array" ref="J684">_xlfn.IFS(OR(I684="December",I684="January",I684="Febuary"),"Winter",OR(I684="March",I684="April",I684="May"),"Spring",OR(I684="June",I684="July",I684="August"),"Summer",OR(I684="September",I684="October",I684="November"),"Fall")</f>
        <v>Spring</v>
      </c>
      <c r="K684" s="11">
        <v>45094</v>
      </c>
      <c r="L684" s="6">
        <f t="shared" si="81"/>
        <v>25</v>
      </c>
      <c r="M684" s="6" t="s">
        <v>23</v>
      </c>
      <c r="N684" s="6">
        <v>20870</v>
      </c>
      <c r="O684" s="6">
        <v>247</v>
      </c>
      <c r="P684" s="12">
        <v>340.18</v>
      </c>
      <c r="Q684" s="12">
        <f t="shared" si="82"/>
        <v>340.18</v>
      </c>
      <c r="R684" s="6">
        <v>16</v>
      </c>
      <c r="S684" s="6" t="b">
        <v>0</v>
      </c>
      <c r="T684" s="6">
        <v>0</v>
      </c>
      <c r="U684" s="6">
        <f t="shared" si="83"/>
        <v>0</v>
      </c>
      <c r="V684" s="12">
        <f t="shared" si="84"/>
        <v>459.82</v>
      </c>
      <c r="W684" s="12">
        <f t="shared" si="85"/>
        <v>21.26125</v>
      </c>
      <c r="X684" s="12">
        <f t="shared" si="86"/>
        <v>0</v>
      </c>
      <c r="Y684" s="6">
        <f t="shared" si="87"/>
        <v>0</v>
      </c>
    </row>
    <row r="685" spans="1:25">
      <c r="A685" s="8" t="s">
        <v>1431</v>
      </c>
      <c r="B685" s="9" t="s">
        <v>1432</v>
      </c>
      <c r="C685" s="10" t="s">
        <v>4127</v>
      </c>
      <c r="D685" s="10">
        <v>45079</v>
      </c>
      <c r="E685" s="9">
        <v>6</v>
      </c>
      <c r="F685" s="9">
        <v>2</v>
      </c>
      <c r="G685" s="9">
        <v>2023</v>
      </c>
      <c r="H685" s="10">
        <f t="shared" si="80"/>
        <v>45079</v>
      </c>
      <c r="I685" s="10" t="str" cm="1">
        <f t="array" ref="I685">_xlfn.IFS(E685=1,"January",E685=2,"Febuary",E685=3,"March",E685=4,"April",E685=5,"May",E685=6,"June",E685=7,"July",E685=8,"August",E685=9,"September",E685=10,"October",E685=11,"November",E685=12,"December",E685&gt;12,_xlfn.IFS(F685=1,"January",F685=2,"Febuary",F685=3,"March",F685=4,"April",F685=5,"May",F685=6,"June",F685=7,"July",F685=8,"August",F685=9,"September",F685=10,"October",F685=11,"November",F685=12,"December"))</f>
        <v>June</v>
      </c>
      <c r="J685" s="10" t="str" cm="1">
        <f t="array" ref="J685">_xlfn.IFS(OR(I685="December",I685="January",I685="Febuary"),"Winter",OR(I685="March",I685="April",I685="May"),"Spring",OR(I685="June",I685="July",I685="August"),"Summer",OR(I685="September",I685="October",I685="November"),"Fall")</f>
        <v>Summer</v>
      </c>
      <c r="K685" s="13">
        <v>45097</v>
      </c>
      <c r="L685" s="9">
        <f t="shared" si="81"/>
        <v>18</v>
      </c>
      <c r="M685" s="9" t="s">
        <v>14</v>
      </c>
      <c r="N685" s="9">
        <v>35578</v>
      </c>
      <c r="O685" s="9">
        <v>1237</v>
      </c>
      <c r="P685" s="14">
        <v>1244.79</v>
      </c>
      <c r="Q685" s="14">
        <f t="shared" si="82"/>
        <v>1244.79</v>
      </c>
      <c r="R685" s="9">
        <v>177</v>
      </c>
      <c r="S685" s="9" t="b">
        <v>1</v>
      </c>
      <c r="T685" s="9">
        <v>0</v>
      </c>
      <c r="U685" s="9">
        <f t="shared" si="83"/>
        <v>0</v>
      </c>
      <c r="V685" s="14">
        <f t="shared" si="84"/>
        <v>7605.21</v>
      </c>
      <c r="W685" s="14">
        <f t="shared" si="85"/>
        <v>7.03271186440678</v>
      </c>
      <c r="X685" s="14">
        <f t="shared" si="86"/>
        <v>0</v>
      </c>
      <c r="Y685" s="9">
        <f t="shared" si="87"/>
        <v>0</v>
      </c>
    </row>
    <row r="686" spans="1:25">
      <c r="A686" s="5" t="s">
        <v>1433</v>
      </c>
      <c r="B686" s="6" t="s">
        <v>1434</v>
      </c>
      <c r="C686" s="7" t="s">
        <v>4128</v>
      </c>
      <c r="D686" s="7">
        <v>45280</v>
      </c>
      <c r="E686" s="6">
        <v>12</v>
      </c>
      <c r="F686" s="6">
        <v>20</v>
      </c>
      <c r="G686" s="6">
        <v>2023</v>
      </c>
      <c r="H686" s="7">
        <f t="shared" si="80"/>
        <v>45280</v>
      </c>
      <c r="I686" s="7" t="str" cm="1">
        <f t="array" ref="I686">_xlfn.IFS(E686=1,"January",E686=2,"Febuary",E686=3,"March",E686=4,"April",E686=5,"May",E686=6,"June",E686=7,"July",E686=8,"August",E686=9,"September",E686=10,"October",E686=11,"November",E686=12,"December",E686&gt;12,_xlfn.IFS(F686=1,"January",F686=2,"Febuary",F686=3,"March",F686=4,"April",F686=5,"May",F686=6,"June",F686=7,"July",F686=8,"August",F686=9,"September",F686=10,"October",F686=11,"November",F686=12,"December"))</f>
        <v>December</v>
      </c>
      <c r="J686" s="7" t="str" cm="1">
        <f t="array" ref="J686">_xlfn.IFS(OR(I686="December",I686="January",I686="Febuary"),"Winter",OR(I686="March",I686="April",I686="May"),"Spring",OR(I686="June",I686="July",I686="August"),"Summer",OR(I686="September",I686="October",I686="November"),"Fall")</f>
        <v>Winter</v>
      </c>
      <c r="K686" s="11">
        <v>45308</v>
      </c>
      <c r="L686" s="6">
        <f t="shared" si="81"/>
        <v>28</v>
      </c>
      <c r="M686" s="6" t="s">
        <v>19</v>
      </c>
      <c r="N686" s="6">
        <v>73124</v>
      </c>
      <c r="O686" s="6">
        <v>2375</v>
      </c>
      <c r="P686" s="12">
        <v>4047.66</v>
      </c>
      <c r="Q686" s="12">
        <f t="shared" si="82"/>
        <v>3636.145</v>
      </c>
      <c r="R686" s="6">
        <v>451</v>
      </c>
      <c r="S686" s="6" t="b">
        <v>1</v>
      </c>
      <c r="T686" s="6">
        <v>0</v>
      </c>
      <c r="U686" s="6">
        <f t="shared" si="83"/>
        <v>0</v>
      </c>
      <c r="V686" s="12">
        <f t="shared" si="84"/>
        <v>18913.855</v>
      </c>
      <c r="W686" s="12">
        <f t="shared" si="85"/>
        <v>8.06240576496674</v>
      </c>
      <c r="X686" s="12">
        <f t="shared" si="86"/>
        <v>0</v>
      </c>
      <c r="Y686" s="6">
        <f t="shared" si="87"/>
        <v>0</v>
      </c>
    </row>
    <row r="687" spans="1:25">
      <c r="A687" s="8" t="s">
        <v>1435</v>
      </c>
      <c r="B687" s="9" t="s">
        <v>1436</v>
      </c>
      <c r="C687" s="10" t="s">
        <v>4128</v>
      </c>
      <c r="D687" s="10">
        <v>45105</v>
      </c>
      <c r="E687" s="9">
        <v>6</v>
      </c>
      <c r="F687" s="9">
        <v>28</v>
      </c>
      <c r="G687" s="9">
        <v>2023</v>
      </c>
      <c r="H687" s="10">
        <f t="shared" si="80"/>
        <v>45105</v>
      </c>
      <c r="I687" s="10" t="str" cm="1">
        <f t="array" ref="I687">_xlfn.IFS(E687=1,"January",E687=2,"Febuary",E687=3,"March",E687=4,"April",E687=5,"May",E687=6,"June",E687=7,"July",E687=8,"August",E687=9,"September",E687=10,"October",E687=11,"November",E687=12,"December",E687&gt;12,_xlfn.IFS(F687=1,"January",F687=2,"Febuary",F687=3,"March",F687=4,"April",F687=5,"May",F687=6,"June",F687=7,"July",F687=8,"August",F687=9,"September",F687=10,"October",F687=11,"November",F687=12,"December"))</f>
        <v>June</v>
      </c>
      <c r="J687" s="10" t="str" cm="1">
        <f t="array" ref="J687">_xlfn.IFS(OR(I687="December",I687="January",I687="Febuary"),"Winter",OR(I687="March",I687="April",I687="May"),"Spring",OR(I687="June",I687="July",I687="August"),"Summer",OR(I687="September",I687="October",I687="November"),"Fall")</f>
        <v>Summer</v>
      </c>
      <c r="K687" s="13">
        <v>45127</v>
      </c>
      <c r="L687" s="9">
        <f t="shared" si="81"/>
        <v>22</v>
      </c>
      <c r="M687" s="9" t="s">
        <v>33</v>
      </c>
      <c r="N687" s="9">
        <v>27790</v>
      </c>
      <c r="O687" s="9">
        <v>662</v>
      </c>
      <c r="P687" s="14">
        <v>575.79</v>
      </c>
      <c r="Q687" s="14">
        <f t="shared" si="82"/>
        <v>575.79</v>
      </c>
      <c r="R687" s="9">
        <v>53</v>
      </c>
      <c r="S687" s="9" t="b">
        <v>1</v>
      </c>
      <c r="T687" s="9">
        <v>0</v>
      </c>
      <c r="U687" s="9">
        <f t="shared" si="83"/>
        <v>0</v>
      </c>
      <c r="V687" s="14">
        <f t="shared" si="84"/>
        <v>2074.21</v>
      </c>
      <c r="W687" s="14">
        <f t="shared" si="85"/>
        <v>10.8639622641509</v>
      </c>
      <c r="X687" s="14">
        <f t="shared" si="86"/>
        <v>0</v>
      </c>
      <c r="Y687" s="9">
        <f t="shared" si="87"/>
        <v>0</v>
      </c>
    </row>
    <row r="688" spans="1:25">
      <c r="A688" s="5" t="s">
        <v>1437</v>
      </c>
      <c r="B688" s="6" t="s">
        <v>1438</v>
      </c>
      <c r="C688" s="7" t="s">
        <v>4127</v>
      </c>
      <c r="D688" s="7">
        <v>45067</v>
      </c>
      <c r="E688" s="6">
        <v>5</v>
      </c>
      <c r="F688" s="6">
        <v>21</v>
      </c>
      <c r="G688" s="6">
        <v>2023</v>
      </c>
      <c r="H688" s="7">
        <f t="shared" si="80"/>
        <v>45067</v>
      </c>
      <c r="I688" s="7" t="str" cm="1">
        <f t="array" ref="I688">_xlfn.IFS(E688=1,"January",E688=2,"Febuary",E688=3,"March",E688=4,"April",E688=5,"May",E688=6,"June",E688=7,"July",E688=8,"August",E688=9,"September",E688=10,"October",E688=11,"November",E688=12,"December",E688&gt;12,_xlfn.IFS(F688=1,"January",F688=2,"Febuary",F688=3,"March",F688=4,"April",F688=5,"May",F688=6,"June",F688=7,"July",F688=8,"August",F688=9,"September",F688=10,"October",F688=11,"November",F688=12,"December"))</f>
        <v>May</v>
      </c>
      <c r="J688" s="7" t="str" cm="1">
        <f t="array" ref="J688">_xlfn.IFS(OR(I688="December",I688="January",I688="Febuary"),"Winter",OR(I688="March",I688="April",I688="May"),"Spring",OR(I688="June",I688="July",I688="August"),"Summer",OR(I688="September",I688="October",I688="November"),"Fall")</f>
        <v>Spring</v>
      </c>
      <c r="K688" s="11">
        <v>45073</v>
      </c>
      <c r="L688" s="6">
        <f t="shared" si="81"/>
        <v>6</v>
      </c>
      <c r="M688" s="6" t="s">
        <v>415</v>
      </c>
      <c r="N688" s="6">
        <v>26289</v>
      </c>
      <c r="O688" s="6">
        <v>594</v>
      </c>
      <c r="P688" s="12">
        <v>1166.65</v>
      </c>
      <c r="Q688" s="12">
        <f t="shared" si="82"/>
        <v>1166.65</v>
      </c>
      <c r="R688" s="6">
        <v>0</v>
      </c>
      <c r="S688" s="6" t="b">
        <v>0</v>
      </c>
      <c r="T688" s="6">
        <v>0</v>
      </c>
      <c r="U688" s="6">
        <f t="shared" si="83"/>
        <v>0</v>
      </c>
      <c r="V688" s="12">
        <f t="shared" si="84"/>
        <v>-1166.65</v>
      </c>
      <c r="W688" s="12">
        <f t="shared" si="85"/>
        <v>0</v>
      </c>
      <c r="X688" s="12">
        <f t="shared" si="86"/>
        <v>0</v>
      </c>
      <c r="Y688" s="6">
        <f t="shared" si="87"/>
        <v>0</v>
      </c>
    </row>
    <row r="689" spans="1:25">
      <c r="A689" s="8" t="s">
        <v>1439</v>
      </c>
      <c r="B689" s="9" t="s">
        <v>1440</v>
      </c>
      <c r="C689" s="10" t="s">
        <v>4131</v>
      </c>
      <c r="D689" s="10">
        <v>45205</v>
      </c>
      <c r="E689" s="9">
        <v>10</v>
      </c>
      <c r="F689" s="9">
        <v>6</v>
      </c>
      <c r="G689" s="9">
        <v>2023</v>
      </c>
      <c r="H689" s="10">
        <f t="shared" si="80"/>
        <v>45205</v>
      </c>
      <c r="I689" s="10" t="str" cm="1">
        <f t="array" ref="I689">_xlfn.IFS(E689=1,"January",E689=2,"Febuary",E689=3,"March",E689=4,"April",E689=5,"May",E689=6,"June",E689=7,"July",E689=8,"August",E689=9,"September",E689=10,"October",E689=11,"November",E689=12,"December",E689&gt;12,_xlfn.IFS(F689=1,"January",F689=2,"Febuary",F689=3,"March",F689=4,"April",F689=5,"May",F689=6,"June",F689=7,"July",F689=8,"August",F689=9,"September",F689=10,"October",F689=11,"November",F689=12,"December"))</f>
        <v>October</v>
      </c>
      <c r="J689" s="10" t="str" cm="1">
        <f t="array" ref="J689">_xlfn.IFS(OR(I689="December",I689="January",I689="Febuary"),"Winter",OR(I689="March",I689="April",I689="May"),"Spring",OR(I689="June",I689="July",I689="August"),"Summer",OR(I689="September",I689="October",I689="November"),"Fall")</f>
        <v>Fall</v>
      </c>
      <c r="K689" s="13">
        <v>45234</v>
      </c>
      <c r="L689" s="9">
        <f t="shared" si="81"/>
        <v>29</v>
      </c>
      <c r="M689" s="9" t="s">
        <v>33</v>
      </c>
      <c r="N689" s="9">
        <v>56129</v>
      </c>
      <c r="O689" s="9">
        <v>2294</v>
      </c>
      <c r="P689" s="14">
        <v>2333.52</v>
      </c>
      <c r="Q689" s="14">
        <f t="shared" si="82"/>
        <v>2333.52</v>
      </c>
      <c r="R689" s="9">
        <v>412</v>
      </c>
      <c r="S689" s="9" t="b">
        <v>1</v>
      </c>
      <c r="T689" s="9">
        <v>0</v>
      </c>
      <c r="U689" s="9">
        <f t="shared" si="83"/>
        <v>0</v>
      </c>
      <c r="V689" s="14">
        <f t="shared" si="84"/>
        <v>18266.48</v>
      </c>
      <c r="W689" s="14">
        <f t="shared" si="85"/>
        <v>5.66388349514563</v>
      </c>
      <c r="X689" s="14">
        <f t="shared" si="86"/>
        <v>0</v>
      </c>
      <c r="Y689" s="9">
        <f t="shared" si="87"/>
        <v>0</v>
      </c>
    </row>
    <row r="690" spans="1:25">
      <c r="A690" s="5" t="s">
        <v>1441</v>
      </c>
      <c r="B690" s="6" t="s">
        <v>1442</v>
      </c>
      <c r="C690" s="7" t="s">
        <v>4128</v>
      </c>
      <c r="D690" s="7">
        <v>45103</v>
      </c>
      <c r="E690" s="6">
        <v>6</v>
      </c>
      <c r="F690" s="6">
        <v>26</v>
      </c>
      <c r="G690" s="6">
        <v>2023</v>
      </c>
      <c r="H690" s="7">
        <f t="shared" si="80"/>
        <v>45103</v>
      </c>
      <c r="I690" s="7" t="str" cm="1">
        <f t="array" ref="I690">_xlfn.IFS(E690=1,"January",E690=2,"Febuary",E690=3,"March",E690=4,"April",E690=5,"May",E690=6,"June",E690=7,"July",E690=8,"August",E690=9,"September",E690=10,"October",E690=11,"November",E690=12,"December",E690&gt;12,_xlfn.IFS(F690=1,"January",F690=2,"Febuary",F690=3,"March",F690=4,"April",F690=5,"May",F690=6,"June",F690=7,"July",F690=8,"August",F690=9,"September",F690=10,"October",F690=11,"November",F690=12,"December"))</f>
        <v>June</v>
      </c>
      <c r="J690" s="7" t="str" cm="1">
        <f t="array" ref="J690">_xlfn.IFS(OR(I690="December",I690="January",I690="Febuary"),"Winter",OR(I690="March",I690="April",I690="May"),"Spring",OR(I690="June",I690="July",I690="August"),"Summer",OR(I690="September",I690="October",I690="November"),"Fall")</f>
        <v>Summer</v>
      </c>
      <c r="K690" s="11">
        <v>45105</v>
      </c>
      <c r="L690" s="6">
        <f t="shared" si="81"/>
        <v>2</v>
      </c>
      <c r="M690" s="6" t="s">
        <v>41</v>
      </c>
      <c r="N690" s="6">
        <v>94714</v>
      </c>
      <c r="O690" s="6">
        <v>1274</v>
      </c>
      <c r="P690" s="12">
        <v>1281.6</v>
      </c>
      <c r="Q690" s="12">
        <f t="shared" si="82"/>
        <v>1281.6</v>
      </c>
      <c r="R690" s="6">
        <v>163</v>
      </c>
      <c r="S690" s="6" t="b">
        <v>0</v>
      </c>
      <c r="T690" s="6">
        <v>0</v>
      </c>
      <c r="U690" s="6">
        <f t="shared" si="83"/>
        <v>0</v>
      </c>
      <c r="V690" s="12">
        <f t="shared" si="84"/>
        <v>6868.4</v>
      </c>
      <c r="W690" s="12">
        <f t="shared" si="85"/>
        <v>7.86257668711656</v>
      </c>
      <c r="X690" s="12">
        <f t="shared" si="86"/>
        <v>0</v>
      </c>
      <c r="Y690" s="6">
        <f t="shared" si="87"/>
        <v>0</v>
      </c>
    </row>
    <row r="691" spans="1:25">
      <c r="A691" s="8" t="s">
        <v>1443</v>
      </c>
      <c r="B691" s="9" t="s">
        <v>1444</v>
      </c>
      <c r="C691" s="10" t="s">
        <v>4131</v>
      </c>
      <c r="D691" s="10" t="s">
        <v>1445</v>
      </c>
      <c r="E691" s="9">
        <v>29</v>
      </c>
      <c r="F691" s="9">
        <v>5</v>
      </c>
      <c r="G691" s="9">
        <v>2023</v>
      </c>
      <c r="H691" s="10">
        <f t="shared" si="80"/>
        <v>45075</v>
      </c>
      <c r="I691" s="10" t="str" cm="1">
        <f t="array" ref="I691">_xlfn.IFS(E691=1,"January",E691=2,"Febuary",E691=3,"March",E691=4,"April",E691=5,"May",E691=6,"June",E691=7,"July",E691=8,"August",E691=9,"September",E691=10,"October",E691=11,"November",E691=12,"December",E691&gt;12,_xlfn.IFS(F691=1,"January",F691=2,"Febuary",F691=3,"March",F691=4,"April",F691=5,"May",F691=6,"June",F691=7,"July",F691=8,"August",F691=9,"September",F691=10,"October",F691=11,"November",F691=12,"December"))</f>
        <v>May</v>
      </c>
      <c r="J691" s="10" t="str" cm="1">
        <f t="array" ref="J691">_xlfn.IFS(OR(I691="December",I691="January",I691="Febuary"),"Winter",OR(I691="March",I691="April",I691="May"),"Spring",OR(I691="June",I691="July",I691="August"),"Summer",OR(I691="September",I691="October",I691="November"),"Fall")</f>
        <v>Spring</v>
      </c>
      <c r="K691" s="13">
        <v>45086</v>
      </c>
      <c r="L691" s="9">
        <f t="shared" si="81"/>
        <v>11</v>
      </c>
      <c r="M691" s="9" t="s">
        <v>19</v>
      </c>
      <c r="N691" s="9">
        <v>95246</v>
      </c>
      <c r="O691" s="9">
        <v>1854</v>
      </c>
      <c r="P691" s="14">
        <v>1794.43</v>
      </c>
      <c r="Q691" s="14">
        <f t="shared" si="82"/>
        <v>1794.43</v>
      </c>
      <c r="R691" s="9">
        <v>278</v>
      </c>
      <c r="S691" s="9" t="b">
        <v>0</v>
      </c>
      <c r="T691" s="9">
        <v>0</v>
      </c>
      <c r="U691" s="9">
        <f t="shared" si="83"/>
        <v>0</v>
      </c>
      <c r="V691" s="14">
        <f t="shared" si="84"/>
        <v>12105.57</v>
      </c>
      <c r="W691" s="14">
        <f t="shared" si="85"/>
        <v>6.45478417266187</v>
      </c>
      <c r="X691" s="14">
        <f t="shared" si="86"/>
        <v>0</v>
      </c>
      <c r="Y691" s="9">
        <f t="shared" si="87"/>
        <v>0</v>
      </c>
    </row>
    <row r="692" spans="1:25">
      <c r="A692" s="5" t="s">
        <v>1446</v>
      </c>
      <c r="B692" s="6" t="s">
        <v>1447</v>
      </c>
      <c r="C692" s="7" t="s">
        <v>4131</v>
      </c>
      <c r="D692" s="7">
        <v>45292</v>
      </c>
      <c r="E692" s="6">
        <v>1</v>
      </c>
      <c r="F692" s="6">
        <v>1</v>
      </c>
      <c r="G692" s="6">
        <v>2024</v>
      </c>
      <c r="H692" s="7">
        <f t="shared" si="80"/>
        <v>45292</v>
      </c>
      <c r="I692" s="7" t="str" cm="1">
        <f t="array" ref="I692">_xlfn.IFS(E692=1,"January",E692=2,"Febuary",E692=3,"March",E692=4,"April",E692=5,"May",E692=6,"June",E692=7,"July",E692=8,"August",E692=9,"September",E692=10,"October",E692=11,"November",E692=12,"December",E692&gt;12,_xlfn.IFS(F692=1,"January",F692=2,"Febuary",F692=3,"March",F692=4,"April",F692=5,"May",F692=6,"June",F692=7,"July",F692=8,"August",F692=9,"September",F692=10,"October",F692=11,"November",F692=12,"December"))</f>
        <v>January</v>
      </c>
      <c r="J692" s="7" t="str" cm="1">
        <f t="array" ref="J692">_xlfn.IFS(OR(I692="December",I692="January",I692="Febuary"),"Winter",OR(I692="March",I692="April",I692="May"),"Spring",OR(I692="June",I692="July",I692="August"),"Summer",OR(I692="September",I692="October",I692="November"),"Fall")</f>
        <v>Winter</v>
      </c>
      <c r="K692" s="11">
        <v>45309</v>
      </c>
      <c r="L692" s="6">
        <f t="shared" si="81"/>
        <v>17</v>
      </c>
      <c r="M692" s="6" t="s">
        <v>23</v>
      </c>
      <c r="N692" s="6">
        <v>16485</v>
      </c>
      <c r="O692" s="6">
        <v>647</v>
      </c>
      <c r="P692" s="12">
        <v>442.01</v>
      </c>
      <c r="Q692" s="12">
        <f t="shared" si="82"/>
        <v>442.01</v>
      </c>
      <c r="R692" s="6">
        <v>111</v>
      </c>
      <c r="S692" s="6" t="b">
        <v>0</v>
      </c>
      <c r="T692" s="6">
        <v>0</v>
      </c>
      <c r="U692" s="6">
        <f t="shared" si="83"/>
        <v>0</v>
      </c>
      <c r="V692" s="12">
        <f t="shared" si="84"/>
        <v>5107.99</v>
      </c>
      <c r="W692" s="12">
        <f t="shared" si="85"/>
        <v>3.98207207207207</v>
      </c>
      <c r="X692" s="12">
        <f t="shared" si="86"/>
        <v>0</v>
      </c>
      <c r="Y692" s="6">
        <f t="shared" si="87"/>
        <v>0</v>
      </c>
    </row>
    <row r="693" spans="1:25">
      <c r="A693" s="8" t="s">
        <v>1448</v>
      </c>
      <c r="B693" s="9" t="s">
        <v>1449</v>
      </c>
      <c r="C693" s="10" t="s">
        <v>4129</v>
      </c>
      <c r="D693" s="10">
        <v>45153</v>
      </c>
      <c r="E693" s="9">
        <v>8</v>
      </c>
      <c r="F693" s="9">
        <v>15</v>
      </c>
      <c r="G693" s="9">
        <v>2023</v>
      </c>
      <c r="H693" s="10">
        <f t="shared" si="80"/>
        <v>45153</v>
      </c>
      <c r="I693" s="10" t="str" cm="1">
        <f t="array" ref="I693">_xlfn.IFS(E693=1,"January",E693=2,"Febuary",E693=3,"March",E693=4,"April",E693=5,"May",E693=6,"June",E693=7,"July",E693=8,"August",E693=9,"September",E693=10,"October",E693=11,"November",E693=12,"December",E693&gt;12,_xlfn.IFS(F693=1,"January",F693=2,"Febuary",F693=3,"March",F693=4,"April",F693=5,"May",F693=6,"June",F693=7,"July",F693=8,"August",F693=9,"September",F693=10,"October",F693=11,"November",F693=12,"December"))</f>
        <v>August</v>
      </c>
      <c r="J693" s="10" t="str" cm="1">
        <f t="array" ref="J693">_xlfn.IFS(OR(I693="December",I693="January",I693="Febuary"),"Winter",OR(I693="March",I693="April",I693="May"),"Spring",OR(I693="June",I693="July",I693="August"),"Summer",OR(I693="September",I693="October",I693="November"),"Fall")</f>
        <v>Summer</v>
      </c>
      <c r="K693" s="13">
        <v>45183</v>
      </c>
      <c r="L693" s="9">
        <f t="shared" si="81"/>
        <v>30</v>
      </c>
      <c r="M693" s="9" t="s">
        <v>33</v>
      </c>
      <c r="N693" s="9">
        <v>45482</v>
      </c>
      <c r="O693" s="9">
        <v>1452</v>
      </c>
      <c r="P693" s="14">
        <v>968.06</v>
      </c>
      <c r="Q693" s="14">
        <f t="shared" si="82"/>
        <v>968.06</v>
      </c>
      <c r="R693" s="9">
        <v>129</v>
      </c>
      <c r="S693" s="9" t="b">
        <v>1</v>
      </c>
      <c r="T693" s="9">
        <v>0</v>
      </c>
      <c r="U693" s="9">
        <f t="shared" si="83"/>
        <v>0</v>
      </c>
      <c r="V693" s="14">
        <f t="shared" si="84"/>
        <v>5481.94</v>
      </c>
      <c r="W693" s="14">
        <f t="shared" si="85"/>
        <v>7.50434108527132</v>
      </c>
      <c r="X693" s="14">
        <f t="shared" si="86"/>
        <v>0</v>
      </c>
      <c r="Y693" s="9">
        <f t="shared" si="87"/>
        <v>0</v>
      </c>
    </row>
    <row r="694" spans="1:25">
      <c r="A694" s="5" t="s">
        <v>1450</v>
      </c>
      <c r="B694" s="6" t="s">
        <v>1451</v>
      </c>
      <c r="C694" s="7" t="s">
        <v>4129</v>
      </c>
      <c r="D694" s="7">
        <v>45036</v>
      </c>
      <c r="E694" s="6">
        <v>4</v>
      </c>
      <c r="F694" s="6">
        <v>20</v>
      </c>
      <c r="G694" s="6">
        <v>2023</v>
      </c>
      <c r="H694" s="7">
        <f t="shared" si="80"/>
        <v>45036</v>
      </c>
      <c r="I694" s="7" t="str" cm="1">
        <f t="array" ref="I694">_xlfn.IFS(E694=1,"January",E694=2,"Febuary",E694=3,"March",E694=4,"April",E694=5,"May",E694=6,"June",E694=7,"July",E694=8,"August",E694=9,"September",E694=10,"October",E694=11,"November",E694=12,"December",E694&gt;12,_xlfn.IFS(F694=1,"January",F694=2,"Febuary",F694=3,"March",F694=4,"April",F694=5,"May",F694=6,"June",F694=7,"July",F694=8,"August",F694=9,"September",F694=10,"October",F694=11,"November",F694=12,"December"))</f>
        <v>April</v>
      </c>
      <c r="J694" s="7" t="str" cm="1">
        <f t="array" ref="J694">_xlfn.IFS(OR(I694="December",I694="January",I694="Febuary"),"Winter",OR(I694="March",I694="April",I694="May"),"Spring",OR(I694="June",I694="July",I694="August"),"Summer",OR(I694="September",I694="October",I694="November"),"Fall")</f>
        <v>Spring</v>
      </c>
      <c r="K694" s="11">
        <v>45064</v>
      </c>
      <c r="L694" s="6">
        <f t="shared" si="81"/>
        <v>28</v>
      </c>
      <c r="M694" s="6" t="s">
        <v>138</v>
      </c>
      <c r="N694" s="6">
        <v>87188</v>
      </c>
      <c r="O694" s="6">
        <v>1318</v>
      </c>
      <c r="P694" s="12">
        <v>1940.3</v>
      </c>
      <c r="Q694" s="12">
        <f t="shared" si="82"/>
        <v>1940.3</v>
      </c>
      <c r="R694" s="6">
        <v>124</v>
      </c>
      <c r="S694" s="6" t="b">
        <v>1</v>
      </c>
      <c r="T694" s="6">
        <v>0</v>
      </c>
      <c r="U694" s="6">
        <f t="shared" si="83"/>
        <v>0</v>
      </c>
      <c r="V694" s="12">
        <f t="shared" si="84"/>
        <v>4259.7</v>
      </c>
      <c r="W694" s="12">
        <f t="shared" si="85"/>
        <v>15.6475806451613</v>
      </c>
      <c r="X694" s="12">
        <f t="shared" si="86"/>
        <v>0</v>
      </c>
      <c r="Y694" s="6">
        <f t="shared" si="87"/>
        <v>0</v>
      </c>
    </row>
    <row r="695" spans="1:25">
      <c r="A695" s="8" t="s">
        <v>1452</v>
      </c>
      <c r="B695" s="9" t="s">
        <v>1453</v>
      </c>
      <c r="C695" s="10" t="s">
        <v>4127</v>
      </c>
      <c r="D695" s="10">
        <v>45214</v>
      </c>
      <c r="E695" s="9">
        <v>10</v>
      </c>
      <c r="F695" s="9">
        <v>15</v>
      </c>
      <c r="G695" s="9">
        <v>2023</v>
      </c>
      <c r="H695" s="10">
        <f t="shared" si="80"/>
        <v>45214</v>
      </c>
      <c r="I695" s="10" t="str" cm="1">
        <f t="array" ref="I695">_xlfn.IFS(E695=1,"January",E695=2,"Febuary",E695=3,"March",E695=4,"April",E695=5,"May",E695=6,"June",E695=7,"July",E695=8,"August",E695=9,"September",E695=10,"October",E695=11,"November",E695=12,"December",E695&gt;12,_xlfn.IFS(F695=1,"January",F695=2,"Febuary",F695=3,"March",F695=4,"April",F695=5,"May",F695=6,"June",F695=7,"July",F695=8,"August",F695=9,"September",F695=10,"October",F695=11,"November",F695=12,"December"))</f>
        <v>October</v>
      </c>
      <c r="J695" s="10" t="str" cm="1">
        <f t="array" ref="J695">_xlfn.IFS(OR(I695="December",I695="January",I695="Febuary"),"Winter",OR(I695="March",I695="April",I695="May"),"Spring",OR(I695="June",I695="July",I695="August"),"Summer",OR(I695="September",I695="October",I695="November"),"Fall")</f>
        <v>Fall</v>
      </c>
      <c r="K695" s="13">
        <v>45209</v>
      </c>
      <c r="L695" s="9">
        <f t="shared" si="81"/>
        <v>45244</v>
      </c>
      <c r="M695" s="9" t="s">
        <v>41</v>
      </c>
      <c r="N695" s="9">
        <v>5748</v>
      </c>
      <c r="O695" s="9">
        <v>260</v>
      </c>
      <c r="P695" s="14">
        <v>471.3</v>
      </c>
      <c r="Q695" s="14">
        <f t="shared" si="82"/>
        <v>471.3</v>
      </c>
      <c r="R695" s="9">
        <v>13</v>
      </c>
      <c r="S695" s="9" t="b">
        <v>0</v>
      </c>
      <c r="T695" s="9">
        <v>0</v>
      </c>
      <c r="U695" s="9">
        <f t="shared" si="83"/>
        <v>0</v>
      </c>
      <c r="V695" s="14">
        <f t="shared" si="84"/>
        <v>178.7</v>
      </c>
      <c r="W695" s="14">
        <f t="shared" si="85"/>
        <v>36.2538461538462</v>
      </c>
      <c r="X695" s="14">
        <f t="shared" si="86"/>
        <v>0</v>
      </c>
      <c r="Y695" s="9">
        <f t="shared" si="87"/>
        <v>0</v>
      </c>
    </row>
    <row r="696" spans="1:25">
      <c r="A696" s="5" t="s">
        <v>1454</v>
      </c>
      <c r="B696" s="6" t="s">
        <v>1455</v>
      </c>
      <c r="C696" s="7" t="s">
        <v>4127</v>
      </c>
      <c r="D696" s="7">
        <v>45242</v>
      </c>
      <c r="E696" s="6">
        <v>11</v>
      </c>
      <c r="F696" s="6">
        <v>12</v>
      </c>
      <c r="G696" s="6">
        <v>2023</v>
      </c>
      <c r="H696" s="7">
        <f t="shared" si="80"/>
        <v>45242</v>
      </c>
      <c r="I696" s="7" t="str" cm="1">
        <f t="array" ref="I696">_xlfn.IFS(E696=1,"January",E696=2,"Febuary",E696=3,"March",E696=4,"April",E696=5,"May",E696=6,"June",E696=7,"July",E696=8,"August",E696=9,"September",E696=10,"October",E696=11,"November",E696=12,"December",E696&gt;12,_xlfn.IFS(F696=1,"January",F696=2,"Febuary",F696=3,"March",F696=4,"April",F696=5,"May",F696=6,"June",F696=7,"July",F696=8,"August",F696=9,"September",F696=10,"October",F696=11,"November",F696=12,"December"))</f>
        <v>November</v>
      </c>
      <c r="J696" s="7" t="str" cm="1">
        <f t="array" ref="J696">_xlfn.IFS(OR(I696="December",I696="January",I696="Febuary"),"Winter",OR(I696="March",I696="April",I696="May"),"Spring",OR(I696="June",I696="July",I696="August"),"Summer",OR(I696="September",I696="October",I696="November"),"Fall")</f>
        <v>Fall</v>
      </c>
      <c r="K696" s="11">
        <v>45247</v>
      </c>
      <c r="L696" s="6">
        <f t="shared" si="81"/>
        <v>5</v>
      </c>
      <c r="M696" s="6" t="s">
        <v>33</v>
      </c>
      <c r="N696" s="6">
        <v>87769</v>
      </c>
      <c r="O696" s="6">
        <v>2258</v>
      </c>
      <c r="P696" s="12">
        <v>3806.49</v>
      </c>
      <c r="Q696" s="12">
        <f t="shared" si="82"/>
        <v>3636.145</v>
      </c>
      <c r="R696" s="6">
        <v>439</v>
      </c>
      <c r="S696" s="6" t="b">
        <v>1</v>
      </c>
      <c r="T696" s="6">
        <v>0</v>
      </c>
      <c r="U696" s="6">
        <f t="shared" si="83"/>
        <v>0</v>
      </c>
      <c r="V696" s="12">
        <f t="shared" si="84"/>
        <v>18313.855</v>
      </c>
      <c r="W696" s="12">
        <f t="shared" si="85"/>
        <v>8.28279043280182</v>
      </c>
      <c r="X696" s="12">
        <f t="shared" si="86"/>
        <v>0</v>
      </c>
      <c r="Y696" s="6">
        <f t="shared" si="87"/>
        <v>0</v>
      </c>
    </row>
    <row r="697" spans="1:25">
      <c r="A697" s="8" t="s">
        <v>1456</v>
      </c>
      <c r="B697" s="9" t="s">
        <v>1457</v>
      </c>
      <c r="C697" s="10" t="s">
        <v>4129</v>
      </c>
      <c r="D697" s="10">
        <v>44952</v>
      </c>
      <c r="E697" s="9">
        <v>1</v>
      </c>
      <c r="F697" s="9">
        <v>26</v>
      </c>
      <c r="G697" s="9">
        <v>2023</v>
      </c>
      <c r="H697" s="10">
        <f t="shared" si="80"/>
        <v>44952</v>
      </c>
      <c r="I697" s="10" t="str" cm="1">
        <f t="array" ref="I697">_xlfn.IFS(E697=1,"January",E697=2,"Febuary",E697=3,"March",E697=4,"April",E697=5,"May",E697=6,"June",E697=7,"July",E697=8,"August",E697=9,"September",E697=10,"October",E697=11,"November",E697=12,"December",E697&gt;12,_xlfn.IFS(F697=1,"January",F697=2,"Febuary",F697=3,"March",F697=4,"April",F697=5,"May",F697=6,"June",F697=7,"July",F697=8,"August",F697=9,"September",F697=10,"October",F697=11,"November",F697=12,"December"))</f>
        <v>January</v>
      </c>
      <c r="J697" s="10" t="str" cm="1">
        <f t="array" ref="J697">_xlfn.IFS(OR(I697="December",I697="January",I697="Febuary"),"Winter",OR(I697="March",I697="April",I697="May"),"Spring",OR(I697="June",I697="July",I697="August"),"Summer",OR(I697="September",I697="October",I697="November"),"Fall")</f>
        <v>Winter</v>
      </c>
      <c r="K697" s="13">
        <v>44972</v>
      </c>
      <c r="L697" s="9">
        <f t="shared" si="81"/>
        <v>20</v>
      </c>
      <c r="M697" s="9" t="s">
        <v>138</v>
      </c>
      <c r="N697" s="9">
        <v>10435</v>
      </c>
      <c r="O697" s="9">
        <v>449</v>
      </c>
      <c r="P697" s="14">
        <v>319.54</v>
      </c>
      <c r="Q697" s="14">
        <f t="shared" si="82"/>
        <v>319.54</v>
      </c>
      <c r="R697" s="9">
        <v>84</v>
      </c>
      <c r="S697" s="9" t="b">
        <v>1</v>
      </c>
      <c r="T697" s="9">
        <v>0</v>
      </c>
      <c r="U697" s="9">
        <f t="shared" si="83"/>
        <v>0</v>
      </c>
      <c r="V697" s="14">
        <f t="shared" si="84"/>
        <v>3880.46</v>
      </c>
      <c r="W697" s="14">
        <f t="shared" si="85"/>
        <v>3.80404761904762</v>
      </c>
      <c r="X697" s="14">
        <f t="shared" si="86"/>
        <v>0</v>
      </c>
      <c r="Y697" s="9">
        <f t="shared" si="87"/>
        <v>0</v>
      </c>
    </row>
    <row r="698" spans="1:25">
      <c r="A698" s="5" t="s">
        <v>1458</v>
      </c>
      <c r="B698" s="6" t="s">
        <v>1459</v>
      </c>
      <c r="C698" s="7" t="s">
        <v>4131</v>
      </c>
      <c r="D698" s="7">
        <v>45253</v>
      </c>
      <c r="E698" s="6">
        <v>11</v>
      </c>
      <c r="F698" s="6">
        <v>23</v>
      </c>
      <c r="G698" s="6">
        <v>2023</v>
      </c>
      <c r="H698" s="7">
        <f t="shared" si="80"/>
        <v>45253</v>
      </c>
      <c r="I698" s="7" t="str" cm="1">
        <f t="array" ref="I698">_xlfn.IFS(E698=1,"January",E698=2,"Febuary",E698=3,"March",E698=4,"April",E698=5,"May",E698=6,"June",E698=7,"July",E698=8,"August",E698=9,"September",E698=10,"October",E698=11,"November",E698=12,"December",E698&gt;12,_xlfn.IFS(F698=1,"January",F698=2,"Febuary",F698=3,"March",F698=4,"April",F698=5,"May",F698=6,"June",F698=7,"July",F698=8,"August",F698=9,"September",F698=10,"October",F698=11,"November",F698=12,"December"))</f>
        <v>November</v>
      </c>
      <c r="J698" s="7" t="str" cm="1">
        <f t="array" ref="J698">_xlfn.IFS(OR(I698="December",I698="January",I698="Febuary"),"Winter",OR(I698="March",I698="April",I698="May"),"Spring",OR(I698="June",I698="July",I698="August"),"Summer",OR(I698="September",I698="October",I698="November"),"Fall")</f>
        <v>Fall</v>
      </c>
      <c r="K698" s="11">
        <v>45264</v>
      </c>
      <c r="L698" s="6">
        <f t="shared" si="81"/>
        <v>11</v>
      </c>
      <c r="M698" s="6" t="s">
        <v>41</v>
      </c>
      <c r="N698" s="6">
        <v>4709</v>
      </c>
      <c r="O698" s="6">
        <v>195</v>
      </c>
      <c r="P698" s="12">
        <v>257.08</v>
      </c>
      <c r="Q698" s="12">
        <f t="shared" si="82"/>
        <v>257.08</v>
      </c>
      <c r="R698" s="6">
        <v>32</v>
      </c>
      <c r="S698" s="6" t="b">
        <v>1</v>
      </c>
      <c r="T698" s="6">
        <v>0</v>
      </c>
      <c r="U698" s="6">
        <f t="shared" si="83"/>
        <v>0</v>
      </c>
      <c r="V698" s="12">
        <f t="shared" si="84"/>
        <v>1342.92</v>
      </c>
      <c r="W698" s="12">
        <f t="shared" si="85"/>
        <v>8.03375</v>
      </c>
      <c r="X698" s="12">
        <f t="shared" si="86"/>
        <v>0</v>
      </c>
      <c r="Y698" s="6">
        <f t="shared" si="87"/>
        <v>0</v>
      </c>
    </row>
    <row r="699" spans="1:25">
      <c r="A699" s="8" t="s">
        <v>1460</v>
      </c>
      <c r="B699" s="9" t="s">
        <v>1461</v>
      </c>
      <c r="C699" s="10" t="s">
        <v>4129</v>
      </c>
      <c r="D699" s="10">
        <v>45096</v>
      </c>
      <c r="E699" s="9">
        <v>6</v>
      </c>
      <c r="F699" s="9">
        <v>19</v>
      </c>
      <c r="G699" s="9">
        <v>2023</v>
      </c>
      <c r="H699" s="10">
        <f t="shared" si="80"/>
        <v>45096</v>
      </c>
      <c r="I699" s="10" t="str" cm="1">
        <f t="array" ref="I699">_xlfn.IFS(E699=1,"January",E699=2,"Febuary",E699=3,"March",E699=4,"April",E699=5,"May",E699=6,"June",E699=7,"July",E699=8,"August",E699=9,"September",E699=10,"October",E699=11,"November",E699=12,"December",E699&gt;12,_xlfn.IFS(F699=1,"January",F699=2,"Febuary",F699=3,"March",F699=4,"April",F699=5,"May",F699=6,"June",F699=7,"July",F699=8,"August",F699=9,"September",F699=10,"October",F699=11,"November",F699=12,"December"))</f>
        <v>June</v>
      </c>
      <c r="J699" s="10" t="str" cm="1">
        <f t="array" ref="J699">_xlfn.IFS(OR(I699="December",I699="January",I699="Febuary"),"Winter",OR(I699="March",I699="April",I699="May"),"Spring",OR(I699="June",I699="July",I699="August"),"Summer",OR(I699="September",I699="October",I699="November"),"Fall")</f>
        <v>Summer</v>
      </c>
      <c r="K699" s="13">
        <v>45114</v>
      </c>
      <c r="L699" s="9">
        <f t="shared" si="81"/>
        <v>18</v>
      </c>
      <c r="M699" s="9" t="s">
        <v>14</v>
      </c>
      <c r="N699" s="9">
        <v>31355</v>
      </c>
      <c r="O699" s="9">
        <v>1096</v>
      </c>
      <c r="P699" s="14">
        <v>721.59</v>
      </c>
      <c r="Q699" s="14">
        <f t="shared" si="82"/>
        <v>721.59</v>
      </c>
      <c r="R699" s="9">
        <v>67</v>
      </c>
      <c r="S699" s="9" t="b">
        <v>0</v>
      </c>
      <c r="T699" s="9">
        <v>0</v>
      </c>
      <c r="U699" s="9">
        <f t="shared" si="83"/>
        <v>0</v>
      </c>
      <c r="V699" s="14">
        <f t="shared" si="84"/>
        <v>2628.41</v>
      </c>
      <c r="W699" s="14">
        <f t="shared" si="85"/>
        <v>10.77</v>
      </c>
      <c r="X699" s="14">
        <f t="shared" si="86"/>
        <v>0</v>
      </c>
      <c r="Y699" s="9">
        <f t="shared" si="87"/>
        <v>0</v>
      </c>
    </row>
    <row r="700" spans="1:25">
      <c r="A700" s="5" t="s">
        <v>1462</v>
      </c>
      <c r="B700" s="6" t="s">
        <v>1463</v>
      </c>
      <c r="C700" s="7" t="s">
        <v>4131</v>
      </c>
      <c r="D700" s="7">
        <v>45263</v>
      </c>
      <c r="E700" s="6">
        <v>12</v>
      </c>
      <c r="F700" s="6">
        <v>3</v>
      </c>
      <c r="G700" s="6">
        <v>2023</v>
      </c>
      <c r="H700" s="7">
        <f t="shared" si="80"/>
        <v>45263</v>
      </c>
      <c r="I700" s="7" t="str" cm="1">
        <f t="array" ref="I700">_xlfn.IFS(E700=1,"January",E700=2,"Febuary",E700=3,"March",E700=4,"April",E700=5,"May",E700=6,"June",E700=7,"July",E700=8,"August",E700=9,"September",E700=10,"October",E700=11,"November",E700=12,"December",E700&gt;12,_xlfn.IFS(F700=1,"January",F700=2,"Febuary",F700=3,"March",F700=4,"April",F700=5,"May",F700=6,"June",F700=7,"July",F700=8,"August",F700=9,"September",F700=10,"October",F700=11,"November",F700=12,"December"))</f>
        <v>December</v>
      </c>
      <c r="J700" s="7" t="str" cm="1">
        <f t="array" ref="J700">_xlfn.IFS(OR(I700="December",I700="January",I700="Febuary"),"Winter",OR(I700="March",I700="April",I700="May"),"Spring",OR(I700="June",I700="July",I700="August"),"Summer",OR(I700="September",I700="October",I700="November"),"Fall")</f>
        <v>Winter</v>
      </c>
      <c r="K700" s="11">
        <v>45018</v>
      </c>
      <c r="L700" s="6">
        <f t="shared" si="81"/>
        <v>45293</v>
      </c>
      <c r="M700" s="6" t="s">
        <v>14</v>
      </c>
      <c r="N700" s="6">
        <v>56771</v>
      </c>
      <c r="O700" s="6">
        <v>1690</v>
      </c>
      <c r="P700" s="12">
        <v>959.82</v>
      </c>
      <c r="Q700" s="12">
        <f t="shared" si="82"/>
        <v>959.82</v>
      </c>
      <c r="R700" s="6">
        <v>197</v>
      </c>
      <c r="S700" s="6" t="b">
        <v>1</v>
      </c>
      <c r="T700" s="6">
        <v>0</v>
      </c>
      <c r="U700" s="6">
        <f t="shared" si="83"/>
        <v>0</v>
      </c>
      <c r="V700" s="12">
        <f t="shared" si="84"/>
        <v>8890.18</v>
      </c>
      <c r="W700" s="12">
        <f t="shared" si="85"/>
        <v>4.87218274111675</v>
      </c>
      <c r="X700" s="12">
        <f t="shared" si="86"/>
        <v>0</v>
      </c>
      <c r="Y700" s="6">
        <f t="shared" si="87"/>
        <v>0</v>
      </c>
    </row>
    <row r="701" spans="1:25">
      <c r="A701" s="8" t="s">
        <v>1464</v>
      </c>
      <c r="B701" s="9" t="s">
        <v>1465</v>
      </c>
      <c r="C701" s="10" t="s">
        <v>4127</v>
      </c>
      <c r="D701" s="10">
        <v>45208</v>
      </c>
      <c r="E701" s="9">
        <v>10</v>
      </c>
      <c r="F701" s="9">
        <v>9</v>
      </c>
      <c r="G701" s="9">
        <v>2023</v>
      </c>
      <c r="H701" s="10">
        <f t="shared" si="80"/>
        <v>45208</v>
      </c>
      <c r="I701" s="10" t="str" cm="1">
        <f t="array" ref="I701">_xlfn.IFS(E701=1,"January",E701=2,"Febuary",E701=3,"March",E701=4,"April",E701=5,"May",E701=6,"June",E701=7,"July",E701=8,"August",E701=9,"September",E701=10,"October",E701=11,"November",E701=12,"December",E701&gt;12,_xlfn.IFS(F701=1,"January",F701=2,"Febuary",F701=3,"March",F701=4,"April",F701=5,"May",F701=6,"June",F701=7,"July",F701=8,"August",F701=9,"September",F701=10,"October",F701=11,"November",F701=12,"December"))</f>
        <v>October</v>
      </c>
      <c r="J701" s="10" t="str" cm="1">
        <f t="array" ref="J701">_xlfn.IFS(OR(I701="December",I701="January",I701="Febuary"),"Winter",OR(I701="March",I701="April",I701="May"),"Spring",OR(I701="June",I701="July",I701="August"),"Summer",OR(I701="September",I701="October",I701="November"),"Fall")</f>
        <v>Fall</v>
      </c>
      <c r="K701" s="13">
        <v>45235</v>
      </c>
      <c r="L701" s="9">
        <f t="shared" si="81"/>
        <v>27</v>
      </c>
      <c r="M701" s="9" t="s">
        <v>23</v>
      </c>
      <c r="N701" s="9">
        <v>58799</v>
      </c>
      <c r="O701" s="9">
        <v>2891</v>
      </c>
      <c r="P701" s="14">
        <v>4291.92</v>
      </c>
      <c r="Q701" s="14">
        <f t="shared" si="82"/>
        <v>3636.145</v>
      </c>
      <c r="R701" s="9">
        <v>188</v>
      </c>
      <c r="S701" s="9" t="b">
        <v>1</v>
      </c>
      <c r="T701" s="9">
        <v>0</v>
      </c>
      <c r="U701" s="9">
        <f t="shared" si="83"/>
        <v>0</v>
      </c>
      <c r="V701" s="14">
        <f t="shared" si="84"/>
        <v>5763.855</v>
      </c>
      <c r="W701" s="14">
        <f t="shared" si="85"/>
        <v>19.3411968085106</v>
      </c>
      <c r="X701" s="14">
        <f t="shared" si="86"/>
        <v>0</v>
      </c>
      <c r="Y701" s="9">
        <f t="shared" si="87"/>
        <v>0</v>
      </c>
    </row>
    <row r="702" spans="1:25">
      <c r="A702" s="5" t="s">
        <v>1466</v>
      </c>
      <c r="B702" s="6" t="s">
        <v>1467</v>
      </c>
      <c r="C702" s="7" t="s">
        <v>4127</v>
      </c>
      <c r="D702" s="7">
        <v>45261</v>
      </c>
      <c r="E702" s="6">
        <v>12</v>
      </c>
      <c r="F702" s="6">
        <v>1</v>
      </c>
      <c r="G702" s="6">
        <v>2023</v>
      </c>
      <c r="H702" s="7">
        <f t="shared" si="80"/>
        <v>45261</v>
      </c>
      <c r="I702" s="7" t="str" cm="1">
        <f t="array" ref="I702">_xlfn.IFS(E702=1,"January",E702=2,"Febuary",E702=3,"March",E702=4,"April",E702=5,"May",E702=6,"June",E702=7,"July",E702=8,"August",E702=9,"September",E702=10,"October",E702=11,"November",E702=12,"December",E702&gt;12,_xlfn.IFS(F702=1,"January",F702=2,"Febuary",F702=3,"March",F702=4,"April",F702=5,"May",F702=6,"June",F702=7,"July",F702=8,"August",F702=9,"September",F702=10,"October",F702=11,"November",F702=12,"December"))</f>
        <v>December</v>
      </c>
      <c r="J702" s="7" t="str" cm="1">
        <f t="array" ref="J702">_xlfn.IFS(OR(I702="December",I702="January",I702="Febuary"),"Winter",OR(I702="March",I702="April",I702="May"),"Spring",OR(I702="June",I702="July",I702="August"),"Summer",OR(I702="September",I702="October",I702="November"),"Fall")</f>
        <v>Winter</v>
      </c>
      <c r="K702" s="11">
        <v>45285</v>
      </c>
      <c r="L702" s="6">
        <f t="shared" si="81"/>
        <v>24</v>
      </c>
      <c r="M702" s="6" t="s">
        <v>19</v>
      </c>
      <c r="N702" s="6">
        <v>14116</v>
      </c>
      <c r="O702" s="6">
        <v>223</v>
      </c>
      <c r="P702" s="12">
        <v>290.51</v>
      </c>
      <c r="Q702" s="12">
        <f t="shared" si="82"/>
        <v>290.51</v>
      </c>
      <c r="R702" s="6">
        <v>11</v>
      </c>
      <c r="S702" s="6" t="b">
        <v>1</v>
      </c>
      <c r="T702" s="6">
        <v>0</v>
      </c>
      <c r="U702" s="6">
        <f t="shared" si="83"/>
        <v>0</v>
      </c>
      <c r="V702" s="12">
        <f t="shared" si="84"/>
        <v>259.49</v>
      </c>
      <c r="W702" s="12">
        <f t="shared" si="85"/>
        <v>26.41</v>
      </c>
      <c r="X702" s="12">
        <f t="shared" si="86"/>
        <v>0</v>
      </c>
      <c r="Y702" s="6">
        <f t="shared" si="87"/>
        <v>0</v>
      </c>
    </row>
    <row r="703" spans="1:25">
      <c r="A703" s="8" t="s">
        <v>1468</v>
      </c>
      <c r="B703" s="9" t="s">
        <v>1469</v>
      </c>
      <c r="C703" s="10" t="s">
        <v>4131</v>
      </c>
      <c r="D703" s="10">
        <v>45171</v>
      </c>
      <c r="E703" s="9">
        <v>9</v>
      </c>
      <c r="F703" s="9">
        <v>2</v>
      </c>
      <c r="G703" s="9">
        <v>2023</v>
      </c>
      <c r="H703" s="10">
        <f t="shared" si="80"/>
        <v>45171</v>
      </c>
      <c r="I703" s="10" t="str" cm="1">
        <f t="array" ref="I703">_xlfn.IFS(E703=1,"January",E703=2,"Febuary",E703=3,"March",E703=4,"April",E703=5,"May",E703=6,"June",E703=7,"July",E703=8,"August",E703=9,"September",E703=10,"October",E703=11,"November",E703=12,"December",E703&gt;12,_xlfn.IFS(F703=1,"January",F703=2,"Febuary",F703=3,"March",F703=4,"April",F703=5,"May",F703=6,"June",F703=7,"July",F703=8,"August",F703=9,"September",F703=10,"October",F703=11,"November",F703=12,"December"))</f>
        <v>September</v>
      </c>
      <c r="J703" s="10" t="str" cm="1">
        <f t="array" ref="J703">_xlfn.IFS(OR(I703="December",I703="January",I703="Febuary"),"Winter",OR(I703="March",I703="April",I703="May"),"Spring",OR(I703="June",I703="July",I703="August"),"Summer",OR(I703="September",I703="October",I703="November"),"Fall")</f>
        <v>Fall</v>
      </c>
      <c r="K703" s="13">
        <v>45177</v>
      </c>
      <c r="L703" s="9">
        <f t="shared" si="81"/>
        <v>6</v>
      </c>
      <c r="M703" s="9" t="s">
        <v>23</v>
      </c>
      <c r="N703" s="9">
        <v>26470</v>
      </c>
      <c r="O703" s="9">
        <v>1032</v>
      </c>
      <c r="P703" s="14">
        <v>642.97</v>
      </c>
      <c r="Q703" s="14">
        <f t="shared" si="82"/>
        <v>642.97</v>
      </c>
      <c r="R703" s="9">
        <v>146</v>
      </c>
      <c r="S703" s="9" t="b">
        <v>0</v>
      </c>
      <c r="T703" s="9">
        <v>0</v>
      </c>
      <c r="U703" s="9">
        <f t="shared" si="83"/>
        <v>0</v>
      </c>
      <c r="V703" s="14">
        <f t="shared" si="84"/>
        <v>6657.03</v>
      </c>
      <c r="W703" s="14">
        <f t="shared" si="85"/>
        <v>4.40390410958904</v>
      </c>
      <c r="X703" s="14">
        <f t="shared" si="86"/>
        <v>0</v>
      </c>
      <c r="Y703" s="9">
        <f t="shared" si="87"/>
        <v>0</v>
      </c>
    </row>
    <row r="704" spans="1:25">
      <c r="A704" s="5" t="s">
        <v>1470</v>
      </c>
      <c r="B704" s="6" t="s">
        <v>1471</v>
      </c>
      <c r="C704" s="7" t="s">
        <v>4127</v>
      </c>
      <c r="D704" s="7">
        <v>45074</v>
      </c>
      <c r="E704" s="6">
        <v>5</v>
      </c>
      <c r="F704" s="6">
        <v>28</v>
      </c>
      <c r="G704" s="6">
        <v>2023</v>
      </c>
      <c r="H704" s="7">
        <f t="shared" si="80"/>
        <v>45074</v>
      </c>
      <c r="I704" s="7" t="str" cm="1">
        <f t="array" ref="I704">_xlfn.IFS(E704=1,"January",E704=2,"Febuary",E704=3,"March",E704=4,"April",E704=5,"May",E704=6,"June",E704=7,"July",E704=8,"August",E704=9,"September",E704=10,"October",E704=11,"November",E704=12,"December",E704&gt;12,_xlfn.IFS(F704=1,"January",F704=2,"Febuary",F704=3,"March",F704=4,"April",F704=5,"May",F704=6,"June",F704=7,"July",F704=8,"August",F704=9,"September",F704=10,"October",F704=11,"November",F704=12,"December"))</f>
        <v>May</v>
      </c>
      <c r="J704" s="7" t="str" cm="1">
        <f t="array" ref="J704">_xlfn.IFS(OR(I704="December",I704="January",I704="Febuary"),"Winter",OR(I704="March",I704="April",I704="May"),"Spring",OR(I704="June",I704="July",I704="August"),"Summer",OR(I704="September",I704="October",I704="November"),"Fall")</f>
        <v>Spring</v>
      </c>
      <c r="K704" s="11">
        <v>45102</v>
      </c>
      <c r="L704" s="6">
        <f t="shared" si="81"/>
        <v>28</v>
      </c>
      <c r="M704" s="6" t="s">
        <v>19</v>
      </c>
      <c r="N704" s="6">
        <v>43344</v>
      </c>
      <c r="O704" s="6">
        <v>764</v>
      </c>
      <c r="P704" s="12">
        <v>422.04</v>
      </c>
      <c r="Q704" s="12">
        <f t="shared" si="82"/>
        <v>422.04</v>
      </c>
      <c r="R704" s="6">
        <v>148</v>
      </c>
      <c r="S704" s="6" t="b">
        <v>0</v>
      </c>
      <c r="T704" s="6">
        <v>0</v>
      </c>
      <c r="U704" s="6">
        <f t="shared" si="83"/>
        <v>0</v>
      </c>
      <c r="V704" s="12">
        <f t="shared" si="84"/>
        <v>6977.96</v>
      </c>
      <c r="W704" s="12">
        <f t="shared" si="85"/>
        <v>2.85162162162162</v>
      </c>
      <c r="X704" s="12">
        <f t="shared" si="86"/>
        <v>0</v>
      </c>
      <c r="Y704" s="6">
        <f t="shared" si="87"/>
        <v>0</v>
      </c>
    </row>
    <row r="705" spans="1:25">
      <c r="A705" s="8" t="s">
        <v>1472</v>
      </c>
      <c r="B705" s="9" t="s">
        <v>1473</v>
      </c>
      <c r="C705" s="10" t="s">
        <v>4127</v>
      </c>
      <c r="D705" s="10">
        <v>44972</v>
      </c>
      <c r="E705" s="9">
        <v>2</v>
      </c>
      <c r="F705" s="9">
        <v>15</v>
      </c>
      <c r="G705" s="9">
        <v>2023</v>
      </c>
      <c r="H705" s="10">
        <f t="shared" si="80"/>
        <v>44972</v>
      </c>
      <c r="I705" s="10" t="str" cm="1">
        <f t="array" ref="I705">_xlfn.IFS(E705=1,"January",E705=2,"Febuary",E705=3,"March",E705=4,"April",E705=5,"May",E705=6,"June",E705=7,"July",E705=8,"August",E705=9,"September",E705=10,"October",E705=11,"November",E705=12,"December",E705&gt;12,_xlfn.IFS(F705=1,"January",F705=2,"Febuary",F705=3,"March",F705=4,"April",F705=5,"May",F705=6,"June",F705=7,"July",F705=8,"August",F705=9,"September",F705=10,"October",F705=11,"November",F705=12,"December"))</f>
        <v>Febuary</v>
      </c>
      <c r="J705" s="10" t="str" cm="1">
        <f t="array" ref="J705">_xlfn.IFS(OR(I705="December",I705="January",I705="Febuary"),"Winter",OR(I705="March",I705="April",I705="May"),"Spring",OR(I705="June",I705="July",I705="August"),"Summer",OR(I705="September",I705="October",I705="November"),"Fall")</f>
        <v>Winter</v>
      </c>
      <c r="K705" s="13">
        <v>44998</v>
      </c>
      <c r="L705" s="9">
        <f t="shared" si="81"/>
        <v>26</v>
      </c>
      <c r="M705" s="9" t="s">
        <v>33</v>
      </c>
      <c r="N705" s="9">
        <v>43918</v>
      </c>
      <c r="O705" s="9">
        <v>1033</v>
      </c>
      <c r="P705" s="14">
        <v>2050.13</v>
      </c>
      <c r="Q705" s="14">
        <f t="shared" si="82"/>
        <v>2050.13</v>
      </c>
      <c r="R705" s="9">
        <v>0</v>
      </c>
      <c r="S705" s="9" t="b">
        <v>0</v>
      </c>
      <c r="T705" s="9">
        <v>0</v>
      </c>
      <c r="U705" s="9">
        <f t="shared" si="83"/>
        <v>0</v>
      </c>
      <c r="V705" s="14">
        <f t="shared" si="84"/>
        <v>-2050.13</v>
      </c>
      <c r="W705" s="14">
        <f t="shared" si="85"/>
        <v>0</v>
      </c>
      <c r="X705" s="14">
        <f t="shared" si="86"/>
        <v>0</v>
      </c>
      <c r="Y705" s="9">
        <f t="shared" si="87"/>
        <v>0</v>
      </c>
    </row>
    <row r="706" spans="1:25">
      <c r="A706" s="5" t="s">
        <v>1474</v>
      </c>
      <c r="B706" s="6" t="s">
        <v>1475</v>
      </c>
      <c r="C706" s="7" t="s">
        <v>4129</v>
      </c>
      <c r="D706" s="7">
        <v>44946</v>
      </c>
      <c r="E706" s="6">
        <v>1</v>
      </c>
      <c r="F706" s="6">
        <v>20</v>
      </c>
      <c r="G706" s="6">
        <v>2023</v>
      </c>
      <c r="H706" s="7">
        <f t="shared" ref="H706:H769" si="88">IF(E706&gt;12,DATE(G706,F706,E706),D706)</f>
        <v>44946</v>
      </c>
      <c r="I706" s="7" t="str" cm="1">
        <f t="array" ref="I706">_xlfn.IFS(E706=1,"January",E706=2,"Febuary",E706=3,"March",E706=4,"April",E706=5,"May",E706=6,"June",E706=7,"July",E706=8,"August",E706=9,"September",E706=10,"October",E706=11,"November",E706=12,"December",E706&gt;12,_xlfn.IFS(F706=1,"January",F706=2,"Febuary",F706=3,"March",F706=4,"April",F706=5,"May",F706=6,"June",F706=7,"July",F706=8,"August",F706=9,"September",F706=10,"October",F706=11,"November",F706=12,"December"))</f>
        <v>January</v>
      </c>
      <c r="J706" s="7" t="str" cm="1">
        <f t="array" ref="J706">_xlfn.IFS(OR(I706="December",I706="January",I706="Febuary"),"Winter",OR(I706="March",I706="April",I706="May"),"Spring",OR(I706="June",I706="July",I706="August"),"Summer",OR(I706="September",I706="October",I706="November"),"Fall")</f>
        <v>Winter</v>
      </c>
      <c r="K706" s="11">
        <v>44965</v>
      </c>
      <c r="L706" s="6">
        <f t="shared" ref="L706:L769" si="89">IF(DATEDIF(H706,K706,"D")&lt;0,H706+30,DATEDIF(H706,K706,"D"))</f>
        <v>19</v>
      </c>
      <c r="M706" s="6" t="s">
        <v>415</v>
      </c>
      <c r="N706" s="6">
        <v>53224</v>
      </c>
      <c r="O706" s="6">
        <v>1189</v>
      </c>
      <c r="P706" s="12">
        <v>648.04</v>
      </c>
      <c r="Q706" s="12">
        <f t="shared" ref="Q706:Q769" si="90">IF(IF(P706&lt;$AA$6,$AA$6,IF(P706&gt;$AA$7,$AA$7,P706))&lt;0,IF(P706&lt;$AA$6,$AA$6,IF(P706&gt;$AA$7,$AA$7,P706))*(-1),IF(P706&lt;$AA$6,$AA$6,IF(P706&gt;$AA$7,$AA$7,P706)))</f>
        <v>648.04</v>
      </c>
      <c r="R706" s="6">
        <v>183</v>
      </c>
      <c r="S706" s="6" t="b">
        <v>0</v>
      </c>
      <c r="T706" s="6">
        <v>0</v>
      </c>
      <c r="U706" s="6">
        <f t="shared" ref="U706:U769" si="91">IFERROR((R706/T706)*100,0)</f>
        <v>0</v>
      </c>
      <c r="V706" s="12">
        <f t="shared" ref="V706:V769" si="92">(R706*50)-Q706</f>
        <v>8501.96</v>
      </c>
      <c r="W706" s="12">
        <f t="shared" ref="W706:W769" si="93">IFERROR(Q706/R706,0)</f>
        <v>3.54120218579235</v>
      </c>
      <c r="X706" s="12">
        <f t="shared" ref="X706:X769" si="94">IFERROR(Q706/T706,0)</f>
        <v>0</v>
      </c>
      <c r="Y706" s="6">
        <f t="shared" ref="Y706:Y769" si="95">T706/N706</f>
        <v>0</v>
      </c>
    </row>
    <row r="707" spans="1:25">
      <c r="A707" s="8" t="s">
        <v>1476</v>
      </c>
      <c r="B707" s="9" t="s">
        <v>1477</v>
      </c>
      <c r="C707" s="10" t="s">
        <v>4131</v>
      </c>
      <c r="D707" s="10">
        <v>45017</v>
      </c>
      <c r="E707" s="9">
        <v>4</v>
      </c>
      <c r="F707" s="9">
        <v>1</v>
      </c>
      <c r="G707" s="9">
        <v>2023</v>
      </c>
      <c r="H707" s="10">
        <f t="shared" si="88"/>
        <v>45017</v>
      </c>
      <c r="I707" s="10" t="str" cm="1">
        <f t="array" ref="I707">_xlfn.IFS(E707=1,"January",E707=2,"Febuary",E707=3,"March",E707=4,"April",E707=5,"May",E707=6,"June",E707=7,"July",E707=8,"August",E707=9,"September",E707=10,"October",E707=11,"November",E707=12,"December",E707&gt;12,_xlfn.IFS(F707=1,"January",F707=2,"Febuary",F707=3,"March",F707=4,"April",F707=5,"May",F707=6,"June",F707=7,"July",F707=8,"August",F707=9,"September",F707=10,"October",F707=11,"November",F707=12,"December"))</f>
        <v>April</v>
      </c>
      <c r="J707" s="10" t="str" cm="1">
        <f t="array" ref="J707">_xlfn.IFS(OR(I707="December",I707="January",I707="Febuary"),"Winter",OR(I707="March",I707="April",I707="May"),"Spring",OR(I707="June",I707="July",I707="August"),"Summer",OR(I707="September",I707="October",I707="November"),"Fall")</f>
        <v>Spring</v>
      </c>
      <c r="K707" s="13">
        <v>44935</v>
      </c>
      <c r="L707" s="9">
        <f t="shared" si="89"/>
        <v>45047</v>
      </c>
      <c r="M707" s="9" t="s">
        <v>23</v>
      </c>
      <c r="N707" s="9">
        <v>40298</v>
      </c>
      <c r="O707" s="9">
        <v>1929</v>
      </c>
      <c r="P707" s="14">
        <v>2250.74</v>
      </c>
      <c r="Q707" s="14">
        <f t="shared" si="90"/>
        <v>2250.74</v>
      </c>
      <c r="R707" s="9">
        <v>124</v>
      </c>
      <c r="S707" s="9" t="b">
        <v>1</v>
      </c>
      <c r="T707" s="9">
        <v>0</v>
      </c>
      <c r="U707" s="9">
        <f t="shared" si="91"/>
        <v>0</v>
      </c>
      <c r="V707" s="14">
        <f t="shared" si="92"/>
        <v>3949.26</v>
      </c>
      <c r="W707" s="14">
        <f t="shared" si="93"/>
        <v>18.1511290322581</v>
      </c>
      <c r="X707" s="14">
        <f t="shared" si="94"/>
        <v>0</v>
      </c>
      <c r="Y707" s="9">
        <f t="shared" si="95"/>
        <v>0</v>
      </c>
    </row>
    <row r="708" spans="1:25">
      <c r="A708" s="5" t="s">
        <v>1478</v>
      </c>
      <c r="B708" s="6" t="s">
        <v>1479</v>
      </c>
      <c r="C708" s="7" t="s">
        <v>4128</v>
      </c>
      <c r="D708" s="7">
        <v>45130</v>
      </c>
      <c r="E708" s="6">
        <v>7</v>
      </c>
      <c r="F708" s="6">
        <v>23</v>
      </c>
      <c r="G708" s="6">
        <v>2023</v>
      </c>
      <c r="H708" s="7">
        <f t="shared" si="88"/>
        <v>45130</v>
      </c>
      <c r="I708" s="7" t="str" cm="1">
        <f t="array" ref="I708">_xlfn.IFS(E708=1,"January",E708=2,"Febuary",E708=3,"March",E708=4,"April",E708=5,"May",E708=6,"June",E708=7,"July",E708=8,"August",E708=9,"September",E708=10,"October",E708=11,"November",E708=12,"December",E708&gt;12,_xlfn.IFS(F708=1,"January",F708=2,"Febuary",F708=3,"March",F708=4,"April",F708=5,"May",F708=6,"June",F708=7,"July",F708=8,"August",F708=9,"September",F708=10,"October",F708=11,"November",F708=12,"December"))</f>
        <v>July</v>
      </c>
      <c r="J708" s="7" t="str" cm="1">
        <f t="array" ref="J708">_xlfn.IFS(OR(I708="December",I708="January",I708="Febuary"),"Winter",OR(I708="March",I708="April",I708="May"),"Spring",OR(I708="June",I708="July",I708="August"),"Summer",OR(I708="September",I708="October",I708="November"),"Fall")</f>
        <v>Summer</v>
      </c>
      <c r="K708" s="11">
        <v>45157</v>
      </c>
      <c r="L708" s="6">
        <f t="shared" si="89"/>
        <v>27</v>
      </c>
      <c r="M708" s="6" t="s">
        <v>41</v>
      </c>
      <c r="N708" s="6">
        <v>81219</v>
      </c>
      <c r="O708" s="6">
        <v>3954</v>
      </c>
      <c r="P708" s="12">
        <v>4969.9</v>
      </c>
      <c r="Q708" s="12">
        <f t="shared" si="90"/>
        <v>3636.145</v>
      </c>
      <c r="R708" s="6">
        <v>360</v>
      </c>
      <c r="S708" s="6" t="b">
        <v>1</v>
      </c>
      <c r="T708" s="6">
        <v>0</v>
      </c>
      <c r="U708" s="6">
        <f t="shared" si="91"/>
        <v>0</v>
      </c>
      <c r="V708" s="12">
        <f t="shared" si="92"/>
        <v>14363.855</v>
      </c>
      <c r="W708" s="12">
        <f t="shared" si="93"/>
        <v>10.1004027777778</v>
      </c>
      <c r="X708" s="12">
        <f t="shared" si="94"/>
        <v>0</v>
      </c>
      <c r="Y708" s="6">
        <f t="shared" si="95"/>
        <v>0</v>
      </c>
    </row>
    <row r="709" spans="1:25">
      <c r="A709" s="8" t="s">
        <v>1480</v>
      </c>
      <c r="B709" s="9" t="s">
        <v>1481</v>
      </c>
      <c r="C709" s="10" t="s">
        <v>4128</v>
      </c>
      <c r="D709" s="10">
        <v>45075</v>
      </c>
      <c r="E709" s="9">
        <v>5</v>
      </c>
      <c r="F709" s="9">
        <v>29</v>
      </c>
      <c r="G709" s="9">
        <v>2023</v>
      </c>
      <c r="H709" s="10">
        <f t="shared" si="88"/>
        <v>45075</v>
      </c>
      <c r="I709" s="10" t="str" cm="1">
        <f t="array" ref="I709">_xlfn.IFS(E709=1,"January",E709=2,"Febuary",E709=3,"March",E709=4,"April",E709=5,"May",E709=6,"June",E709=7,"July",E709=8,"August",E709=9,"September",E709=10,"October",E709=11,"November",E709=12,"December",E709&gt;12,_xlfn.IFS(F709=1,"January",F709=2,"Febuary",F709=3,"March",F709=4,"April",F709=5,"May",F709=6,"June",F709=7,"July",F709=8,"August",F709=9,"September",F709=10,"October",F709=11,"November",F709=12,"December"))</f>
        <v>May</v>
      </c>
      <c r="J709" s="10" t="str" cm="1">
        <f t="array" ref="J709">_xlfn.IFS(OR(I709="December",I709="January",I709="Febuary"),"Winter",OR(I709="March",I709="April",I709="May"),"Spring",OR(I709="June",I709="July",I709="August"),"Summer",OR(I709="September",I709="October",I709="November"),"Fall")</f>
        <v>Spring</v>
      </c>
      <c r="K709" s="13">
        <v>45101</v>
      </c>
      <c r="L709" s="9">
        <f t="shared" si="89"/>
        <v>26</v>
      </c>
      <c r="M709" s="9" t="s">
        <v>41</v>
      </c>
      <c r="N709" s="9">
        <v>62629</v>
      </c>
      <c r="O709" s="9">
        <v>1084</v>
      </c>
      <c r="P709" s="14">
        <v>732.7</v>
      </c>
      <c r="Q709" s="14">
        <f t="shared" si="90"/>
        <v>732.7</v>
      </c>
      <c r="R709" s="9">
        <v>106</v>
      </c>
      <c r="S709" s="9" t="b">
        <v>0</v>
      </c>
      <c r="T709" s="9">
        <v>0</v>
      </c>
      <c r="U709" s="9">
        <f t="shared" si="91"/>
        <v>0</v>
      </c>
      <c r="V709" s="14">
        <f t="shared" si="92"/>
        <v>4567.3</v>
      </c>
      <c r="W709" s="14">
        <f t="shared" si="93"/>
        <v>6.9122641509434</v>
      </c>
      <c r="X709" s="14">
        <f t="shared" si="94"/>
        <v>0</v>
      </c>
      <c r="Y709" s="9">
        <f t="shared" si="95"/>
        <v>0</v>
      </c>
    </row>
    <row r="710" spans="1:25">
      <c r="A710" s="5" t="s">
        <v>1482</v>
      </c>
      <c r="B710" s="6" t="s">
        <v>1483</v>
      </c>
      <c r="C710" s="7" t="s">
        <v>4129</v>
      </c>
      <c r="D710" s="7">
        <v>45217</v>
      </c>
      <c r="E710" s="6">
        <v>10</v>
      </c>
      <c r="F710" s="6">
        <v>18</v>
      </c>
      <c r="G710" s="6">
        <v>2023</v>
      </c>
      <c r="H710" s="7">
        <f t="shared" si="88"/>
        <v>45217</v>
      </c>
      <c r="I710" s="7" t="str" cm="1">
        <f t="array" ref="I710">_xlfn.IFS(E710=1,"January",E710=2,"Febuary",E710=3,"March",E710=4,"April",E710=5,"May",E710=6,"June",E710=7,"July",E710=8,"August",E710=9,"September",E710=10,"October",E710=11,"November",E710=12,"December",E710&gt;12,_xlfn.IFS(F710=1,"January",F710=2,"Febuary",F710=3,"March",F710=4,"April",F710=5,"May",F710=6,"June",F710=7,"July",F710=8,"August",F710=9,"September",F710=10,"October",F710=11,"November",F710=12,"December"))</f>
        <v>October</v>
      </c>
      <c r="J710" s="7" t="str" cm="1">
        <f t="array" ref="J710">_xlfn.IFS(OR(I710="December",I710="January",I710="Febuary"),"Winter",OR(I710="March",I710="April",I710="May"),"Spring",OR(I710="June",I710="July",I710="August"),"Summer",OR(I710="September",I710="October",I710="November"),"Fall")</f>
        <v>Fall</v>
      </c>
      <c r="K710" s="11">
        <v>45224</v>
      </c>
      <c r="L710" s="6">
        <f t="shared" si="89"/>
        <v>7</v>
      </c>
      <c r="M710" s="6" t="s">
        <v>23</v>
      </c>
      <c r="N710" s="6">
        <v>67040</v>
      </c>
      <c r="O710" s="6">
        <v>729</v>
      </c>
      <c r="P710" s="12">
        <v>549.37</v>
      </c>
      <c r="Q710" s="12">
        <f t="shared" si="90"/>
        <v>549.37</v>
      </c>
      <c r="R710" s="6">
        <v>119</v>
      </c>
      <c r="S710" s="6" t="b">
        <v>1</v>
      </c>
      <c r="T710" s="6">
        <v>0</v>
      </c>
      <c r="U710" s="6">
        <f t="shared" si="91"/>
        <v>0</v>
      </c>
      <c r="V710" s="12">
        <f t="shared" si="92"/>
        <v>5400.63</v>
      </c>
      <c r="W710" s="12">
        <f t="shared" si="93"/>
        <v>4.61655462184874</v>
      </c>
      <c r="X710" s="12">
        <f t="shared" si="94"/>
        <v>0</v>
      </c>
      <c r="Y710" s="6">
        <f t="shared" si="95"/>
        <v>0</v>
      </c>
    </row>
    <row r="711" spans="1:25">
      <c r="A711" s="8" t="s">
        <v>1484</v>
      </c>
      <c r="B711" s="9" t="s">
        <v>1485</v>
      </c>
      <c r="C711" s="10" t="s">
        <v>4131</v>
      </c>
      <c r="D711" s="10">
        <v>45098</v>
      </c>
      <c r="E711" s="9">
        <v>6</v>
      </c>
      <c r="F711" s="9">
        <v>21</v>
      </c>
      <c r="G711" s="9">
        <v>2023</v>
      </c>
      <c r="H711" s="10">
        <f t="shared" si="88"/>
        <v>45098</v>
      </c>
      <c r="I711" s="10" t="str" cm="1">
        <f t="array" ref="I711">_xlfn.IFS(E711=1,"January",E711=2,"Febuary",E711=3,"March",E711=4,"April",E711=5,"May",E711=6,"June",E711=7,"July",E711=8,"August",E711=9,"September",E711=10,"October",E711=11,"November",E711=12,"December",E711&gt;12,_xlfn.IFS(F711=1,"January",F711=2,"Febuary",F711=3,"March",F711=4,"April",F711=5,"May",F711=6,"June",F711=7,"July",F711=8,"August",F711=9,"September",F711=10,"October",F711=11,"November",F711=12,"December"))</f>
        <v>June</v>
      </c>
      <c r="J711" s="10" t="str" cm="1">
        <f t="array" ref="J711">_xlfn.IFS(OR(I711="December",I711="January",I711="Febuary"),"Winter",OR(I711="March",I711="April",I711="May"),"Spring",OR(I711="June",I711="July",I711="August"),"Summer",OR(I711="September",I711="October",I711="November"),"Fall")</f>
        <v>Summer</v>
      </c>
      <c r="K711" s="13">
        <v>45125</v>
      </c>
      <c r="L711" s="9">
        <f t="shared" si="89"/>
        <v>27</v>
      </c>
      <c r="M711" s="9" t="s">
        <v>23</v>
      </c>
      <c r="N711" s="9">
        <v>29016</v>
      </c>
      <c r="O711" s="9">
        <v>1125</v>
      </c>
      <c r="P711" s="14">
        <v>1156.17</v>
      </c>
      <c r="Q711" s="14">
        <f t="shared" si="90"/>
        <v>1156.17</v>
      </c>
      <c r="R711" s="9">
        <v>191</v>
      </c>
      <c r="S711" s="9" t="b">
        <v>1</v>
      </c>
      <c r="T711" s="9">
        <v>0</v>
      </c>
      <c r="U711" s="9">
        <f t="shared" si="91"/>
        <v>0</v>
      </c>
      <c r="V711" s="14">
        <f t="shared" si="92"/>
        <v>8393.83</v>
      </c>
      <c r="W711" s="14">
        <f t="shared" si="93"/>
        <v>6.05324607329843</v>
      </c>
      <c r="X711" s="14">
        <f t="shared" si="94"/>
        <v>0</v>
      </c>
      <c r="Y711" s="9">
        <f t="shared" si="95"/>
        <v>0</v>
      </c>
    </row>
    <row r="712" spans="1:25">
      <c r="A712" s="5" t="s">
        <v>1486</v>
      </c>
      <c r="B712" s="6" t="s">
        <v>1487</v>
      </c>
      <c r="C712" s="7" t="s">
        <v>4131</v>
      </c>
      <c r="D712" s="7">
        <v>45205</v>
      </c>
      <c r="E712" s="6">
        <v>10</v>
      </c>
      <c r="F712" s="6">
        <v>6</v>
      </c>
      <c r="G712" s="6">
        <v>2023</v>
      </c>
      <c r="H712" s="7">
        <f t="shared" si="88"/>
        <v>45205</v>
      </c>
      <c r="I712" s="7" t="str" cm="1">
        <f t="array" ref="I712">_xlfn.IFS(E712=1,"January",E712=2,"Febuary",E712=3,"March",E712=4,"April",E712=5,"May",E712=6,"June",E712=7,"July",E712=8,"August",E712=9,"September",E712=10,"October",E712=11,"November",E712=12,"December",E712&gt;12,_xlfn.IFS(F712=1,"January",F712=2,"Febuary",F712=3,"March",F712=4,"April",F712=5,"May",F712=6,"June",F712=7,"July",F712=8,"August",F712=9,"September",F712=10,"October",F712=11,"November",F712=12,"December"))</f>
        <v>October</v>
      </c>
      <c r="J712" s="7" t="str" cm="1">
        <f t="array" ref="J712">_xlfn.IFS(OR(I712="December",I712="January",I712="Febuary"),"Winter",OR(I712="March",I712="April",I712="May"),"Spring",OR(I712="June",I712="July",I712="August"),"Summer",OR(I712="September",I712="October",I712="November"),"Fall")</f>
        <v>Fall</v>
      </c>
      <c r="K712" s="11">
        <v>45228</v>
      </c>
      <c r="L712" s="6">
        <f t="shared" si="89"/>
        <v>23</v>
      </c>
      <c r="M712" s="6" t="s">
        <v>14</v>
      </c>
      <c r="N712" s="6">
        <v>24960</v>
      </c>
      <c r="O712" s="6">
        <v>666</v>
      </c>
      <c r="P712" s="12">
        <v>1093.91</v>
      </c>
      <c r="Q712" s="12">
        <f t="shared" si="90"/>
        <v>1093.91</v>
      </c>
      <c r="R712" s="6">
        <v>71</v>
      </c>
      <c r="S712" s="6" t="b">
        <v>1</v>
      </c>
      <c r="T712" s="6">
        <v>0</v>
      </c>
      <c r="U712" s="6">
        <f t="shared" si="91"/>
        <v>0</v>
      </c>
      <c r="V712" s="12">
        <f t="shared" si="92"/>
        <v>2456.09</v>
      </c>
      <c r="W712" s="12">
        <f t="shared" si="93"/>
        <v>15.4071830985916</v>
      </c>
      <c r="X712" s="12">
        <f t="shared" si="94"/>
        <v>0</v>
      </c>
      <c r="Y712" s="6">
        <f t="shared" si="95"/>
        <v>0</v>
      </c>
    </row>
    <row r="713" spans="1:25">
      <c r="A713" s="8" t="s">
        <v>1488</v>
      </c>
      <c r="B713" s="9" t="s">
        <v>1489</v>
      </c>
      <c r="C713" s="10" t="s">
        <v>4131</v>
      </c>
      <c r="D713" s="10">
        <v>44995</v>
      </c>
      <c r="E713" s="9">
        <v>3</v>
      </c>
      <c r="F713" s="9">
        <v>10</v>
      </c>
      <c r="G713" s="9">
        <v>2023</v>
      </c>
      <c r="H713" s="10">
        <f t="shared" si="88"/>
        <v>44995</v>
      </c>
      <c r="I713" s="10" t="str" cm="1">
        <f t="array" ref="I713">_xlfn.IFS(E713=1,"January",E713=2,"Febuary",E713=3,"March",E713=4,"April",E713=5,"May",E713=6,"June",E713=7,"July",E713=8,"August",E713=9,"September",E713=10,"October",E713=11,"November",E713=12,"December",E713&gt;12,_xlfn.IFS(F713=1,"January",F713=2,"Febuary",F713=3,"March",F713=4,"April",F713=5,"May",F713=6,"June",F713=7,"July",F713=8,"August",F713=9,"September",F713=10,"October",F713=11,"November",F713=12,"December"))</f>
        <v>March</v>
      </c>
      <c r="J713" s="10" t="str" cm="1">
        <f t="array" ref="J713">_xlfn.IFS(OR(I713="December",I713="January",I713="Febuary"),"Winter",OR(I713="March",I713="April",I713="May"),"Spring",OR(I713="June",I713="July",I713="August"),"Summer",OR(I713="September",I713="October",I713="November"),"Fall")</f>
        <v>Spring</v>
      </c>
      <c r="K713" s="13">
        <v>45008</v>
      </c>
      <c r="L713" s="9">
        <f t="shared" si="89"/>
        <v>13</v>
      </c>
      <c r="M713" s="9" t="s">
        <v>14</v>
      </c>
      <c r="N713" s="9">
        <v>34591</v>
      </c>
      <c r="O713" s="9">
        <v>468</v>
      </c>
      <c r="P713" s="14">
        <v>589.97</v>
      </c>
      <c r="Q713" s="14">
        <f t="shared" si="90"/>
        <v>589.97</v>
      </c>
      <c r="R713" s="9">
        <v>52</v>
      </c>
      <c r="S713" s="9" t="b">
        <v>0</v>
      </c>
      <c r="T713" s="9">
        <v>0</v>
      </c>
      <c r="U713" s="9">
        <f t="shared" si="91"/>
        <v>0</v>
      </c>
      <c r="V713" s="14">
        <f t="shared" si="92"/>
        <v>2010.03</v>
      </c>
      <c r="W713" s="14">
        <f t="shared" si="93"/>
        <v>11.3455769230769</v>
      </c>
      <c r="X713" s="14">
        <f t="shared" si="94"/>
        <v>0</v>
      </c>
      <c r="Y713" s="9">
        <f t="shared" si="95"/>
        <v>0</v>
      </c>
    </row>
    <row r="714" spans="1:25">
      <c r="A714" s="5" t="s">
        <v>1490</v>
      </c>
      <c r="B714" s="6" t="s">
        <v>1491</v>
      </c>
      <c r="C714" s="7" t="s">
        <v>4131</v>
      </c>
      <c r="D714" s="7">
        <v>45025</v>
      </c>
      <c r="E714" s="6">
        <v>4</v>
      </c>
      <c r="F714" s="6">
        <v>9</v>
      </c>
      <c r="G714" s="6">
        <v>2023</v>
      </c>
      <c r="H714" s="7">
        <f t="shared" si="88"/>
        <v>45025</v>
      </c>
      <c r="I714" s="7" t="str" cm="1">
        <f t="array" ref="I714">_xlfn.IFS(E714=1,"January",E714=2,"Febuary",E714=3,"March",E714=4,"April",E714=5,"May",E714=6,"June",E714=7,"July",E714=8,"August",E714=9,"September",E714=10,"October",E714=11,"November",E714=12,"December",E714&gt;12,_xlfn.IFS(F714=1,"January",F714=2,"Febuary",F714=3,"March",F714=4,"April",F714=5,"May",F714=6,"June",F714=7,"July",F714=8,"August",F714=9,"September",F714=10,"October",F714=11,"November",F714=12,"December"))</f>
        <v>April</v>
      </c>
      <c r="J714" s="7" t="str" cm="1">
        <f t="array" ref="J714">_xlfn.IFS(OR(I714="December",I714="January",I714="Febuary"),"Winter",OR(I714="March",I714="April",I714="May"),"Spring",OR(I714="June",I714="July",I714="August"),"Summer",OR(I714="September",I714="October",I714="November"),"Fall")</f>
        <v>Spring</v>
      </c>
      <c r="K714" s="11">
        <v>45028</v>
      </c>
      <c r="L714" s="6">
        <f t="shared" si="89"/>
        <v>3</v>
      </c>
      <c r="M714" s="6" t="s">
        <v>33</v>
      </c>
      <c r="N714" s="6">
        <v>83848</v>
      </c>
      <c r="O714" s="6">
        <v>3131</v>
      </c>
      <c r="P714" s="12">
        <v>4561.41</v>
      </c>
      <c r="Q714" s="12">
        <f t="shared" si="90"/>
        <v>3636.145</v>
      </c>
      <c r="R714" s="6">
        <v>177</v>
      </c>
      <c r="S714" s="6" t="b">
        <v>1</v>
      </c>
      <c r="T714" s="6">
        <v>0</v>
      </c>
      <c r="U714" s="6">
        <f t="shared" si="91"/>
        <v>0</v>
      </c>
      <c r="V714" s="12">
        <f t="shared" si="92"/>
        <v>5213.855</v>
      </c>
      <c r="W714" s="12">
        <f t="shared" si="93"/>
        <v>20.5431920903955</v>
      </c>
      <c r="X714" s="12">
        <f t="shared" si="94"/>
        <v>0</v>
      </c>
      <c r="Y714" s="6">
        <f t="shared" si="95"/>
        <v>0</v>
      </c>
    </row>
    <row r="715" spans="1:25">
      <c r="A715" s="8" t="s">
        <v>1492</v>
      </c>
      <c r="B715" s="9" t="s">
        <v>1493</v>
      </c>
      <c r="C715" s="10" t="s">
        <v>4129</v>
      </c>
      <c r="D715" s="10">
        <v>45161</v>
      </c>
      <c r="E715" s="9">
        <v>8</v>
      </c>
      <c r="F715" s="9">
        <v>23</v>
      </c>
      <c r="G715" s="9">
        <v>2023</v>
      </c>
      <c r="H715" s="10">
        <f t="shared" si="88"/>
        <v>45161</v>
      </c>
      <c r="I715" s="10" t="str" cm="1">
        <f t="array" ref="I715">_xlfn.IFS(E715=1,"January",E715=2,"Febuary",E715=3,"March",E715=4,"April",E715=5,"May",E715=6,"June",E715=7,"July",E715=8,"August",E715=9,"September",E715=10,"October",E715=11,"November",E715=12,"December",E715&gt;12,_xlfn.IFS(F715=1,"January",F715=2,"Febuary",F715=3,"March",F715=4,"April",F715=5,"May",F715=6,"June",F715=7,"July",F715=8,"August",F715=9,"September",F715=10,"October",F715=11,"November",F715=12,"December"))</f>
        <v>August</v>
      </c>
      <c r="J715" s="10" t="str" cm="1">
        <f t="array" ref="J715">_xlfn.IFS(OR(I715="December",I715="January",I715="Febuary"),"Winter",OR(I715="March",I715="April",I715="May"),"Spring",OR(I715="June",I715="July",I715="August"),"Summer",OR(I715="September",I715="October",I715="November"),"Fall")</f>
        <v>Summer</v>
      </c>
      <c r="K715" s="13">
        <v>45188</v>
      </c>
      <c r="L715" s="9">
        <f t="shared" si="89"/>
        <v>27</v>
      </c>
      <c r="M715" s="9" t="s">
        <v>138</v>
      </c>
      <c r="N715" s="9">
        <v>68641</v>
      </c>
      <c r="O715" s="9">
        <v>2183</v>
      </c>
      <c r="P715" s="14">
        <v>4317.45</v>
      </c>
      <c r="Q715" s="14">
        <f t="shared" si="90"/>
        <v>3636.145</v>
      </c>
      <c r="R715" s="9">
        <v>203</v>
      </c>
      <c r="S715" s="9" t="b">
        <v>1</v>
      </c>
      <c r="T715" s="9">
        <v>0</v>
      </c>
      <c r="U715" s="9">
        <f t="shared" si="91"/>
        <v>0</v>
      </c>
      <c r="V715" s="14">
        <f t="shared" si="92"/>
        <v>6513.855</v>
      </c>
      <c r="W715" s="14">
        <f t="shared" si="93"/>
        <v>17.9120443349754</v>
      </c>
      <c r="X715" s="14">
        <f t="shared" si="94"/>
        <v>0</v>
      </c>
      <c r="Y715" s="9">
        <f t="shared" si="95"/>
        <v>0</v>
      </c>
    </row>
    <row r="716" spans="1:25">
      <c r="A716" s="5" t="s">
        <v>1494</v>
      </c>
      <c r="B716" s="6" t="s">
        <v>1495</v>
      </c>
      <c r="C716" s="7" t="s">
        <v>4127</v>
      </c>
      <c r="D716" s="7">
        <v>44934</v>
      </c>
      <c r="E716" s="6">
        <v>1</v>
      </c>
      <c r="F716" s="6">
        <v>8</v>
      </c>
      <c r="G716" s="6">
        <v>2023</v>
      </c>
      <c r="H716" s="7">
        <f t="shared" si="88"/>
        <v>44934</v>
      </c>
      <c r="I716" s="7" t="str" cm="1">
        <f t="array" ref="I716">_xlfn.IFS(E716=1,"January",E716=2,"Febuary",E716=3,"March",E716=4,"April",E716=5,"May",E716=6,"June",E716=7,"July",E716=8,"August",E716=9,"September",E716=10,"October",E716=11,"November",E716=12,"December",E716&gt;12,_xlfn.IFS(F716=1,"January",F716=2,"Febuary",F716=3,"March",F716=4,"April",F716=5,"May",F716=6,"June",F716=7,"July",F716=8,"August",F716=9,"September",F716=10,"October",F716=11,"November",F716=12,"December"))</f>
        <v>January</v>
      </c>
      <c r="J716" s="7" t="str" cm="1">
        <f t="array" ref="J716">_xlfn.IFS(OR(I716="December",I716="January",I716="Febuary"),"Winter",OR(I716="March",I716="April",I716="May"),"Spring",OR(I716="June",I716="July",I716="August"),"Summer",OR(I716="September",I716="October",I716="November"),"Fall")</f>
        <v>Winter</v>
      </c>
      <c r="K716" s="11">
        <v>44948</v>
      </c>
      <c r="L716" s="6">
        <f t="shared" si="89"/>
        <v>14</v>
      </c>
      <c r="M716" s="6" t="s">
        <v>14</v>
      </c>
      <c r="N716" s="6">
        <v>37395</v>
      </c>
      <c r="O716" s="6">
        <v>1840</v>
      </c>
      <c r="P716" s="12">
        <v>3039.7</v>
      </c>
      <c r="Q716" s="12">
        <f t="shared" si="90"/>
        <v>3039.7</v>
      </c>
      <c r="R716" s="6">
        <v>216</v>
      </c>
      <c r="S716" s="6" t="b">
        <v>0</v>
      </c>
      <c r="T716" s="6">
        <v>37479</v>
      </c>
      <c r="U716" s="6">
        <f t="shared" si="91"/>
        <v>0.576322740734811</v>
      </c>
      <c r="V716" s="12">
        <f t="shared" si="92"/>
        <v>7760.3</v>
      </c>
      <c r="W716" s="12">
        <f t="shared" si="93"/>
        <v>14.0726851851852</v>
      </c>
      <c r="X716" s="12">
        <f t="shared" si="94"/>
        <v>0.081104084954241</v>
      </c>
      <c r="Y716" s="6">
        <f t="shared" si="95"/>
        <v>1.00224628961091</v>
      </c>
    </row>
    <row r="717" spans="1:25">
      <c r="A717" s="8" t="s">
        <v>1496</v>
      </c>
      <c r="B717" s="9" t="s">
        <v>1497</v>
      </c>
      <c r="C717" s="10" t="s">
        <v>4129</v>
      </c>
      <c r="D717" s="10">
        <v>45217</v>
      </c>
      <c r="E717" s="9">
        <v>10</v>
      </c>
      <c r="F717" s="9">
        <v>18</v>
      </c>
      <c r="G717" s="9">
        <v>2023</v>
      </c>
      <c r="H717" s="10">
        <f t="shared" si="88"/>
        <v>45217</v>
      </c>
      <c r="I717" s="10" t="str" cm="1">
        <f t="array" ref="I717">_xlfn.IFS(E717=1,"January",E717=2,"Febuary",E717=3,"March",E717=4,"April",E717=5,"May",E717=6,"June",E717=7,"July",E717=8,"August",E717=9,"September",E717=10,"October",E717=11,"November",E717=12,"December",E717&gt;12,_xlfn.IFS(F717=1,"January",F717=2,"Febuary",F717=3,"March",F717=4,"April",F717=5,"May",F717=6,"June",F717=7,"July",F717=8,"August",F717=9,"September",F717=10,"October",F717=11,"November",F717=12,"December"))</f>
        <v>October</v>
      </c>
      <c r="J717" s="10" t="str" cm="1">
        <f t="array" ref="J717">_xlfn.IFS(OR(I717="December",I717="January",I717="Febuary"),"Winter",OR(I717="March",I717="April",I717="May"),"Spring",OR(I717="June",I717="July",I717="August"),"Summer",OR(I717="September",I717="October",I717="November"),"Fall")</f>
        <v>Fall</v>
      </c>
      <c r="K717" s="13">
        <v>45246</v>
      </c>
      <c r="L717" s="9">
        <f t="shared" si="89"/>
        <v>29</v>
      </c>
      <c r="M717" s="9" t="s">
        <v>14</v>
      </c>
      <c r="N717" s="9">
        <v>23700</v>
      </c>
      <c r="O717" s="9">
        <v>452</v>
      </c>
      <c r="P717" s="14">
        <v>520.5</v>
      </c>
      <c r="Q717" s="14">
        <f t="shared" si="90"/>
        <v>520.5</v>
      </c>
      <c r="R717" s="9">
        <v>30</v>
      </c>
      <c r="S717" s="9" t="b">
        <v>0</v>
      </c>
      <c r="T717" s="9">
        <v>0</v>
      </c>
      <c r="U717" s="9">
        <f t="shared" si="91"/>
        <v>0</v>
      </c>
      <c r="V717" s="14">
        <f t="shared" si="92"/>
        <v>979.5</v>
      </c>
      <c r="W717" s="14">
        <f t="shared" si="93"/>
        <v>17.35</v>
      </c>
      <c r="X717" s="14">
        <f t="shared" si="94"/>
        <v>0</v>
      </c>
      <c r="Y717" s="9">
        <f t="shared" si="95"/>
        <v>0</v>
      </c>
    </row>
    <row r="718" spans="1:25">
      <c r="A718" s="5" t="s">
        <v>1498</v>
      </c>
      <c r="B718" s="6" t="s">
        <v>1499</v>
      </c>
      <c r="C718" s="7" t="s">
        <v>4127</v>
      </c>
      <c r="D718" s="7">
        <v>45239</v>
      </c>
      <c r="E718" s="6">
        <v>11</v>
      </c>
      <c r="F718" s="6">
        <v>9</v>
      </c>
      <c r="G718" s="6">
        <v>2023</v>
      </c>
      <c r="H718" s="7">
        <f t="shared" si="88"/>
        <v>45239</v>
      </c>
      <c r="I718" s="7" t="str" cm="1">
        <f t="array" ref="I718">_xlfn.IFS(E718=1,"January",E718=2,"Febuary",E718=3,"March",E718=4,"April",E718=5,"May",E718=6,"June",E718=7,"July",E718=8,"August",E718=9,"September",E718=10,"October",E718=11,"November",E718=12,"December",E718&gt;12,_xlfn.IFS(F718=1,"January",F718=2,"Febuary",F718=3,"March",F718=4,"April",F718=5,"May",F718=6,"June",F718=7,"July",F718=8,"August",F718=9,"September",F718=10,"October",F718=11,"November",F718=12,"December"))</f>
        <v>November</v>
      </c>
      <c r="J718" s="7" t="str" cm="1">
        <f t="array" ref="J718">_xlfn.IFS(OR(I718="December",I718="January",I718="Febuary"),"Winter",OR(I718="March",I718="April",I718="May"),"Spring",OR(I718="June",I718="July",I718="August"),"Summer",OR(I718="September",I718="October",I718="November"),"Fall")</f>
        <v>Fall</v>
      </c>
      <c r="K718" s="11">
        <v>45243</v>
      </c>
      <c r="L718" s="6">
        <f t="shared" si="89"/>
        <v>4</v>
      </c>
      <c r="M718" s="6" t="s">
        <v>23</v>
      </c>
      <c r="N718" s="6">
        <v>35620</v>
      </c>
      <c r="O718" s="6">
        <v>931</v>
      </c>
      <c r="P718" s="12">
        <v>1088.96</v>
      </c>
      <c r="Q718" s="12">
        <f t="shared" si="90"/>
        <v>1088.96</v>
      </c>
      <c r="R718" s="6">
        <v>109</v>
      </c>
      <c r="S718" s="6" t="b">
        <v>1</v>
      </c>
      <c r="T718" s="6">
        <v>0</v>
      </c>
      <c r="U718" s="6">
        <f t="shared" si="91"/>
        <v>0</v>
      </c>
      <c r="V718" s="12">
        <f t="shared" si="92"/>
        <v>4361.04</v>
      </c>
      <c r="W718" s="12">
        <f t="shared" si="93"/>
        <v>9.99045871559633</v>
      </c>
      <c r="X718" s="12">
        <f t="shared" si="94"/>
        <v>0</v>
      </c>
      <c r="Y718" s="6">
        <f t="shared" si="95"/>
        <v>0</v>
      </c>
    </row>
    <row r="719" spans="1:25">
      <c r="A719" s="8" t="s">
        <v>1500</v>
      </c>
      <c r="B719" s="9" t="s">
        <v>1501</v>
      </c>
      <c r="C719" s="10" t="s">
        <v>4131</v>
      </c>
      <c r="D719" s="10">
        <v>45145</v>
      </c>
      <c r="E719" s="9">
        <v>8</v>
      </c>
      <c r="F719" s="9">
        <v>7</v>
      </c>
      <c r="G719" s="9">
        <v>2023</v>
      </c>
      <c r="H719" s="10">
        <f t="shared" si="88"/>
        <v>45145</v>
      </c>
      <c r="I719" s="10" t="str" cm="1">
        <f t="array" ref="I719">_xlfn.IFS(E719=1,"January",E719=2,"Febuary",E719=3,"March",E719=4,"April",E719=5,"May",E719=6,"June",E719=7,"July",E719=8,"August",E719=9,"September",E719=10,"October",E719=11,"November",E719=12,"December",E719&gt;12,_xlfn.IFS(F719=1,"January",F719=2,"Febuary",F719=3,"March",F719=4,"April",F719=5,"May",F719=6,"June",F719=7,"July",F719=8,"August",F719=9,"September",F719=10,"October",F719=11,"November",F719=12,"December"))</f>
        <v>August</v>
      </c>
      <c r="J719" s="10" t="str" cm="1">
        <f t="array" ref="J719">_xlfn.IFS(OR(I719="December",I719="January",I719="Febuary"),"Winter",OR(I719="March",I719="April",I719="May"),"Spring",OR(I719="June",I719="July",I719="August"),"Summer",OR(I719="September",I719="October",I719="November"),"Fall")</f>
        <v>Summer</v>
      </c>
      <c r="K719" s="13">
        <v>45132</v>
      </c>
      <c r="L719" s="9">
        <f t="shared" si="89"/>
        <v>45175</v>
      </c>
      <c r="M719" s="9" t="s">
        <v>41</v>
      </c>
      <c r="N719" s="9">
        <v>21559</v>
      </c>
      <c r="O719" s="9">
        <v>683</v>
      </c>
      <c r="P719" s="14">
        <v>975.43</v>
      </c>
      <c r="Q719" s="14">
        <f t="shared" si="90"/>
        <v>975.43</v>
      </c>
      <c r="R719" s="9">
        <v>121</v>
      </c>
      <c r="S719" s="9" t="b">
        <v>0</v>
      </c>
      <c r="T719" s="9">
        <v>0</v>
      </c>
      <c r="U719" s="9">
        <f t="shared" si="91"/>
        <v>0</v>
      </c>
      <c r="V719" s="14">
        <f t="shared" si="92"/>
        <v>5074.57</v>
      </c>
      <c r="W719" s="14">
        <f t="shared" si="93"/>
        <v>8.06140495867769</v>
      </c>
      <c r="X719" s="14">
        <f t="shared" si="94"/>
        <v>0</v>
      </c>
      <c r="Y719" s="9">
        <f t="shared" si="95"/>
        <v>0</v>
      </c>
    </row>
    <row r="720" spans="1:25">
      <c r="A720" s="5" t="s">
        <v>1502</v>
      </c>
      <c r="B720" s="6" t="s">
        <v>1503</v>
      </c>
      <c r="C720" s="7" t="s">
        <v>4129</v>
      </c>
      <c r="D720" s="7">
        <v>45181</v>
      </c>
      <c r="E720" s="6">
        <v>9</v>
      </c>
      <c r="F720" s="6">
        <v>12</v>
      </c>
      <c r="G720" s="6">
        <v>2023</v>
      </c>
      <c r="H720" s="7">
        <f t="shared" si="88"/>
        <v>45181</v>
      </c>
      <c r="I720" s="7" t="str" cm="1">
        <f t="array" ref="I720">_xlfn.IFS(E720=1,"January",E720=2,"Febuary",E720=3,"March",E720=4,"April",E720=5,"May",E720=6,"June",E720=7,"July",E720=8,"August",E720=9,"September",E720=10,"October",E720=11,"November",E720=12,"December",E720&gt;12,_xlfn.IFS(F720=1,"January",F720=2,"Febuary",F720=3,"March",F720=4,"April",F720=5,"May",F720=6,"June",F720=7,"July",F720=8,"August",F720=9,"September",F720=10,"October",F720=11,"November",F720=12,"December"))</f>
        <v>September</v>
      </c>
      <c r="J720" s="7" t="str" cm="1">
        <f t="array" ref="J720">_xlfn.IFS(OR(I720="December",I720="January",I720="Febuary"),"Winter",OR(I720="March",I720="April",I720="May"),"Spring",OR(I720="June",I720="July",I720="August"),"Summer",OR(I720="September",I720="October",I720="November"),"Fall")</f>
        <v>Fall</v>
      </c>
      <c r="K720" s="11">
        <v>45287</v>
      </c>
      <c r="L720" s="6">
        <f t="shared" si="89"/>
        <v>106</v>
      </c>
      <c r="M720" s="6" t="s">
        <v>33</v>
      </c>
      <c r="N720" s="6">
        <v>94045</v>
      </c>
      <c r="O720" s="6">
        <v>3918</v>
      </c>
      <c r="P720" s="12">
        <v>5869.35</v>
      </c>
      <c r="Q720" s="12">
        <f t="shared" si="90"/>
        <v>3636.145</v>
      </c>
      <c r="R720" s="6">
        <v>537</v>
      </c>
      <c r="S720" s="6" t="b">
        <v>1</v>
      </c>
      <c r="T720" s="6">
        <v>0</v>
      </c>
      <c r="U720" s="6">
        <f t="shared" si="91"/>
        <v>0</v>
      </c>
      <c r="V720" s="12">
        <f t="shared" si="92"/>
        <v>23213.855</v>
      </c>
      <c r="W720" s="12">
        <f t="shared" si="93"/>
        <v>6.77121973929236</v>
      </c>
      <c r="X720" s="12">
        <f t="shared" si="94"/>
        <v>0</v>
      </c>
      <c r="Y720" s="6">
        <f t="shared" si="95"/>
        <v>0</v>
      </c>
    </row>
    <row r="721" spans="1:25">
      <c r="A721" s="8" t="s">
        <v>1504</v>
      </c>
      <c r="B721" s="9" t="s">
        <v>1505</v>
      </c>
      <c r="C721" s="10" t="s">
        <v>4127</v>
      </c>
      <c r="D721" s="10">
        <v>44998</v>
      </c>
      <c r="E721" s="9">
        <v>3</v>
      </c>
      <c r="F721" s="9">
        <v>13</v>
      </c>
      <c r="G721" s="9">
        <v>2023</v>
      </c>
      <c r="H721" s="10">
        <f t="shared" si="88"/>
        <v>44998</v>
      </c>
      <c r="I721" s="10" t="str" cm="1">
        <f t="array" ref="I721">_xlfn.IFS(E721=1,"January",E721=2,"Febuary",E721=3,"March",E721=4,"April",E721=5,"May",E721=6,"June",E721=7,"July",E721=8,"August",E721=9,"September",E721=10,"October",E721=11,"November",E721=12,"December",E721&gt;12,_xlfn.IFS(F721=1,"January",F721=2,"Febuary",F721=3,"March",F721=4,"April",F721=5,"May",F721=6,"June",F721=7,"July",F721=8,"August",F721=9,"September",F721=10,"October",F721=11,"November",F721=12,"December"))</f>
        <v>March</v>
      </c>
      <c r="J721" s="10" t="str" cm="1">
        <f t="array" ref="J721">_xlfn.IFS(OR(I721="December",I721="January",I721="Febuary"),"Winter",OR(I721="March",I721="April",I721="May"),"Spring",OR(I721="June",I721="July",I721="August"),"Summer",OR(I721="September",I721="October",I721="November"),"Fall")</f>
        <v>Spring</v>
      </c>
      <c r="K721" s="13">
        <v>45000</v>
      </c>
      <c r="L721" s="9">
        <f t="shared" si="89"/>
        <v>2</v>
      </c>
      <c r="M721" s="9" t="s">
        <v>14</v>
      </c>
      <c r="N721" s="9">
        <v>94396</v>
      </c>
      <c r="O721" s="9">
        <v>3016</v>
      </c>
      <c r="P721" s="14">
        <v>3773.22</v>
      </c>
      <c r="Q721" s="14">
        <f t="shared" si="90"/>
        <v>3636.145</v>
      </c>
      <c r="R721" s="9">
        <v>0</v>
      </c>
      <c r="S721" s="9" t="b">
        <v>0</v>
      </c>
      <c r="T721" s="9">
        <v>0</v>
      </c>
      <c r="U721" s="9">
        <f t="shared" si="91"/>
        <v>0</v>
      </c>
      <c r="V721" s="14">
        <f t="shared" si="92"/>
        <v>-3636.145</v>
      </c>
      <c r="W721" s="14">
        <f t="shared" si="93"/>
        <v>0</v>
      </c>
      <c r="X721" s="14">
        <f t="shared" si="94"/>
        <v>0</v>
      </c>
      <c r="Y721" s="9">
        <f t="shared" si="95"/>
        <v>0</v>
      </c>
    </row>
    <row r="722" spans="1:25">
      <c r="A722" s="5" t="s">
        <v>1506</v>
      </c>
      <c r="B722" s="6" t="s">
        <v>1507</v>
      </c>
      <c r="C722" s="7" t="s">
        <v>4128</v>
      </c>
      <c r="D722" s="7">
        <v>44930</v>
      </c>
      <c r="E722" s="6">
        <v>1</v>
      </c>
      <c r="F722" s="6">
        <v>4</v>
      </c>
      <c r="G722" s="6">
        <v>2023</v>
      </c>
      <c r="H722" s="7">
        <f t="shared" si="88"/>
        <v>44930</v>
      </c>
      <c r="I722" s="7" t="str" cm="1">
        <f t="array" ref="I722">_xlfn.IFS(E722=1,"January",E722=2,"Febuary",E722=3,"March",E722=4,"April",E722=5,"May",E722=6,"June",E722=7,"July",E722=8,"August",E722=9,"September",E722=10,"October",E722=11,"November",E722=12,"December",E722&gt;12,_xlfn.IFS(F722=1,"January",F722=2,"Febuary",F722=3,"March",F722=4,"April",F722=5,"May",F722=6,"June",F722=7,"July",F722=8,"August",F722=9,"September",F722=10,"October",F722=11,"November",F722=12,"December"))</f>
        <v>January</v>
      </c>
      <c r="J722" s="7" t="str" cm="1">
        <f t="array" ref="J722">_xlfn.IFS(OR(I722="December",I722="January",I722="Febuary"),"Winter",OR(I722="March",I722="April",I722="May"),"Spring",OR(I722="June",I722="July",I722="August"),"Summer",OR(I722="September",I722="October",I722="November"),"Fall")</f>
        <v>Winter</v>
      </c>
      <c r="K722" s="11">
        <v>44947</v>
      </c>
      <c r="L722" s="6">
        <f t="shared" si="89"/>
        <v>17</v>
      </c>
      <c r="M722" s="6" t="s">
        <v>138</v>
      </c>
      <c r="N722" s="6">
        <v>62642</v>
      </c>
      <c r="O722" s="6">
        <v>2162</v>
      </c>
      <c r="P722" s="12">
        <v>3172.28</v>
      </c>
      <c r="Q722" s="12">
        <f t="shared" si="90"/>
        <v>3172.28</v>
      </c>
      <c r="R722" s="6">
        <v>170</v>
      </c>
      <c r="S722" s="6" t="b">
        <v>1</v>
      </c>
      <c r="T722" s="6">
        <v>0</v>
      </c>
      <c r="U722" s="6">
        <f t="shared" si="91"/>
        <v>0</v>
      </c>
      <c r="V722" s="12">
        <f t="shared" si="92"/>
        <v>5327.72</v>
      </c>
      <c r="W722" s="12">
        <f t="shared" si="93"/>
        <v>18.6604705882353</v>
      </c>
      <c r="X722" s="12">
        <f t="shared" si="94"/>
        <v>0</v>
      </c>
      <c r="Y722" s="6">
        <f t="shared" si="95"/>
        <v>0</v>
      </c>
    </row>
    <row r="723" spans="1:25">
      <c r="A723" s="8" t="s">
        <v>1508</v>
      </c>
      <c r="B723" s="9" t="s">
        <v>1509</v>
      </c>
      <c r="C723" s="10" t="s">
        <v>4127</v>
      </c>
      <c r="D723" s="10">
        <v>45063</v>
      </c>
      <c r="E723" s="9">
        <v>5</v>
      </c>
      <c r="F723" s="9">
        <v>17</v>
      </c>
      <c r="G723" s="9">
        <v>2023</v>
      </c>
      <c r="H723" s="10">
        <f t="shared" si="88"/>
        <v>45063</v>
      </c>
      <c r="I723" s="10" t="str" cm="1">
        <f t="array" ref="I723">_xlfn.IFS(E723=1,"January",E723=2,"Febuary",E723=3,"March",E723=4,"April",E723=5,"May",E723=6,"June",E723=7,"July",E723=8,"August",E723=9,"September",E723=10,"October",E723=11,"November",E723=12,"December",E723&gt;12,_xlfn.IFS(F723=1,"January",F723=2,"Febuary",F723=3,"March",F723=4,"April",F723=5,"May",F723=6,"June",F723=7,"July",F723=8,"August",F723=9,"September",F723=10,"October",F723=11,"November",F723=12,"December"))</f>
        <v>May</v>
      </c>
      <c r="J723" s="10" t="str" cm="1">
        <f t="array" ref="J723">_xlfn.IFS(OR(I723="December",I723="January",I723="Febuary"),"Winter",OR(I723="March",I723="April",I723="May"),"Spring",OR(I723="June",I723="July",I723="August"),"Summer",OR(I723="September",I723="October",I723="November"),"Fall")</f>
        <v>Spring</v>
      </c>
      <c r="K723" s="13">
        <v>45067</v>
      </c>
      <c r="L723" s="9">
        <f t="shared" si="89"/>
        <v>4</v>
      </c>
      <c r="M723" s="9" t="s">
        <v>41</v>
      </c>
      <c r="N723" s="9">
        <v>77539</v>
      </c>
      <c r="O723" s="9">
        <v>1476</v>
      </c>
      <c r="P723" s="14">
        <v>790.1</v>
      </c>
      <c r="Q723" s="14">
        <f t="shared" si="90"/>
        <v>790.1</v>
      </c>
      <c r="R723" s="9">
        <v>178</v>
      </c>
      <c r="S723" s="9" t="b">
        <v>1</v>
      </c>
      <c r="T723" s="9">
        <v>0</v>
      </c>
      <c r="U723" s="9">
        <f t="shared" si="91"/>
        <v>0</v>
      </c>
      <c r="V723" s="14">
        <f t="shared" si="92"/>
        <v>8109.9</v>
      </c>
      <c r="W723" s="14">
        <f t="shared" si="93"/>
        <v>4.43876404494382</v>
      </c>
      <c r="X723" s="14">
        <f t="shared" si="94"/>
        <v>0</v>
      </c>
      <c r="Y723" s="9">
        <f t="shared" si="95"/>
        <v>0</v>
      </c>
    </row>
    <row r="724" spans="1:25">
      <c r="A724" s="5" t="s">
        <v>1510</v>
      </c>
      <c r="B724" s="6" t="s">
        <v>1511</v>
      </c>
      <c r="C724" s="7" t="s">
        <v>4128</v>
      </c>
      <c r="D724" s="7" t="s">
        <v>1512</v>
      </c>
      <c r="E724" s="6">
        <v>21</v>
      </c>
      <c r="F724" s="6">
        <v>10</v>
      </c>
      <c r="G724" s="6">
        <v>2023</v>
      </c>
      <c r="H724" s="7">
        <f t="shared" si="88"/>
        <v>45220</v>
      </c>
      <c r="I724" s="7" t="str" cm="1">
        <f t="array" ref="I724">_xlfn.IFS(E724=1,"January",E724=2,"Febuary",E724=3,"March",E724=4,"April",E724=5,"May",E724=6,"June",E724=7,"July",E724=8,"August",E724=9,"September",E724=10,"October",E724=11,"November",E724=12,"December",E724&gt;12,_xlfn.IFS(F724=1,"January",F724=2,"Febuary",F724=3,"March",F724=4,"April",F724=5,"May",F724=6,"June",F724=7,"July",F724=8,"August",F724=9,"September",F724=10,"October",F724=11,"November",F724=12,"December"))</f>
        <v>October</v>
      </c>
      <c r="J724" s="7" t="str" cm="1">
        <f t="array" ref="J724">_xlfn.IFS(OR(I724="December",I724="January",I724="Febuary"),"Winter",OR(I724="March",I724="April",I724="May"),"Spring",OR(I724="June",I724="July",I724="August"),"Summer",OR(I724="September",I724="October",I724="November"),"Fall")</f>
        <v>Fall</v>
      </c>
      <c r="K724" s="11">
        <v>45239</v>
      </c>
      <c r="L724" s="6">
        <f t="shared" si="89"/>
        <v>19</v>
      </c>
      <c r="M724" s="6" t="s">
        <v>14</v>
      </c>
      <c r="N724" s="6">
        <v>22732</v>
      </c>
      <c r="O724" s="6">
        <v>997</v>
      </c>
      <c r="P724" s="12">
        <v>1141</v>
      </c>
      <c r="Q724" s="12">
        <f t="shared" si="90"/>
        <v>1141</v>
      </c>
      <c r="R724" s="6">
        <v>103</v>
      </c>
      <c r="S724" s="6" t="b">
        <v>1</v>
      </c>
      <c r="T724" s="6">
        <v>0</v>
      </c>
      <c r="U724" s="6">
        <f t="shared" si="91"/>
        <v>0</v>
      </c>
      <c r="V724" s="12">
        <f t="shared" si="92"/>
        <v>4009</v>
      </c>
      <c r="W724" s="12">
        <f t="shared" si="93"/>
        <v>11.0776699029126</v>
      </c>
      <c r="X724" s="12">
        <f t="shared" si="94"/>
        <v>0</v>
      </c>
      <c r="Y724" s="6">
        <f t="shared" si="95"/>
        <v>0</v>
      </c>
    </row>
    <row r="725" spans="1:25">
      <c r="A725" s="8" t="s">
        <v>1513</v>
      </c>
      <c r="B725" s="9" t="s">
        <v>1514</v>
      </c>
      <c r="C725" s="10" t="s">
        <v>4127</v>
      </c>
      <c r="D725" s="10">
        <v>45261</v>
      </c>
      <c r="E725" s="9">
        <v>12</v>
      </c>
      <c r="F725" s="9">
        <v>1</v>
      </c>
      <c r="G725" s="9">
        <v>2023</v>
      </c>
      <c r="H725" s="10">
        <f t="shared" si="88"/>
        <v>45261</v>
      </c>
      <c r="I725" s="10" t="str" cm="1">
        <f t="array" ref="I725">_xlfn.IFS(E725=1,"January",E725=2,"Febuary",E725=3,"March",E725=4,"April",E725=5,"May",E725=6,"June",E725=7,"July",E725=8,"August",E725=9,"September",E725=10,"October",E725=11,"November",E725=12,"December",E725&gt;12,_xlfn.IFS(F725=1,"January",F725=2,"Febuary",F725=3,"March",F725=4,"April",F725=5,"May",F725=6,"June",F725=7,"July",F725=8,"August",F725=9,"September",F725=10,"October",F725=11,"November",F725=12,"December"))</f>
        <v>December</v>
      </c>
      <c r="J725" s="10" t="str" cm="1">
        <f t="array" ref="J725">_xlfn.IFS(OR(I725="December",I725="January",I725="Febuary"),"Winter",OR(I725="March",I725="April",I725="May"),"Spring",OR(I725="June",I725="July",I725="August"),"Summer",OR(I725="September",I725="October",I725="November"),"Fall")</f>
        <v>Winter</v>
      </c>
      <c r="K725" s="13">
        <v>45262</v>
      </c>
      <c r="L725" s="9">
        <f t="shared" si="89"/>
        <v>1</v>
      </c>
      <c r="M725" s="9" t="s">
        <v>41</v>
      </c>
      <c r="N725" s="9">
        <v>92362</v>
      </c>
      <c r="O725" s="9">
        <v>2507</v>
      </c>
      <c r="P725" s="14">
        <v>2302.45</v>
      </c>
      <c r="Q725" s="14">
        <f t="shared" si="90"/>
        <v>2302.45</v>
      </c>
      <c r="R725" s="9">
        <v>260</v>
      </c>
      <c r="S725" s="9" t="b">
        <v>1</v>
      </c>
      <c r="T725" s="9">
        <v>0</v>
      </c>
      <c r="U725" s="9">
        <f t="shared" si="91"/>
        <v>0</v>
      </c>
      <c r="V725" s="14">
        <f t="shared" si="92"/>
        <v>10697.55</v>
      </c>
      <c r="W725" s="14">
        <f t="shared" si="93"/>
        <v>8.85557692307692</v>
      </c>
      <c r="X725" s="14">
        <f t="shared" si="94"/>
        <v>0</v>
      </c>
      <c r="Y725" s="9">
        <f t="shared" si="95"/>
        <v>0</v>
      </c>
    </row>
    <row r="726" spans="1:25">
      <c r="A726" s="5" t="s">
        <v>1515</v>
      </c>
      <c r="B726" s="6" t="s">
        <v>1516</v>
      </c>
      <c r="C726" s="7" t="s">
        <v>4128</v>
      </c>
      <c r="D726" s="7">
        <v>45268</v>
      </c>
      <c r="E726" s="6">
        <v>12</v>
      </c>
      <c r="F726" s="6">
        <v>8</v>
      </c>
      <c r="G726" s="6">
        <v>2023</v>
      </c>
      <c r="H726" s="7">
        <f t="shared" si="88"/>
        <v>45268</v>
      </c>
      <c r="I726" s="7" t="str" cm="1">
        <f t="array" ref="I726">_xlfn.IFS(E726=1,"January",E726=2,"Febuary",E726=3,"March",E726=4,"April",E726=5,"May",E726=6,"June",E726=7,"July",E726=8,"August",E726=9,"September",E726=10,"October",E726=11,"November",E726=12,"December",E726&gt;12,_xlfn.IFS(F726=1,"January",F726=2,"Febuary",F726=3,"March",F726=4,"April",F726=5,"May",F726=6,"June",F726=7,"July",F726=8,"August",F726=9,"September",F726=10,"October",F726=11,"November",F726=12,"December"))</f>
        <v>December</v>
      </c>
      <c r="J726" s="7" t="str" cm="1">
        <f t="array" ref="J726">_xlfn.IFS(OR(I726="December",I726="January",I726="Febuary"),"Winter",OR(I726="March",I726="April",I726="May"),"Spring",OR(I726="June",I726="July",I726="August"),"Summer",OR(I726="September",I726="October",I726="November"),"Fall")</f>
        <v>Winter</v>
      </c>
      <c r="K726" s="11">
        <v>45277</v>
      </c>
      <c r="L726" s="6">
        <f t="shared" si="89"/>
        <v>9</v>
      </c>
      <c r="M726" s="6" t="s">
        <v>14</v>
      </c>
      <c r="N726" s="6">
        <v>31354</v>
      </c>
      <c r="O726" s="6">
        <v>490</v>
      </c>
      <c r="P726" s="12">
        <v>339.94</v>
      </c>
      <c r="Q726" s="12">
        <f t="shared" si="90"/>
        <v>339.94</v>
      </c>
      <c r="R726" s="6">
        <v>63</v>
      </c>
      <c r="S726" s="6" t="b">
        <v>0</v>
      </c>
      <c r="T726" s="6">
        <v>0</v>
      </c>
      <c r="U726" s="6">
        <f t="shared" si="91"/>
        <v>0</v>
      </c>
      <c r="V726" s="12">
        <f t="shared" si="92"/>
        <v>2810.06</v>
      </c>
      <c r="W726" s="12">
        <f t="shared" si="93"/>
        <v>5.39587301587302</v>
      </c>
      <c r="X726" s="12">
        <f t="shared" si="94"/>
        <v>0</v>
      </c>
      <c r="Y726" s="6">
        <f t="shared" si="95"/>
        <v>0</v>
      </c>
    </row>
    <row r="727" spans="1:25">
      <c r="A727" s="8" t="s">
        <v>1517</v>
      </c>
      <c r="B727" s="9" t="s">
        <v>1518</v>
      </c>
      <c r="C727" s="10" t="s">
        <v>4131</v>
      </c>
      <c r="D727" s="10">
        <v>45134</v>
      </c>
      <c r="E727" s="9">
        <v>7</v>
      </c>
      <c r="F727" s="9">
        <v>27</v>
      </c>
      <c r="G727" s="9">
        <v>2023</v>
      </c>
      <c r="H727" s="10">
        <f t="shared" si="88"/>
        <v>45134</v>
      </c>
      <c r="I727" s="10" t="str" cm="1">
        <f t="array" ref="I727">_xlfn.IFS(E727=1,"January",E727=2,"Febuary",E727=3,"March",E727=4,"April",E727=5,"May",E727=6,"June",E727=7,"July",E727=8,"August",E727=9,"September",E727=10,"October",E727=11,"November",E727=12,"December",E727&gt;12,_xlfn.IFS(F727=1,"January",F727=2,"Febuary",F727=3,"March",F727=4,"April",F727=5,"May",F727=6,"June",F727=7,"July",F727=8,"August",F727=9,"September",F727=10,"October",F727=11,"November",F727=12,"December"))</f>
        <v>July</v>
      </c>
      <c r="J727" s="10" t="str" cm="1">
        <f t="array" ref="J727">_xlfn.IFS(OR(I727="December",I727="January",I727="Febuary"),"Winter",OR(I727="March",I727="April",I727="May"),"Spring",OR(I727="June",I727="July",I727="August"),"Summer",OR(I727="September",I727="October",I727="November"),"Fall")</f>
        <v>Summer</v>
      </c>
      <c r="K727" s="13">
        <v>45164</v>
      </c>
      <c r="L727" s="9">
        <f t="shared" si="89"/>
        <v>30</v>
      </c>
      <c r="M727" s="9" t="s">
        <v>14</v>
      </c>
      <c r="N727" s="9">
        <v>14843</v>
      </c>
      <c r="O727" s="9">
        <v>542</v>
      </c>
      <c r="P727" s="14">
        <v>351.93</v>
      </c>
      <c r="Q727" s="14">
        <f t="shared" si="90"/>
        <v>351.93</v>
      </c>
      <c r="R727" s="9">
        <v>74</v>
      </c>
      <c r="S727" s="9" t="b">
        <v>0</v>
      </c>
      <c r="T727" s="9">
        <v>0</v>
      </c>
      <c r="U727" s="9">
        <f t="shared" si="91"/>
        <v>0</v>
      </c>
      <c r="V727" s="14">
        <f t="shared" si="92"/>
        <v>3348.07</v>
      </c>
      <c r="W727" s="14">
        <f t="shared" si="93"/>
        <v>4.75581081081081</v>
      </c>
      <c r="X727" s="14">
        <f t="shared" si="94"/>
        <v>0</v>
      </c>
      <c r="Y727" s="9">
        <f t="shared" si="95"/>
        <v>0</v>
      </c>
    </row>
    <row r="728" spans="1:25">
      <c r="A728" s="5" t="s">
        <v>1519</v>
      </c>
      <c r="B728" s="6" t="s">
        <v>1520</v>
      </c>
      <c r="C728" s="7" t="s">
        <v>4131</v>
      </c>
      <c r="D728" s="7">
        <v>45287</v>
      </c>
      <c r="E728" s="6">
        <v>12</v>
      </c>
      <c r="F728" s="6">
        <v>27</v>
      </c>
      <c r="G728" s="6">
        <v>2023</v>
      </c>
      <c r="H728" s="7">
        <f t="shared" si="88"/>
        <v>45287</v>
      </c>
      <c r="I728" s="7" t="str" cm="1">
        <f t="array" ref="I728">_xlfn.IFS(E728=1,"January",E728=2,"Febuary",E728=3,"March",E728=4,"April",E728=5,"May",E728=6,"June",E728=7,"July",E728=8,"August",E728=9,"September",E728=10,"October",E728=11,"November",E728=12,"December",E728&gt;12,_xlfn.IFS(F728=1,"January",F728=2,"Febuary",F728=3,"March",F728=4,"April",F728=5,"May",F728=6,"June",F728=7,"July",F728=8,"August",F728=9,"September",F728=10,"October",F728=11,"November",F728=12,"December"))</f>
        <v>December</v>
      </c>
      <c r="J728" s="7" t="str" cm="1">
        <f t="array" ref="J728">_xlfn.IFS(OR(I728="December",I728="January",I728="Febuary"),"Winter",OR(I728="March",I728="April",I728="May"),"Spring",OR(I728="June",I728="July",I728="August"),"Summer",OR(I728="September",I728="October",I728="November"),"Fall")</f>
        <v>Winter</v>
      </c>
      <c r="K728" s="11">
        <v>45305</v>
      </c>
      <c r="L728" s="6">
        <f t="shared" si="89"/>
        <v>18</v>
      </c>
      <c r="M728" s="6" t="s">
        <v>41</v>
      </c>
      <c r="N728" s="6">
        <v>72726</v>
      </c>
      <c r="O728" s="6">
        <v>1355</v>
      </c>
      <c r="P728" s="12">
        <v>1903.49</v>
      </c>
      <c r="Q728" s="12">
        <f t="shared" si="90"/>
        <v>1903.49</v>
      </c>
      <c r="R728" s="6">
        <v>229</v>
      </c>
      <c r="S728" s="6" t="b">
        <v>1</v>
      </c>
      <c r="T728" s="6">
        <v>0</v>
      </c>
      <c r="U728" s="6">
        <f t="shared" si="91"/>
        <v>0</v>
      </c>
      <c r="V728" s="12">
        <f t="shared" si="92"/>
        <v>9546.51</v>
      </c>
      <c r="W728" s="12">
        <f t="shared" si="93"/>
        <v>8.31218340611354</v>
      </c>
      <c r="X728" s="12">
        <f t="shared" si="94"/>
        <v>0</v>
      </c>
      <c r="Y728" s="6">
        <f t="shared" si="95"/>
        <v>0</v>
      </c>
    </row>
    <row r="729" spans="1:25">
      <c r="A729" s="8" t="s">
        <v>1521</v>
      </c>
      <c r="B729" s="9" t="s">
        <v>1522</v>
      </c>
      <c r="C729" s="10" t="s">
        <v>4131</v>
      </c>
      <c r="D729" s="10">
        <v>45254</v>
      </c>
      <c r="E729" s="9">
        <v>11</v>
      </c>
      <c r="F729" s="9">
        <v>24</v>
      </c>
      <c r="G729" s="9">
        <v>2023</v>
      </c>
      <c r="H729" s="10">
        <f t="shared" si="88"/>
        <v>45254</v>
      </c>
      <c r="I729" s="10" t="str" cm="1">
        <f t="array" ref="I729">_xlfn.IFS(E729=1,"January",E729=2,"Febuary",E729=3,"March",E729=4,"April",E729=5,"May",E729=6,"June",E729=7,"July",E729=8,"August",E729=9,"September",E729=10,"October",E729=11,"November",E729=12,"December",E729&gt;12,_xlfn.IFS(F729=1,"January",F729=2,"Febuary",F729=3,"March",F729=4,"April",F729=5,"May",F729=6,"June",F729=7,"July",F729=8,"August",F729=9,"September",F729=10,"October",F729=11,"November",F729=12,"December"))</f>
        <v>November</v>
      </c>
      <c r="J729" s="10" t="str" cm="1">
        <f t="array" ref="J729">_xlfn.IFS(OR(I729="December",I729="January",I729="Febuary"),"Winter",OR(I729="March",I729="April",I729="May"),"Spring",OR(I729="June",I729="July",I729="August"),"Summer",OR(I729="September",I729="October",I729="November"),"Fall")</f>
        <v>Fall</v>
      </c>
      <c r="K729" s="13">
        <v>45276</v>
      </c>
      <c r="L729" s="9">
        <f t="shared" si="89"/>
        <v>22</v>
      </c>
      <c r="M729" s="9" t="s">
        <v>14</v>
      </c>
      <c r="N729" s="9">
        <v>18640</v>
      </c>
      <c r="O729" s="9">
        <v>259</v>
      </c>
      <c r="P729" s="14">
        <v>332.92</v>
      </c>
      <c r="Q729" s="14">
        <f t="shared" si="90"/>
        <v>332.92</v>
      </c>
      <c r="R729" s="9">
        <v>26</v>
      </c>
      <c r="S729" s="9" t="b">
        <v>1</v>
      </c>
      <c r="T729" s="9">
        <v>0</v>
      </c>
      <c r="U729" s="9">
        <f t="shared" si="91"/>
        <v>0</v>
      </c>
      <c r="V729" s="14">
        <f t="shared" si="92"/>
        <v>967.08</v>
      </c>
      <c r="W729" s="14">
        <f t="shared" si="93"/>
        <v>12.8046153846154</v>
      </c>
      <c r="X729" s="14">
        <f t="shared" si="94"/>
        <v>0</v>
      </c>
      <c r="Y729" s="9">
        <f t="shared" si="95"/>
        <v>0</v>
      </c>
    </row>
    <row r="730" spans="1:25">
      <c r="A730" s="5" t="s">
        <v>1523</v>
      </c>
      <c r="B730" s="6" t="s">
        <v>1524</v>
      </c>
      <c r="C730" s="7" t="s">
        <v>4131</v>
      </c>
      <c r="D730" s="7">
        <v>45241</v>
      </c>
      <c r="E730" s="6">
        <v>11</v>
      </c>
      <c r="F730" s="6">
        <v>11</v>
      </c>
      <c r="G730" s="6">
        <v>2023</v>
      </c>
      <c r="H730" s="7">
        <f t="shared" si="88"/>
        <v>45241</v>
      </c>
      <c r="I730" s="7" t="str" cm="1">
        <f t="array" ref="I730">_xlfn.IFS(E730=1,"January",E730=2,"Febuary",E730=3,"March",E730=4,"April",E730=5,"May",E730=6,"June",E730=7,"July",E730=8,"August",E730=9,"September",E730=10,"October",E730=11,"November",E730=12,"December",E730&gt;12,_xlfn.IFS(F730=1,"January",F730=2,"Febuary",F730=3,"March",F730=4,"April",F730=5,"May",F730=6,"June",F730=7,"July",F730=8,"August",F730=9,"September",F730=10,"October",F730=11,"November",F730=12,"December"))</f>
        <v>November</v>
      </c>
      <c r="J730" s="7" t="str" cm="1">
        <f t="array" ref="J730">_xlfn.IFS(OR(I730="December",I730="January",I730="Febuary"),"Winter",OR(I730="March",I730="April",I730="May"),"Spring",OR(I730="June",I730="July",I730="August"),"Summer",OR(I730="September",I730="October",I730="November"),"Fall")</f>
        <v>Fall</v>
      </c>
      <c r="K730" s="11">
        <v>45247</v>
      </c>
      <c r="L730" s="6">
        <f t="shared" si="89"/>
        <v>6</v>
      </c>
      <c r="M730" s="6" t="s">
        <v>14</v>
      </c>
      <c r="N730" s="6">
        <v>53528</v>
      </c>
      <c r="O730" s="6">
        <v>2380</v>
      </c>
      <c r="P730" s="12">
        <v>2095.3</v>
      </c>
      <c r="Q730" s="12">
        <f t="shared" si="90"/>
        <v>2095.3</v>
      </c>
      <c r="R730" s="6">
        <v>406</v>
      </c>
      <c r="S730" s="6" t="b">
        <v>1</v>
      </c>
      <c r="T730" s="6">
        <v>0</v>
      </c>
      <c r="U730" s="6">
        <f t="shared" si="91"/>
        <v>0</v>
      </c>
      <c r="V730" s="12">
        <f t="shared" si="92"/>
        <v>18204.7</v>
      </c>
      <c r="W730" s="12">
        <f t="shared" si="93"/>
        <v>5.16083743842365</v>
      </c>
      <c r="X730" s="12">
        <f t="shared" si="94"/>
        <v>0</v>
      </c>
      <c r="Y730" s="6">
        <f t="shared" si="95"/>
        <v>0</v>
      </c>
    </row>
    <row r="731" spans="1:25">
      <c r="A731" s="8" t="s">
        <v>1525</v>
      </c>
      <c r="B731" s="9" t="s">
        <v>1526</v>
      </c>
      <c r="C731" s="10" t="s">
        <v>4128</v>
      </c>
      <c r="D731" s="10">
        <v>45171</v>
      </c>
      <c r="E731" s="9">
        <v>9</v>
      </c>
      <c r="F731" s="9">
        <v>2</v>
      </c>
      <c r="G731" s="9">
        <v>2023</v>
      </c>
      <c r="H731" s="10">
        <f t="shared" si="88"/>
        <v>45171</v>
      </c>
      <c r="I731" s="10" t="str" cm="1">
        <f t="array" ref="I731">_xlfn.IFS(E731=1,"January",E731=2,"Febuary",E731=3,"March",E731=4,"April",E731=5,"May",E731=6,"June",E731=7,"July",E731=8,"August",E731=9,"September",E731=10,"October",E731=11,"November",E731=12,"December",E731&gt;12,_xlfn.IFS(F731=1,"January",F731=2,"Febuary",F731=3,"March",F731=4,"April",F731=5,"May",F731=6,"June",F731=7,"July",F731=8,"August",F731=9,"September",F731=10,"October",F731=11,"November",F731=12,"December"))</f>
        <v>September</v>
      </c>
      <c r="J731" s="10" t="str" cm="1">
        <f t="array" ref="J731">_xlfn.IFS(OR(I731="December",I731="January",I731="Febuary"),"Winter",OR(I731="March",I731="April",I731="May"),"Spring",OR(I731="June",I731="July",I731="August"),"Summer",OR(I731="September",I731="October",I731="November"),"Fall")</f>
        <v>Fall</v>
      </c>
      <c r="K731" s="13">
        <v>45195</v>
      </c>
      <c r="L731" s="9">
        <f t="shared" si="89"/>
        <v>24</v>
      </c>
      <c r="M731" s="9" t="s">
        <v>23</v>
      </c>
      <c r="N731" s="9">
        <v>39413</v>
      </c>
      <c r="O731" s="9">
        <v>1119</v>
      </c>
      <c r="P731" s="14">
        <v>1349.99</v>
      </c>
      <c r="Q731" s="14">
        <f t="shared" si="90"/>
        <v>1349.99</v>
      </c>
      <c r="R731" s="9">
        <v>112</v>
      </c>
      <c r="S731" s="9" t="b">
        <v>1</v>
      </c>
      <c r="T731" s="9">
        <v>0</v>
      </c>
      <c r="U731" s="9">
        <f t="shared" si="91"/>
        <v>0</v>
      </c>
      <c r="V731" s="14">
        <f t="shared" si="92"/>
        <v>4250.01</v>
      </c>
      <c r="W731" s="14">
        <f t="shared" si="93"/>
        <v>12.0534821428571</v>
      </c>
      <c r="X731" s="14">
        <f t="shared" si="94"/>
        <v>0</v>
      </c>
      <c r="Y731" s="9">
        <f t="shared" si="95"/>
        <v>0</v>
      </c>
    </row>
    <row r="732" spans="1:25">
      <c r="A732" s="5" t="s">
        <v>1527</v>
      </c>
      <c r="B732" s="6" t="s">
        <v>1528</v>
      </c>
      <c r="C732" s="7" t="s">
        <v>4127</v>
      </c>
      <c r="D732" s="7">
        <v>45237</v>
      </c>
      <c r="E732" s="6">
        <v>11</v>
      </c>
      <c r="F732" s="6">
        <v>7</v>
      </c>
      <c r="G732" s="6">
        <v>2023</v>
      </c>
      <c r="H732" s="7">
        <f t="shared" si="88"/>
        <v>45237</v>
      </c>
      <c r="I732" s="7" t="str" cm="1">
        <f t="array" ref="I732">_xlfn.IFS(E732=1,"January",E732=2,"Febuary",E732=3,"March",E732=4,"April",E732=5,"May",E732=6,"June",E732=7,"July",E732=8,"August",E732=9,"September",E732=10,"October",E732=11,"November",E732=12,"December",E732&gt;12,_xlfn.IFS(F732=1,"January",F732=2,"Febuary",F732=3,"March",F732=4,"April",F732=5,"May",F732=6,"June",F732=7,"July",F732=8,"August",F732=9,"September",F732=10,"October",F732=11,"November",F732=12,"December"))</f>
        <v>November</v>
      </c>
      <c r="J732" s="7" t="str" cm="1">
        <f t="array" ref="J732">_xlfn.IFS(OR(I732="December",I732="January",I732="Febuary"),"Winter",OR(I732="March",I732="April",I732="May"),"Spring",OR(I732="June",I732="July",I732="August"),"Summer",OR(I732="September",I732="October",I732="November"),"Fall")</f>
        <v>Fall</v>
      </c>
      <c r="K732" s="11">
        <v>45245</v>
      </c>
      <c r="L732" s="6">
        <f t="shared" si="89"/>
        <v>8</v>
      </c>
      <c r="M732" s="6" t="s">
        <v>19</v>
      </c>
      <c r="N732" s="6">
        <v>53638</v>
      </c>
      <c r="O732" s="6">
        <v>2143</v>
      </c>
      <c r="P732" s="12">
        <v>2653.78</v>
      </c>
      <c r="Q732" s="12">
        <f t="shared" si="90"/>
        <v>2653.78</v>
      </c>
      <c r="R732" s="6">
        <v>124</v>
      </c>
      <c r="S732" s="6" t="b">
        <v>1</v>
      </c>
      <c r="T732" s="6">
        <v>0</v>
      </c>
      <c r="U732" s="6">
        <f t="shared" si="91"/>
        <v>0</v>
      </c>
      <c r="V732" s="12">
        <f t="shared" si="92"/>
        <v>3546.22</v>
      </c>
      <c r="W732" s="12">
        <f t="shared" si="93"/>
        <v>21.4014516129032</v>
      </c>
      <c r="X732" s="12">
        <f t="shared" si="94"/>
        <v>0</v>
      </c>
      <c r="Y732" s="6">
        <f t="shared" si="95"/>
        <v>0</v>
      </c>
    </row>
    <row r="733" spans="1:25">
      <c r="A733" s="8" t="s">
        <v>1529</v>
      </c>
      <c r="B733" s="9" t="s">
        <v>1530</v>
      </c>
      <c r="C733" s="10" t="s">
        <v>4128</v>
      </c>
      <c r="D733" s="10">
        <v>45168</v>
      </c>
      <c r="E733" s="9">
        <v>8</v>
      </c>
      <c r="F733" s="9">
        <v>30</v>
      </c>
      <c r="G733" s="9">
        <v>2023</v>
      </c>
      <c r="H733" s="10">
        <f t="shared" si="88"/>
        <v>45168</v>
      </c>
      <c r="I733" s="10" t="str" cm="1">
        <f t="array" ref="I733">_xlfn.IFS(E733=1,"January",E733=2,"Febuary",E733=3,"March",E733=4,"April",E733=5,"May",E733=6,"June",E733=7,"July",E733=8,"August",E733=9,"September",E733=10,"October",E733=11,"November",E733=12,"December",E733&gt;12,_xlfn.IFS(F733=1,"January",F733=2,"Febuary",F733=3,"March",F733=4,"April",F733=5,"May",F733=6,"June",F733=7,"July",F733=8,"August",F733=9,"September",F733=10,"October",F733=11,"November",F733=12,"December"))</f>
        <v>August</v>
      </c>
      <c r="J733" s="10" t="str" cm="1">
        <f t="array" ref="J733">_xlfn.IFS(OR(I733="December",I733="January",I733="Febuary"),"Winter",OR(I733="March",I733="April",I733="May"),"Spring",OR(I733="June",I733="July",I733="August"),"Summer",OR(I733="September",I733="October",I733="November"),"Fall")</f>
        <v>Summer</v>
      </c>
      <c r="K733" s="13">
        <v>45190</v>
      </c>
      <c r="L733" s="9">
        <f t="shared" si="89"/>
        <v>22</v>
      </c>
      <c r="M733" s="9" t="s">
        <v>19</v>
      </c>
      <c r="N733" s="9">
        <v>53736</v>
      </c>
      <c r="O733" s="9">
        <v>1161</v>
      </c>
      <c r="P733" s="14">
        <v>920.11</v>
      </c>
      <c r="Q733" s="14">
        <f t="shared" si="90"/>
        <v>920.11</v>
      </c>
      <c r="R733" s="9">
        <v>154</v>
      </c>
      <c r="S733" s="9" t="b">
        <v>1</v>
      </c>
      <c r="T733" s="9">
        <v>0</v>
      </c>
      <c r="U733" s="9">
        <f t="shared" si="91"/>
        <v>0</v>
      </c>
      <c r="V733" s="14">
        <f t="shared" si="92"/>
        <v>6779.89</v>
      </c>
      <c r="W733" s="14">
        <f t="shared" si="93"/>
        <v>5.97474025974026</v>
      </c>
      <c r="X733" s="14">
        <f t="shared" si="94"/>
        <v>0</v>
      </c>
      <c r="Y733" s="9">
        <f t="shared" si="95"/>
        <v>0</v>
      </c>
    </row>
    <row r="734" spans="1:25">
      <c r="A734" s="5" t="s">
        <v>1531</v>
      </c>
      <c r="B734" s="6" t="s">
        <v>1532</v>
      </c>
      <c r="C734" s="7" t="s">
        <v>4131</v>
      </c>
      <c r="D734" s="7">
        <v>45038</v>
      </c>
      <c r="E734" s="6">
        <v>4</v>
      </c>
      <c r="F734" s="6">
        <v>22</v>
      </c>
      <c r="G734" s="6">
        <v>2023</v>
      </c>
      <c r="H734" s="7">
        <f t="shared" si="88"/>
        <v>45038</v>
      </c>
      <c r="I734" s="7" t="str" cm="1">
        <f t="array" ref="I734">_xlfn.IFS(E734=1,"January",E734=2,"Febuary",E734=3,"March",E734=4,"April",E734=5,"May",E734=6,"June",E734=7,"July",E734=8,"August",E734=9,"September",E734=10,"October",E734=11,"November",E734=12,"December",E734&gt;12,_xlfn.IFS(F734=1,"January",F734=2,"Febuary",F734=3,"March",F734=4,"April",F734=5,"May",F734=6,"June",F734=7,"July",F734=8,"August",F734=9,"September",F734=10,"October",F734=11,"November",F734=12,"December"))</f>
        <v>April</v>
      </c>
      <c r="J734" s="7" t="str" cm="1">
        <f t="array" ref="J734">_xlfn.IFS(OR(I734="December",I734="January",I734="Febuary"),"Winter",OR(I734="March",I734="April",I734="May"),"Spring",OR(I734="June",I734="July",I734="August"),"Summer",OR(I734="September",I734="October",I734="November"),"Fall")</f>
        <v>Spring</v>
      </c>
      <c r="K734" s="11">
        <v>45061</v>
      </c>
      <c r="L734" s="6">
        <f t="shared" si="89"/>
        <v>23</v>
      </c>
      <c r="M734" s="6" t="s">
        <v>33</v>
      </c>
      <c r="N734" s="6">
        <v>69866</v>
      </c>
      <c r="O734" s="6">
        <v>2897</v>
      </c>
      <c r="P734" s="12">
        <v>4282.17</v>
      </c>
      <c r="Q734" s="12">
        <f t="shared" si="90"/>
        <v>3636.145</v>
      </c>
      <c r="R734" s="6">
        <v>400</v>
      </c>
      <c r="S734" s="6" t="b">
        <v>1</v>
      </c>
      <c r="T734" s="6">
        <v>0</v>
      </c>
      <c r="U734" s="6">
        <f t="shared" si="91"/>
        <v>0</v>
      </c>
      <c r="V734" s="12">
        <f t="shared" si="92"/>
        <v>16363.855</v>
      </c>
      <c r="W734" s="12">
        <f t="shared" si="93"/>
        <v>9.0903625</v>
      </c>
      <c r="X734" s="12">
        <f t="shared" si="94"/>
        <v>0</v>
      </c>
      <c r="Y734" s="6">
        <f t="shared" si="95"/>
        <v>0</v>
      </c>
    </row>
    <row r="735" spans="1:25">
      <c r="A735" s="8" t="s">
        <v>1533</v>
      </c>
      <c r="B735" s="9" t="s">
        <v>1534</v>
      </c>
      <c r="C735" s="10" t="s">
        <v>4131</v>
      </c>
      <c r="D735" s="10">
        <v>45232</v>
      </c>
      <c r="E735" s="9">
        <v>11</v>
      </c>
      <c r="F735" s="9">
        <v>2</v>
      </c>
      <c r="G735" s="9">
        <v>2023</v>
      </c>
      <c r="H735" s="10">
        <f t="shared" si="88"/>
        <v>45232</v>
      </c>
      <c r="I735" s="10" t="str" cm="1">
        <f t="array" ref="I735">_xlfn.IFS(E735=1,"January",E735=2,"Febuary",E735=3,"March",E735=4,"April",E735=5,"May",E735=6,"June",E735=7,"July",E735=8,"August",E735=9,"September",E735=10,"October",E735=11,"November",E735=12,"December",E735&gt;12,_xlfn.IFS(F735=1,"January",F735=2,"Febuary",F735=3,"March",F735=4,"April",F735=5,"May",F735=6,"June",F735=7,"July",F735=8,"August",F735=9,"September",F735=10,"October",F735=11,"November",F735=12,"December"))</f>
        <v>November</v>
      </c>
      <c r="J735" s="10" t="str" cm="1">
        <f t="array" ref="J735">_xlfn.IFS(OR(I735="December",I735="January",I735="Febuary"),"Winter",OR(I735="March",I735="April",I735="May"),"Spring",OR(I735="June",I735="July",I735="August"),"Summer",OR(I735="September",I735="October",I735="November"),"Fall")</f>
        <v>Fall</v>
      </c>
      <c r="K735" s="13">
        <v>44994</v>
      </c>
      <c r="L735" s="9">
        <f t="shared" si="89"/>
        <v>45262</v>
      </c>
      <c r="M735" s="9" t="s">
        <v>41</v>
      </c>
      <c r="N735" s="9">
        <v>20087</v>
      </c>
      <c r="O735" s="9">
        <v>290</v>
      </c>
      <c r="P735" s="14">
        <v>484.7</v>
      </c>
      <c r="Q735" s="14">
        <f t="shared" si="90"/>
        <v>484.7</v>
      </c>
      <c r="R735" s="9">
        <v>55</v>
      </c>
      <c r="S735" s="9" t="b">
        <v>0</v>
      </c>
      <c r="T735" s="9">
        <v>0</v>
      </c>
      <c r="U735" s="9">
        <f t="shared" si="91"/>
        <v>0</v>
      </c>
      <c r="V735" s="14">
        <f t="shared" si="92"/>
        <v>2265.3</v>
      </c>
      <c r="W735" s="14">
        <f t="shared" si="93"/>
        <v>8.81272727272727</v>
      </c>
      <c r="X735" s="14">
        <f t="shared" si="94"/>
        <v>0</v>
      </c>
      <c r="Y735" s="9">
        <f t="shared" si="95"/>
        <v>0</v>
      </c>
    </row>
    <row r="736" spans="1:25">
      <c r="A736" s="5" t="s">
        <v>1535</v>
      </c>
      <c r="B736" s="6" t="s">
        <v>1536</v>
      </c>
      <c r="C736" s="7" t="s">
        <v>4131</v>
      </c>
      <c r="D736" s="7">
        <v>45155</v>
      </c>
      <c r="E736" s="6">
        <v>8</v>
      </c>
      <c r="F736" s="6">
        <v>17</v>
      </c>
      <c r="G736" s="6">
        <v>2023</v>
      </c>
      <c r="H736" s="7">
        <f t="shared" si="88"/>
        <v>45155</v>
      </c>
      <c r="I736" s="7" t="str" cm="1">
        <f t="array" ref="I736">_xlfn.IFS(E736=1,"January",E736=2,"Febuary",E736=3,"March",E736=4,"April",E736=5,"May",E736=6,"June",E736=7,"July",E736=8,"August",E736=9,"September",E736=10,"October",E736=11,"November",E736=12,"December",E736&gt;12,_xlfn.IFS(F736=1,"January",F736=2,"Febuary",F736=3,"March",F736=4,"April",F736=5,"May",F736=6,"June",F736=7,"July",F736=8,"August",F736=9,"September",F736=10,"October",F736=11,"November",F736=12,"December"))</f>
        <v>August</v>
      </c>
      <c r="J736" s="7" t="str" cm="1">
        <f t="array" ref="J736">_xlfn.IFS(OR(I736="December",I736="January",I736="Febuary"),"Winter",OR(I736="March",I736="April",I736="May"),"Spring",OR(I736="June",I736="July",I736="August"),"Summer",OR(I736="September",I736="October",I736="November"),"Fall")</f>
        <v>Summer</v>
      </c>
      <c r="K736" s="11">
        <v>45166</v>
      </c>
      <c r="L736" s="6">
        <f t="shared" si="89"/>
        <v>11</v>
      </c>
      <c r="M736" s="6" t="s">
        <v>23</v>
      </c>
      <c r="N736" s="6">
        <v>42430</v>
      </c>
      <c r="O736" s="6">
        <v>1028</v>
      </c>
      <c r="P736" s="12">
        <v>1734.44</v>
      </c>
      <c r="Q736" s="12">
        <f t="shared" si="90"/>
        <v>1734.44</v>
      </c>
      <c r="R736" s="6">
        <v>163</v>
      </c>
      <c r="S736" s="6" t="b">
        <v>1</v>
      </c>
      <c r="T736" s="6">
        <v>0</v>
      </c>
      <c r="U736" s="6">
        <f t="shared" si="91"/>
        <v>0</v>
      </c>
      <c r="V736" s="12">
        <f t="shared" si="92"/>
        <v>6415.56</v>
      </c>
      <c r="W736" s="12">
        <f t="shared" si="93"/>
        <v>10.640736196319</v>
      </c>
      <c r="X736" s="12">
        <f t="shared" si="94"/>
        <v>0</v>
      </c>
      <c r="Y736" s="6">
        <f t="shared" si="95"/>
        <v>0</v>
      </c>
    </row>
    <row r="737" spans="1:25">
      <c r="A737" s="8" t="s">
        <v>1537</v>
      </c>
      <c r="B737" s="9" t="s">
        <v>1538</v>
      </c>
      <c r="C737" s="10" t="s">
        <v>4129</v>
      </c>
      <c r="D737" s="10">
        <v>45215</v>
      </c>
      <c r="E737" s="9">
        <v>10</v>
      </c>
      <c r="F737" s="9">
        <v>16</v>
      </c>
      <c r="G737" s="9">
        <v>2023</v>
      </c>
      <c r="H737" s="10">
        <f t="shared" si="88"/>
        <v>45215</v>
      </c>
      <c r="I737" s="10" t="str" cm="1">
        <f t="array" ref="I737">_xlfn.IFS(E737=1,"January",E737=2,"Febuary",E737=3,"March",E737=4,"April",E737=5,"May",E737=6,"June",E737=7,"July",E737=8,"August",E737=9,"September",E737=10,"October",E737=11,"November",E737=12,"December",E737&gt;12,_xlfn.IFS(F737=1,"January",F737=2,"Febuary",F737=3,"March",F737=4,"April",F737=5,"May",F737=6,"June",F737=7,"July",F737=8,"August",F737=9,"September",F737=10,"October",F737=11,"November",F737=12,"December"))</f>
        <v>October</v>
      </c>
      <c r="J737" s="10" t="str" cm="1">
        <f t="array" ref="J737">_xlfn.IFS(OR(I737="December",I737="January",I737="Febuary"),"Winter",OR(I737="March",I737="April",I737="May"),"Spring",OR(I737="June",I737="July",I737="August"),"Summer",OR(I737="September",I737="October",I737="November"),"Fall")</f>
        <v>Fall</v>
      </c>
      <c r="K737" s="13">
        <v>45231</v>
      </c>
      <c r="L737" s="9">
        <f t="shared" si="89"/>
        <v>16</v>
      </c>
      <c r="M737" s="9" t="s">
        <v>266</v>
      </c>
      <c r="N737" s="9">
        <v>25504</v>
      </c>
      <c r="O737" s="9">
        <v>1252</v>
      </c>
      <c r="P737" s="14">
        <v>1757.44</v>
      </c>
      <c r="Q737" s="14">
        <f t="shared" si="90"/>
        <v>1757.44</v>
      </c>
      <c r="R737" s="9">
        <v>234</v>
      </c>
      <c r="S737" s="9" t="b">
        <v>0</v>
      </c>
      <c r="T737" s="9">
        <v>0</v>
      </c>
      <c r="U737" s="9">
        <f t="shared" si="91"/>
        <v>0</v>
      </c>
      <c r="V737" s="14">
        <f t="shared" si="92"/>
        <v>9942.56</v>
      </c>
      <c r="W737" s="14">
        <f t="shared" si="93"/>
        <v>7.51042735042735</v>
      </c>
      <c r="X737" s="14">
        <f t="shared" si="94"/>
        <v>0</v>
      </c>
      <c r="Y737" s="9">
        <f t="shared" si="95"/>
        <v>0</v>
      </c>
    </row>
    <row r="738" spans="1:25">
      <c r="A738" s="5" t="s">
        <v>1539</v>
      </c>
      <c r="B738" s="6" t="s">
        <v>1540</v>
      </c>
      <c r="C738" s="7" t="s">
        <v>4128</v>
      </c>
      <c r="D738" s="7">
        <v>45185</v>
      </c>
      <c r="E738" s="6">
        <v>9</v>
      </c>
      <c r="F738" s="6">
        <v>16</v>
      </c>
      <c r="G738" s="6">
        <v>2023</v>
      </c>
      <c r="H738" s="7">
        <f t="shared" si="88"/>
        <v>45185</v>
      </c>
      <c r="I738" s="7" t="str" cm="1">
        <f t="array" ref="I738">_xlfn.IFS(E738=1,"January",E738=2,"Febuary",E738=3,"March",E738=4,"April",E738=5,"May",E738=6,"June",E738=7,"July",E738=8,"August",E738=9,"September",E738=10,"October",E738=11,"November",E738=12,"December",E738&gt;12,_xlfn.IFS(F738=1,"January",F738=2,"Febuary",F738=3,"March",F738=4,"April",F738=5,"May",F738=6,"June",F738=7,"July",F738=8,"August",F738=9,"September",F738=10,"October",F738=11,"November",F738=12,"December"))</f>
        <v>September</v>
      </c>
      <c r="J738" s="7" t="str" cm="1">
        <f t="array" ref="J738">_xlfn.IFS(OR(I738="December",I738="January",I738="Febuary"),"Winter",OR(I738="March",I738="April",I738="May"),"Spring",OR(I738="June",I738="July",I738="August"),"Summer",OR(I738="September",I738="October",I738="November"),"Fall")</f>
        <v>Fall</v>
      </c>
      <c r="K738" s="11">
        <v>45189</v>
      </c>
      <c r="L738" s="6">
        <f t="shared" si="89"/>
        <v>4</v>
      </c>
      <c r="M738" s="6" t="s">
        <v>23</v>
      </c>
      <c r="N738" s="6">
        <v>8114</v>
      </c>
      <c r="O738" s="6">
        <v>338</v>
      </c>
      <c r="P738" s="12">
        <v>428.4</v>
      </c>
      <c r="Q738" s="12">
        <f t="shared" si="90"/>
        <v>428.4</v>
      </c>
      <c r="R738" s="6">
        <v>62</v>
      </c>
      <c r="S738" s="6" t="b">
        <v>1</v>
      </c>
      <c r="T738" s="6">
        <v>0</v>
      </c>
      <c r="U738" s="6">
        <f t="shared" si="91"/>
        <v>0</v>
      </c>
      <c r="V738" s="12">
        <f t="shared" si="92"/>
        <v>2671.6</v>
      </c>
      <c r="W738" s="12">
        <f t="shared" si="93"/>
        <v>6.90967741935484</v>
      </c>
      <c r="X738" s="12">
        <f t="shared" si="94"/>
        <v>0</v>
      </c>
      <c r="Y738" s="6">
        <f t="shared" si="95"/>
        <v>0</v>
      </c>
    </row>
    <row r="739" spans="1:25">
      <c r="A739" s="8" t="s">
        <v>1541</v>
      </c>
      <c r="B739" s="9" t="s">
        <v>1542</v>
      </c>
      <c r="C739" s="10" t="s">
        <v>4129</v>
      </c>
      <c r="D739" s="10">
        <v>45011</v>
      </c>
      <c r="E739" s="9">
        <v>3</v>
      </c>
      <c r="F739" s="9">
        <v>26</v>
      </c>
      <c r="G739" s="9">
        <v>2023</v>
      </c>
      <c r="H739" s="10">
        <f t="shared" si="88"/>
        <v>45011</v>
      </c>
      <c r="I739" s="10" t="str" cm="1">
        <f t="array" ref="I739">_xlfn.IFS(E739=1,"January",E739=2,"Febuary",E739=3,"March",E739=4,"April",E739=5,"May",E739=6,"June",E739=7,"July",E739=8,"August",E739=9,"September",E739=10,"October",E739=11,"November",E739=12,"December",E739&gt;12,_xlfn.IFS(F739=1,"January",F739=2,"Febuary",F739=3,"March",F739=4,"April",F739=5,"May",F739=6,"June",F739=7,"July",F739=8,"August",F739=9,"September",F739=10,"October",F739=11,"November",F739=12,"December"))</f>
        <v>March</v>
      </c>
      <c r="J739" s="10" t="str" cm="1">
        <f t="array" ref="J739">_xlfn.IFS(OR(I739="December",I739="January",I739="Febuary"),"Winter",OR(I739="March",I739="April",I739="May"),"Spring",OR(I739="June",I739="July",I739="August"),"Summer",OR(I739="September",I739="October",I739="November"),"Fall")</f>
        <v>Spring</v>
      </c>
      <c r="K739" s="13">
        <v>45022</v>
      </c>
      <c r="L739" s="9">
        <f t="shared" si="89"/>
        <v>11</v>
      </c>
      <c r="M739" s="9" t="s">
        <v>41</v>
      </c>
      <c r="N739" s="9">
        <v>79859</v>
      </c>
      <c r="O739" s="9">
        <v>2387</v>
      </c>
      <c r="P739" s="14">
        <v>1411.94</v>
      </c>
      <c r="Q739" s="14">
        <f t="shared" si="90"/>
        <v>1411.94</v>
      </c>
      <c r="R739" s="9">
        <v>335</v>
      </c>
      <c r="S739" s="9" t="b">
        <v>0</v>
      </c>
      <c r="T739" s="9">
        <v>0</v>
      </c>
      <c r="U739" s="9">
        <f t="shared" si="91"/>
        <v>0</v>
      </c>
      <c r="V739" s="14">
        <f t="shared" si="92"/>
        <v>15338.06</v>
      </c>
      <c r="W739" s="14">
        <f t="shared" si="93"/>
        <v>4.21474626865672</v>
      </c>
      <c r="X739" s="14">
        <f t="shared" si="94"/>
        <v>0</v>
      </c>
      <c r="Y739" s="9">
        <f t="shared" si="95"/>
        <v>0</v>
      </c>
    </row>
    <row r="740" spans="1:25">
      <c r="A740" s="5" t="s">
        <v>1543</v>
      </c>
      <c r="B740" s="6" t="s">
        <v>1544</v>
      </c>
      <c r="C740" s="7" t="s">
        <v>4128</v>
      </c>
      <c r="D740" s="7">
        <v>44986</v>
      </c>
      <c r="E740" s="6">
        <v>3</v>
      </c>
      <c r="F740" s="6">
        <v>1</v>
      </c>
      <c r="G740" s="6">
        <v>2023</v>
      </c>
      <c r="H740" s="7">
        <f t="shared" si="88"/>
        <v>44986</v>
      </c>
      <c r="I740" s="7" t="str" cm="1">
        <f t="array" ref="I740">_xlfn.IFS(E740=1,"January",E740=2,"Febuary",E740=3,"March",E740=4,"April",E740=5,"May",E740=6,"June",E740=7,"July",E740=8,"August",E740=9,"September",E740=10,"October",E740=11,"November",E740=12,"December",E740&gt;12,_xlfn.IFS(F740=1,"January",F740=2,"Febuary",F740=3,"March",F740=4,"April",F740=5,"May",F740=6,"June",F740=7,"July",F740=8,"August",F740=9,"September",F740=10,"October",F740=11,"November",F740=12,"December"))</f>
        <v>March</v>
      </c>
      <c r="J740" s="7" t="str" cm="1">
        <f t="array" ref="J740">_xlfn.IFS(OR(I740="December",I740="January",I740="Febuary"),"Winter",OR(I740="March",I740="April",I740="May"),"Spring",OR(I740="June",I740="July",I740="August"),"Summer",OR(I740="September",I740="October",I740="November"),"Fall")</f>
        <v>Spring</v>
      </c>
      <c r="K740" s="11">
        <v>45010</v>
      </c>
      <c r="L740" s="6">
        <f t="shared" si="89"/>
        <v>24</v>
      </c>
      <c r="M740" s="6" t="s">
        <v>41</v>
      </c>
      <c r="N740" s="6">
        <v>11975</v>
      </c>
      <c r="O740" s="6">
        <v>282</v>
      </c>
      <c r="P740" s="12">
        <v>262.75</v>
      </c>
      <c r="Q740" s="12">
        <f t="shared" si="90"/>
        <v>262.75</v>
      </c>
      <c r="R740" s="6">
        <v>36</v>
      </c>
      <c r="S740" s="6" t="b">
        <v>1</v>
      </c>
      <c r="T740" s="6">
        <v>0</v>
      </c>
      <c r="U740" s="6">
        <f t="shared" si="91"/>
        <v>0</v>
      </c>
      <c r="V740" s="12">
        <f t="shared" si="92"/>
        <v>1537.25</v>
      </c>
      <c r="W740" s="12">
        <f t="shared" si="93"/>
        <v>7.29861111111111</v>
      </c>
      <c r="X740" s="12">
        <f t="shared" si="94"/>
        <v>0</v>
      </c>
      <c r="Y740" s="6">
        <f t="shared" si="95"/>
        <v>0</v>
      </c>
    </row>
    <row r="741" spans="1:25">
      <c r="A741" s="8" t="s">
        <v>1545</v>
      </c>
      <c r="B741" s="9" t="s">
        <v>1546</v>
      </c>
      <c r="C741" s="10" t="s">
        <v>4131</v>
      </c>
      <c r="D741" s="10">
        <v>45147</v>
      </c>
      <c r="E741" s="9">
        <v>8</v>
      </c>
      <c r="F741" s="9">
        <v>9</v>
      </c>
      <c r="G741" s="9">
        <v>2023</v>
      </c>
      <c r="H741" s="10">
        <f t="shared" si="88"/>
        <v>45147</v>
      </c>
      <c r="I741" s="10" t="str" cm="1">
        <f t="array" ref="I741">_xlfn.IFS(E741=1,"January",E741=2,"Febuary",E741=3,"March",E741=4,"April",E741=5,"May",E741=6,"June",E741=7,"July",E741=8,"August",E741=9,"September",E741=10,"October",E741=11,"November",E741=12,"December",E741&gt;12,_xlfn.IFS(F741=1,"January",F741=2,"Febuary",F741=3,"March",F741=4,"April",F741=5,"May",F741=6,"June",F741=7,"July",F741=8,"August",F741=9,"September",F741=10,"October",F741=11,"November",F741=12,"December"))</f>
        <v>August</v>
      </c>
      <c r="J741" s="10" t="str" cm="1">
        <f t="array" ref="J741">_xlfn.IFS(OR(I741="December",I741="January",I741="Febuary"),"Winter",OR(I741="March",I741="April",I741="May"),"Spring",OR(I741="June",I741="July",I741="August"),"Summer",OR(I741="September",I741="October",I741="November"),"Fall")</f>
        <v>Summer</v>
      </c>
      <c r="K741" s="13">
        <v>45204</v>
      </c>
      <c r="L741" s="9">
        <f t="shared" si="89"/>
        <v>57</v>
      </c>
      <c r="M741" s="9" t="s">
        <v>23</v>
      </c>
      <c r="N741" s="9">
        <v>12023</v>
      </c>
      <c r="O741" s="9">
        <v>539</v>
      </c>
      <c r="P741" s="14">
        <v>344.91</v>
      </c>
      <c r="Q741" s="14">
        <f t="shared" si="90"/>
        <v>344.91</v>
      </c>
      <c r="R741" s="9">
        <v>72</v>
      </c>
      <c r="S741" s="9" t="b">
        <v>0</v>
      </c>
      <c r="T741" s="9">
        <v>0</v>
      </c>
      <c r="U741" s="9">
        <f t="shared" si="91"/>
        <v>0</v>
      </c>
      <c r="V741" s="14">
        <f t="shared" si="92"/>
        <v>3255.09</v>
      </c>
      <c r="W741" s="14">
        <f t="shared" si="93"/>
        <v>4.79041666666667</v>
      </c>
      <c r="X741" s="14">
        <f t="shared" si="94"/>
        <v>0</v>
      </c>
      <c r="Y741" s="9">
        <f t="shared" si="95"/>
        <v>0</v>
      </c>
    </row>
    <row r="742" spans="1:25">
      <c r="A742" s="5" t="s">
        <v>1547</v>
      </c>
      <c r="B742" s="6" t="s">
        <v>1548</v>
      </c>
      <c r="C742" s="7" t="s">
        <v>4131</v>
      </c>
      <c r="D742" s="7">
        <v>45188</v>
      </c>
      <c r="E742" s="6">
        <v>9</v>
      </c>
      <c r="F742" s="6">
        <v>19</v>
      </c>
      <c r="G742" s="6">
        <v>2023</v>
      </c>
      <c r="H742" s="7">
        <f t="shared" si="88"/>
        <v>45188</v>
      </c>
      <c r="I742" s="7" t="str" cm="1">
        <f t="array" ref="I742">_xlfn.IFS(E742=1,"January",E742=2,"Febuary",E742=3,"March",E742=4,"April",E742=5,"May",E742=6,"June",E742=7,"July",E742=8,"August",E742=9,"September",E742=10,"October",E742=11,"November",E742=12,"December",E742&gt;12,_xlfn.IFS(F742=1,"January",F742=2,"Febuary",F742=3,"March",F742=4,"April",F742=5,"May",F742=6,"June",F742=7,"July",F742=8,"August",F742=9,"September",F742=10,"October",F742=11,"November",F742=12,"December"))</f>
        <v>September</v>
      </c>
      <c r="J742" s="7" t="str" cm="1">
        <f t="array" ref="J742">_xlfn.IFS(OR(I742="December",I742="January",I742="Febuary"),"Winter",OR(I742="March",I742="April",I742="May"),"Spring",OR(I742="June",I742="July",I742="August"),"Summer",OR(I742="September",I742="October",I742="November"),"Fall")</f>
        <v>Fall</v>
      </c>
      <c r="K742" s="11">
        <v>45214</v>
      </c>
      <c r="L742" s="6">
        <f t="shared" si="89"/>
        <v>26</v>
      </c>
      <c r="M742" s="6" t="s">
        <v>33</v>
      </c>
      <c r="N742" s="6">
        <v>22447</v>
      </c>
      <c r="O742" s="6">
        <v>713</v>
      </c>
      <c r="P742" s="12">
        <v>1387.31</v>
      </c>
      <c r="Q742" s="12">
        <f t="shared" si="90"/>
        <v>1387.31</v>
      </c>
      <c r="R742" s="6">
        <v>140</v>
      </c>
      <c r="S742" s="6" t="b">
        <v>0</v>
      </c>
      <c r="T742" s="6">
        <v>0</v>
      </c>
      <c r="U742" s="6">
        <f t="shared" si="91"/>
        <v>0</v>
      </c>
      <c r="V742" s="12">
        <f t="shared" si="92"/>
        <v>5612.69</v>
      </c>
      <c r="W742" s="12">
        <f t="shared" si="93"/>
        <v>9.90935714285714</v>
      </c>
      <c r="X742" s="12">
        <f t="shared" si="94"/>
        <v>0</v>
      </c>
      <c r="Y742" s="6">
        <f t="shared" si="95"/>
        <v>0</v>
      </c>
    </row>
    <row r="743" spans="1:25">
      <c r="A743" s="8" t="s">
        <v>1549</v>
      </c>
      <c r="B743" s="9" t="s">
        <v>1550</v>
      </c>
      <c r="C743" s="10" t="s">
        <v>4127</v>
      </c>
      <c r="D743" s="10">
        <v>44994</v>
      </c>
      <c r="E743" s="9">
        <v>3</v>
      </c>
      <c r="F743" s="9">
        <v>9</v>
      </c>
      <c r="G743" s="9">
        <v>2023</v>
      </c>
      <c r="H743" s="10">
        <f t="shared" si="88"/>
        <v>44994</v>
      </c>
      <c r="I743" s="10" t="str" cm="1">
        <f t="array" ref="I743">_xlfn.IFS(E743=1,"January",E743=2,"Febuary",E743=3,"March",E743=4,"April",E743=5,"May",E743=6,"June",E743=7,"July",E743=8,"August",E743=9,"September",E743=10,"October",E743=11,"November",E743=12,"December",E743&gt;12,_xlfn.IFS(F743=1,"January",F743=2,"Febuary",F743=3,"March",F743=4,"April",F743=5,"May",F743=6,"June",F743=7,"July",F743=8,"August",F743=9,"September",F743=10,"October",F743=11,"November",F743=12,"December"))</f>
        <v>March</v>
      </c>
      <c r="J743" s="10" t="str" cm="1">
        <f t="array" ref="J743">_xlfn.IFS(OR(I743="December",I743="January",I743="Febuary"),"Winter",OR(I743="March",I743="April",I743="May"),"Spring",OR(I743="June",I743="July",I743="August"),"Summer",OR(I743="September",I743="October",I743="November"),"Fall")</f>
        <v>Spring</v>
      </c>
      <c r="K743" s="13">
        <v>45006</v>
      </c>
      <c r="L743" s="9">
        <f t="shared" si="89"/>
        <v>12</v>
      </c>
      <c r="M743" s="9" t="s">
        <v>23</v>
      </c>
      <c r="N743" s="9">
        <v>91469</v>
      </c>
      <c r="O743" s="9">
        <v>3689</v>
      </c>
      <c r="P743" s="14">
        <v>2591.97</v>
      </c>
      <c r="Q743" s="14">
        <f t="shared" si="90"/>
        <v>2591.97</v>
      </c>
      <c r="R743" s="9">
        <v>612</v>
      </c>
      <c r="S743" s="9" t="b">
        <v>1</v>
      </c>
      <c r="T743" s="9">
        <v>0</v>
      </c>
      <c r="U743" s="9">
        <f t="shared" si="91"/>
        <v>0</v>
      </c>
      <c r="V743" s="14">
        <f t="shared" si="92"/>
        <v>28008.03</v>
      </c>
      <c r="W743" s="14">
        <f t="shared" si="93"/>
        <v>4.23524509803922</v>
      </c>
      <c r="X743" s="14">
        <f t="shared" si="94"/>
        <v>0</v>
      </c>
      <c r="Y743" s="9">
        <f t="shared" si="95"/>
        <v>0</v>
      </c>
    </row>
    <row r="744" spans="1:25">
      <c r="A744" s="5" t="s">
        <v>1551</v>
      </c>
      <c r="B744" s="6" t="s">
        <v>1552</v>
      </c>
      <c r="C744" s="7" t="s">
        <v>4128</v>
      </c>
      <c r="D744" s="7">
        <v>44956</v>
      </c>
      <c r="E744" s="6">
        <v>1</v>
      </c>
      <c r="F744" s="6">
        <v>30</v>
      </c>
      <c r="G744" s="6">
        <v>2023</v>
      </c>
      <c r="H744" s="7">
        <f t="shared" si="88"/>
        <v>44956</v>
      </c>
      <c r="I744" s="7" t="str" cm="1">
        <f t="array" ref="I744">_xlfn.IFS(E744=1,"January",E744=2,"Febuary",E744=3,"March",E744=4,"April",E744=5,"May",E744=6,"June",E744=7,"July",E744=8,"August",E744=9,"September",E744=10,"October",E744=11,"November",E744=12,"December",E744&gt;12,_xlfn.IFS(F744=1,"January",F744=2,"Febuary",F744=3,"March",F744=4,"April",F744=5,"May",F744=6,"June",F744=7,"July",F744=8,"August",F744=9,"September",F744=10,"October",F744=11,"November",F744=12,"December"))</f>
        <v>January</v>
      </c>
      <c r="J744" s="7" t="str" cm="1">
        <f t="array" ref="J744">_xlfn.IFS(OR(I744="December",I744="January",I744="Febuary"),"Winter",OR(I744="March",I744="April",I744="May"),"Spring",OR(I744="June",I744="July",I744="August"),"Summer",OR(I744="September",I744="October",I744="November"),"Fall")</f>
        <v>Winter</v>
      </c>
      <c r="K744" s="11">
        <v>44974</v>
      </c>
      <c r="L744" s="6">
        <f t="shared" si="89"/>
        <v>18</v>
      </c>
      <c r="M744" s="6" t="s">
        <v>41</v>
      </c>
      <c r="N744" s="6">
        <v>24959</v>
      </c>
      <c r="O744" s="6">
        <v>1002</v>
      </c>
      <c r="P744" s="12">
        <v>729.12</v>
      </c>
      <c r="Q744" s="12">
        <f t="shared" si="90"/>
        <v>729.12</v>
      </c>
      <c r="R744" s="6">
        <v>66</v>
      </c>
      <c r="S744" s="6" t="b">
        <v>1</v>
      </c>
      <c r="T744" s="6">
        <v>0</v>
      </c>
      <c r="U744" s="6">
        <f t="shared" si="91"/>
        <v>0</v>
      </c>
      <c r="V744" s="12">
        <f t="shared" si="92"/>
        <v>2570.88</v>
      </c>
      <c r="W744" s="12">
        <f t="shared" si="93"/>
        <v>11.0472727272727</v>
      </c>
      <c r="X744" s="12">
        <f t="shared" si="94"/>
        <v>0</v>
      </c>
      <c r="Y744" s="6">
        <f t="shared" si="95"/>
        <v>0</v>
      </c>
    </row>
    <row r="745" spans="1:25">
      <c r="A745" s="8" t="s">
        <v>1553</v>
      </c>
      <c r="B745" s="9" t="s">
        <v>1554</v>
      </c>
      <c r="C745" s="10" t="s">
        <v>4129</v>
      </c>
      <c r="D745" s="10">
        <v>45084</v>
      </c>
      <c r="E745" s="9">
        <v>6</v>
      </c>
      <c r="F745" s="9">
        <v>7</v>
      </c>
      <c r="G745" s="9">
        <v>2023</v>
      </c>
      <c r="H745" s="10">
        <f t="shared" si="88"/>
        <v>45084</v>
      </c>
      <c r="I745" s="10" t="str" cm="1">
        <f t="array" ref="I745">_xlfn.IFS(E745=1,"January",E745=2,"Febuary",E745=3,"March",E745=4,"April",E745=5,"May",E745=6,"June",E745=7,"July",E745=8,"August",E745=9,"September",E745=10,"October",E745=11,"November",E745=12,"December",E745&gt;12,_xlfn.IFS(F745=1,"January",F745=2,"Febuary",F745=3,"March",F745=4,"April",F745=5,"May",F745=6,"June",F745=7,"July",F745=8,"August",F745=9,"September",F745=10,"October",F745=11,"November",F745=12,"December"))</f>
        <v>June</v>
      </c>
      <c r="J745" s="10" t="str" cm="1">
        <f t="array" ref="J745">_xlfn.IFS(OR(I745="December",I745="January",I745="Febuary"),"Winter",OR(I745="March",I745="April",I745="May"),"Spring",OR(I745="June",I745="July",I745="August"),"Summer",OR(I745="September",I745="October",I745="November"),"Fall")</f>
        <v>Summer</v>
      </c>
      <c r="K745" s="13">
        <v>45114</v>
      </c>
      <c r="L745" s="9">
        <f t="shared" si="89"/>
        <v>30</v>
      </c>
      <c r="M745" s="9" t="s">
        <v>33</v>
      </c>
      <c r="N745" s="9">
        <v>67203</v>
      </c>
      <c r="O745" s="9">
        <v>720</v>
      </c>
      <c r="P745" s="14">
        <v>1320.74</v>
      </c>
      <c r="Q745" s="14">
        <f t="shared" si="90"/>
        <v>1320.74</v>
      </c>
      <c r="R745" s="9">
        <v>120</v>
      </c>
      <c r="S745" s="9" t="b">
        <v>0</v>
      </c>
      <c r="T745" s="9">
        <v>0</v>
      </c>
      <c r="U745" s="9">
        <f t="shared" si="91"/>
        <v>0</v>
      </c>
      <c r="V745" s="14">
        <f t="shared" si="92"/>
        <v>4679.26</v>
      </c>
      <c r="W745" s="14">
        <f t="shared" si="93"/>
        <v>11.0061666666667</v>
      </c>
      <c r="X745" s="14">
        <f t="shared" si="94"/>
        <v>0</v>
      </c>
      <c r="Y745" s="9">
        <f t="shared" si="95"/>
        <v>0</v>
      </c>
    </row>
    <row r="746" spans="1:25">
      <c r="A746" s="5" t="s">
        <v>1555</v>
      </c>
      <c r="B746" s="6" t="s">
        <v>1556</v>
      </c>
      <c r="C746" s="7" t="s">
        <v>4129</v>
      </c>
      <c r="D746" s="7">
        <v>44928</v>
      </c>
      <c r="E746" s="6">
        <v>1</v>
      </c>
      <c r="F746" s="6">
        <v>2</v>
      </c>
      <c r="G746" s="6">
        <v>2023</v>
      </c>
      <c r="H746" s="7">
        <f t="shared" si="88"/>
        <v>44928</v>
      </c>
      <c r="I746" s="7" t="str" cm="1">
        <f t="array" ref="I746">_xlfn.IFS(E746=1,"January",E746=2,"Febuary",E746=3,"March",E746=4,"April",E746=5,"May",E746=6,"June",E746=7,"July",E746=8,"August",E746=9,"September",E746=10,"October",E746=11,"November",E746=12,"December",E746&gt;12,_xlfn.IFS(F746=1,"January",F746=2,"Febuary",F746=3,"March",F746=4,"April",F746=5,"May",F746=6,"June",F746=7,"July",F746=8,"August",F746=9,"September",F746=10,"October",F746=11,"November",F746=12,"December"))</f>
        <v>January</v>
      </c>
      <c r="J746" s="7" t="str" cm="1">
        <f t="array" ref="J746">_xlfn.IFS(OR(I746="December",I746="January",I746="Febuary"),"Winter",OR(I746="March",I746="April",I746="May"),"Spring",OR(I746="June",I746="July",I746="August"),"Summer",OR(I746="September",I746="October",I746="November"),"Fall")</f>
        <v>Winter</v>
      </c>
      <c r="K746" s="11">
        <v>44941</v>
      </c>
      <c r="L746" s="6">
        <f t="shared" si="89"/>
        <v>13</v>
      </c>
      <c r="M746" s="6" t="s">
        <v>23</v>
      </c>
      <c r="N746" s="6">
        <v>30703</v>
      </c>
      <c r="O746" s="6">
        <v>462</v>
      </c>
      <c r="P746" s="12">
        <v>885.14</v>
      </c>
      <c r="Q746" s="12">
        <f t="shared" si="90"/>
        <v>885.14</v>
      </c>
      <c r="R746" s="6">
        <v>34</v>
      </c>
      <c r="S746" s="6" t="b">
        <v>0</v>
      </c>
      <c r="T746" s="6">
        <v>0</v>
      </c>
      <c r="U746" s="6">
        <f t="shared" si="91"/>
        <v>0</v>
      </c>
      <c r="V746" s="12">
        <f t="shared" si="92"/>
        <v>814.86</v>
      </c>
      <c r="W746" s="12">
        <f t="shared" si="93"/>
        <v>26.0335294117647</v>
      </c>
      <c r="X746" s="12">
        <f t="shared" si="94"/>
        <v>0</v>
      </c>
      <c r="Y746" s="6">
        <f t="shared" si="95"/>
        <v>0</v>
      </c>
    </row>
    <row r="747" spans="1:25">
      <c r="A747" s="8" t="s">
        <v>1557</v>
      </c>
      <c r="B747" s="9" t="s">
        <v>1558</v>
      </c>
      <c r="C747" s="10" t="s">
        <v>4128</v>
      </c>
      <c r="D747" s="10">
        <v>44950</v>
      </c>
      <c r="E747" s="9">
        <v>1</v>
      </c>
      <c r="F747" s="9">
        <v>24</v>
      </c>
      <c r="G747" s="9">
        <v>2023</v>
      </c>
      <c r="H747" s="10">
        <f t="shared" si="88"/>
        <v>44950</v>
      </c>
      <c r="I747" s="10" t="str" cm="1">
        <f t="array" ref="I747">_xlfn.IFS(E747=1,"January",E747=2,"Febuary",E747=3,"March",E747=4,"April",E747=5,"May",E747=6,"June",E747=7,"July",E747=8,"August",E747=9,"September",E747=10,"October",E747=11,"November",E747=12,"December",E747&gt;12,_xlfn.IFS(F747=1,"January",F747=2,"Febuary",F747=3,"March",F747=4,"April",F747=5,"May",F747=6,"June",F747=7,"July",F747=8,"August",F747=9,"September",F747=10,"October",F747=11,"November",F747=12,"December"))</f>
        <v>January</v>
      </c>
      <c r="J747" s="10" t="str" cm="1">
        <f t="array" ref="J747">_xlfn.IFS(OR(I747="December",I747="January",I747="Febuary"),"Winter",OR(I747="March",I747="April",I747="May"),"Spring",OR(I747="June",I747="July",I747="August"),"Summer",OR(I747="September",I747="October",I747="November"),"Fall")</f>
        <v>Winter</v>
      </c>
      <c r="K747" s="13">
        <v>44967</v>
      </c>
      <c r="L747" s="9">
        <f t="shared" si="89"/>
        <v>17</v>
      </c>
      <c r="M747" s="9" t="s">
        <v>41</v>
      </c>
      <c r="N747" s="9">
        <v>10337</v>
      </c>
      <c r="O747" s="9">
        <v>376</v>
      </c>
      <c r="P747" s="14">
        <v>619.93</v>
      </c>
      <c r="Q747" s="14">
        <f t="shared" si="90"/>
        <v>619.93</v>
      </c>
      <c r="R747" s="9">
        <v>44</v>
      </c>
      <c r="S747" s="9" t="b">
        <v>0</v>
      </c>
      <c r="T747" s="9">
        <v>0</v>
      </c>
      <c r="U747" s="9">
        <f t="shared" si="91"/>
        <v>0</v>
      </c>
      <c r="V747" s="14">
        <f t="shared" si="92"/>
        <v>1580.07</v>
      </c>
      <c r="W747" s="14">
        <f t="shared" si="93"/>
        <v>14.0893181818182</v>
      </c>
      <c r="X747" s="14">
        <f t="shared" si="94"/>
        <v>0</v>
      </c>
      <c r="Y747" s="9">
        <f t="shared" si="95"/>
        <v>0</v>
      </c>
    </row>
    <row r="748" spans="1:25">
      <c r="A748" s="5" t="s">
        <v>1559</v>
      </c>
      <c r="B748" s="6" t="s">
        <v>1560</v>
      </c>
      <c r="C748" s="7" t="s">
        <v>4129</v>
      </c>
      <c r="D748" s="7">
        <v>45204</v>
      </c>
      <c r="E748" s="6">
        <v>10</v>
      </c>
      <c r="F748" s="6">
        <v>5</v>
      </c>
      <c r="G748" s="6">
        <v>2023</v>
      </c>
      <c r="H748" s="7">
        <f t="shared" si="88"/>
        <v>45204</v>
      </c>
      <c r="I748" s="7" t="str" cm="1">
        <f t="array" ref="I748">_xlfn.IFS(E748=1,"January",E748=2,"Febuary",E748=3,"March",E748=4,"April",E748=5,"May",E748=6,"June",E748=7,"July",E748=8,"August",E748=9,"September",E748=10,"October",E748=11,"November",E748=12,"December",E748&gt;12,_xlfn.IFS(F748=1,"January",F748=2,"Febuary",F748=3,"March",F748=4,"April",F748=5,"May",F748=6,"June",F748=7,"July",F748=8,"August",F748=9,"September",F748=10,"October",F748=11,"November",F748=12,"December"))</f>
        <v>October</v>
      </c>
      <c r="J748" s="7" t="str" cm="1">
        <f t="array" ref="J748">_xlfn.IFS(OR(I748="December",I748="January",I748="Febuary"),"Winter",OR(I748="March",I748="April",I748="May"),"Spring",OR(I748="June",I748="July",I748="August"),"Summer",OR(I748="September",I748="October",I748="November"),"Fall")</f>
        <v>Fall</v>
      </c>
      <c r="K748" s="11">
        <v>45226</v>
      </c>
      <c r="L748" s="6">
        <f t="shared" si="89"/>
        <v>22</v>
      </c>
      <c r="M748" s="6" t="s">
        <v>19</v>
      </c>
      <c r="N748" s="6">
        <v>47427</v>
      </c>
      <c r="O748" s="6">
        <v>780</v>
      </c>
      <c r="P748" s="12">
        <v>396.32</v>
      </c>
      <c r="Q748" s="12">
        <f t="shared" si="90"/>
        <v>396.32</v>
      </c>
      <c r="R748" s="6">
        <v>63</v>
      </c>
      <c r="S748" s="6" t="b">
        <v>1</v>
      </c>
      <c r="T748" s="6">
        <v>0</v>
      </c>
      <c r="U748" s="6">
        <f t="shared" si="91"/>
        <v>0</v>
      </c>
      <c r="V748" s="12">
        <f t="shared" si="92"/>
        <v>2753.68</v>
      </c>
      <c r="W748" s="12">
        <f t="shared" si="93"/>
        <v>6.29079365079365</v>
      </c>
      <c r="X748" s="12">
        <f t="shared" si="94"/>
        <v>0</v>
      </c>
      <c r="Y748" s="6">
        <f t="shared" si="95"/>
        <v>0</v>
      </c>
    </row>
    <row r="749" spans="1:25">
      <c r="A749" s="8" t="s">
        <v>1561</v>
      </c>
      <c r="B749" s="9" t="s">
        <v>1562</v>
      </c>
      <c r="C749" s="10" t="s">
        <v>4128</v>
      </c>
      <c r="D749" s="10">
        <v>44962</v>
      </c>
      <c r="E749" s="9">
        <v>2</v>
      </c>
      <c r="F749" s="9">
        <v>5</v>
      </c>
      <c r="G749" s="9">
        <v>2023</v>
      </c>
      <c r="H749" s="10">
        <f t="shared" si="88"/>
        <v>44962</v>
      </c>
      <c r="I749" s="10" t="str" cm="1">
        <f t="array" ref="I749">_xlfn.IFS(E749=1,"January",E749=2,"Febuary",E749=3,"March",E749=4,"April",E749=5,"May",E749=6,"June",E749=7,"July",E749=8,"August",E749=9,"September",E749=10,"October",E749=11,"November",E749=12,"December",E749&gt;12,_xlfn.IFS(F749=1,"January",F749=2,"Febuary",F749=3,"March",F749=4,"April",F749=5,"May",F749=6,"June",F749=7,"July",F749=8,"August",F749=9,"September",F749=10,"October",F749=11,"November",F749=12,"December"))</f>
        <v>Febuary</v>
      </c>
      <c r="J749" s="10" t="str" cm="1">
        <f t="array" ref="J749">_xlfn.IFS(OR(I749="December",I749="January",I749="Febuary"),"Winter",OR(I749="March",I749="April",I749="May"),"Spring",OR(I749="June",I749="July",I749="August"),"Summer",OR(I749="September",I749="October",I749="November"),"Fall")</f>
        <v>Winter</v>
      </c>
      <c r="K749" s="13">
        <v>44989</v>
      </c>
      <c r="L749" s="9">
        <f t="shared" si="89"/>
        <v>27</v>
      </c>
      <c r="M749" s="9" t="s">
        <v>14</v>
      </c>
      <c r="N749" s="9">
        <v>62529</v>
      </c>
      <c r="O749" s="9">
        <v>1264</v>
      </c>
      <c r="P749" s="14">
        <v>634.55</v>
      </c>
      <c r="Q749" s="14">
        <f t="shared" si="90"/>
        <v>634.55</v>
      </c>
      <c r="R749" s="9">
        <v>193</v>
      </c>
      <c r="S749" s="9" t="b">
        <v>0</v>
      </c>
      <c r="T749" s="9">
        <v>0</v>
      </c>
      <c r="U749" s="9">
        <f t="shared" si="91"/>
        <v>0</v>
      </c>
      <c r="V749" s="14">
        <f t="shared" si="92"/>
        <v>9015.45</v>
      </c>
      <c r="W749" s="14">
        <f t="shared" si="93"/>
        <v>3.28782383419689</v>
      </c>
      <c r="X749" s="14">
        <f t="shared" si="94"/>
        <v>0</v>
      </c>
      <c r="Y749" s="9">
        <f t="shared" si="95"/>
        <v>0</v>
      </c>
    </row>
    <row r="750" spans="1:25">
      <c r="A750" s="5" t="s">
        <v>1563</v>
      </c>
      <c r="B750" s="6" t="s">
        <v>1564</v>
      </c>
      <c r="C750" s="7" t="s">
        <v>4128</v>
      </c>
      <c r="D750" s="7">
        <v>45073</v>
      </c>
      <c r="E750" s="6">
        <v>5</v>
      </c>
      <c r="F750" s="6">
        <v>27</v>
      </c>
      <c r="G750" s="6">
        <v>2023</v>
      </c>
      <c r="H750" s="7">
        <f t="shared" si="88"/>
        <v>45073</v>
      </c>
      <c r="I750" s="7" t="str" cm="1">
        <f t="array" ref="I750">_xlfn.IFS(E750=1,"January",E750=2,"Febuary",E750=3,"March",E750=4,"April",E750=5,"May",E750=6,"June",E750=7,"July",E750=8,"August",E750=9,"September",E750=10,"October",E750=11,"November",E750=12,"December",E750&gt;12,_xlfn.IFS(F750=1,"January",F750=2,"Febuary",F750=3,"March",F750=4,"April",F750=5,"May",F750=6,"June",F750=7,"July",F750=8,"August",F750=9,"September",F750=10,"October",F750=11,"November",F750=12,"December"))</f>
        <v>May</v>
      </c>
      <c r="J750" s="7" t="str" cm="1">
        <f t="array" ref="J750">_xlfn.IFS(OR(I750="December",I750="January",I750="Febuary"),"Winter",OR(I750="March",I750="April",I750="May"),"Spring",OR(I750="June",I750="July",I750="August"),"Summer",OR(I750="September",I750="October",I750="November"),"Fall")</f>
        <v>Spring</v>
      </c>
      <c r="K750" s="11">
        <v>45086</v>
      </c>
      <c r="L750" s="6">
        <f t="shared" si="89"/>
        <v>13</v>
      </c>
      <c r="M750" s="6" t="s">
        <v>41</v>
      </c>
      <c r="N750" s="6">
        <v>85665</v>
      </c>
      <c r="O750" s="6">
        <v>4100</v>
      </c>
      <c r="P750" s="12">
        <v>4375.32</v>
      </c>
      <c r="Q750" s="12">
        <f t="shared" si="90"/>
        <v>3636.145</v>
      </c>
      <c r="R750" s="6">
        <v>744</v>
      </c>
      <c r="S750" s="6" t="b">
        <v>1</v>
      </c>
      <c r="T750" s="6">
        <v>0</v>
      </c>
      <c r="U750" s="6">
        <f t="shared" si="91"/>
        <v>0</v>
      </c>
      <c r="V750" s="12">
        <f t="shared" si="92"/>
        <v>33563.855</v>
      </c>
      <c r="W750" s="12">
        <f t="shared" si="93"/>
        <v>4.88729166666667</v>
      </c>
      <c r="X750" s="12">
        <f t="shared" si="94"/>
        <v>0</v>
      </c>
      <c r="Y750" s="6">
        <f t="shared" si="95"/>
        <v>0</v>
      </c>
    </row>
    <row r="751" spans="1:25">
      <c r="A751" s="8" t="s">
        <v>1565</v>
      </c>
      <c r="B751" s="9" t="s">
        <v>1566</v>
      </c>
      <c r="C751" s="10" t="s">
        <v>4129</v>
      </c>
      <c r="D751" s="10">
        <v>45255</v>
      </c>
      <c r="E751" s="9">
        <v>11</v>
      </c>
      <c r="F751" s="9">
        <v>25</v>
      </c>
      <c r="G751" s="9">
        <v>2023</v>
      </c>
      <c r="H751" s="10">
        <f t="shared" si="88"/>
        <v>45255</v>
      </c>
      <c r="I751" s="10" t="str" cm="1">
        <f t="array" ref="I751">_xlfn.IFS(E751=1,"January",E751=2,"Febuary",E751=3,"March",E751=4,"April",E751=5,"May",E751=6,"June",E751=7,"July",E751=8,"August",E751=9,"September",E751=10,"October",E751=11,"November",E751=12,"December",E751&gt;12,_xlfn.IFS(F751=1,"January",F751=2,"Febuary",F751=3,"March",F751=4,"April",F751=5,"May",F751=6,"June",F751=7,"July",F751=8,"August",F751=9,"September",F751=10,"October",F751=11,"November",F751=12,"December"))</f>
        <v>November</v>
      </c>
      <c r="J751" s="10" t="str" cm="1">
        <f t="array" ref="J751">_xlfn.IFS(OR(I751="December",I751="January",I751="Febuary"),"Winter",OR(I751="March",I751="April",I751="May"),"Spring",OR(I751="June",I751="July",I751="August"),"Summer",OR(I751="September",I751="October",I751="November"),"Fall")</f>
        <v>Fall</v>
      </c>
      <c r="K751" s="13">
        <v>45263</v>
      </c>
      <c r="L751" s="9">
        <f t="shared" si="89"/>
        <v>8</v>
      </c>
      <c r="M751" s="9" t="s">
        <v>14</v>
      </c>
      <c r="N751" s="9">
        <v>32921</v>
      </c>
      <c r="O751" s="9">
        <v>1066</v>
      </c>
      <c r="P751" s="14">
        <v>762.29</v>
      </c>
      <c r="Q751" s="14">
        <f t="shared" si="90"/>
        <v>762.29</v>
      </c>
      <c r="R751" s="9">
        <v>99</v>
      </c>
      <c r="S751" s="9" t="b">
        <v>0</v>
      </c>
      <c r="T751" s="9">
        <v>0</v>
      </c>
      <c r="U751" s="9">
        <f t="shared" si="91"/>
        <v>0</v>
      </c>
      <c r="V751" s="14">
        <f t="shared" si="92"/>
        <v>4187.71</v>
      </c>
      <c r="W751" s="14">
        <f t="shared" si="93"/>
        <v>7.69989898989899</v>
      </c>
      <c r="X751" s="14">
        <f t="shared" si="94"/>
        <v>0</v>
      </c>
      <c r="Y751" s="9">
        <f t="shared" si="95"/>
        <v>0</v>
      </c>
    </row>
    <row r="752" spans="1:25">
      <c r="A752" s="5" t="s">
        <v>1567</v>
      </c>
      <c r="B752" s="6" t="s">
        <v>1568</v>
      </c>
      <c r="C752" s="7" t="s">
        <v>4128</v>
      </c>
      <c r="D752" s="7">
        <v>45142</v>
      </c>
      <c r="E752" s="6">
        <v>8</v>
      </c>
      <c r="F752" s="6">
        <v>4</v>
      </c>
      <c r="G752" s="6">
        <v>2023</v>
      </c>
      <c r="H752" s="7">
        <f t="shared" si="88"/>
        <v>45142</v>
      </c>
      <c r="I752" s="7" t="str" cm="1">
        <f t="array" ref="I752">_xlfn.IFS(E752=1,"January",E752=2,"Febuary",E752=3,"March",E752=4,"April",E752=5,"May",E752=6,"June",E752=7,"July",E752=8,"August",E752=9,"September",E752=10,"October",E752=11,"November",E752=12,"December",E752&gt;12,_xlfn.IFS(F752=1,"January",F752=2,"Febuary",F752=3,"March",F752=4,"April",F752=5,"May",F752=6,"June",F752=7,"July",F752=8,"August",F752=9,"September",F752=10,"October",F752=11,"November",F752=12,"December"))</f>
        <v>August</v>
      </c>
      <c r="J752" s="7" t="str" cm="1">
        <f t="array" ref="J752">_xlfn.IFS(OR(I752="December",I752="January",I752="Febuary"),"Winter",OR(I752="March",I752="April",I752="May"),"Spring",OR(I752="June",I752="July",I752="August"),"Summer",OR(I752="September",I752="October",I752="November"),"Fall")</f>
        <v>Summer</v>
      </c>
      <c r="K752" s="11">
        <v>45161</v>
      </c>
      <c r="L752" s="6">
        <f t="shared" si="89"/>
        <v>19</v>
      </c>
      <c r="M752" s="6" t="s">
        <v>41</v>
      </c>
      <c r="N752" s="6">
        <v>34307</v>
      </c>
      <c r="O752" s="6">
        <v>1373</v>
      </c>
      <c r="P752" s="12">
        <v>724.37</v>
      </c>
      <c r="Q752" s="12">
        <f t="shared" si="90"/>
        <v>724.37</v>
      </c>
      <c r="R752" s="6">
        <v>85</v>
      </c>
      <c r="S752" s="6" t="b">
        <v>1</v>
      </c>
      <c r="T752" s="6">
        <v>0</v>
      </c>
      <c r="U752" s="6">
        <f t="shared" si="91"/>
        <v>0</v>
      </c>
      <c r="V752" s="12">
        <f t="shared" si="92"/>
        <v>3525.63</v>
      </c>
      <c r="W752" s="12">
        <f t="shared" si="93"/>
        <v>8.522</v>
      </c>
      <c r="X752" s="12">
        <f t="shared" si="94"/>
        <v>0</v>
      </c>
      <c r="Y752" s="6">
        <f t="shared" si="95"/>
        <v>0</v>
      </c>
    </row>
    <row r="753" spans="1:25">
      <c r="A753" s="8" t="s">
        <v>1569</v>
      </c>
      <c r="B753" s="9" t="s">
        <v>1570</v>
      </c>
      <c r="C753" s="10" t="s">
        <v>4129</v>
      </c>
      <c r="D753" s="10">
        <v>45156</v>
      </c>
      <c r="E753" s="9">
        <v>8</v>
      </c>
      <c r="F753" s="9">
        <v>18</v>
      </c>
      <c r="G753" s="9">
        <v>2023</v>
      </c>
      <c r="H753" s="10">
        <f t="shared" si="88"/>
        <v>45156</v>
      </c>
      <c r="I753" s="10" t="str" cm="1">
        <f t="array" ref="I753">_xlfn.IFS(E753=1,"January",E753=2,"Febuary",E753=3,"March",E753=4,"April",E753=5,"May",E753=6,"June",E753=7,"July",E753=8,"August",E753=9,"September",E753=10,"October",E753=11,"November",E753=12,"December",E753&gt;12,_xlfn.IFS(F753=1,"January",F753=2,"Febuary",F753=3,"March",F753=4,"April",F753=5,"May",F753=6,"June",F753=7,"July",F753=8,"August",F753=9,"September",F753=10,"October",F753=11,"November",F753=12,"December"))</f>
        <v>August</v>
      </c>
      <c r="J753" s="10" t="str" cm="1">
        <f t="array" ref="J753">_xlfn.IFS(OR(I753="December",I753="January",I753="Febuary"),"Winter",OR(I753="March",I753="April",I753="May"),"Spring",OR(I753="June",I753="July",I753="August"),"Summer",OR(I753="September",I753="October",I753="November"),"Fall")</f>
        <v>Summer</v>
      </c>
      <c r="K753" s="13">
        <v>45168</v>
      </c>
      <c r="L753" s="9">
        <f t="shared" si="89"/>
        <v>12</v>
      </c>
      <c r="M753" s="9" t="s">
        <v>41</v>
      </c>
      <c r="N753" s="9">
        <v>28355</v>
      </c>
      <c r="O753" s="9">
        <v>916</v>
      </c>
      <c r="P753" s="14">
        <v>1095.63</v>
      </c>
      <c r="Q753" s="14">
        <f t="shared" si="90"/>
        <v>1095.63</v>
      </c>
      <c r="R753" s="9">
        <v>86</v>
      </c>
      <c r="S753" s="9" t="b">
        <v>1</v>
      </c>
      <c r="T753" s="9">
        <v>0</v>
      </c>
      <c r="U753" s="9">
        <f t="shared" si="91"/>
        <v>0</v>
      </c>
      <c r="V753" s="14">
        <f t="shared" si="92"/>
        <v>3204.37</v>
      </c>
      <c r="W753" s="14">
        <f t="shared" si="93"/>
        <v>12.7398837209302</v>
      </c>
      <c r="X753" s="14">
        <f t="shared" si="94"/>
        <v>0</v>
      </c>
      <c r="Y753" s="9">
        <f t="shared" si="95"/>
        <v>0</v>
      </c>
    </row>
    <row r="754" spans="1:25">
      <c r="A754" s="5" t="s">
        <v>1571</v>
      </c>
      <c r="B754" s="6" t="s">
        <v>1572</v>
      </c>
      <c r="C754" s="7" t="s">
        <v>4129</v>
      </c>
      <c r="D754" s="7">
        <v>45267</v>
      </c>
      <c r="E754" s="6">
        <v>12</v>
      </c>
      <c r="F754" s="6">
        <v>7</v>
      </c>
      <c r="G754" s="6">
        <v>2023</v>
      </c>
      <c r="H754" s="7">
        <f t="shared" si="88"/>
        <v>45267</v>
      </c>
      <c r="I754" s="7" t="str" cm="1">
        <f t="array" ref="I754">_xlfn.IFS(E754=1,"January",E754=2,"Febuary",E754=3,"March",E754=4,"April",E754=5,"May",E754=6,"June",E754=7,"July",E754=8,"August",E754=9,"September",E754=10,"October",E754=11,"November",E754=12,"December",E754&gt;12,_xlfn.IFS(F754=1,"January",F754=2,"Febuary",F754=3,"March",F754=4,"April",F754=5,"May",F754=6,"June",F754=7,"July",F754=8,"August",F754=9,"September",F754=10,"October",F754=11,"November",F754=12,"December"))</f>
        <v>December</v>
      </c>
      <c r="J754" s="7" t="str" cm="1">
        <f t="array" ref="J754">_xlfn.IFS(OR(I754="December",I754="January",I754="Febuary"),"Winter",OR(I754="March",I754="April",I754="May"),"Spring",OR(I754="June",I754="July",I754="August"),"Summer",OR(I754="September",I754="October",I754="November"),"Fall")</f>
        <v>Winter</v>
      </c>
      <c r="K754" s="11">
        <v>45143</v>
      </c>
      <c r="L754" s="6">
        <f t="shared" si="89"/>
        <v>45297</v>
      </c>
      <c r="M754" s="6" t="s">
        <v>14</v>
      </c>
      <c r="N754" s="6">
        <v>5835</v>
      </c>
      <c r="O754" s="6">
        <v>187</v>
      </c>
      <c r="P754" s="12">
        <v>358.03</v>
      </c>
      <c r="Q754" s="12">
        <f t="shared" si="90"/>
        <v>358.03</v>
      </c>
      <c r="R754" s="6">
        <v>28</v>
      </c>
      <c r="S754" s="6" t="b">
        <v>1</v>
      </c>
      <c r="T754" s="6">
        <v>0</v>
      </c>
      <c r="U754" s="6">
        <f t="shared" si="91"/>
        <v>0</v>
      </c>
      <c r="V754" s="12">
        <f t="shared" si="92"/>
        <v>1041.97</v>
      </c>
      <c r="W754" s="12">
        <f t="shared" si="93"/>
        <v>12.7867857142857</v>
      </c>
      <c r="X754" s="12">
        <f t="shared" si="94"/>
        <v>0</v>
      </c>
      <c r="Y754" s="6">
        <f t="shared" si="95"/>
        <v>0</v>
      </c>
    </row>
    <row r="755" spans="1:25">
      <c r="A755" s="8" t="s">
        <v>1573</v>
      </c>
      <c r="B755" s="9" t="s">
        <v>1574</v>
      </c>
      <c r="C755" s="10" t="s">
        <v>4128</v>
      </c>
      <c r="D755" s="10">
        <v>45265</v>
      </c>
      <c r="E755" s="9">
        <v>12</v>
      </c>
      <c r="F755" s="9">
        <v>5</v>
      </c>
      <c r="G755" s="9">
        <v>2023</v>
      </c>
      <c r="H755" s="10">
        <f t="shared" si="88"/>
        <v>45265</v>
      </c>
      <c r="I755" s="10" t="str" cm="1">
        <f t="array" ref="I755">_xlfn.IFS(E755=1,"January",E755=2,"Febuary",E755=3,"March",E755=4,"April",E755=5,"May",E755=6,"June",E755=7,"July",E755=8,"August",E755=9,"September",E755=10,"October",E755=11,"November",E755=12,"December",E755&gt;12,_xlfn.IFS(F755=1,"January",F755=2,"Febuary",F755=3,"March",F755=4,"April",F755=5,"May",F755=6,"June",F755=7,"July",F755=8,"August",F755=9,"September",F755=10,"October",F755=11,"November",F755=12,"December"))</f>
        <v>December</v>
      </c>
      <c r="J755" s="10" t="str" cm="1">
        <f t="array" ref="J755">_xlfn.IFS(OR(I755="December",I755="January",I755="Febuary"),"Winter",OR(I755="March",I755="April",I755="May"),"Spring",OR(I755="June",I755="July",I755="August"),"Summer",OR(I755="September",I755="October",I755="November"),"Fall")</f>
        <v>Winter</v>
      </c>
      <c r="K755" s="13">
        <v>45279</v>
      </c>
      <c r="L755" s="9">
        <f t="shared" si="89"/>
        <v>14</v>
      </c>
      <c r="M755" s="9" t="s">
        <v>41</v>
      </c>
      <c r="N755" s="9">
        <v>21159</v>
      </c>
      <c r="O755" s="9">
        <v>291</v>
      </c>
      <c r="P755" s="14">
        <v>286.85</v>
      </c>
      <c r="Q755" s="14">
        <f t="shared" si="90"/>
        <v>286.85</v>
      </c>
      <c r="R755" s="9">
        <v>28</v>
      </c>
      <c r="S755" s="9" t="b">
        <v>1</v>
      </c>
      <c r="T755" s="9">
        <v>0</v>
      </c>
      <c r="U755" s="9">
        <f t="shared" si="91"/>
        <v>0</v>
      </c>
      <c r="V755" s="14">
        <f t="shared" si="92"/>
        <v>1113.15</v>
      </c>
      <c r="W755" s="14">
        <f t="shared" si="93"/>
        <v>10.2446428571429</v>
      </c>
      <c r="X755" s="14">
        <f t="shared" si="94"/>
        <v>0</v>
      </c>
      <c r="Y755" s="9">
        <f t="shared" si="95"/>
        <v>0</v>
      </c>
    </row>
    <row r="756" spans="1:25">
      <c r="A756" s="5" t="s">
        <v>1575</v>
      </c>
      <c r="B756" s="6" t="s">
        <v>1576</v>
      </c>
      <c r="C756" s="7" t="s">
        <v>4129</v>
      </c>
      <c r="D756" s="7">
        <v>45105</v>
      </c>
      <c r="E756" s="6">
        <v>6</v>
      </c>
      <c r="F756" s="6">
        <v>28</v>
      </c>
      <c r="G756" s="6">
        <v>2023</v>
      </c>
      <c r="H756" s="7">
        <f t="shared" si="88"/>
        <v>45105</v>
      </c>
      <c r="I756" s="7" t="str" cm="1">
        <f t="array" ref="I756">_xlfn.IFS(E756=1,"January",E756=2,"Febuary",E756=3,"March",E756=4,"April",E756=5,"May",E756=6,"June",E756=7,"July",E756=8,"August",E756=9,"September",E756=10,"October",E756=11,"November",E756=12,"December",E756&gt;12,_xlfn.IFS(F756=1,"January",F756=2,"Febuary",F756=3,"March",F756=4,"April",F756=5,"May",F756=6,"June",F756=7,"July",F756=8,"August",F756=9,"September",F756=10,"October",F756=11,"November",F756=12,"December"))</f>
        <v>June</v>
      </c>
      <c r="J756" s="7" t="str" cm="1">
        <f t="array" ref="J756">_xlfn.IFS(OR(I756="December",I756="January",I756="Febuary"),"Winter",OR(I756="March",I756="April",I756="May"),"Spring",OR(I756="June",I756="July",I756="August"),"Summer",OR(I756="September",I756="October",I756="November"),"Fall")</f>
        <v>Summer</v>
      </c>
      <c r="K756" s="11">
        <v>45128</v>
      </c>
      <c r="L756" s="6">
        <f t="shared" si="89"/>
        <v>23</v>
      </c>
      <c r="M756" s="6" t="s">
        <v>14</v>
      </c>
      <c r="N756" s="6">
        <v>48605</v>
      </c>
      <c r="O756" s="6">
        <v>1154</v>
      </c>
      <c r="P756" s="12">
        <v>1721.43</v>
      </c>
      <c r="Q756" s="12">
        <f t="shared" si="90"/>
        <v>1721.43</v>
      </c>
      <c r="R756" s="6">
        <v>105</v>
      </c>
      <c r="S756" s="6" t="b">
        <v>0</v>
      </c>
      <c r="T756" s="6">
        <v>0</v>
      </c>
      <c r="U756" s="6">
        <f t="shared" si="91"/>
        <v>0</v>
      </c>
      <c r="V756" s="12">
        <f t="shared" si="92"/>
        <v>3528.57</v>
      </c>
      <c r="W756" s="12">
        <f t="shared" si="93"/>
        <v>16.3945714285714</v>
      </c>
      <c r="X756" s="12">
        <f t="shared" si="94"/>
        <v>0</v>
      </c>
      <c r="Y756" s="6">
        <f t="shared" si="95"/>
        <v>0</v>
      </c>
    </row>
    <row r="757" spans="1:25">
      <c r="A757" s="8" t="s">
        <v>1577</v>
      </c>
      <c r="B757" s="9" t="s">
        <v>1578</v>
      </c>
      <c r="C757" s="10" t="s">
        <v>4129</v>
      </c>
      <c r="D757" s="10">
        <v>45128</v>
      </c>
      <c r="E757" s="9">
        <v>7</v>
      </c>
      <c r="F757" s="9">
        <v>21</v>
      </c>
      <c r="G757" s="9">
        <v>2023</v>
      </c>
      <c r="H757" s="10">
        <f t="shared" si="88"/>
        <v>45128</v>
      </c>
      <c r="I757" s="10" t="str" cm="1">
        <f t="array" ref="I757">_xlfn.IFS(E757=1,"January",E757=2,"Febuary",E757=3,"March",E757=4,"April",E757=5,"May",E757=6,"June",E757=7,"July",E757=8,"August",E757=9,"September",E757=10,"October",E757=11,"November",E757=12,"December",E757&gt;12,_xlfn.IFS(F757=1,"January",F757=2,"Febuary",F757=3,"March",F757=4,"April",F757=5,"May",F757=6,"June",F757=7,"July",F757=8,"August",F757=9,"September",F757=10,"October",F757=11,"November",F757=12,"December"))</f>
        <v>July</v>
      </c>
      <c r="J757" s="10" t="str" cm="1">
        <f t="array" ref="J757">_xlfn.IFS(OR(I757="December",I757="January",I757="Febuary"),"Winter",OR(I757="March",I757="April",I757="May"),"Spring",OR(I757="June",I757="July",I757="August"),"Summer",OR(I757="September",I757="October",I757="November"),"Fall")</f>
        <v>Summer</v>
      </c>
      <c r="K757" s="13">
        <v>45153</v>
      </c>
      <c r="L757" s="9">
        <f t="shared" si="89"/>
        <v>25</v>
      </c>
      <c r="M757" s="9" t="s">
        <v>33</v>
      </c>
      <c r="N757" s="9">
        <v>39088</v>
      </c>
      <c r="O757" s="9">
        <v>832</v>
      </c>
      <c r="P757" s="14">
        <v>1229.99</v>
      </c>
      <c r="Q757" s="14">
        <f t="shared" si="90"/>
        <v>1229.99</v>
      </c>
      <c r="R757" s="9">
        <v>64</v>
      </c>
      <c r="S757" s="9" t="b">
        <v>1</v>
      </c>
      <c r="T757" s="9">
        <v>0</v>
      </c>
      <c r="U757" s="9">
        <f t="shared" si="91"/>
        <v>0</v>
      </c>
      <c r="V757" s="14">
        <f t="shared" si="92"/>
        <v>1970.01</v>
      </c>
      <c r="W757" s="14">
        <f t="shared" si="93"/>
        <v>19.21859375</v>
      </c>
      <c r="X757" s="14">
        <f t="shared" si="94"/>
        <v>0</v>
      </c>
      <c r="Y757" s="9">
        <f t="shared" si="95"/>
        <v>0</v>
      </c>
    </row>
    <row r="758" spans="1:25">
      <c r="A758" s="5" t="s">
        <v>1579</v>
      </c>
      <c r="B758" s="6" t="s">
        <v>1580</v>
      </c>
      <c r="C758" s="7" t="s">
        <v>4127</v>
      </c>
      <c r="D758" s="7">
        <v>45041</v>
      </c>
      <c r="E758" s="6">
        <v>4</v>
      </c>
      <c r="F758" s="6">
        <v>25</v>
      </c>
      <c r="G758" s="6">
        <v>2023</v>
      </c>
      <c r="H758" s="7">
        <f t="shared" si="88"/>
        <v>45041</v>
      </c>
      <c r="I758" s="7" t="str" cm="1">
        <f t="array" ref="I758">_xlfn.IFS(E758=1,"January",E758=2,"Febuary",E758=3,"March",E758=4,"April",E758=5,"May",E758=6,"June",E758=7,"July",E758=8,"August",E758=9,"September",E758=10,"October",E758=11,"November",E758=12,"December",E758&gt;12,_xlfn.IFS(F758=1,"January",F758=2,"Febuary",F758=3,"March",F758=4,"April",F758=5,"May",F758=6,"June",F758=7,"July",F758=8,"August",F758=9,"September",F758=10,"October",F758=11,"November",F758=12,"December"))</f>
        <v>April</v>
      </c>
      <c r="J758" s="7" t="str" cm="1">
        <f t="array" ref="J758">_xlfn.IFS(OR(I758="December",I758="January",I758="Febuary"),"Winter",OR(I758="March",I758="April",I758="May"),"Spring",OR(I758="June",I758="July",I758="August"),"Summer",OR(I758="September",I758="October",I758="November"),"Fall")</f>
        <v>Spring</v>
      </c>
      <c r="K758" s="11">
        <v>45045</v>
      </c>
      <c r="L758" s="6">
        <f t="shared" si="89"/>
        <v>4</v>
      </c>
      <c r="M758" s="6" t="s">
        <v>14</v>
      </c>
      <c r="N758" s="6">
        <v>79752</v>
      </c>
      <c r="O758" s="6">
        <v>2043</v>
      </c>
      <c r="P758" s="12">
        <v>1790.93</v>
      </c>
      <c r="Q758" s="12">
        <f t="shared" si="90"/>
        <v>1790.93</v>
      </c>
      <c r="R758" s="6">
        <v>254</v>
      </c>
      <c r="S758" s="6" t="b">
        <v>0</v>
      </c>
      <c r="T758" s="6">
        <v>0</v>
      </c>
      <c r="U758" s="6">
        <f t="shared" si="91"/>
        <v>0</v>
      </c>
      <c r="V758" s="12">
        <f t="shared" si="92"/>
        <v>10909.07</v>
      </c>
      <c r="W758" s="12">
        <f t="shared" si="93"/>
        <v>7.05090551181102</v>
      </c>
      <c r="X758" s="12">
        <f t="shared" si="94"/>
        <v>0</v>
      </c>
      <c r="Y758" s="6">
        <f t="shared" si="95"/>
        <v>0</v>
      </c>
    </row>
    <row r="759" spans="1:25">
      <c r="A759" s="8" t="s">
        <v>1581</v>
      </c>
      <c r="B759" s="9" t="s">
        <v>1582</v>
      </c>
      <c r="C759" s="10" t="s">
        <v>4131</v>
      </c>
      <c r="D759" s="10">
        <v>45079</v>
      </c>
      <c r="E759" s="9">
        <v>6</v>
      </c>
      <c r="F759" s="9">
        <v>2</v>
      </c>
      <c r="G759" s="9">
        <v>2023</v>
      </c>
      <c r="H759" s="10">
        <f t="shared" si="88"/>
        <v>45079</v>
      </c>
      <c r="I759" s="10" t="str" cm="1">
        <f t="array" ref="I759">_xlfn.IFS(E759=1,"January",E759=2,"Febuary",E759=3,"March",E759=4,"April",E759=5,"May",E759=6,"June",E759=7,"July",E759=8,"August",E759=9,"September",E759=10,"October",E759=11,"November",E759=12,"December",E759&gt;12,_xlfn.IFS(F759=1,"January",F759=2,"Febuary",F759=3,"March",F759=4,"April",F759=5,"May",F759=6,"June",F759=7,"July",F759=8,"August",F759=9,"September",F759=10,"October",F759=11,"November",F759=12,"December"))</f>
        <v>June</v>
      </c>
      <c r="J759" s="10" t="str" cm="1">
        <f t="array" ref="J759">_xlfn.IFS(OR(I759="December",I759="January",I759="Febuary"),"Winter",OR(I759="March",I759="April",I759="May"),"Spring",OR(I759="June",I759="July",I759="August"),"Summer",OR(I759="September",I759="October",I759="November"),"Fall")</f>
        <v>Summer</v>
      </c>
      <c r="K759" s="13">
        <v>45087</v>
      </c>
      <c r="L759" s="9">
        <f t="shared" si="89"/>
        <v>8</v>
      </c>
      <c r="M759" s="9" t="s">
        <v>33</v>
      </c>
      <c r="N759" s="9">
        <v>56284</v>
      </c>
      <c r="O759" s="9">
        <v>2360</v>
      </c>
      <c r="P759" s="14">
        <v>3482.51</v>
      </c>
      <c r="Q759" s="14">
        <f t="shared" si="90"/>
        <v>3482.51</v>
      </c>
      <c r="R759" s="9">
        <v>215</v>
      </c>
      <c r="S759" s="9" t="b">
        <v>0</v>
      </c>
      <c r="T759" s="9">
        <v>0</v>
      </c>
      <c r="U759" s="9">
        <f t="shared" si="91"/>
        <v>0</v>
      </c>
      <c r="V759" s="14">
        <f t="shared" si="92"/>
        <v>7267.49</v>
      </c>
      <c r="W759" s="14">
        <f t="shared" si="93"/>
        <v>16.1977209302326</v>
      </c>
      <c r="X759" s="14">
        <f t="shared" si="94"/>
        <v>0</v>
      </c>
      <c r="Y759" s="9">
        <f t="shared" si="95"/>
        <v>0</v>
      </c>
    </row>
    <row r="760" spans="1:25">
      <c r="A760" s="5" t="s">
        <v>1583</v>
      </c>
      <c r="B760" s="6" t="s">
        <v>1584</v>
      </c>
      <c r="C760" s="7" t="s">
        <v>4127</v>
      </c>
      <c r="D760" s="7">
        <v>45144</v>
      </c>
      <c r="E760" s="6">
        <v>8</v>
      </c>
      <c r="F760" s="6">
        <v>6</v>
      </c>
      <c r="G760" s="6">
        <v>2023</v>
      </c>
      <c r="H760" s="7">
        <f t="shared" si="88"/>
        <v>45144</v>
      </c>
      <c r="I760" s="7" t="str" cm="1">
        <f t="array" ref="I760">_xlfn.IFS(E760=1,"January",E760=2,"Febuary",E760=3,"March",E760=4,"April",E760=5,"May",E760=6,"June",E760=7,"July",E760=8,"August",E760=9,"September",E760=10,"October",E760=11,"November",E760=12,"December",E760&gt;12,_xlfn.IFS(F760=1,"January",F760=2,"Febuary",F760=3,"March",F760=4,"April",F760=5,"May",F760=6,"June",F760=7,"July",F760=8,"August",F760=9,"September",F760=10,"October",F760=11,"November",F760=12,"December"))</f>
        <v>August</v>
      </c>
      <c r="J760" s="7" t="str" cm="1">
        <f t="array" ref="J760">_xlfn.IFS(OR(I760="December",I760="January",I760="Febuary"),"Winter",OR(I760="March",I760="April",I760="May"),"Spring",OR(I760="June",I760="July",I760="August"),"Summer",OR(I760="September",I760="October",I760="November"),"Fall")</f>
        <v>Summer</v>
      </c>
      <c r="K760" s="11">
        <v>45165</v>
      </c>
      <c r="L760" s="6">
        <f t="shared" si="89"/>
        <v>21</v>
      </c>
      <c r="M760" s="6" t="s">
        <v>415</v>
      </c>
      <c r="N760" s="6">
        <v>58043</v>
      </c>
      <c r="O760" s="6">
        <v>1443</v>
      </c>
      <c r="P760" s="12">
        <v>1181.1</v>
      </c>
      <c r="Q760" s="12">
        <f t="shared" si="90"/>
        <v>1181.1</v>
      </c>
      <c r="R760" s="6">
        <v>230</v>
      </c>
      <c r="S760" s="6" t="b">
        <v>0</v>
      </c>
      <c r="T760" s="6">
        <v>0</v>
      </c>
      <c r="U760" s="6">
        <f t="shared" si="91"/>
        <v>0</v>
      </c>
      <c r="V760" s="12">
        <f t="shared" si="92"/>
        <v>10318.9</v>
      </c>
      <c r="W760" s="12">
        <f t="shared" si="93"/>
        <v>5.13521739130435</v>
      </c>
      <c r="X760" s="12">
        <f t="shared" si="94"/>
        <v>0</v>
      </c>
      <c r="Y760" s="6">
        <f t="shared" si="95"/>
        <v>0</v>
      </c>
    </row>
    <row r="761" spans="1:25">
      <c r="A761" s="8" t="s">
        <v>1585</v>
      </c>
      <c r="B761" s="9" t="s">
        <v>1586</v>
      </c>
      <c r="C761" s="10" t="s">
        <v>4131</v>
      </c>
      <c r="D761" s="10">
        <v>45053</v>
      </c>
      <c r="E761" s="9">
        <v>5</v>
      </c>
      <c r="F761" s="9">
        <v>7</v>
      </c>
      <c r="G761" s="9">
        <v>2023</v>
      </c>
      <c r="H761" s="10">
        <f t="shared" si="88"/>
        <v>45053</v>
      </c>
      <c r="I761" s="10" t="str" cm="1">
        <f t="array" ref="I761">_xlfn.IFS(E761=1,"January",E761=2,"Febuary",E761=3,"March",E761=4,"April",E761=5,"May",E761=6,"June",E761=7,"July",E761=8,"August",E761=9,"September",E761=10,"October",E761=11,"November",E761=12,"December",E761&gt;12,_xlfn.IFS(F761=1,"January",F761=2,"Febuary",F761=3,"March",F761=4,"April",F761=5,"May",F761=6,"June",F761=7,"July",F761=8,"August",F761=9,"September",F761=10,"October",F761=11,"November",F761=12,"December"))</f>
        <v>May</v>
      </c>
      <c r="J761" s="10" t="str" cm="1">
        <f t="array" ref="J761">_xlfn.IFS(OR(I761="December",I761="January",I761="Febuary"),"Winter",OR(I761="March",I761="April",I761="May"),"Spring",OR(I761="June",I761="July",I761="August"),"Summer",OR(I761="September",I761="October",I761="November"),"Fall")</f>
        <v>Spring</v>
      </c>
      <c r="K761" s="13">
        <v>45074</v>
      </c>
      <c r="L761" s="9">
        <f t="shared" si="89"/>
        <v>21</v>
      </c>
      <c r="M761" s="9" t="s">
        <v>138</v>
      </c>
      <c r="N761" s="9">
        <v>36547</v>
      </c>
      <c r="O761" s="9">
        <v>1025</v>
      </c>
      <c r="P761" s="14">
        <v>700.09</v>
      </c>
      <c r="Q761" s="14">
        <f t="shared" si="90"/>
        <v>700.09</v>
      </c>
      <c r="R761" s="9">
        <v>0</v>
      </c>
      <c r="S761" s="9" t="b">
        <v>1</v>
      </c>
      <c r="T761" s="9">
        <v>0</v>
      </c>
      <c r="U761" s="9">
        <f t="shared" si="91"/>
        <v>0</v>
      </c>
      <c r="V761" s="14">
        <f t="shared" si="92"/>
        <v>-700.09</v>
      </c>
      <c r="W761" s="14">
        <f t="shared" si="93"/>
        <v>0</v>
      </c>
      <c r="X761" s="14">
        <f t="shared" si="94"/>
        <v>0</v>
      </c>
      <c r="Y761" s="9">
        <f t="shared" si="95"/>
        <v>0</v>
      </c>
    </row>
    <row r="762" spans="1:25">
      <c r="A762" s="5" t="s">
        <v>1587</v>
      </c>
      <c r="B762" s="6" t="s">
        <v>1588</v>
      </c>
      <c r="C762" s="7" t="s">
        <v>4128</v>
      </c>
      <c r="D762" s="7">
        <v>45023</v>
      </c>
      <c r="E762" s="6">
        <v>4</v>
      </c>
      <c r="F762" s="6">
        <v>7</v>
      </c>
      <c r="G762" s="6">
        <v>2023</v>
      </c>
      <c r="H762" s="7">
        <f t="shared" si="88"/>
        <v>45023</v>
      </c>
      <c r="I762" s="7" t="str" cm="1">
        <f t="array" ref="I762">_xlfn.IFS(E762=1,"January",E762=2,"Febuary",E762=3,"March",E762=4,"April",E762=5,"May",E762=6,"June",E762=7,"July",E762=8,"August",E762=9,"September",E762=10,"October",E762=11,"November",E762=12,"December",E762&gt;12,_xlfn.IFS(F762=1,"January",F762=2,"Febuary",F762=3,"March",F762=4,"April",F762=5,"May",F762=6,"June",F762=7,"July",F762=8,"August",F762=9,"September",F762=10,"October",F762=11,"November",F762=12,"December"))</f>
        <v>April</v>
      </c>
      <c r="J762" s="7" t="str" cm="1">
        <f t="array" ref="J762">_xlfn.IFS(OR(I762="December",I762="January",I762="Febuary"),"Winter",OR(I762="March",I762="April",I762="May"),"Spring",OR(I762="June",I762="July",I762="August"),"Summer",OR(I762="September",I762="October",I762="November"),"Fall")</f>
        <v>Spring</v>
      </c>
      <c r="K762" s="11">
        <v>45038</v>
      </c>
      <c r="L762" s="6">
        <f t="shared" si="89"/>
        <v>15</v>
      </c>
      <c r="M762" s="6" t="s">
        <v>14</v>
      </c>
      <c r="N762" s="6">
        <v>98007</v>
      </c>
      <c r="O762" s="6">
        <v>2537</v>
      </c>
      <c r="P762" s="12">
        <v>3937.61</v>
      </c>
      <c r="Q762" s="12">
        <f t="shared" si="90"/>
        <v>3636.145</v>
      </c>
      <c r="R762" s="6">
        <v>379</v>
      </c>
      <c r="S762" s="6" t="b">
        <v>1</v>
      </c>
      <c r="T762" s="6">
        <v>0</v>
      </c>
      <c r="U762" s="6">
        <f t="shared" si="91"/>
        <v>0</v>
      </c>
      <c r="V762" s="12">
        <f t="shared" si="92"/>
        <v>15313.855</v>
      </c>
      <c r="W762" s="12">
        <f t="shared" si="93"/>
        <v>9.59405013192612</v>
      </c>
      <c r="X762" s="12">
        <f t="shared" si="94"/>
        <v>0</v>
      </c>
      <c r="Y762" s="6">
        <f t="shared" si="95"/>
        <v>0</v>
      </c>
    </row>
    <row r="763" spans="1:25">
      <c r="A763" s="8" t="s">
        <v>1589</v>
      </c>
      <c r="B763" s="9" t="s">
        <v>1590</v>
      </c>
      <c r="C763" s="10" t="s">
        <v>4128</v>
      </c>
      <c r="D763" s="10" t="s">
        <v>1591</v>
      </c>
      <c r="E763" s="9">
        <v>27</v>
      </c>
      <c r="F763" s="9">
        <v>2</v>
      </c>
      <c r="G763" s="9">
        <v>2023</v>
      </c>
      <c r="H763" s="10">
        <f t="shared" si="88"/>
        <v>44984</v>
      </c>
      <c r="I763" s="10" t="str" cm="1">
        <f t="array" ref="I763">_xlfn.IFS(E763=1,"January",E763=2,"Febuary",E763=3,"March",E763=4,"April",E763=5,"May",E763=6,"June",E763=7,"July",E763=8,"August",E763=9,"September",E763=10,"October",E763=11,"November",E763=12,"December",E763&gt;12,_xlfn.IFS(F763=1,"January",F763=2,"Febuary",F763=3,"March",F763=4,"April",F763=5,"May",F763=6,"June",F763=7,"July",F763=8,"August",F763=9,"September",F763=10,"October",F763=11,"November",F763=12,"December"))</f>
        <v>Febuary</v>
      </c>
      <c r="J763" s="10" t="str" cm="1">
        <f t="array" ref="J763">_xlfn.IFS(OR(I763="December",I763="January",I763="Febuary"),"Winter",OR(I763="March",I763="April",I763="May"),"Spring",OR(I763="June",I763="July",I763="August"),"Summer",OR(I763="September",I763="October",I763="November"),"Fall")</f>
        <v>Winter</v>
      </c>
      <c r="K763" s="13">
        <v>44989</v>
      </c>
      <c r="L763" s="9">
        <f t="shared" si="89"/>
        <v>5</v>
      </c>
      <c r="M763" s="9" t="s">
        <v>234</v>
      </c>
      <c r="N763" s="9">
        <v>83844</v>
      </c>
      <c r="O763" s="9">
        <v>1151</v>
      </c>
      <c r="P763" s="14">
        <v>771.36</v>
      </c>
      <c r="Q763" s="14">
        <f t="shared" si="90"/>
        <v>771.36</v>
      </c>
      <c r="R763" s="9">
        <v>98</v>
      </c>
      <c r="S763" s="9" t="b">
        <v>1</v>
      </c>
      <c r="T763" s="9">
        <v>0</v>
      </c>
      <c r="U763" s="9">
        <f t="shared" si="91"/>
        <v>0</v>
      </c>
      <c r="V763" s="14">
        <f t="shared" si="92"/>
        <v>4128.64</v>
      </c>
      <c r="W763" s="14">
        <f t="shared" si="93"/>
        <v>7.87102040816327</v>
      </c>
      <c r="X763" s="14">
        <f t="shared" si="94"/>
        <v>0</v>
      </c>
      <c r="Y763" s="9">
        <f t="shared" si="95"/>
        <v>0</v>
      </c>
    </row>
    <row r="764" spans="1:25">
      <c r="A764" s="5" t="s">
        <v>1592</v>
      </c>
      <c r="B764" s="6" t="s">
        <v>1593</v>
      </c>
      <c r="C764" s="7" t="s">
        <v>4128</v>
      </c>
      <c r="D764" s="7">
        <v>45265</v>
      </c>
      <c r="E764" s="6">
        <v>12</v>
      </c>
      <c r="F764" s="6">
        <v>5</v>
      </c>
      <c r="G764" s="6">
        <v>2023</v>
      </c>
      <c r="H764" s="7">
        <f t="shared" si="88"/>
        <v>45265</v>
      </c>
      <c r="I764" s="7" t="str" cm="1">
        <f t="array" ref="I764">_xlfn.IFS(E764=1,"January",E764=2,"Febuary",E764=3,"March",E764=4,"April",E764=5,"May",E764=6,"June",E764=7,"July",E764=8,"August",E764=9,"September",E764=10,"October",E764=11,"November",E764=12,"December",E764&gt;12,_xlfn.IFS(F764=1,"January",F764=2,"Febuary",F764=3,"March",F764=4,"April",F764=5,"May",F764=6,"June",F764=7,"July",F764=8,"August",F764=9,"September",F764=10,"October",F764=11,"November",F764=12,"December"))</f>
        <v>December</v>
      </c>
      <c r="J764" s="7" t="str" cm="1">
        <f t="array" ref="J764">_xlfn.IFS(OR(I764="December",I764="January",I764="Febuary"),"Winter",OR(I764="March",I764="April",I764="May"),"Spring",OR(I764="June",I764="July",I764="August"),"Summer",OR(I764="September",I764="October",I764="November"),"Fall")</f>
        <v>Winter</v>
      </c>
      <c r="K764" s="11">
        <v>45292</v>
      </c>
      <c r="L764" s="6">
        <f t="shared" si="89"/>
        <v>27</v>
      </c>
      <c r="M764" s="6" t="s">
        <v>41</v>
      </c>
      <c r="N764" s="6">
        <v>28532</v>
      </c>
      <c r="O764" s="6">
        <v>788</v>
      </c>
      <c r="P764" s="12">
        <v>1572.35</v>
      </c>
      <c r="Q764" s="12">
        <f t="shared" si="90"/>
        <v>1572.35</v>
      </c>
      <c r="R764" s="6">
        <v>97</v>
      </c>
      <c r="S764" s="6" t="b">
        <v>0</v>
      </c>
      <c r="T764" s="6">
        <v>0</v>
      </c>
      <c r="U764" s="6">
        <f t="shared" si="91"/>
        <v>0</v>
      </c>
      <c r="V764" s="12">
        <f t="shared" si="92"/>
        <v>3277.65</v>
      </c>
      <c r="W764" s="12">
        <f t="shared" si="93"/>
        <v>16.209793814433</v>
      </c>
      <c r="X764" s="12">
        <f t="shared" si="94"/>
        <v>0</v>
      </c>
      <c r="Y764" s="6">
        <f t="shared" si="95"/>
        <v>0</v>
      </c>
    </row>
    <row r="765" spans="1:25">
      <c r="A765" s="8" t="s">
        <v>1594</v>
      </c>
      <c r="B765" s="9" t="s">
        <v>1595</v>
      </c>
      <c r="C765" s="10" t="s">
        <v>4129</v>
      </c>
      <c r="D765" s="10">
        <v>44935</v>
      </c>
      <c r="E765" s="9">
        <v>1</v>
      </c>
      <c r="F765" s="9">
        <v>9</v>
      </c>
      <c r="G765" s="9">
        <v>2023</v>
      </c>
      <c r="H765" s="10">
        <f t="shared" si="88"/>
        <v>44935</v>
      </c>
      <c r="I765" s="10" t="str" cm="1">
        <f t="array" ref="I765">_xlfn.IFS(E765=1,"January",E765=2,"Febuary",E765=3,"March",E765=4,"April",E765=5,"May",E765=6,"June",E765=7,"July",E765=8,"August",E765=9,"September",E765=10,"October",E765=11,"November",E765=12,"December",E765&gt;12,_xlfn.IFS(F765=1,"January",F765=2,"Febuary",F765=3,"March",F765=4,"April",F765=5,"May",F765=6,"June",F765=7,"July",F765=8,"August",F765=9,"September",F765=10,"October",F765=11,"November",F765=12,"December"))</f>
        <v>January</v>
      </c>
      <c r="J765" s="10" t="str" cm="1">
        <f t="array" ref="J765">_xlfn.IFS(OR(I765="December",I765="January",I765="Febuary"),"Winter",OR(I765="March",I765="April",I765="May"),"Spring",OR(I765="June",I765="July",I765="August"),"Summer",OR(I765="September",I765="October",I765="November"),"Fall")</f>
        <v>Winter</v>
      </c>
      <c r="K765" s="13">
        <v>45193</v>
      </c>
      <c r="L765" s="9">
        <f t="shared" si="89"/>
        <v>258</v>
      </c>
      <c r="M765" s="9" t="s">
        <v>23</v>
      </c>
      <c r="N765" s="9">
        <v>35349</v>
      </c>
      <c r="O765" s="9">
        <v>630</v>
      </c>
      <c r="P765" s="14">
        <v>488.36</v>
      </c>
      <c r="Q765" s="14">
        <f t="shared" si="90"/>
        <v>488.36</v>
      </c>
      <c r="R765" s="9">
        <v>58</v>
      </c>
      <c r="S765" s="9" t="b">
        <v>0</v>
      </c>
      <c r="T765" s="9">
        <v>0</v>
      </c>
      <c r="U765" s="9">
        <f t="shared" si="91"/>
        <v>0</v>
      </c>
      <c r="V765" s="14">
        <f t="shared" si="92"/>
        <v>2411.64</v>
      </c>
      <c r="W765" s="14">
        <f t="shared" si="93"/>
        <v>8.42</v>
      </c>
      <c r="X765" s="14">
        <f t="shared" si="94"/>
        <v>0</v>
      </c>
      <c r="Y765" s="9">
        <f t="shared" si="95"/>
        <v>0</v>
      </c>
    </row>
    <row r="766" spans="1:25">
      <c r="A766" s="5" t="s">
        <v>1596</v>
      </c>
      <c r="B766" s="6" t="s">
        <v>1597</v>
      </c>
      <c r="C766" s="7" t="s">
        <v>4129</v>
      </c>
      <c r="D766" s="7">
        <v>44937</v>
      </c>
      <c r="E766" s="6">
        <v>1</v>
      </c>
      <c r="F766" s="6">
        <v>11</v>
      </c>
      <c r="G766" s="6">
        <v>2023</v>
      </c>
      <c r="H766" s="7">
        <f t="shared" si="88"/>
        <v>44937</v>
      </c>
      <c r="I766" s="7" t="str" cm="1">
        <f t="array" ref="I766">_xlfn.IFS(E766=1,"January",E766=2,"Febuary",E766=3,"March",E766=4,"April",E766=5,"May",E766=6,"June",E766=7,"July",E766=8,"August",E766=9,"September",E766=10,"October",E766=11,"November",E766=12,"December",E766&gt;12,_xlfn.IFS(F766=1,"January",F766=2,"Febuary",F766=3,"March",F766=4,"April",F766=5,"May",F766=6,"June",F766=7,"July",F766=8,"August",F766=9,"September",F766=10,"October",F766=11,"November",F766=12,"December"))</f>
        <v>January</v>
      </c>
      <c r="J766" s="7" t="str" cm="1">
        <f t="array" ref="J766">_xlfn.IFS(OR(I766="December",I766="January",I766="Febuary"),"Winter",OR(I766="March",I766="April",I766="May"),"Spring",OR(I766="June",I766="July",I766="August"),"Summer",OR(I766="September",I766="October",I766="November"),"Fall")</f>
        <v>Winter</v>
      </c>
      <c r="K766" s="11">
        <v>45260</v>
      </c>
      <c r="L766" s="6">
        <f t="shared" si="89"/>
        <v>323</v>
      </c>
      <c r="M766" s="6" t="s">
        <v>14</v>
      </c>
      <c r="N766" s="6">
        <v>46445</v>
      </c>
      <c r="O766" s="6">
        <v>811</v>
      </c>
      <c r="P766" s="12">
        <v>1128.27</v>
      </c>
      <c r="Q766" s="12">
        <f t="shared" si="90"/>
        <v>1128.27</v>
      </c>
      <c r="R766" s="6">
        <v>128</v>
      </c>
      <c r="S766" s="6" t="b">
        <v>0</v>
      </c>
      <c r="T766" s="6">
        <v>0</v>
      </c>
      <c r="U766" s="6">
        <f t="shared" si="91"/>
        <v>0</v>
      </c>
      <c r="V766" s="12">
        <f t="shared" si="92"/>
        <v>5271.73</v>
      </c>
      <c r="W766" s="12">
        <f t="shared" si="93"/>
        <v>8.814609375</v>
      </c>
      <c r="X766" s="12">
        <f t="shared" si="94"/>
        <v>0</v>
      </c>
      <c r="Y766" s="6">
        <f t="shared" si="95"/>
        <v>0</v>
      </c>
    </row>
    <row r="767" spans="1:25">
      <c r="A767" s="8" t="s">
        <v>1598</v>
      </c>
      <c r="B767" s="9" t="s">
        <v>1599</v>
      </c>
      <c r="C767" s="10" t="s">
        <v>4131</v>
      </c>
      <c r="D767" s="10">
        <v>45233</v>
      </c>
      <c r="E767" s="9">
        <v>11</v>
      </c>
      <c r="F767" s="9">
        <v>3</v>
      </c>
      <c r="G767" s="9">
        <v>2023</v>
      </c>
      <c r="H767" s="10">
        <f t="shared" si="88"/>
        <v>45233</v>
      </c>
      <c r="I767" s="10" t="str" cm="1">
        <f t="array" ref="I767">_xlfn.IFS(E767=1,"January",E767=2,"Febuary",E767=3,"March",E767=4,"April",E767=5,"May",E767=6,"June",E767=7,"July",E767=8,"August",E767=9,"September",E767=10,"October",E767=11,"November",E767=12,"December",E767&gt;12,_xlfn.IFS(F767=1,"January",F767=2,"Febuary",F767=3,"March",F767=4,"April",F767=5,"May",F767=6,"June",F767=7,"July",F767=8,"August",F767=9,"September",F767=10,"October",F767=11,"November",F767=12,"December"))</f>
        <v>November</v>
      </c>
      <c r="J767" s="10" t="str" cm="1">
        <f t="array" ref="J767">_xlfn.IFS(OR(I767="December",I767="January",I767="Febuary"),"Winter",OR(I767="March",I767="April",I767="May"),"Spring",OR(I767="June",I767="July",I767="August"),"Summer",OR(I767="September",I767="October",I767="November"),"Fall")</f>
        <v>Fall</v>
      </c>
      <c r="K767" s="13">
        <v>45258</v>
      </c>
      <c r="L767" s="9">
        <f t="shared" si="89"/>
        <v>25</v>
      </c>
      <c r="M767" s="9" t="s">
        <v>33</v>
      </c>
      <c r="N767" s="9">
        <v>6713</v>
      </c>
      <c r="O767" s="9">
        <v>92</v>
      </c>
      <c r="P767" s="14">
        <v>102.77</v>
      </c>
      <c r="Q767" s="14">
        <f t="shared" si="90"/>
        <v>102.77</v>
      </c>
      <c r="R767" s="9">
        <v>17</v>
      </c>
      <c r="S767" s="9" t="b">
        <v>0</v>
      </c>
      <c r="T767" s="9">
        <v>0</v>
      </c>
      <c r="U767" s="9">
        <f t="shared" si="91"/>
        <v>0</v>
      </c>
      <c r="V767" s="14">
        <f t="shared" si="92"/>
        <v>747.23</v>
      </c>
      <c r="W767" s="14">
        <f t="shared" si="93"/>
        <v>6.04529411764706</v>
      </c>
      <c r="X767" s="14">
        <f t="shared" si="94"/>
        <v>0</v>
      </c>
      <c r="Y767" s="9">
        <f t="shared" si="95"/>
        <v>0</v>
      </c>
    </row>
    <row r="768" spans="1:25">
      <c r="A768" s="5" t="s">
        <v>1600</v>
      </c>
      <c r="B768" s="6" t="s">
        <v>1601</v>
      </c>
      <c r="C768" s="7" t="s">
        <v>4128</v>
      </c>
      <c r="D768" s="7">
        <v>45052</v>
      </c>
      <c r="E768" s="6">
        <v>5</v>
      </c>
      <c r="F768" s="6">
        <v>6</v>
      </c>
      <c r="G768" s="6">
        <v>2023</v>
      </c>
      <c r="H768" s="7">
        <f t="shared" si="88"/>
        <v>45052</v>
      </c>
      <c r="I768" s="7" t="str" cm="1">
        <f t="array" ref="I768">_xlfn.IFS(E768=1,"January",E768=2,"Febuary",E768=3,"March",E768=4,"April",E768=5,"May",E768=6,"June",E768=7,"July",E768=8,"August",E768=9,"September",E768=10,"October",E768=11,"November",E768=12,"December",E768&gt;12,_xlfn.IFS(F768=1,"January",F768=2,"Febuary",F768=3,"March",F768=4,"April",F768=5,"May",F768=6,"June",F768=7,"July",F768=8,"August",F768=9,"September",F768=10,"October",F768=11,"November",F768=12,"December"))</f>
        <v>May</v>
      </c>
      <c r="J768" s="7" t="str" cm="1">
        <f t="array" ref="J768">_xlfn.IFS(OR(I768="December",I768="January",I768="Febuary"),"Winter",OR(I768="March",I768="April",I768="May"),"Spring",OR(I768="June",I768="July",I768="August"),"Summer",OR(I768="September",I768="October",I768="November"),"Fall")</f>
        <v>Spring</v>
      </c>
      <c r="K768" s="11">
        <v>45059</v>
      </c>
      <c r="L768" s="6">
        <f t="shared" si="89"/>
        <v>7</v>
      </c>
      <c r="M768" s="6" t="s">
        <v>19</v>
      </c>
      <c r="N768" s="6">
        <v>57178</v>
      </c>
      <c r="O768" s="6">
        <v>1387</v>
      </c>
      <c r="P768" s="12">
        <v>956.45</v>
      </c>
      <c r="Q768" s="12">
        <f t="shared" si="90"/>
        <v>956.45</v>
      </c>
      <c r="R768" s="6">
        <v>0</v>
      </c>
      <c r="S768" s="6" t="b">
        <v>1</v>
      </c>
      <c r="T768" s="6">
        <v>0</v>
      </c>
      <c r="U768" s="6">
        <f t="shared" si="91"/>
        <v>0</v>
      </c>
      <c r="V768" s="12">
        <f t="shared" si="92"/>
        <v>-956.45</v>
      </c>
      <c r="W768" s="12">
        <f t="shared" si="93"/>
        <v>0</v>
      </c>
      <c r="X768" s="12">
        <f t="shared" si="94"/>
        <v>0</v>
      </c>
      <c r="Y768" s="6">
        <f t="shared" si="95"/>
        <v>0</v>
      </c>
    </row>
    <row r="769" spans="1:25">
      <c r="A769" s="8" t="s">
        <v>1602</v>
      </c>
      <c r="B769" s="9" t="s">
        <v>1603</v>
      </c>
      <c r="C769" s="10" t="s">
        <v>4128</v>
      </c>
      <c r="D769" s="10">
        <v>45046</v>
      </c>
      <c r="E769" s="9">
        <v>4</v>
      </c>
      <c r="F769" s="9">
        <v>30</v>
      </c>
      <c r="G769" s="9">
        <v>2023</v>
      </c>
      <c r="H769" s="10">
        <f t="shared" si="88"/>
        <v>45046</v>
      </c>
      <c r="I769" s="10" t="str" cm="1">
        <f t="array" ref="I769">_xlfn.IFS(E769=1,"January",E769=2,"Febuary",E769=3,"March",E769=4,"April",E769=5,"May",E769=6,"June",E769=7,"July",E769=8,"August",E769=9,"September",E769=10,"October",E769=11,"November",E769=12,"December",E769&gt;12,_xlfn.IFS(F769=1,"January",F769=2,"Febuary",F769=3,"March",F769=4,"April",F769=5,"May",F769=6,"June",F769=7,"July",F769=8,"August",F769=9,"September",F769=10,"October",F769=11,"November",F769=12,"December"))</f>
        <v>April</v>
      </c>
      <c r="J769" s="10" t="str" cm="1">
        <f t="array" ref="J769">_xlfn.IFS(OR(I769="December",I769="January",I769="Febuary"),"Winter",OR(I769="March",I769="April",I769="May"),"Spring",OR(I769="June",I769="July",I769="August"),"Summer",OR(I769="September",I769="October",I769="November"),"Fall")</f>
        <v>Spring</v>
      </c>
      <c r="K769" s="13">
        <v>45069</v>
      </c>
      <c r="L769" s="9">
        <f t="shared" si="89"/>
        <v>23</v>
      </c>
      <c r="M769" s="9" t="s">
        <v>41</v>
      </c>
      <c r="N769" s="9">
        <v>50407</v>
      </c>
      <c r="O769" s="9">
        <v>2031</v>
      </c>
      <c r="P769" s="14">
        <v>1100.33</v>
      </c>
      <c r="Q769" s="14">
        <f t="shared" si="90"/>
        <v>1100.33</v>
      </c>
      <c r="R769" s="9">
        <v>279</v>
      </c>
      <c r="S769" s="9" t="b">
        <v>0</v>
      </c>
      <c r="T769" s="9">
        <v>0</v>
      </c>
      <c r="U769" s="9">
        <f t="shared" si="91"/>
        <v>0</v>
      </c>
      <c r="V769" s="14">
        <f t="shared" si="92"/>
        <v>12849.67</v>
      </c>
      <c r="W769" s="14">
        <f t="shared" si="93"/>
        <v>3.94383512544803</v>
      </c>
      <c r="X769" s="14">
        <f t="shared" si="94"/>
        <v>0</v>
      </c>
      <c r="Y769" s="9">
        <f t="shared" si="95"/>
        <v>0</v>
      </c>
    </row>
    <row r="770" spans="1:25">
      <c r="A770" s="5" t="s">
        <v>1604</v>
      </c>
      <c r="B770" s="6" t="s">
        <v>1605</v>
      </c>
      <c r="C770" s="7" t="s">
        <v>4131</v>
      </c>
      <c r="D770" s="7">
        <v>44955</v>
      </c>
      <c r="E770" s="6">
        <v>1</v>
      </c>
      <c r="F770" s="6">
        <v>29</v>
      </c>
      <c r="G770" s="6">
        <v>2023</v>
      </c>
      <c r="H770" s="7">
        <f t="shared" ref="H770:H833" si="96">IF(E770&gt;12,DATE(G770,F770,E770),D770)</f>
        <v>44955</v>
      </c>
      <c r="I770" s="7" t="str" cm="1">
        <f t="array" ref="I770">_xlfn.IFS(E770=1,"January",E770=2,"Febuary",E770=3,"March",E770=4,"April",E770=5,"May",E770=6,"June",E770=7,"July",E770=8,"August",E770=9,"September",E770=10,"October",E770=11,"November",E770=12,"December",E770&gt;12,_xlfn.IFS(F770=1,"January",F770=2,"Febuary",F770=3,"March",F770=4,"April",F770=5,"May",F770=6,"June",F770=7,"July",F770=8,"August",F770=9,"September",F770=10,"October",F770=11,"November",F770=12,"December"))</f>
        <v>January</v>
      </c>
      <c r="J770" s="7" t="str" cm="1">
        <f t="array" ref="J770">_xlfn.IFS(OR(I770="December",I770="January",I770="Febuary"),"Winter",OR(I770="March",I770="April",I770="May"),"Spring",OR(I770="June",I770="July",I770="August"),"Summer",OR(I770="September",I770="October",I770="November"),"Fall")</f>
        <v>Winter</v>
      </c>
      <c r="K770" s="11">
        <v>44956</v>
      </c>
      <c r="L770" s="6">
        <f t="shared" ref="L770:L833" si="97">IF(DATEDIF(H770,K770,"D")&lt;0,H770+30,DATEDIF(H770,K770,"D"))</f>
        <v>1</v>
      </c>
      <c r="M770" s="6" t="s">
        <v>33</v>
      </c>
      <c r="N770" s="6">
        <v>71340</v>
      </c>
      <c r="O770" s="6">
        <v>1502</v>
      </c>
      <c r="P770" s="12">
        <v>2154.02</v>
      </c>
      <c r="Q770" s="12">
        <f t="shared" ref="Q770:Q833" si="98">IF(IF(P770&lt;$AA$6,$AA$6,IF(P770&gt;$AA$7,$AA$7,P770))&lt;0,IF(P770&lt;$AA$6,$AA$6,IF(P770&gt;$AA$7,$AA$7,P770))*(-1),IF(P770&lt;$AA$6,$AA$6,IF(P770&gt;$AA$7,$AA$7,P770)))</f>
        <v>2154.02</v>
      </c>
      <c r="R770" s="6">
        <v>0</v>
      </c>
      <c r="S770" s="6" t="b">
        <v>1</v>
      </c>
      <c r="T770" s="6">
        <v>0</v>
      </c>
      <c r="U770" s="6">
        <f t="shared" ref="U770:U833" si="99">IFERROR((R770/T770)*100,0)</f>
        <v>0</v>
      </c>
      <c r="V770" s="12">
        <f t="shared" ref="V770:V833" si="100">(R770*50)-Q770</f>
        <v>-2154.02</v>
      </c>
      <c r="W770" s="12">
        <f t="shared" ref="W770:W833" si="101">IFERROR(Q770/R770,0)</f>
        <v>0</v>
      </c>
      <c r="X770" s="12">
        <f t="shared" ref="X770:X833" si="102">IFERROR(Q770/T770,0)</f>
        <v>0</v>
      </c>
      <c r="Y770" s="6">
        <f t="shared" ref="Y770:Y833" si="103">T770/N770</f>
        <v>0</v>
      </c>
    </row>
    <row r="771" spans="1:25">
      <c r="A771" s="8" t="s">
        <v>1606</v>
      </c>
      <c r="B771" s="9" t="s">
        <v>1607</v>
      </c>
      <c r="C771" s="10" t="s">
        <v>4129</v>
      </c>
      <c r="D771" s="10">
        <v>45046</v>
      </c>
      <c r="E771" s="9">
        <v>4</v>
      </c>
      <c r="F771" s="9">
        <v>30</v>
      </c>
      <c r="G771" s="9">
        <v>2023</v>
      </c>
      <c r="H771" s="10">
        <f t="shared" si="96"/>
        <v>45046</v>
      </c>
      <c r="I771" s="10" t="str" cm="1">
        <f t="array" ref="I771">_xlfn.IFS(E771=1,"January",E771=2,"Febuary",E771=3,"March",E771=4,"April",E771=5,"May",E771=6,"June",E771=7,"July",E771=8,"August",E771=9,"September",E771=10,"October",E771=11,"November",E771=12,"December",E771&gt;12,_xlfn.IFS(F771=1,"January",F771=2,"Febuary",F771=3,"March",F771=4,"April",F771=5,"May",F771=6,"June",F771=7,"July",F771=8,"August",F771=9,"September",F771=10,"October",F771=11,"November",F771=12,"December"))</f>
        <v>April</v>
      </c>
      <c r="J771" s="10" t="str" cm="1">
        <f t="array" ref="J771">_xlfn.IFS(OR(I771="December",I771="January",I771="Febuary"),"Winter",OR(I771="March",I771="April",I771="May"),"Spring",OR(I771="June",I771="July",I771="August"),"Summer",OR(I771="September",I771="October",I771="November"),"Fall")</f>
        <v>Spring</v>
      </c>
      <c r="K771" s="13">
        <v>45075</v>
      </c>
      <c r="L771" s="9">
        <f t="shared" si="97"/>
        <v>29</v>
      </c>
      <c r="M771" s="9" t="s">
        <v>41</v>
      </c>
      <c r="N771" s="9">
        <v>51990</v>
      </c>
      <c r="O771" s="9">
        <v>1169</v>
      </c>
      <c r="P771" s="14">
        <v>1999.15</v>
      </c>
      <c r="Q771" s="14">
        <f t="shared" si="98"/>
        <v>1999.15</v>
      </c>
      <c r="R771" s="9">
        <v>201</v>
      </c>
      <c r="S771" s="9" t="b">
        <v>1</v>
      </c>
      <c r="T771" s="9">
        <v>0</v>
      </c>
      <c r="U771" s="9">
        <f t="shared" si="99"/>
        <v>0</v>
      </c>
      <c r="V771" s="14">
        <f t="shared" si="100"/>
        <v>8050.85</v>
      </c>
      <c r="W771" s="14">
        <f t="shared" si="101"/>
        <v>9.94601990049751</v>
      </c>
      <c r="X771" s="14">
        <f t="shared" si="102"/>
        <v>0</v>
      </c>
      <c r="Y771" s="9">
        <f t="shared" si="103"/>
        <v>0</v>
      </c>
    </row>
    <row r="772" spans="1:25">
      <c r="A772" s="5" t="s">
        <v>1608</v>
      </c>
      <c r="B772" s="6" t="s">
        <v>1609</v>
      </c>
      <c r="C772" s="7" t="s">
        <v>4128</v>
      </c>
      <c r="D772" s="7">
        <v>45090</v>
      </c>
      <c r="E772" s="6">
        <v>6</v>
      </c>
      <c r="F772" s="6">
        <v>13</v>
      </c>
      <c r="G772" s="6">
        <v>2023</v>
      </c>
      <c r="H772" s="7">
        <f t="shared" si="96"/>
        <v>45090</v>
      </c>
      <c r="I772" s="7" t="str" cm="1">
        <f t="array" ref="I772">_xlfn.IFS(E772=1,"January",E772=2,"Febuary",E772=3,"March",E772=4,"April",E772=5,"May",E772=6,"June",E772=7,"July",E772=8,"August",E772=9,"September",E772=10,"October",E772=11,"November",E772=12,"December",E772&gt;12,_xlfn.IFS(F772=1,"January",F772=2,"Febuary",F772=3,"March",F772=4,"April",F772=5,"May",F772=6,"June",F772=7,"July",F772=8,"August",F772=9,"September",F772=10,"October",F772=11,"November",F772=12,"December"))</f>
        <v>June</v>
      </c>
      <c r="J772" s="7" t="str" cm="1">
        <f t="array" ref="J772">_xlfn.IFS(OR(I772="December",I772="January",I772="Febuary"),"Winter",OR(I772="March",I772="April",I772="May"),"Spring",OR(I772="June",I772="July",I772="August"),"Summer",OR(I772="September",I772="October",I772="November"),"Fall")</f>
        <v>Summer</v>
      </c>
      <c r="K772" s="11">
        <v>45116</v>
      </c>
      <c r="L772" s="6">
        <f t="shared" si="97"/>
        <v>26</v>
      </c>
      <c r="M772" s="6" t="s">
        <v>23</v>
      </c>
      <c r="N772" s="6">
        <v>76672</v>
      </c>
      <c r="O772" s="6">
        <v>2737</v>
      </c>
      <c r="P772" s="12">
        <v>4825.4</v>
      </c>
      <c r="Q772" s="12">
        <f t="shared" si="98"/>
        <v>3636.145</v>
      </c>
      <c r="R772" s="6">
        <v>417</v>
      </c>
      <c r="S772" s="6" t="b">
        <v>1</v>
      </c>
      <c r="T772" s="6">
        <v>0</v>
      </c>
      <c r="U772" s="6">
        <f t="shared" si="99"/>
        <v>0</v>
      </c>
      <c r="V772" s="12">
        <f t="shared" si="100"/>
        <v>17213.855</v>
      </c>
      <c r="W772" s="12">
        <f t="shared" si="101"/>
        <v>8.7197721822542</v>
      </c>
      <c r="X772" s="12">
        <f t="shared" si="102"/>
        <v>0</v>
      </c>
      <c r="Y772" s="6">
        <f t="shared" si="103"/>
        <v>0</v>
      </c>
    </row>
    <row r="773" spans="1:25">
      <c r="A773" s="8" t="s">
        <v>1610</v>
      </c>
      <c r="B773" s="9" t="s">
        <v>1611</v>
      </c>
      <c r="C773" s="10" t="s">
        <v>4127</v>
      </c>
      <c r="D773" s="10">
        <v>45091</v>
      </c>
      <c r="E773" s="9">
        <v>6</v>
      </c>
      <c r="F773" s="9">
        <v>14</v>
      </c>
      <c r="G773" s="9">
        <v>2023</v>
      </c>
      <c r="H773" s="10">
        <f t="shared" si="96"/>
        <v>45091</v>
      </c>
      <c r="I773" s="10" t="str" cm="1">
        <f t="array" ref="I773">_xlfn.IFS(E773=1,"January",E773=2,"Febuary",E773=3,"March",E773=4,"April",E773=5,"May",E773=6,"June",E773=7,"July",E773=8,"August",E773=9,"September",E773=10,"October",E773=11,"November",E773=12,"December",E773&gt;12,_xlfn.IFS(F773=1,"January",F773=2,"Febuary",F773=3,"March",F773=4,"April",F773=5,"May",F773=6,"June",F773=7,"July",F773=8,"August",F773=9,"September",F773=10,"October",F773=11,"November",F773=12,"December"))</f>
        <v>June</v>
      </c>
      <c r="J773" s="10" t="str" cm="1">
        <f t="array" ref="J773">_xlfn.IFS(OR(I773="December",I773="January",I773="Febuary"),"Winter",OR(I773="March",I773="April",I773="May"),"Spring",OR(I773="June",I773="July",I773="August"),"Summer",OR(I773="September",I773="October",I773="November"),"Fall")</f>
        <v>Summer</v>
      </c>
      <c r="K773" s="13">
        <v>45108</v>
      </c>
      <c r="L773" s="9">
        <f t="shared" si="97"/>
        <v>17</v>
      </c>
      <c r="M773" s="9" t="s">
        <v>19</v>
      </c>
      <c r="N773" s="9">
        <v>66545</v>
      </c>
      <c r="O773" s="9">
        <v>1186</v>
      </c>
      <c r="P773" s="14">
        <v>1451.75</v>
      </c>
      <c r="Q773" s="14">
        <f t="shared" si="98"/>
        <v>1451.75</v>
      </c>
      <c r="R773" s="9">
        <v>91</v>
      </c>
      <c r="S773" s="9" t="b">
        <v>0</v>
      </c>
      <c r="T773" s="9">
        <v>0</v>
      </c>
      <c r="U773" s="9">
        <f t="shared" si="99"/>
        <v>0</v>
      </c>
      <c r="V773" s="14">
        <f t="shared" si="100"/>
        <v>3098.25</v>
      </c>
      <c r="W773" s="14">
        <f t="shared" si="101"/>
        <v>15.9532967032967</v>
      </c>
      <c r="X773" s="14">
        <f t="shared" si="102"/>
        <v>0</v>
      </c>
      <c r="Y773" s="9">
        <f t="shared" si="103"/>
        <v>0</v>
      </c>
    </row>
    <row r="774" spans="1:25">
      <c r="A774" s="5" t="s">
        <v>1612</v>
      </c>
      <c r="B774" s="6" t="s">
        <v>1613</v>
      </c>
      <c r="C774" s="7" t="s">
        <v>4131</v>
      </c>
      <c r="D774" s="7">
        <v>45265</v>
      </c>
      <c r="E774" s="6">
        <v>12</v>
      </c>
      <c r="F774" s="6">
        <v>5</v>
      </c>
      <c r="G774" s="6">
        <v>2023</v>
      </c>
      <c r="H774" s="7">
        <f t="shared" si="96"/>
        <v>45265</v>
      </c>
      <c r="I774" s="7" t="str" cm="1">
        <f t="array" ref="I774">_xlfn.IFS(E774=1,"January",E774=2,"Febuary",E774=3,"March",E774=4,"April",E774=5,"May",E774=6,"June",E774=7,"July",E774=8,"August",E774=9,"September",E774=10,"October",E774=11,"November",E774=12,"December",E774&gt;12,_xlfn.IFS(F774=1,"January",F774=2,"Febuary",F774=3,"March",F774=4,"April",F774=5,"May",F774=6,"June",F774=7,"July",F774=8,"August",F774=9,"September",F774=10,"October",F774=11,"November",F774=12,"December"))</f>
        <v>December</v>
      </c>
      <c r="J774" s="7" t="str" cm="1">
        <f t="array" ref="J774">_xlfn.IFS(OR(I774="December",I774="January",I774="Febuary"),"Winter",OR(I774="March",I774="April",I774="May"),"Spring",OR(I774="June",I774="July",I774="August"),"Summer",OR(I774="September",I774="October",I774="November"),"Fall")</f>
        <v>Winter</v>
      </c>
      <c r="K774" s="11">
        <v>45291</v>
      </c>
      <c r="L774" s="6">
        <f t="shared" si="97"/>
        <v>26</v>
      </c>
      <c r="M774" s="6" t="s">
        <v>23</v>
      </c>
      <c r="N774" s="6">
        <v>85791</v>
      </c>
      <c r="O774" s="6">
        <v>3935</v>
      </c>
      <c r="P774" s="12">
        <v>6556.43</v>
      </c>
      <c r="Q774" s="12">
        <f t="shared" si="98"/>
        <v>3636.145</v>
      </c>
      <c r="R774" s="6">
        <v>681</v>
      </c>
      <c r="S774" s="6" t="b">
        <v>1</v>
      </c>
      <c r="T774" s="6">
        <v>0</v>
      </c>
      <c r="U774" s="6">
        <f t="shared" si="99"/>
        <v>0</v>
      </c>
      <c r="V774" s="12">
        <f t="shared" si="100"/>
        <v>30413.855</v>
      </c>
      <c r="W774" s="12">
        <f t="shared" si="101"/>
        <v>5.33941997063142</v>
      </c>
      <c r="X774" s="12">
        <f t="shared" si="102"/>
        <v>0</v>
      </c>
      <c r="Y774" s="6">
        <f t="shared" si="103"/>
        <v>0</v>
      </c>
    </row>
    <row r="775" spans="1:25">
      <c r="A775" s="8" t="s">
        <v>1614</v>
      </c>
      <c r="B775" s="9" t="s">
        <v>1615</v>
      </c>
      <c r="C775" s="10" t="s">
        <v>4128</v>
      </c>
      <c r="D775" s="10" t="s">
        <v>1616</v>
      </c>
      <c r="E775" s="9">
        <v>21</v>
      </c>
      <c r="F775" s="9">
        <v>5</v>
      </c>
      <c r="G775" s="9">
        <v>2023</v>
      </c>
      <c r="H775" s="10">
        <f t="shared" si="96"/>
        <v>45067</v>
      </c>
      <c r="I775" s="10" t="str" cm="1">
        <f t="array" ref="I775">_xlfn.IFS(E775=1,"January",E775=2,"Febuary",E775=3,"March",E775=4,"April",E775=5,"May",E775=6,"June",E775=7,"July",E775=8,"August",E775=9,"September",E775=10,"October",E775=11,"November",E775=12,"December",E775&gt;12,_xlfn.IFS(F775=1,"January",F775=2,"Febuary",F775=3,"March",F775=4,"April",F775=5,"May",F775=6,"June",F775=7,"July",F775=8,"August",F775=9,"September",F775=10,"October",F775=11,"November",F775=12,"December"))</f>
        <v>May</v>
      </c>
      <c r="J775" s="10" t="str" cm="1">
        <f t="array" ref="J775">_xlfn.IFS(OR(I775="December",I775="January",I775="Febuary"),"Winter",OR(I775="March",I775="April",I775="May"),"Spring",OR(I775="June",I775="July",I775="August"),"Summer",OR(I775="September",I775="October",I775="November"),"Fall")</f>
        <v>Spring</v>
      </c>
      <c r="K775" s="13">
        <v>45071</v>
      </c>
      <c r="L775" s="9">
        <f t="shared" si="97"/>
        <v>4</v>
      </c>
      <c r="M775" s="9" t="s">
        <v>19</v>
      </c>
      <c r="N775" s="9">
        <v>59141</v>
      </c>
      <c r="O775" s="9">
        <v>1821</v>
      </c>
      <c r="P775" s="14">
        <v>2748.38</v>
      </c>
      <c r="Q775" s="14">
        <f t="shared" si="98"/>
        <v>2748.38</v>
      </c>
      <c r="R775" s="9">
        <v>208</v>
      </c>
      <c r="S775" s="9" t="b">
        <v>0</v>
      </c>
      <c r="T775" s="9">
        <v>0</v>
      </c>
      <c r="U775" s="9">
        <f t="shared" si="99"/>
        <v>0</v>
      </c>
      <c r="V775" s="14">
        <f t="shared" si="100"/>
        <v>7651.62</v>
      </c>
      <c r="W775" s="14">
        <f t="shared" si="101"/>
        <v>13.2133653846154</v>
      </c>
      <c r="X775" s="14">
        <f t="shared" si="102"/>
        <v>0</v>
      </c>
      <c r="Y775" s="9">
        <f t="shared" si="103"/>
        <v>0</v>
      </c>
    </row>
    <row r="776" spans="1:25">
      <c r="A776" s="5" t="s">
        <v>1617</v>
      </c>
      <c r="B776" s="6" t="s">
        <v>1618</v>
      </c>
      <c r="C776" s="7" t="s">
        <v>4129</v>
      </c>
      <c r="D776" s="7">
        <v>45229</v>
      </c>
      <c r="E776" s="6">
        <v>10</v>
      </c>
      <c r="F776" s="6">
        <v>30</v>
      </c>
      <c r="G776" s="6">
        <v>2023</v>
      </c>
      <c r="H776" s="7">
        <f t="shared" si="96"/>
        <v>45229</v>
      </c>
      <c r="I776" s="7" t="str" cm="1">
        <f t="array" ref="I776">_xlfn.IFS(E776=1,"January",E776=2,"Febuary",E776=3,"March",E776=4,"April",E776=5,"May",E776=6,"June",E776=7,"July",E776=8,"August",E776=9,"September",E776=10,"October",E776=11,"November",E776=12,"December",E776&gt;12,_xlfn.IFS(F776=1,"January",F776=2,"Febuary",F776=3,"March",F776=4,"April",F776=5,"May",F776=6,"June",F776=7,"July",F776=8,"August",F776=9,"September",F776=10,"October",F776=11,"November",F776=12,"December"))</f>
        <v>October</v>
      </c>
      <c r="J776" s="7" t="str" cm="1">
        <f t="array" ref="J776">_xlfn.IFS(OR(I776="December",I776="January",I776="Febuary"),"Winter",OR(I776="March",I776="April",I776="May"),"Spring",OR(I776="June",I776="July",I776="August"),"Summer",OR(I776="September",I776="October",I776="November"),"Fall")</f>
        <v>Fall</v>
      </c>
      <c r="K776" s="11">
        <v>45245</v>
      </c>
      <c r="L776" s="6">
        <f t="shared" si="97"/>
        <v>16</v>
      </c>
      <c r="M776" s="6" t="s">
        <v>14</v>
      </c>
      <c r="N776" s="6">
        <v>24793</v>
      </c>
      <c r="O776" s="6">
        <v>691</v>
      </c>
      <c r="P776" s="12">
        <v>1096.19</v>
      </c>
      <c r="Q776" s="12">
        <f t="shared" si="98"/>
        <v>1096.19</v>
      </c>
      <c r="R776" s="6">
        <v>54</v>
      </c>
      <c r="S776" s="6" t="b">
        <v>0</v>
      </c>
      <c r="T776" s="6">
        <v>0</v>
      </c>
      <c r="U776" s="6">
        <f t="shared" si="99"/>
        <v>0</v>
      </c>
      <c r="V776" s="12">
        <f t="shared" si="100"/>
        <v>1603.81</v>
      </c>
      <c r="W776" s="12">
        <f t="shared" si="101"/>
        <v>20.2998148148148</v>
      </c>
      <c r="X776" s="12">
        <f t="shared" si="102"/>
        <v>0</v>
      </c>
      <c r="Y776" s="6">
        <f t="shared" si="103"/>
        <v>0</v>
      </c>
    </row>
    <row r="777" spans="1:25">
      <c r="A777" s="8" t="s">
        <v>1619</v>
      </c>
      <c r="B777" s="9" t="s">
        <v>1620</v>
      </c>
      <c r="C777" s="10" t="s">
        <v>4127</v>
      </c>
      <c r="D777" s="10">
        <v>45247</v>
      </c>
      <c r="E777" s="9">
        <v>11</v>
      </c>
      <c r="F777" s="9">
        <v>17</v>
      </c>
      <c r="G777" s="9">
        <v>2023</v>
      </c>
      <c r="H777" s="10">
        <f t="shared" si="96"/>
        <v>45247</v>
      </c>
      <c r="I777" s="10" t="str" cm="1">
        <f t="array" ref="I777">_xlfn.IFS(E777=1,"January",E777=2,"Febuary",E777=3,"March",E777=4,"April",E777=5,"May",E777=6,"June",E777=7,"July",E777=8,"August",E777=9,"September",E777=10,"October",E777=11,"November",E777=12,"December",E777&gt;12,_xlfn.IFS(F777=1,"January",F777=2,"Febuary",F777=3,"March",F777=4,"April",F777=5,"May",F777=6,"June",F777=7,"July",F777=8,"August",F777=9,"September",F777=10,"October",F777=11,"November",F777=12,"December"))</f>
        <v>November</v>
      </c>
      <c r="J777" s="10" t="str" cm="1">
        <f t="array" ref="J777">_xlfn.IFS(OR(I777="December",I777="January",I777="Febuary"),"Winter",OR(I777="March",I777="April",I777="May"),"Spring",OR(I777="June",I777="July",I777="August"),"Summer",OR(I777="September",I777="October",I777="November"),"Fall")</f>
        <v>Fall</v>
      </c>
      <c r="K777" s="13">
        <v>45252</v>
      </c>
      <c r="L777" s="9">
        <f t="shared" si="97"/>
        <v>5</v>
      </c>
      <c r="M777" s="9" t="s">
        <v>191</v>
      </c>
      <c r="N777" s="9">
        <v>57570</v>
      </c>
      <c r="O777" s="9">
        <v>1860</v>
      </c>
      <c r="P777" s="14">
        <v>2304.35</v>
      </c>
      <c r="Q777" s="14">
        <f t="shared" si="98"/>
        <v>2304.35</v>
      </c>
      <c r="R777" s="9">
        <v>171</v>
      </c>
      <c r="S777" s="9" t="b">
        <v>1</v>
      </c>
      <c r="T777" s="9">
        <v>0</v>
      </c>
      <c r="U777" s="9">
        <f t="shared" si="99"/>
        <v>0</v>
      </c>
      <c r="V777" s="14">
        <f t="shared" si="100"/>
        <v>6245.65</v>
      </c>
      <c r="W777" s="14">
        <f t="shared" si="101"/>
        <v>13.475730994152</v>
      </c>
      <c r="X777" s="14">
        <f t="shared" si="102"/>
        <v>0</v>
      </c>
      <c r="Y777" s="9">
        <f t="shared" si="103"/>
        <v>0</v>
      </c>
    </row>
    <row r="778" spans="1:25">
      <c r="A778" s="5" t="s">
        <v>1621</v>
      </c>
      <c r="B778" s="6" t="s">
        <v>1622</v>
      </c>
      <c r="C778" s="7" t="s">
        <v>4128</v>
      </c>
      <c r="D778" s="7">
        <v>44951</v>
      </c>
      <c r="E778" s="6">
        <v>1</v>
      </c>
      <c r="F778" s="6">
        <v>25</v>
      </c>
      <c r="G778" s="6">
        <v>2023</v>
      </c>
      <c r="H778" s="7">
        <f t="shared" si="96"/>
        <v>44951</v>
      </c>
      <c r="I778" s="7" t="str" cm="1">
        <f t="array" ref="I778">_xlfn.IFS(E778=1,"January",E778=2,"Febuary",E778=3,"March",E778=4,"April",E778=5,"May",E778=6,"June",E778=7,"July",E778=8,"August",E778=9,"September",E778=10,"October",E778=11,"November",E778=12,"December",E778&gt;12,_xlfn.IFS(F778=1,"January",F778=2,"Febuary",F778=3,"March",F778=4,"April",F778=5,"May",F778=6,"June",F778=7,"July",F778=8,"August",F778=9,"September",F778=10,"October",F778=11,"November",F778=12,"December"))</f>
        <v>January</v>
      </c>
      <c r="J778" s="7" t="str" cm="1">
        <f t="array" ref="J778">_xlfn.IFS(OR(I778="December",I778="January",I778="Febuary"),"Winter",OR(I778="March",I778="April",I778="May"),"Spring",OR(I778="June",I778="July",I778="August"),"Summer",OR(I778="September",I778="October",I778="November"),"Fall")</f>
        <v>Winter</v>
      </c>
      <c r="K778" s="11">
        <v>44981</v>
      </c>
      <c r="L778" s="6">
        <f t="shared" si="97"/>
        <v>30</v>
      </c>
      <c r="M778" s="6" t="s">
        <v>19</v>
      </c>
      <c r="N778" s="6">
        <v>96084</v>
      </c>
      <c r="O778" s="6">
        <v>1598</v>
      </c>
      <c r="P778" s="12">
        <v>2317.29</v>
      </c>
      <c r="Q778" s="12">
        <f t="shared" si="98"/>
        <v>2317.29</v>
      </c>
      <c r="R778" s="6">
        <v>144</v>
      </c>
      <c r="S778" s="6" t="b">
        <v>1</v>
      </c>
      <c r="T778" s="6">
        <v>0</v>
      </c>
      <c r="U778" s="6">
        <f t="shared" si="99"/>
        <v>0</v>
      </c>
      <c r="V778" s="12">
        <f t="shared" si="100"/>
        <v>4882.71</v>
      </c>
      <c r="W778" s="12">
        <f t="shared" si="101"/>
        <v>16.0922916666667</v>
      </c>
      <c r="X778" s="12">
        <f t="shared" si="102"/>
        <v>0</v>
      </c>
      <c r="Y778" s="6">
        <f t="shared" si="103"/>
        <v>0</v>
      </c>
    </row>
    <row r="779" spans="1:25">
      <c r="A779" s="8" t="s">
        <v>1623</v>
      </c>
      <c r="B779" s="9" t="s">
        <v>1624</v>
      </c>
      <c r="C779" s="10" t="s">
        <v>4131</v>
      </c>
      <c r="D779" s="10">
        <v>45270</v>
      </c>
      <c r="E779" s="9">
        <v>12</v>
      </c>
      <c r="F779" s="9">
        <v>10</v>
      </c>
      <c r="G779" s="9">
        <v>2023</v>
      </c>
      <c r="H779" s="10">
        <f t="shared" si="96"/>
        <v>45270</v>
      </c>
      <c r="I779" s="10" t="str" cm="1">
        <f t="array" ref="I779">_xlfn.IFS(E779=1,"January",E779=2,"Febuary",E779=3,"March",E779=4,"April",E779=5,"May",E779=6,"June",E779=7,"July",E779=8,"August",E779=9,"September",E779=10,"October",E779=11,"November",E779=12,"December",E779&gt;12,_xlfn.IFS(F779=1,"January",F779=2,"Febuary",F779=3,"March",F779=4,"April",F779=5,"May",F779=6,"June",F779=7,"July",F779=8,"August",F779=9,"September",F779=10,"October",F779=11,"November",F779=12,"December"))</f>
        <v>December</v>
      </c>
      <c r="J779" s="10" t="str" cm="1">
        <f t="array" ref="J779">_xlfn.IFS(OR(I779="December",I779="January",I779="Febuary"),"Winter",OR(I779="March",I779="April",I779="May"),"Spring",OR(I779="June",I779="July",I779="August"),"Summer",OR(I779="September",I779="October",I779="November"),"Fall")</f>
        <v>Winter</v>
      </c>
      <c r="K779" s="13">
        <v>45273</v>
      </c>
      <c r="L779" s="9">
        <f t="shared" si="97"/>
        <v>3</v>
      </c>
      <c r="M779" s="9" t="s">
        <v>23</v>
      </c>
      <c r="N779" s="9">
        <v>38892</v>
      </c>
      <c r="O779" s="9">
        <v>1343</v>
      </c>
      <c r="P779" s="14">
        <v>2294.23</v>
      </c>
      <c r="Q779" s="14">
        <f t="shared" si="98"/>
        <v>2294.23</v>
      </c>
      <c r="R779" s="9">
        <v>0</v>
      </c>
      <c r="S779" s="9" t="b">
        <v>0</v>
      </c>
      <c r="T779" s="9">
        <v>0</v>
      </c>
      <c r="U779" s="9">
        <f t="shared" si="99"/>
        <v>0</v>
      </c>
      <c r="V779" s="14">
        <f t="shared" si="100"/>
        <v>-2294.23</v>
      </c>
      <c r="W779" s="14">
        <f t="shared" si="101"/>
        <v>0</v>
      </c>
      <c r="X779" s="14">
        <f t="shared" si="102"/>
        <v>0</v>
      </c>
      <c r="Y779" s="9">
        <f t="shared" si="103"/>
        <v>0</v>
      </c>
    </row>
    <row r="780" spans="1:25">
      <c r="A780" s="5" t="s">
        <v>1625</v>
      </c>
      <c r="B780" s="6" t="s">
        <v>1626</v>
      </c>
      <c r="C780" s="7" t="s">
        <v>4131</v>
      </c>
      <c r="D780" s="7">
        <v>45283</v>
      </c>
      <c r="E780" s="6">
        <v>12</v>
      </c>
      <c r="F780" s="6">
        <v>23</v>
      </c>
      <c r="G780" s="6">
        <v>2023</v>
      </c>
      <c r="H780" s="7">
        <f t="shared" si="96"/>
        <v>45283</v>
      </c>
      <c r="I780" s="7" t="str" cm="1">
        <f t="array" ref="I780">_xlfn.IFS(E780=1,"January",E780=2,"Febuary",E780=3,"March",E780=4,"April",E780=5,"May",E780=6,"June",E780=7,"July",E780=8,"August",E780=9,"September",E780=10,"October",E780=11,"November",E780=12,"December",E780&gt;12,_xlfn.IFS(F780=1,"January",F780=2,"Febuary",F780=3,"March",F780=4,"April",F780=5,"May",F780=6,"June",F780=7,"July",F780=8,"August",F780=9,"September",F780=10,"October",F780=11,"November",F780=12,"December"))</f>
        <v>December</v>
      </c>
      <c r="J780" s="7" t="str" cm="1">
        <f t="array" ref="J780">_xlfn.IFS(OR(I780="December",I780="January",I780="Febuary"),"Winter",OR(I780="March",I780="April",I780="May"),"Spring",OR(I780="June",I780="July",I780="August"),"Summer",OR(I780="September",I780="October",I780="November"),"Fall")</f>
        <v>Winter</v>
      </c>
      <c r="K780" s="11">
        <v>45306</v>
      </c>
      <c r="L780" s="6">
        <f t="shared" si="97"/>
        <v>23</v>
      </c>
      <c r="M780" s="6" t="s">
        <v>19</v>
      </c>
      <c r="N780" s="6">
        <v>2015</v>
      </c>
      <c r="O780" s="6">
        <v>49</v>
      </c>
      <c r="P780" s="12">
        <v>53.74</v>
      </c>
      <c r="Q780" s="12">
        <f t="shared" si="98"/>
        <v>53.74</v>
      </c>
      <c r="R780" s="6">
        <v>4</v>
      </c>
      <c r="S780" s="6" t="b">
        <v>0</v>
      </c>
      <c r="T780" s="6">
        <v>0</v>
      </c>
      <c r="U780" s="6">
        <f t="shared" si="99"/>
        <v>0</v>
      </c>
      <c r="V780" s="12">
        <f t="shared" si="100"/>
        <v>146.26</v>
      </c>
      <c r="W780" s="12">
        <f t="shared" si="101"/>
        <v>13.435</v>
      </c>
      <c r="X780" s="12">
        <f t="shared" si="102"/>
        <v>0</v>
      </c>
      <c r="Y780" s="6">
        <f t="shared" si="103"/>
        <v>0</v>
      </c>
    </row>
    <row r="781" spans="1:25">
      <c r="A781" s="8" t="s">
        <v>1627</v>
      </c>
      <c r="B781" s="9" t="s">
        <v>1628</v>
      </c>
      <c r="C781" s="10" t="s">
        <v>4129</v>
      </c>
      <c r="D781" s="10">
        <v>45119</v>
      </c>
      <c r="E781" s="9">
        <v>7</v>
      </c>
      <c r="F781" s="9">
        <v>12</v>
      </c>
      <c r="G781" s="9">
        <v>2023</v>
      </c>
      <c r="H781" s="10">
        <f t="shared" si="96"/>
        <v>45119</v>
      </c>
      <c r="I781" s="10" t="str" cm="1">
        <f t="array" ref="I781">_xlfn.IFS(E781=1,"January",E781=2,"Febuary",E781=3,"March",E781=4,"April",E781=5,"May",E781=6,"June",E781=7,"July",E781=8,"August",E781=9,"September",E781=10,"October",E781=11,"November",E781=12,"December",E781&gt;12,_xlfn.IFS(F781=1,"January",F781=2,"Febuary",F781=3,"March",F781=4,"April",F781=5,"May",F781=6,"June",F781=7,"July",F781=8,"August",F781=9,"September",F781=10,"October",F781=11,"November",F781=12,"December"))</f>
        <v>July</v>
      </c>
      <c r="J781" s="10" t="str" cm="1">
        <f t="array" ref="J781">_xlfn.IFS(OR(I781="December",I781="January",I781="Febuary"),"Winter",OR(I781="March",I781="April",I781="May"),"Spring",OR(I781="June",I781="July",I781="August"),"Summer",OR(I781="September",I781="October",I781="November"),"Fall")</f>
        <v>Summer</v>
      </c>
      <c r="K781" s="13">
        <v>45129</v>
      </c>
      <c r="L781" s="9">
        <f t="shared" si="97"/>
        <v>10</v>
      </c>
      <c r="M781" s="9" t="s">
        <v>415</v>
      </c>
      <c r="N781" s="9">
        <v>62813</v>
      </c>
      <c r="O781" s="9">
        <v>2882</v>
      </c>
      <c r="P781" s="14">
        <v>4925.25</v>
      </c>
      <c r="Q781" s="14">
        <f t="shared" si="98"/>
        <v>3636.145</v>
      </c>
      <c r="R781" s="9">
        <v>197</v>
      </c>
      <c r="S781" s="9" t="b">
        <v>1</v>
      </c>
      <c r="T781" s="9">
        <v>0</v>
      </c>
      <c r="U781" s="9">
        <f t="shared" si="99"/>
        <v>0</v>
      </c>
      <c r="V781" s="14">
        <f t="shared" si="100"/>
        <v>6213.855</v>
      </c>
      <c r="W781" s="14">
        <f t="shared" si="101"/>
        <v>18.4575888324873</v>
      </c>
      <c r="X781" s="14">
        <f t="shared" si="102"/>
        <v>0</v>
      </c>
      <c r="Y781" s="9">
        <f t="shared" si="103"/>
        <v>0</v>
      </c>
    </row>
    <row r="782" spans="1:25">
      <c r="A782" s="5" t="s">
        <v>1629</v>
      </c>
      <c r="B782" s="6" t="s">
        <v>1630</v>
      </c>
      <c r="C782" s="7" t="s">
        <v>4131</v>
      </c>
      <c r="D782" s="7">
        <v>45050</v>
      </c>
      <c r="E782" s="6">
        <v>5</v>
      </c>
      <c r="F782" s="6">
        <v>4</v>
      </c>
      <c r="G782" s="6">
        <v>2023</v>
      </c>
      <c r="H782" s="7">
        <f t="shared" si="96"/>
        <v>45050</v>
      </c>
      <c r="I782" s="7" t="str" cm="1">
        <f t="array" ref="I782">_xlfn.IFS(E782=1,"January",E782=2,"Febuary",E782=3,"March",E782=4,"April",E782=5,"May",E782=6,"June",E782=7,"July",E782=8,"August",E782=9,"September",E782=10,"October",E782=11,"November",E782=12,"December",E782&gt;12,_xlfn.IFS(F782=1,"January",F782=2,"Febuary",F782=3,"March",F782=4,"April",F782=5,"May",F782=6,"June",F782=7,"July",F782=8,"August",F782=9,"September",F782=10,"October",F782=11,"November",F782=12,"December"))</f>
        <v>May</v>
      </c>
      <c r="J782" s="7" t="str" cm="1">
        <f t="array" ref="J782">_xlfn.IFS(OR(I782="December",I782="January",I782="Febuary"),"Winter",OR(I782="March",I782="April",I782="May"),"Spring",OR(I782="June",I782="July",I782="August"),"Summer",OR(I782="September",I782="October",I782="November"),"Fall")</f>
        <v>Spring</v>
      </c>
      <c r="K782" s="11">
        <v>45058</v>
      </c>
      <c r="L782" s="6">
        <f t="shared" si="97"/>
        <v>8</v>
      </c>
      <c r="M782" s="6" t="s">
        <v>138</v>
      </c>
      <c r="N782" s="6">
        <v>28712</v>
      </c>
      <c r="O782" s="6">
        <v>481</v>
      </c>
      <c r="P782" s="12">
        <v>667.64</v>
      </c>
      <c r="Q782" s="12">
        <f t="shared" si="98"/>
        <v>667.64</v>
      </c>
      <c r="R782" s="6">
        <v>32</v>
      </c>
      <c r="S782" s="6" t="b">
        <v>1</v>
      </c>
      <c r="T782" s="6">
        <v>0</v>
      </c>
      <c r="U782" s="6">
        <f t="shared" si="99"/>
        <v>0</v>
      </c>
      <c r="V782" s="12">
        <f t="shared" si="100"/>
        <v>932.36</v>
      </c>
      <c r="W782" s="12">
        <f t="shared" si="101"/>
        <v>20.86375</v>
      </c>
      <c r="X782" s="12">
        <f t="shared" si="102"/>
        <v>0</v>
      </c>
      <c r="Y782" s="6">
        <f t="shared" si="103"/>
        <v>0</v>
      </c>
    </row>
    <row r="783" spans="1:25">
      <c r="A783" s="8" t="s">
        <v>1631</v>
      </c>
      <c r="B783" s="9" t="s">
        <v>1632</v>
      </c>
      <c r="C783" s="10" t="s">
        <v>4128</v>
      </c>
      <c r="D783" s="10">
        <v>45289</v>
      </c>
      <c r="E783" s="9">
        <v>12</v>
      </c>
      <c r="F783" s="9">
        <v>29</v>
      </c>
      <c r="G783" s="9">
        <v>2023</v>
      </c>
      <c r="H783" s="10">
        <f t="shared" si="96"/>
        <v>45289</v>
      </c>
      <c r="I783" s="10" t="str" cm="1">
        <f t="array" ref="I783">_xlfn.IFS(E783=1,"January",E783=2,"Febuary",E783=3,"March",E783=4,"April",E783=5,"May",E783=6,"June",E783=7,"July",E783=8,"August",E783=9,"September",E783=10,"October",E783=11,"November",E783=12,"December",E783&gt;12,_xlfn.IFS(F783=1,"January",F783=2,"Febuary",F783=3,"March",F783=4,"April",F783=5,"May",F783=6,"June",F783=7,"July",F783=8,"August",F783=9,"September",F783=10,"October",F783=11,"November",F783=12,"December"))</f>
        <v>December</v>
      </c>
      <c r="J783" s="10" t="str" cm="1">
        <f t="array" ref="J783">_xlfn.IFS(OR(I783="December",I783="January",I783="Febuary"),"Winter",OR(I783="March",I783="April",I783="May"),"Spring",OR(I783="June",I783="July",I783="August"),"Summer",OR(I783="September",I783="October",I783="November"),"Fall")</f>
        <v>Winter</v>
      </c>
      <c r="K783" s="13">
        <v>45314</v>
      </c>
      <c r="L783" s="9">
        <f t="shared" si="97"/>
        <v>25</v>
      </c>
      <c r="M783" s="9" t="s">
        <v>14</v>
      </c>
      <c r="N783" s="9">
        <v>9415</v>
      </c>
      <c r="O783" s="9">
        <v>285</v>
      </c>
      <c r="P783" s="14">
        <v>213.42</v>
      </c>
      <c r="Q783" s="14">
        <f t="shared" si="98"/>
        <v>213.42</v>
      </c>
      <c r="R783" s="9">
        <v>39</v>
      </c>
      <c r="S783" s="9" t="b">
        <v>1</v>
      </c>
      <c r="T783" s="9">
        <v>0</v>
      </c>
      <c r="U783" s="9">
        <f t="shared" si="99"/>
        <v>0</v>
      </c>
      <c r="V783" s="14">
        <f t="shared" si="100"/>
        <v>1736.58</v>
      </c>
      <c r="W783" s="14">
        <f t="shared" si="101"/>
        <v>5.47230769230769</v>
      </c>
      <c r="X783" s="14">
        <f t="shared" si="102"/>
        <v>0</v>
      </c>
      <c r="Y783" s="9">
        <f t="shared" si="103"/>
        <v>0</v>
      </c>
    </row>
    <row r="784" spans="1:25">
      <c r="A784" s="5" t="s">
        <v>1633</v>
      </c>
      <c r="B784" s="6" t="s">
        <v>1634</v>
      </c>
      <c r="C784" s="7" t="s">
        <v>4129</v>
      </c>
      <c r="D784" s="7">
        <v>44956</v>
      </c>
      <c r="E784" s="6">
        <v>1</v>
      </c>
      <c r="F784" s="6">
        <v>30</v>
      </c>
      <c r="G784" s="6">
        <v>2023</v>
      </c>
      <c r="H784" s="7">
        <f t="shared" si="96"/>
        <v>44956</v>
      </c>
      <c r="I784" s="7" t="str" cm="1">
        <f t="array" ref="I784">_xlfn.IFS(E784=1,"January",E784=2,"Febuary",E784=3,"March",E784=4,"April",E784=5,"May",E784=6,"June",E784=7,"July",E784=8,"August",E784=9,"September",E784=10,"October",E784=11,"November",E784=12,"December",E784&gt;12,_xlfn.IFS(F784=1,"January",F784=2,"Febuary",F784=3,"March",F784=4,"April",F784=5,"May",F784=6,"June",F784=7,"July",F784=8,"August",F784=9,"September",F784=10,"October",F784=11,"November",F784=12,"December"))</f>
        <v>January</v>
      </c>
      <c r="J784" s="7" t="str" cm="1">
        <f t="array" ref="J784">_xlfn.IFS(OR(I784="December",I784="January",I784="Febuary"),"Winter",OR(I784="March",I784="April",I784="May"),"Spring",OR(I784="June",I784="July",I784="August"),"Summer",OR(I784="September",I784="October",I784="November"),"Fall")</f>
        <v>Winter</v>
      </c>
      <c r="K784" s="11">
        <v>44969</v>
      </c>
      <c r="L784" s="6">
        <f t="shared" si="97"/>
        <v>13</v>
      </c>
      <c r="M784" s="6" t="s">
        <v>41</v>
      </c>
      <c r="N784" s="6">
        <v>63292</v>
      </c>
      <c r="O784" s="6">
        <v>2147</v>
      </c>
      <c r="P784" s="12">
        <v>1153</v>
      </c>
      <c r="Q784" s="12">
        <f t="shared" si="98"/>
        <v>1153</v>
      </c>
      <c r="R784" s="6">
        <v>343</v>
      </c>
      <c r="S784" s="6" t="b">
        <v>0</v>
      </c>
      <c r="T784" s="6">
        <v>0</v>
      </c>
      <c r="U784" s="6">
        <f t="shared" si="99"/>
        <v>0</v>
      </c>
      <c r="V784" s="12">
        <f t="shared" si="100"/>
        <v>15997</v>
      </c>
      <c r="W784" s="12">
        <f t="shared" si="101"/>
        <v>3.36151603498542</v>
      </c>
      <c r="X784" s="12">
        <f t="shared" si="102"/>
        <v>0</v>
      </c>
      <c r="Y784" s="6">
        <f t="shared" si="103"/>
        <v>0</v>
      </c>
    </row>
    <row r="785" spans="1:25">
      <c r="A785" s="8" t="s">
        <v>1635</v>
      </c>
      <c r="B785" s="9" t="s">
        <v>1636</v>
      </c>
      <c r="C785" s="10" t="s">
        <v>4131</v>
      </c>
      <c r="D785" s="10">
        <v>45212</v>
      </c>
      <c r="E785" s="9">
        <v>10</v>
      </c>
      <c r="F785" s="9">
        <v>13</v>
      </c>
      <c r="G785" s="9">
        <v>2023</v>
      </c>
      <c r="H785" s="10">
        <f t="shared" si="96"/>
        <v>45212</v>
      </c>
      <c r="I785" s="10" t="str" cm="1">
        <f t="array" ref="I785">_xlfn.IFS(E785=1,"January",E785=2,"Febuary",E785=3,"March",E785=4,"April",E785=5,"May",E785=6,"June",E785=7,"July",E785=8,"August",E785=9,"September",E785=10,"October",E785=11,"November",E785=12,"December",E785&gt;12,_xlfn.IFS(F785=1,"January",F785=2,"Febuary",F785=3,"March",F785=4,"April",F785=5,"May",F785=6,"June",F785=7,"July",F785=8,"August",F785=9,"September",F785=10,"October",F785=11,"November",F785=12,"December"))</f>
        <v>October</v>
      </c>
      <c r="J785" s="10" t="str" cm="1">
        <f t="array" ref="J785">_xlfn.IFS(OR(I785="December",I785="January",I785="Febuary"),"Winter",OR(I785="March",I785="April",I785="May"),"Spring",OR(I785="June",I785="July",I785="August"),"Summer",OR(I785="September",I785="October",I785="November"),"Fall")</f>
        <v>Fall</v>
      </c>
      <c r="K785" s="13">
        <v>45222</v>
      </c>
      <c r="L785" s="9">
        <f t="shared" si="97"/>
        <v>10</v>
      </c>
      <c r="M785" s="9" t="s">
        <v>19</v>
      </c>
      <c r="N785" s="9">
        <v>24833</v>
      </c>
      <c r="O785" s="9">
        <v>281</v>
      </c>
      <c r="P785" s="14">
        <v>293.4</v>
      </c>
      <c r="Q785" s="14">
        <f t="shared" si="98"/>
        <v>293.4</v>
      </c>
      <c r="R785" s="9">
        <v>27</v>
      </c>
      <c r="S785" s="9" t="b">
        <v>0</v>
      </c>
      <c r="T785" s="9">
        <v>0</v>
      </c>
      <c r="U785" s="9">
        <f t="shared" si="99"/>
        <v>0</v>
      </c>
      <c r="V785" s="14">
        <f t="shared" si="100"/>
        <v>1056.6</v>
      </c>
      <c r="W785" s="14">
        <f t="shared" si="101"/>
        <v>10.8666666666667</v>
      </c>
      <c r="X785" s="14">
        <f t="shared" si="102"/>
        <v>0</v>
      </c>
      <c r="Y785" s="9">
        <f t="shared" si="103"/>
        <v>0</v>
      </c>
    </row>
    <row r="786" spans="1:25">
      <c r="A786" s="5" t="s">
        <v>1637</v>
      </c>
      <c r="B786" s="6" t="s">
        <v>1638</v>
      </c>
      <c r="C786" s="7" t="s">
        <v>4127</v>
      </c>
      <c r="D786" s="7">
        <v>45057</v>
      </c>
      <c r="E786" s="6">
        <v>5</v>
      </c>
      <c r="F786" s="6">
        <v>11</v>
      </c>
      <c r="G786" s="6">
        <v>2023</v>
      </c>
      <c r="H786" s="7">
        <f t="shared" si="96"/>
        <v>45057</v>
      </c>
      <c r="I786" s="7" t="str" cm="1">
        <f t="array" ref="I786">_xlfn.IFS(E786=1,"January",E786=2,"Febuary",E786=3,"March",E786=4,"April",E786=5,"May",E786=6,"June",E786=7,"July",E786=8,"August",E786=9,"September",E786=10,"October",E786=11,"November",E786=12,"December",E786&gt;12,_xlfn.IFS(F786=1,"January",F786=2,"Febuary",F786=3,"March",F786=4,"April",F786=5,"May",F786=6,"June",F786=7,"July",F786=8,"August",F786=9,"September",F786=10,"October",F786=11,"November",F786=12,"December"))</f>
        <v>May</v>
      </c>
      <c r="J786" s="7" t="str" cm="1">
        <f t="array" ref="J786">_xlfn.IFS(OR(I786="December",I786="January",I786="Febuary"),"Winter",OR(I786="March",I786="April",I786="May"),"Spring",OR(I786="June",I786="July",I786="August"),"Summer",OR(I786="September",I786="October",I786="November"),"Fall")</f>
        <v>Spring</v>
      </c>
      <c r="K786" s="11">
        <v>45084</v>
      </c>
      <c r="L786" s="6">
        <f t="shared" si="97"/>
        <v>27</v>
      </c>
      <c r="M786" s="6" t="s">
        <v>19</v>
      </c>
      <c r="N786" s="6">
        <v>5158</v>
      </c>
      <c r="O786" s="6">
        <v>126</v>
      </c>
      <c r="P786" s="12">
        <v>166.33</v>
      </c>
      <c r="Q786" s="12">
        <f t="shared" si="98"/>
        <v>166.33</v>
      </c>
      <c r="R786" s="6">
        <v>6</v>
      </c>
      <c r="S786" s="6" t="b">
        <v>0</v>
      </c>
      <c r="T786" s="6">
        <v>0</v>
      </c>
      <c r="U786" s="6">
        <f t="shared" si="99"/>
        <v>0</v>
      </c>
      <c r="V786" s="12">
        <f t="shared" si="100"/>
        <v>133.67</v>
      </c>
      <c r="W786" s="12">
        <f t="shared" si="101"/>
        <v>27.7216666666667</v>
      </c>
      <c r="X786" s="12">
        <f t="shared" si="102"/>
        <v>0</v>
      </c>
      <c r="Y786" s="6">
        <f t="shared" si="103"/>
        <v>0</v>
      </c>
    </row>
    <row r="787" spans="1:25">
      <c r="A787" s="8" t="s">
        <v>1639</v>
      </c>
      <c r="B787" s="9" t="s">
        <v>1640</v>
      </c>
      <c r="C787" s="10" t="s">
        <v>4131</v>
      </c>
      <c r="D787" s="10">
        <v>45157</v>
      </c>
      <c r="E787" s="9">
        <v>8</v>
      </c>
      <c r="F787" s="9">
        <v>19</v>
      </c>
      <c r="G787" s="9">
        <v>2023</v>
      </c>
      <c r="H787" s="10">
        <f t="shared" si="96"/>
        <v>45157</v>
      </c>
      <c r="I787" s="10" t="str" cm="1">
        <f t="array" ref="I787">_xlfn.IFS(E787=1,"January",E787=2,"Febuary",E787=3,"March",E787=4,"April",E787=5,"May",E787=6,"June",E787=7,"July",E787=8,"August",E787=9,"September",E787=10,"October",E787=11,"November",E787=12,"December",E787&gt;12,_xlfn.IFS(F787=1,"January",F787=2,"Febuary",F787=3,"March",F787=4,"April",F787=5,"May",F787=6,"June",F787=7,"July",F787=8,"August",F787=9,"September",F787=10,"October",F787=11,"November",F787=12,"December"))</f>
        <v>August</v>
      </c>
      <c r="J787" s="10" t="str" cm="1">
        <f t="array" ref="J787">_xlfn.IFS(OR(I787="December",I787="January",I787="Febuary"),"Winter",OR(I787="March",I787="April",I787="May"),"Spring",OR(I787="June",I787="July",I787="August"),"Summer",OR(I787="September",I787="October",I787="November"),"Fall")</f>
        <v>Summer</v>
      </c>
      <c r="K787" s="13">
        <v>45164</v>
      </c>
      <c r="L787" s="9">
        <f t="shared" si="97"/>
        <v>7</v>
      </c>
      <c r="M787" s="9" t="s">
        <v>14</v>
      </c>
      <c r="N787" s="9">
        <v>63680</v>
      </c>
      <c r="O787" s="9">
        <v>2502</v>
      </c>
      <c r="P787" s="14">
        <v>4402.85</v>
      </c>
      <c r="Q787" s="14">
        <f t="shared" si="98"/>
        <v>3636.145</v>
      </c>
      <c r="R787" s="9">
        <v>172</v>
      </c>
      <c r="S787" s="9" t="b">
        <v>1</v>
      </c>
      <c r="T787" s="9">
        <v>0</v>
      </c>
      <c r="U787" s="9">
        <f t="shared" si="99"/>
        <v>0</v>
      </c>
      <c r="V787" s="14">
        <f t="shared" si="100"/>
        <v>4963.855</v>
      </c>
      <c r="W787" s="14">
        <f t="shared" si="101"/>
        <v>21.1403779069767</v>
      </c>
      <c r="X787" s="14">
        <f t="shared" si="102"/>
        <v>0</v>
      </c>
      <c r="Y787" s="9">
        <f t="shared" si="103"/>
        <v>0</v>
      </c>
    </row>
    <row r="788" spans="1:25">
      <c r="A788" s="5" t="s">
        <v>1641</v>
      </c>
      <c r="B788" s="6" t="s">
        <v>1642</v>
      </c>
      <c r="C788" s="7" t="s">
        <v>4127</v>
      </c>
      <c r="D788" s="7">
        <v>45142</v>
      </c>
      <c r="E788" s="6">
        <v>8</v>
      </c>
      <c r="F788" s="6">
        <v>4</v>
      </c>
      <c r="G788" s="6">
        <v>2023</v>
      </c>
      <c r="H788" s="7">
        <f t="shared" si="96"/>
        <v>45142</v>
      </c>
      <c r="I788" s="7" t="str" cm="1">
        <f t="array" ref="I788">_xlfn.IFS(E788=1,"January",E788=2,"Febuary",E788=3,"March",E788=4,"April",E788=5,"May",E788=6,"June",E788=7,"July",E788=8,"August",E788=9,"September",E788=10,"October",E788=11,"November",E788=12,"December",E788&gt;12,_xlfn.IFS(F788=1,"January",F788=2,"Febuary",F788=3,"March",F788=4,"April",F788=5,"May",F788=6,"June",F788=7,"July",F788=8,"August",F788=9,"September",F788=10,"October",F788=11,"November",F788=12,"December"))</f>
        <v>August</v>
      </c>
      <c r="J788" s="7" t="str" cm="1">
        <f t="array" ref="J788">_xlfn.IFS(OR(I788="December",I788="January",I788="Febuary"),"Winter",OR(I788="March",I788="April",I788="May"),"Spring",OR(I788="June",I788="July",I788="August"),"Summer",OR(I788="September",I788="October",I788="November"),"Fall")</f>
        <v>Summer</v>
      </c>
      <c r="K788" s="11">
        <v>45042</v>
      </c>
      <c r="L788" s="6">
        <f t="shared" si="97"/>
        <v>45172</v>
      </c>
      <c r="M788" s="6" t="s">
        <v>23</v>
      </c>
      <c r="N788" s="6">
        <v>21309</v>
      </c>
      <c r="O788" s="6">
        <v>912</v>
      </c>
      <c r="P788" s="12">
        <v>630.4</v>
      </c>
      <c r="Q788" s="12">
        <f t="shared" si="98"/>
        <v>630.4</v>
      </c>
      <c r="R788" s="6">
        <v>170</v>
      </c>
      <c r="S788" s="6" t="b">
        <v>1</v>
      </c>
      <c r="T788" s="6">
        <v>0</v>
      </c>
      <c r="U788" s="6">
        <f t="shared" si="99"/>
        <v>0</v>
      </c>
      <c r="V788" s="12">
        <f t="shared" si="100"/>
        <v>7869.6</v>
      </c>
      <c r="W788" s="12">
        <f t="shared" si="101"/>
        <v>3.70823529411765</v>
      </c>
      <c r="X788" s="12">
        <f t="shared" si="102"/>
        <v>0</v>
      </c>
      <c r="Y788" s="6">
        <f t="shared" si="103"/>
        <v>0</v>
      </c>
    </row>
    <row r="789" spans="1:25">
      <c r="A789" s="8" t="s">
        <v>1643</v>
      </c>
      <c r="B789" s="9" t="s">
        <v>1644</v>
      </c>
      <c r="C789" s="10" t="s">
        <v>4129</v>
      </c>
      <c r="D789" s="10">
        <v>45120</v>
      </c>
      <c r="E789" s="9">
        <v>7</v>
      </c>
      <c r="F789" s="9">
        <v>13</v>
      </c>
      <c r="G789" s="9">
        <v>2023</v>
      </c>
      <c r="H789" s="10">
        <f t="shared" si="96"/>
        <v>45120</v>
      </c>
      <c r="I789" s="10" t="str" cm="1">
        <f t="array" ref="I789">_xlfn.IFS(E789=1,"January",E789=2,"Febuary",E789=3,"March",E789=4,"April",E789=5,"May",E789=6,"June",E789=7,"July",E789=8,"August",E789=9,"September",E789=10,"October",E789=11,"November",E789=12,"December",E789&gt;12,_xlfn.IFS(F789=1,"January",F789=2,"Febuary",F789=3,"March",F789=4,"April",F789=5,"May",F789=6,"June",F789=7,"July",F789=8,"August",F789=9,"September",F789=10,"October",F789=11,"November",F789=12,"December"))</f>
        <v>July</v>
      </c>
      <c r="J789" s="10" t="str" cm="1">
        <f t="array" ref="J789">_xlfn.IFS(OR(I789="December",I789="January",I789="Febuary"),"Winter",OR(I789="March",I789="April",I789="May"),"Spring",OR(I789="June",I789="July",I789="August"),"Summer",OR(I789="September",I789="October",I789="November"),"Fall")</f>
        <v>Summer</v>
      </c>
      <c r="K789" s="13">
        <v>45141</v>
      </c>
      <c r="L789" s="9">
        <f t="shared" si="97"/>
        <v>21</v>
      </c>
      <c r="M789" s="9" t="s">
        <v>19</v>
      </c>
      <c r="N789" s="9">
        <v>7970</v>
      </c>
      <c r="O789" s="9">
        <v>179</v>
      </c>
      <c r="P789" s="14">
        <v>304.36</v>
      </c>
      <c r="Q789" s="14">
        <f t="shared" si="98"/>
        <v>304.36</v>
      </c>
      <c r="R789" s="9">
        <v>22</v>
      </c>
      <c r="S789" s="9" t="b">
        <v>1</v>
      </c>
      <c r="T789" s="9">
        <v>0</v>
      </c>
      <c r="U789" s="9">
        <f t="shared" si="99"/>
        <v>0</v>
      </c>
      <c r="V789" s="14">
        <f t="shared" si="100"/>
        <v>795.64</v>
      </c>
      <c r="W789" s="14">
        <f t="shared" si="101"/>
        <v>13.8345454545455</v>
      </c>
      <c r="X789" s="14">
        <f t="shared" si="102"/>
        <v>0</v>
      </c>
      <c r="Y789" s="9">
        <f t="shared" si="103"/>
        <v>0</v>
      </c>
    </row>
    <row r="790" spans="1:25">
      <c r="A790" s="5" t="s">
        <v>1645</v>
      </c>
      <c r="B790" s="6" t="s">
        <v>1646</v>
      </c>
      <c r="C790" s="7" t="s">
        <v>4127</v>
      </c>
      <c r="D790" s="7">
        <v>44964</v>
      </c>
      <c r="E790" s="6">
        <v>2</v>
      </c>
      <c r="F790" s="6">
        <v>7</v>
      </c>
      <c r="G790" s="6">
        <v>2023</v>
      </c>
      <c r="H790" s="7">
        <f t="shared" si="96"/>
        <v>44964</v>
      </c>
      <c r="I790" s="7" t="str" cm="1">
        <f t="array" ref="I790">_xlfn.IFS(E790=1,"January",E790=2,"Febuary",E790=3,"March",E790=4,"April",E790=5,"May",E790=6,"June",E790=7,"July",E790=8,"August",E790=9,"September",E790=10,"October",E790=11,"November",E790=12,"December",E790&gt;12,_xlfn.IFS(F790=1,"January",F790=2,"Febuary",F790=3,"March",F790=4,"April",F790=5,"May",F790=6,"June",F790=7,"July",F790=8,"August",F790=9,"September",F790=10,"October",F790=11,"November",F790=12,"December"))</f>
        <v>Febuary</v>
      </c>
      <c r="J790" s="7" t="str" cm="1">
        <f t="array" ref="J790">_xlfn.IFS(OR(I790="December",I790="January",I790="Febuary"),"Winter",OR(I790="March",I790="April",I790="May"),"Spring",OR(I790="June",I790="July",I790="August"),"Summer",OR(I790="September",I790="October",I790="November"),"Fall")</f>
        <v>Winter</v>
      </c>
      <c r="K790" s="11">
        <v>44968</v>
      </c>
      <c r="L790" s="6">
        <f t="shared" si="97"/>
        <v>4</v>
      </c>
      <c r="M790" s="6" t="s">
        <v>41</v>
      </c>
      <c r="N790" s="6">
        <v>73474</v>
      </c>
      <c r="O790" s="6">
        <v>3081</v>
      </c>
      <c r="P790" s="12">
        <v>5528.9</v>
      </c>
      <c r="Q790" s="12">
        <f t="shared" si="98"/>
        <v>3636.145</v>
      </c>
      <c r="R790" s="6">
        <v>363</v>
      </c>
      <c r="S790" s="6" t="b">
        <v>1</v>
      </c>
      <c r="T790" s="6">
        <v>0</v>
      </c>
      <c r="U790" s="6">
        <f t="shared" si="99"/>
        <v>0</v>
      </c>
      <c r="V790" s="12">
        <f t="shared" si="100"/>
        <v>14513.855</v>
      </c>
      <c r="W790" s="12">
        <f t="shared" si="101"/>
        <v>10.0169283746556</v>
      </c>
      <c r="X790" s="12">
        <f t="shared" si="102"/>
        <v>0</v>
      </c>
      <c r="Y790" s="6">
        <f t="shared" si="103"/>
        <v>0</v>
      </c>
    </row>
    <row r="791" spans="1:25">
      <c r="A791" s="8" t="s">
        <v>1647</v>
      </c>
      <c r="B791" s="9" t="s">
        <v>1648</v>
      </c>
      <c r="C791" s="10" t="s">
        <v>4127</v>
      </c>
      <c r="D791" s="10">
        <v>45270</v>
      </c>
      <c r="E791" s="9">
        <v>12</v>
      </c>
      <c r="F791" s="9">
        <v>10</v>
      </c>
      <c r="G791" s="9">
        <v>2023</v>
      </c>
      <c r="H791" s="10">
        <f t="shared" si="96"/>
        <v>45270</v>
      </c>
      <c r="I791" s="10" t="str" cm="1">
        <f t="array" ref="I791">_xlfn.IFS(E791=1,"January",E791=2,"Febuary",E791=3,"March",E791=4,"April",E791=5,"May",E791=6,"June",E791=7,"July",E791=8,"August",E791=9,"September",E791=10,"October",E791=11,"November",E791=12,"December",E791&gt;12,_xlfn.IFS(F791=1,"January",F791=2,"Febuary",F791=3,"March",F791=4,"April",F791=5,"May",F791=6,"June",F791=7,"July",F791=8,"August",F791=9,"September",F791=10,"October",F791=11,"November",F791=12,"December"))</f>
        <v>December</v>
      </c>
      <c r="J791" s="10" t="str" cm="1">
        <f t="array" ref="J791">_xlfn.IFS(OR(I791="December",I791="January",I791="Febuary"),"Winter",OR(I791="March",I791="April",I791="May"),"Spring",OR(I791="June",I791="July",I791="August"),"Summer",OR(I791="September",I791="October",I791="November"),"Fall")</f>
        <v>Winter</v>
      </c>
      <c r="K791" s="13">
        <v>45297</v>
      </c>
      <c r="L791" s="9">
        <f t="shared" si="97"/>
        <v>27</v>
      </c>
      <c r="M791" s="9" t="s">
        <v>19</v>
      </c>
      <c r="N791" s="9">
        <v>87704</v>
      </c>
      <c r="O791" s="9">
        <v>4272</v>
      </c>
      <c r="P791" s="14">
        <v>500000</v>
      </c>
      <c r="Q791" s="14">
        <f t="shared" si="98"/>
        <v>3636.145</v>
      </c>
      <c r="R791" s="9">
        <v>237</v>
      </c>
      <c r="S791" s="9" t="b">
        <v>0</v>
      </c>
      <c r="T791" s="9">
        <v>0</v>
      </c>
      <c r="U791" s="9">
        <f t="shared" si="99"/>
        <v>0</v>
      </c>
      <c r="V791" s="14">
        <f t="shared" si="100"/>
        <v>8213.855</v>
      </c>
      <c r="W791" s="14">
        <f t="shared" si="101"/>
        <v>15.3423839662447</v>
      </c>
      <c r="X791" s="14">
        <f t="shared" si="102"/>
        <v>0</v>
      </c>
      <c r="Y791" s="9">
        <f t="shared" si="103"/>
        <v>0</v>
      </c>
    </row>
    <row r="792" spans="1:25">
      <c r="A792" s="5" t="s">
        <v>1649</v>
      </c>
      <c r="B792" s="6" t="s">
        <v>1650</v>
      </c>
      <c r="C792" s="7" t="s">
        <v>4127</v>
      </c>
      <c r="D792" s="7">
        <v>45097</v>
      </c>
      <c r="E792" s="6">
        <v>6</v>
      </c>
      <c r="F792" s="6">
        <v>20</v>
      </c>
      <c r="G792" s="6">
        <v>2023</v>
      </c>
      <c r="H792" s="7">
        <f t="shared" si="96"/>
        <v>45097</v>
      </c>
      <c r="I792" s="7" t="str" cm="1">
        <f t="array" ref="I792">_xlfn.IFS(E792=1,"January",E792=2,"Febuary",E792=3,"March",E792=4,"April",E792=5,"May",E792=6,"June",E792=7,"July",E792=8,"August",E792=9,"September",E792=10,"October",E792=11,"November",E792=12,"December",E792&gt;12,_xlfn.IFS(F792=1,"January",F792=2,"Febuary",F792=3,"March",F792=4,"April",F792=5,"May",F792=6,"June",F792=7,"July",F792=8,"August",F792=9,"September",F792=10,"October",F792=11,"November",F792=12,"December"))</f>
        <v>June</v>
      </c>
      <c r="J792" s="7" t="str" cm="1">
        <f t="array" ref="J792">_xlfn.IFS(OR(I792="December",I792="January",I792="Febuary"),"Winter",OR(I792="March",I792="April",I792="May"),"Spring",OR(I792="June",I792="July",I792="August"),"Summer",OR(I792="September",I792="October",I792="November"),"Fall")</f>
        <v>Summer</v>
      </c>
      <c r="K792" s="11">
        <v>45104</v>
      </c>
      <c r="L792" s="6">
        <f t="shared" si="97"/>
        <v>7</v>
      </c>
      <c r="M792" s="6" t="s">
        <v>23</v>
      </c>
      <c r="N792" s="6">
        <v>47540</v>
      </c>
      <c r="O792" s="6">
        <v>2104</v>
      </c>
      <c r="P792" s="12">
        <v>3739.63</v>
      </c>
      <c r="Q792" s="12">
        <f t="shared" si="98"/>
        <v>3636.145</v>
      </c>
      <c r="R792" s="6">
        <v>335</v>
      </c>
      <c r="S792" s="6" t="b">
        <v>0</v>
      </c>
      <c r="T792" s="6">
        <v>0</v>
      </c>
      <c r="U792" s="6">
        <f t="shared" si="99"/>
        <v>0</v>
      </c>
      <c r="V792" s="12">
        <f t="shared" si="100"/>
        <v>13113.855</v>
      </c>
      <c r="W792" s="12">
        <f t="shared" si="101"/>
        <v>10.8541641791045</v>
      </c>
      <c r="X792" s="12">
        <f t="shared" si="102"/>
        <v>0</v>
      </c>
      <c r="Y792" s="6">
        <f t="shared" si="103"/>
        <v>0</v>
      </c>
    </row>
    <row r="793" spans="1:25">
      <c r="A793" s="8" t="s">
        <v>1651</v>
      </c>
      <c r="B793" s="9" t="s">
        <v>1652</v>
      </c>
      <c r="C793" s="10" t="s">
        <v>4129</v>
      </c>
      <c r="D793" s="10">
        <v>45035</v>
      </c>
      <c r="E793" s="9">
        <v>4</v>
      </c>
      <c r="F793" s="9">
        <v>19</v>
      </c>
      <c r="G793" s="9">
        <v>2023</v>
      </c>
      <c r="H793" s="10">
        <f t="shared" si="96"/>
        <v>45035</v>
      </c>
      <c r="I793" s="10" t="str" cm="1">
        <f t="array" ref="I793">_xlfn.IFS(E793=1,"January",E793=2,"Febuary",E793=3,"March",E793=4,"April",E793=5,"May",E793=6,"June",E793=7,"July",E793=8,"August",E793=9,"September",E793=10,"October",E793=11,"November",E793=12,"December",E793&gt;12,_xlfn.IFS(F793=1,"January",F793=2,"Febuary",F793=3,"March",F793=4,"April",F793=5,"May",F793=6,"June",F793=7,"July",F793=8,"August",F793=9,"September",F793=10,"October",F793=11,"November",F793=12,"December"))</f>
        <v>April</v>
      </c>
      <c r="J793" s="10" t="str" cm="1">
        <f t="array" ref="J793">_xlfn.IFS(OR(I793="December",I793="January",I793="Febuary"),"Winter",OR(I793="March",I793="April",I793="May"),"Spring",OR(I793="June",I793="July",I793="August"),"Summer",OR(I793="September",I793="October",I793="November"),"Fall")</f>
        <v>Spring</v>
      </c>
      <c r="K793" s="13">
        <v>45036</v>
      </c>
      <c r="L793" s="9">
        <f t="shared" si="97"/>
        <v>1</v>
      </c>
      <c r="M793" s="9" t="s">
        <v>14</v>
      </c>
      <c r="N793" s="9">
        <v>21384</v>
      </c>
      <c r="O793" s="9">
        <v>314</v>
      </c>
      <c r="P793" s="14">
        <v>623.97</v>
      </c>
      <c r="Q793" s="14">
        <f t="shared" si="98"/>
        <v>623.97</v>
      </c>
      <c r="R793" s="9">
        <v>40</v>
      </c>
      <c r="S793" s="9" t="b">
        <v>0</v>
      </c>
      <c r="T793" s="9">
        <v>0</v>
      </c>
      <c r="U793" s="9">
        <f t="shared" si="99"/>
        <v>0</v>
      </c>
      <c r="V793" s="14">
        <f t="shared" si="100"/>
        <v>1376.03</v>
      </c>
      <c r="W793" s="14">
        <f t="shared" si="101"/>
        <v>15.59925</v>
      </c>
      <c r="X793" s="14">
        <f t="shared" si="102"/>
        <v>0</v>
      </c>
      <c r="Y793" s="9">
        <f t="shared" si="103"/>
        <v>0</v>
      </c>
    </row>
    <row r="794" spans="1:25">
      <c r="A794" s="5" t="s">
        <v>1653</v>
      </c>
      <c r="B794" s="6" t="s">
        <v>1654</v>
      </c>
      <c r="C794" s="7" t="s">
        <v>4128</v>
      </c>
      <c r="D794" s="7">
        <v>44987</v>
      </c>
      <c r="E794" s="6">
        <v>3</v>
      </c>
      <c r="F794" s="6">
        <v>2</v>
      </c>
      <c r="G794" s="6">
        <v>2023</v>
      </c>
      <c r="H794" s="7">
        <f t="shared" si="96"/>
        <v>44987</v>
      </c>
      <c r="I794" s="7" t="str" cm="1">
        <f t="array" ref="I794">_xlfn.IFS(E794=1,"January",E794=2,"Febuary",E794=3,"March",E794=4,"April",E794=5,"May",E794=6,"June",E794=7,"July",E794=8,"August",E794=9,"September",E794=10,"October",E794=11,"November",E794=12,"December",E794&gt;12,_xlfn.IFS(F794=1,"January",F794=2,"Febuary",F794=3,"March",F794=4,"April",F794=5,"May",F794=6,"June",F794=7,"July",F794=8,"August",F794=9,"September",F794=10,"October",F794=11,"November",F794=12,"December"))</f>
        <v>March</v>
      </c>
      <c r="J794" s="7" t="str" cm="1">
        <f t="array" ref="J794">_xlfn.IFS(OR(I794="December",I794="January",I794="Febuary"),"Winter",OR(I794="March",I794="April",I794="May"),"Spring",OR(I794="June",I794="July",I794="August"),"Summer",OR(I794="September",I794="October",I794="November"),"Fall")</f>
        <v>Spring</v>
      </c>
      <c r="K794" s="11">
        <v>44988</v>
      </c>
      <c r="L794" s="6">
        <f t="shared" si="97"/>
        <v>1</v>
      </c>
      <c r="M794" s="6" t="s">
        <v>41</v>
      </c>
      <c r="N794" s="6">
        <v>19017</v>
      </c>
      <c r="O794" s="6">
        <v>752</v>
      </c>
      <c r="P794" s="12">
        <v>1195.87</v>
      </c>
      <c r="Q794" s="12">
        <f t="shared" si="98"/>
        <v>1195.87</v>
      </c>
      <c r="R794" s="6">
        <v>60</v>
      </c>
      <c r="S794" s="6" t="b">
        <v>0</v>
      </c>
      <c r="T794" s="6">
        <v>0</v>
      </c>
      <c r="U794" s="6">
        <f t="shared" si="99"/>
        <v>0</v>
      </c>
      <c r="V794" s="12">
        <f t="shared" si="100"/>
        <v>1804.13</v>
      </c>
      <c r="W794" s="12">
        <f t="shared" si="101"/>
        <v>19.9311666666667</v>
      </c>
      <c r="X794" s="12">
        <f t="shared" si="102"/>
        <v>0</v>
      </c>
      <c r="Y794" s="6">
        <f t="shared" si="103"/>
        <v>0</v>
      </c>
    </row>
    <row r="795" spans="1:25">
      <c r="A795" s="8" t="s">
        <v>1655</v>
      </c>
      <c r="B795" s="9" t="s">
        <v>1656</v>
      </c>
      <c r="C795" s="10" t="s">
        <v>4129</v>
      </c>
      <c r="D795" s="10">
        <v>45051</v>
      </c>
      <c r="E795" s="9">
        <v>5</v>
      </c>
      <c r="F795" s="9">
        <v>5</v>
      </c>
      <c r="G795" s="9">
        <v>2023</v>
      </c>
      <c r="H795" s="10">
        <f t="shared" si="96"/>
        <v>45051</v>
      </c>
      <c r="I795" s="10" t="str" cm="1">
        <f t="array" ref="I795">_xlfn.IFS(E795=1,"January",E795=2,"Febuary",E795=3,"March",E795=4,"April",E795=5,"May",E795=6,"June",E795=7,"July",E795=8,"August",E795=9,"September",E795=10,"October",E795=11,"November",E795=12,"December",E795&gt;12,_xlfn.IFS(F795=1,"January",F795=2,"Febuary",F795=3,"March",F795=4,"April",F795=5,"May",F795=6,"June",F795=7,"July",F795=8,"August",F795=9,"September",F795=10,"October",F795=11,"November",F795=12,"December"))</f>
        <v>May</v>
      </c>
      <c r="J795" s="10" t="str" cm="1">
        <f t="array" ref="J795">_xlfn.IFS(OR(I795="December",I795="January",I795="Febuary"),"Winter",OR(I795="March",I795="April",I795="May"),"Spring",OR(I795="June",I795="July",I795="August"),"Summer",OR(I795="September",I795="October",I795="November"),"Fall")</f>
        <v>Spring</v>
      </c>
      <c r="K795" s="13">
        <v>45052</v>
      </c>
      <c r="L795" s="9">
        <f t="shared" si="97"/>
        <v>1</v>
      </c>
      <c r="M795" s="9" t="s">
        <v>14</v>
      </c>
      <c r="N795" s="9">
        <v>76880</v>
      </c>
      <c r="O795" s="9">
        <v>1751</v>
      </c>
      <c r="P795" s="14">
        <v>2936.7</v>
      </c>
      <c r="Q795" s="14">
        <f t="shared" si="98"/>
        <v>2936.7</v>
      </c>
      <c r="R795" s="9">
        <v>116</v>
      </c>
      <c r="S795" s="9" t="b">
        <v>1</v>
      </c>
      <c r="T795" s="9">
        <v>0</v>
      </c>
      <c r="U795" s="9">
        <f t="shared" si="99"/>
        <v>0</v>
      </c>
      <c r="V795" s="14">
        <f t="shared" si="100"/>
        <v>2863.3</v>
      </c>
      <c r="W795" s="14">
        <f t="shared" si="101"/>
        <v>25.3163793103448</v>
      </c>
      <c r="X795" s="14">
        <f t="shared" si="102"/>
        <v>0</v>
      </c>
      <c r="Y795" s="9">
        <f t="shared" si="103"/>
        <v>0</v>
      </c>
    </row>
    <row r="796" spans="1:25">
      <c r="A796" s="5" t="s">
        <v>1657</v>
      </c>
      <c r="B796" s="6" t="s">
        <v>1658</v>
      </c>
      <c r="C796" s="7" t="s">
        <v>4131</v>
      </c>
      <c r="D796" s="7">
        <v>45130</v>
      </c>
      <c r="E796" s="6">
        <v>7</v>
      </c>
      <c r="F796" s="6">
        <v>23</v>
      </c>
      <c r="G796" s="6">
        <v>2023</v>
      </c>
      <c r="H796" s="7">
        <f t="shared" si="96"/>
        <v>45130</v>
      </c>
      <c r="I796" s="7" t="str" cm="1">
        <f t="array" ref="I796">_xlfn.IFS(E796=1,"January",E796=2,"Febuary",E796=3,"March",E796=4,"April",E796=5,"May",E796=6,"June",E796=7,"July",E796=8,"August",E796=9,"September",E796=10,"October",E796=11,"November",E796=12,"December",E796&gt;12,_xlfn.IFS(F796=1,"January",F796=2,"Febuary",F796=3,"March",F796=4,"April",F796=5,"May",F796=6,"June",F796=7,"July",F796=8,"August",F796=9,"September",F796=10,"October",F796=11,"November",F796=12,"December"))</f>
        <v>July</v>
      </c>
      <c r="J796" s="7" t="str" cm="1">
        <f t="array" ref="J796">_xlfn.IFS(OR(I796="December",I796="January",I796="Febuary"),"Winter",OR(I796="March",I796="April",I796="May"),"Spring",OR(I796="June",I796="July",I796="August"),"Summer",OR(I796="September",I796="October",I796="November"),"Fall")</f>
        <v>Summer</v>
      </c>
      <c r="K796" s="11">
        <v>45140</v>
      </c>
      <c r="L796" s="6">
        <f t="shared" si="97"/>
        <v>10</v>
      </c>
      <c r="M796" s="6" t="s">
        <v>33</v>
      </c>
      <c r="N796" s="6">
        <v>9702</v>
      </c>
      <c r="O796" s="6">
        <v>480</v>
      </c>
      <c r="P796" s="12">
        <v>955.98</v>
      </c>
      <c r="Q796" s="12">
        <f t="shared" si="98"/>
        <v>955.98</v>
      </c>
      <c r="R796" s="6">
        <v>51</v>
      </c>
      <c r="S796" s="6" t="b">
        <v>0</v>
      </c>
      <c r="T796" s="6">
        <v>0</v>
      </c>
      <c r="U796" s="6">
        <f t="shared" si="99"/>
        <v>0</v>
      </c>
      <c r="V796" s="12">
        <f t="shared" si="100"/>
        <v>1594.02</v>
      </c>
      <c r="W796" s="12">
        <f t="shared" si="101"/>
        <v>18.7447058823529</v>
      </c>
      <c r="X796" s="12">
        <f t="shared" si="102"/>
        <v>0</v>
      </c>
      <c r="Y796" s="6">
        <f t="shared" si="103"/>
        <v>0</v>
      </c>
    </row>
    <row r="797" spans="1:25">
      <c r="A797" s="8" t="s">
        <v>1659</v>
      </c>
      <c r="B797" s="9" t="s">
        <v>1660</v>
      </c>
      <c r="C797" s="10" t="s">
        <v>4127</v>
      </c>
      <c r="D797" s="10">
        <v>45071</v>
      </c>
      <c r="E797" s="9">
        <v>5</v>
      </c>
      <c r="F797" s="9">
        <v>25</v>
      </c>
      <c r="G797" s="9">
        <v>2023</v>
      </c>
      <c r="H797" s="10">
        <f t="shared" si="96"/>
        <v>45071</v>
      </c>
      <c r="I797" s="10" t="str" cm="1">
        <f t="array" ref="I797">_xlfn.IFS(E797=1,"January",E797=2,"Febuary",E797=3,"March",E797=4,"April",E797=5,"May",E797=6,"June",E797=7,"July",E797=8,"August",E797=9,"September",E797=10,"October",E797=11,"November",E797=12,"December",E797&gt;12,_xlfn.IFS(F797=1,"January",F797=2,"Febuary",F797=3,"March",F797=4,"April",F797=5,"May",F797=6,"June",F797=7,"July",F797=8,"August",F797=9,"September",F797=10,"October",F797=11,"November",F797=12,"December"))</f>
        <v>May</v>
      </c>
      <c r="J797" s="10" t="str" cm="1">
        <f t="array" ref="J797">_xlfn.IFS(OR(I797="December",I797="January",I797="Febuary"),"Winter",OR(I797="March",I797="April",I797="May"),"Spring",OR(I797="June",I797="July",I797="August"),"Summer",OR(I797="September",I797="October",I797="November"),"Fall")</f>
        <v>Spring</v>
      </c>
      <c r="K797" s="13">
        <v>45075</v>
      </c>
      <c r="L797" s="9">
        <f t="shared" si="97"/>
        <v>4</v>
      </c>
      <c r="M797" s="9" t="s">
        <v>14</v>
      </c>
      <c r="N797" s="9">
        <v>1384</v>
      </c>
      <c r="O797" s="9">
        <v>40</v>
      </c>
      <c r="P797" s="14">
        <v>56.33</v>
      </c>
      <c r="Q797" s="14">
        <f t="shared" si="98"/>
        <v>56.33</v>
      </c>
      <c r="R797" s="9">
        <v>7</v>
      </c>
      <c r="S797" s="9" t="b">
        <v>0</v>
      </c>
      <c r="T797" s="9">
        <v>0</v>
      </c>
      <c r="U797" s="9">
        <f t="shared" si="99"/>
        <v>0</v>
      </c>
      <c r="V797" s="14">
        <f t="shared" si="100"/>
        <v>293.67</v>
      </c>
      <c r="W797" s="14">
        <f t="shared" si="101"/>
        <v>8.04714285714286</v>
      </c>
      <c r="X797" s="14">
        <f t="shared" si="102"/>
        <v>0</v>
      </c>
      <c r="Y797" s="9">
        <f t="shared" si="103"/>
        <v>0</v>
      </c>
    </row>
    <row r="798" spans="1:25">
      <c r="A798" s="5" t="s">
        <v>1661</v>
      </c>
      <c r="B798" s="6" t="s">
        <v>1662</v>
      </c>
      <c r="C798" s="7" t="s">
        <v>4128</v>
      </c>
      <c r="D798" s="7">
        <v>45110</v>
      </c>
      <c r="E798" s="6">
        <v>7</v>
      </c>
      <c r="F798" s="6">
        <v>3</v>
      </c>
      <c r="G798" s="6">
        <v>2023</v>
      </c>
      <c r="H798" s="7">
        <f t="shared" si="96"/>
        <v>45110</v>
      </c>
      <c r="I798" s="7" t="str" cm="1">
        <f t="array" ref="I798">_xlfn.IFS(E798=1,"January",E798=2,"Febuary",E798=3,"March",E798=4,"April",E798=5,"May",E798=6,"June",E798=7,"July",E798=8,"August",E798=9,"September",E798=10,"October",E798=11,"November",E798=12,"December",E798&gt;12,_xlfn.IFS(F798=1,"January",F798=2,"Febuary",F798=3,"March",F798=4,"April",F798=5,"May",F798=6,"June",F798=7,"July",F798=8,"August",F798=9,"September",F798=10,"October",F798=11,"November",F798=12,"December"))</f>
        <v>July</v>
      </c>
      <c r="J798" s="7" t="str" cm="1">
        <f t="array" ref="J798">_xlfn.IFS(OR(I798="December",I798="January",I798="Febuary"),"Winter",OR(I798="March",I798="April",I798="May"),"Spring",OR(I798="June",I798="July",I798="August"),"Summer",OR(I798="September",I798="October",I798="November"),"Fall")</f>
        <v>Summer</v>
      </c>
      <c r="K798" s="11">
        <v>45117</v>
      </c>
      <c r="L798" s="6">
        <f t="shared" si="97"/>
        <v>7</v>
      </c>
      <c r="M798" s="6" t="s">
        <v>33</v>
      </c>
      <c r="N798" s="6">
        <v>1404</v>
      </c>
      <c r="O798" s="6">
        <v>20</v>
      </c>
      <c r="P798" s="12">
        <v>19.24</v>
      </c>
      <c r="Q798" s="12">
        <f t="shared" si="98"/>
        <v>19.24</v>
      </c>
      <c r="R798" s="6">
        <v>3</v>
      </c>
      <c r="S798" s="6" t="b">
        <v>1</v>
      </c>
      <c r="T798" s="6">
        <v>0</v>
      </c>
      <c r="U798" s="6">
        <f t="shared" si="99"/>
        <v>0</v>
      </c>
      <c r="V798" s="12">
        <f t="shared" si="100"/>
        <v>130.76</v>
      </c>
      <c r="W798" s="12">
        <f t="shared" si="101"/>
        <v>6.41333333333333</v>
      </c>
      <c r="X798" s="12">
        <f t="shared" si="102"/>
        <v>0</v>
      </c>
      <c r="Y798" s="6">
        <f t="shared" si="103"/>
        <v>0</v>
      </c>
    </row>
    <row r="799" spans="1:25">
      <c r="A799" s="8" t="s">
        <v>1663</v>
      </c>
      <c r="B799" s="9" t="s">
        <v>1664</v>
      </c>
      <c r="C799" s="10" t="s">
        <v>4131</v>
      </c>
      <c r="D799" s="10">
        <v>45181</v>
      </c>
      <c r="E799" s="9">
        <v>9</v>
      </c>
      <c r="F799" s="9">
        <v>12</v>
      </c>
      <c r="G799" s="9">
        <v>2023</v>
      </c>
      <c r="H799" s="10">
        <f t="shared" si="96"/>
        <v>45181</v>
      </c>
      <c r="I799" s="10" t="str" cm="1">
        <f t="array" ref="I799">_xlfn.IFS(E799=1,"January",E799=2,"Febuary",E799=3,"March",E799=4,"April",E799=5,"May",E799=6,"June",E799=7,"July",E799=8,"August",E799=9,"September",E799=10,"October",E799=11,"November",E799=12,"December",E799&gt;12,_xlfn.IFS(F799=1,"January",F799=2,"Febuary",F799=3,"March",F799=4,"April",F799=5,"May",F799=6,"June",F799=7,"July",F799=8,"August",F799=9,"September",F799=10,"October",F799=11,"November",F799=12,"December"))</f>
        <v>September</v>
      </c>
      <c r="J799" s="10" t="str" cm="1">
        <f t="array" ref="J799">_xlfn.IFS(OR(I799="December",I799="January",I799="Febuary"),"Winter",OR(I799="March",I799="April",I799="May"),"Spring",OR(I799="June",I799="July",I799="August"),"Summer",OR(I799="September",I799="October",I799="November"),"Fall")</f>
        <v>Fall</v>
      </c>
      <c r="K799" s="13">
        <v>45187</v>
      </c>
      <c r="L799" s="9">
        <f t="shared" si="97"/>
        <v>6</v>
      </c>
      <c r="M799" s="9" t="s">
        <v>14</v>
      </c>
      <c r="N799" s="9">
        <v>41943</v>
      </c>
      <c r="O799" s="9">
        <v>1636</v>
      </c>
      <c r="P799" s="14">
        <v>2873.3</v>
      </c>
      <c r="Q799" s="14">
        <f t="shared" si="98"/>
        <v>2873.3</v>
      </c>
      <c r="R799" s="9">
        <v>229</v>
      </c>
      <c r="S799" s="9" t="b">
        <v>1</v>
      </c>
      <c r="T799" s="9">
        <v>0</v>
      </c>
      <c r="U799" s="9">
        <f t="shared" si="99"/>
        <v>0</v>
      </c>
      <c r="V799" s="14">
        <f t="shared" si="100"/>
        <v>8576.7</v>
      </c>
      <c r="W799" s="14">
        <f t="shared" si="101"/>
        <v>12.5471615720524</v>
      </c>
      <c r="X799" s="14">
        <f t="shared" si="102"/>
        <v>0</v>
      </c>
      <c r="Y799" s="9">
        <f t="shared" si="103"/>
        <v>0</v>
      </c>
    </row>
    <row r="800" spans="1:25">
      <c r="A800" s="5" t="s">
        <v>1665</v>
      </c>
      <c r="B800" s="6" t="s">
        <v>1666</v>
      </c>
      <c r="C800" s="7" t="s">
        <v>4129</v>
      </c>
      <c r="D800" s="7">
        <v>45167</v>
      </c>
      <c r="E800" s="6">
        <v>8</v>
      </c>
      <c r="F800" s="6">
        <v>29</v>
      </c>
      <c r="G800" s="6">
        <v>2023</v>
      </c>
      <c r="H800" s="7">
        <f t="shared" si="96"/>
        <v>45167</v>
      </c>
      <c r="I800" s="7" t="str" cm="1">
        <f t="array" ref="I800">_xlfn.IFS(E800=1,"January",E800=2,"Febuary",E800=3,"March",E800=4,"April",E800=5,"May",E800=6,"June",E800=7,"July",E800=8,"August",E800=9,"September",E800=10,"October",E800=11,"November",E800=12,"December",E800&gt;12,_xlfn.IFS(F800=1,"January",F800=2,"Febuary",F800=3,"March",F800=4,"April",F800=5,"May",F800=6,"June",F800=7,"July",F800=8,"August",F800=9,"September",F800=10,"October",F800=11,"November",F800=12,"December"))</f>
        <v>August</v>
      </c>
      <c r="J800" s="7" t="str" cm="1">
        <f t="array" ref="J800">_xlfn.IFS(OR(I800="December",I800="January",I800="Febuary"),"Winter",OR(I800="March",I800="April",I800="May"),"Spring",OR(I800="June",I800="July",I800="August"),"Summer",OR(I800="September",I800="October",I800="November"),"Fall")</f>
        <v>Summer</v>
      </c>
      <c r="K800" s="11">
        <v>45194</v>
      </c>
      <c r="L800" s="6">
        <f t="shared" si="97"/>
        <v>27</v>
      </c>
      <c r="M800" s="6" t="s">
        <v>41</v>
      </c>
      <c r="N800" s="6">
        <v>48926</v>
      </c>
      <c r="O800" s="6">
        <v>1121</v>
      </c>
      <c r="P800" s="12">
        <v>1593.76</v>
      </c>
      <c r="Q800" s="12">
        <f t="shared" si="98"/>
        <v>1593.76</v>
      </c>
      <c r="R800" s="6">
        <v>178</v>
      </c>
      <c r="S800" s="6" t="b">
        <v>1</v>
      </c>
      <c r="T800" s="6">
        <v>0</v>
      </c>
      <c r="U800" s="6">
        <f t="shared" si="99"/>
        <v>0</v>
      </c>
      <c r="V800" s="12">
        <f t="shared" si="100"/>
        <v>7306.24</v>
      </c>
      <c r="W800" s="12">
        <f t="shared" si="101"/>
        <v>8.95370786516854</v>
      </c>
      <c r="X800" s="12">
        <f t="shared" si="102"/>
        <v>0</v>
      </c>
      <c r="Y800" s="6">
        <f t="shared" si="103"/>
        <v>0</v>
      </c>
    </row>
    <row r="801" spans="1:25">
      <c r="A801" s="8" t="s">
        <v>1667</v>
      </c>
      <c r="B801" s="9" t="s">
        <v>1668</v>
      </c>
      <c r="C801" s="10" t="s">
        <v>4127</v>
      </c>
      <c r="D801" s="10">
        <v>45031</v>
      </c>
      <c r="E801" s="9">
        <v>4</v>
      </c>
      <c r="F801" s="9">
        <v>15</v>
      </c>
      <c r="G801" s="9">
        <v>2023</v>
      </c>
      <c r="H801" s="10">
        <f t="shared" si="96"/>
        <v>45031</v>
      </c>
      <c r="I801" s="10" t="str" cm="1">
        <f t="array" ref="I801">_xlfn.IFS(E801=1,"January",E801=2,"Febuary",E801=3,"March",E801=4,"April",E801=5,"May",E801=6,"June",E801=7,"July",E801=8,"August",E801=9,"September",E801=10,"October",E801=11,"November",E801=12,"December",E801&gt;12,_xlfn.IFS(F801=1,"January",F801=2,"Febuary",F801=3,"March",F801=4,"April",F801=5,"May",F801=6,"June",F801=7,"July",F801=8,"August",F801=9,"September",F801=10,"October",F801=11,"November",F801=12,"December"))</f>
        <v>April</v>
      </c>
      <c r="J801" s="10" t="str" cm="1">
        <f t="array" ref="J801">_xlfn.IFS(OR(I801="December",I801="January",I801="Febuary"),"Winter",OR(I801="March",I801="April",I801="May"),"Spring",OR(I801="June",I801="July",I801="August"),"Summer",OR(I801="September",I801="October",I801="November"),"Fall")</f>
        <v>Spring</v>
      </c>
      <c r="K801" s="13">
        <v>45056</v>
      </c>
      <c r="L801" s="9">
        <f t="shared" si="97"/>
        <v>25</v>
      </c>
      <c r="M801" s="9" t="s">
        <v>23</v>
      </c>
      <c r="N801" s="9">
        <v>30189</v>
      </c>
      <c r="O801" s="9">
        <v>1505</v>
      </c>
      <c r="P801" s="14">
        <v>2064.55</v>
      </c>
      <c r="Q801" s="14">
        <f t="shared" si="98"/>
        <v>2064.55</v>
      </c>
      <c r="R801" s="9">
        <v>101</v>
      </c>
      <c r="S801" s="9" t="b">
        <v>1</v>
      </c>
      <c r="T801" s="9">
        <v>0</v>
      </c>
      <c r="U801" s="9">
        <f t="shared" si="99"/>
        <v>0</v>
      </c>
      <c r="V801" s="14">
        <f t="shared" si="100"/>
        <v>2985.45</v>
      </c>
      <c r="W801" s="14">
        <f t="shared" si="101"/>
        <v>20.4410891089109</v>
      </c>
      <c r="X801" s="14">
        <f t="shared" si="102"/>
        <v>0</v>
      </c>
      <c r="Y801" s="9">
        <f t="shared" si="103"/>
        <v>0</v>
      </c>
    </row>
    <row r="802" spans="1:25">
      <c r="A802" s="5" t="s">
        <v>1669</v>
      </c>
      <c r="B802" s="6" t="s">
        <v>1670</v>
      </c>
      <c r="C802" s="7" t="s">
        <v>4127</v>
      </c>
      <c r="D802" s="7">
        <v>45215</v>
      </c>
      <c r="E802" s="6">
        <v>10</v>
      </c>
      <c r="F802" s="6">
        <v>16</v>
      </c>
      <c r="G802" s="6">
        <v>2023</v>
      </c>
      <c r="H802" s="7">
        <f t="shared" si="96"/>
        <v>45215</v>
      </c>
      <c r="I802" s="7" t="str" cm="1">
        <f t="array" ref="I802">_xlfn.IFS(E802=1,"January",E802=2,"Febuary",E802=3,"March",E802=4,"April",E802=5,"May",E802=6,"June",E802=7,"July",E802=8,"August",E802=9,"September",E802=10,"October",E802=11,"November",E802=12,"December",E802&gt;12,_xlfn.IFS(F802=1,"January",F802=2,"Febuary",F802=3,"March",F802=4,"April",F802=5,"May",F802=6,"June",F802=7,"July",F802=8,"August",F802=9,"September",F802=10,"October",F802=11,"November",F802=12,"December"))</f>
        <v>October</v>
      </c>
      <c r="J802" s="7" t="str" cm="1">
        <f t="array" ref="J802">_xlfn.IFS(OR(I802="December",I802="January",I802="Febuary"),"Winter",OR(I802="March",I802="April",I802="May"),"Spring",OR(I802="June",I802="July",I802="August"),"Summer",OR(I802="September",I802="October",I802="November"),"Fall")</f>
        <v>Fall</v>
      </c>
      <c r="K802" s="11">
        <v>45237</v>
      </c>
      <c r="L802" s="6">
        <f t="shared" si="97"/>
        <v>22</v>
      </c>
      <c r="M802" s="6" t="s">
        <v>19</v>
      </c>
      <c r="N802" s="6">
        <v>13763</v>
      </c>
      <c r="O802" s="6">
        <v>677</v>
      </c>
      <c r="P802" s="12">
        <v>596.07</v>
      </c>
      <c r="Q802" s="12">
        <f t="shared" si="98"/>
        <v>596.07</v>
      </c>
      <c r="R802" s="6">
        <v>93</v>
      </c>
      <c r="S802" s="6" t="b">
        <v>1</v>
      </c>
      <c r="T802" s="6">
        <v>0</v>
      </c>
      <c r="U802" s="6">
        <f t="shared" si="99"/>
        <v>0</v>
      </c>
      <c r="V802" s="12">
        <f t="shared" si="100"/>
        <v>4053.93</v>
      </c>
      <c r="W802" s="12">
        <f t="shared" si="101"/>
        <v>6.40935483870968</v>
      </c>
      <c r="X802" s="12">
        <f t="shared" si="102"/>
        <v>0</v>
      </c>
      <c r="Y802" s="6">
        <f t="shared" si="103"/>
        <v>0</v>
      </c>
    </row>
    <row r="803" spans="1:25">
      <c r="A803" s="8" t="s">
        <v>1671</v>
      </c>
      <c r="B803" s="9" t="s">
        <v>1672</v>
      </c>
      <c r="C803" s="10" t="s">
        <v>4127</v>
      </c>
      <c r="D803" s="10">
        <v>44935</v>
      </c>
      <c r="E803" s="9">
        <v>1</v>
      </c>
      <c r="F803" s="9">
        <v>9</v>
      </c>
      <c r="G803" s="9">
        <v>2023</v>
      </c>
      <c r="H803" s="10">
        <f t="shared" si="96"/>
        <v>44935</v>
      </c>
      <c r="I803" s="10" t="str" cm="1">
        <f t="array" ref="I803">_xlfn.IFS(E803=1,"January",E803=2,"Febuary",E803=3,"March",E803=4,"April",E803=5,"May",E803=6,"June",E803=7,"July",E803=8,"August",E803=9,"September",E803=10,"October",E803=11,"November",E803=12,"December",E803&gt;12,_xlfn.IFS(F803=1,"January",F803=2,"Febuary",F803=3,"March",F803=4,"April",F803=5,"May",F803=6,"June",F803=7,"July",F803=8,"August",F803=9,"September",F803=10,"October",F803=11,"November",F803=12,"December"))</f>
        <v>January</v>
      </c>
      <c r="J803" s="10" t="str" cm="1">
        <f t="array" ref="J803">_xlfn.IFS(OR(I803="December",I803="January",I803="Febuary"),"Winter",OR(I803="March",I803="April",I803="May"),"Spring",OR(I803="June",I803="July",I803="August"),"Summer",OR(I803="September",I803="October",I803="November"),"Fall")</f>
        <v>Winter</v>
      </c>
      <c r="K803" s="13">
        <v>44938</v>
      </c>
      <c r="L803" s="9">
        <f t="shared" si="97"/>
        <v>3</v>
      </c>
      <c r="M803" s="9" t="s">
        <v>23</v>
      </c>
      <c r="N803" s="9">
        <v>19384</v>
      </c>
      <c r="O803" s="9">
        <v>702</v>
      </c>
      <c r="P803" s="14">
        <v>1147.42</v>
      </c>
      <c r="Q803" s="14">
        <f t="shared" si="98"/>
        <v>1147.42</v>
      </c>
      <c r="R803" s="9">
        <v>105</v>
      </c>
      <c r="S803" s="9" t="b">
        <v>1</v>
      </c>
      <c r="T803" s="9">
        <v>0</v>
      </c>
      <c r="U803" s="9">
        <f t="shared" si="99"/>
        <v>0</v>
      </c>
      <c r="V803" s="14">
        <f t="shared" si="100"/>
        <v>4102.58</v>
      </c>
      <c r="W803" s="14">
        <f t="shared" si="101"/>
        <v>10.9278095238095</v>
      </c>
      <c r="X803" s="14">
        <f t="shared" si="102"/>
        <v>0</v>
      </c>
      <c r="Y803" s="9">
        <f t="shared" si="103"/>
        <v>0</v>
      </c>
    </row>
    <row r="804" spans="1:25">
      <c r="A804" s="5" t="s">
        <v>1673</v>
      </c>
      <c r="B804" s="6" t="s">
        <v>1674</v>
      </c>
      <c r="C804" s="7" t="s">
        <v>4129</v>
      </c>
      <c r="D804" s="7">
        <v>45223</v>
      </c>
      <c r="E804" s="6">
        <v>10</v>
      </c>
      <c r="F804" s="6">
        <v>24</v>
      </c>
      <c r="G804" s="6">
        <v>2023</v>
      </c>
      <c r="H804" s="7">
        <f t="shared" si="96"/>
        <v>45223</v>
      </c>
      <c r="I804" s="7" t="str" cm="1">
        <f t="array" ref="I804">_xlfn.IFS(E804=1,"January",E804=2,"Febuary",E804=3,"March",E804=4,"April",E804=5,"May",E804=6,"June",E804=7,"July",E804=8,"August",E804=9,"September",E804=10,"October",E804=11,"November",E804=12,"December",E804&gt;12,_xlfn.IFS(F804=1,"January",F804=2,"Febuary",F804=3,"March",F804=4,"April",F804=5,"May",F804=6,"June",F804=7,"July",F804=8,"August",F804=9,"September",F804=10,"October",F804=11,"November",F804=12,"December"))</f>
        <v>October</v>
      </c>
      <c r="J804" s="7" t="str" cm="1">
        <f t="array" ref="J804">_xlfn.IFS(OR(I804="December",I804="January",I804="Febuary"),"Winter",OR(I804="March",I804="April",I804="May"),"Spring",OR(I804="June",I804="July",I804="August"),"Summer",OR(I804="September",I804="October",I804="November"),"Fall")</f>
        <v>Fall</v>
      </c>
      <c r="K804" s="11">
        <v>45218</v>
      </c>
      <c r="L804" s="6">
        <f t="shared" si="97"/>
        <v>45253</v>
      </c>
      <c r="M804" s="6" t="s">
        <v>14</v>
      </c>
      <c r="N804" s="6">
        <v>61100</v>
      </c>
      <c r="O804" s="6">
        <v>928</v>
      </c>
      <c r="P804" s="12">
        <v>577.68</v>
      </c>
      <c r="Q804" s="12">
        <f t="shared" si="98"/>
        <v>577.68</v>
      </c>
      <c r="R804" s="6">
        <v>74</v>
      </c>
      <c r="S804" s="6" t="b">
        <v>1</v>
      </c>
      <c r="T804" s="6">
        <v>0</v>
      </c>
      <c r="U804" s="6">
        <f t="shared" si="99"/>
        <v>0</v>
      </c>
      <c r="V804" s="12">
        <f t="shared" si="100"/>
        <v>3122.32</v>
      </c>
      <c r="W804" s="12">
        <f t="shared" si="101"/>
        <v>7.80648648648649</v>
      </c>
      <c r="X804" s="12">
        <f t="shared" si="102"/>
        <v>0</v>
      </c>
      <c r="Y804" s="6">
        <f t="shared" si="103"/>
        <v>0</v>
      </c>
    </row>
    <row r="805" spans="1:25">
      <c r="A805" s="8" t="s">
        <v>1675</v>
      </c>
      <c r="B805" s="9" t="s">
        <v>1676</v>
      </c>
      <c r="C805" s="10" t="s">
        <v>4131</v>
      </c>
      <c r="D805" s="10">
        <v>45027</v>
      </c>
      <c r="E805" s="9">
        <v>4</v>
      </c>
      <c r="F805" s="9">
        <v>11</v>
      </c>
      <c r="G805" s="9">
        <v>2023</v>
      </c>
      <c r="H805" s="10">
        <f t="shared" si="96"/>
        <v>45027</v>
      </c>
      <c r="I805" s="10" t="str" cm="1">
        <f t="array" ref="I805">_xlfn.IFS(E805=1,"January",E805=2,"Febuary",E805=3,"March",E805=4,"April",E805=5,"May",E805=6,"June",E805=7,"July",E805=8,"August",E805=9,"September",E805=10,"October",E805=11,"November",E805=12,"December",E805&gt;12,_xlfn.IFS(F805=1,"January",F805=2,"Febuary",F805=3,"March",F805=4,"April",F805=5,"May",F805=6,"June",F805=7,"July",F805=8,"August",F805=9,"September",F805=10,"October",F805=11,"November",F805=12,"December"))</f>
        <v>April</v>
      </c>
      <c r="J805" s="10" t="str" cm="1">
        <f t="array" ref="J805">_xlfn.IFS(OR(I805="December",I805="January",I805="Febuary"),"Winter",OR(I805="March",I805="April",I805="May"),"Spring",OR(I805="June",I805="July",I805="August"),"Summer",OR(I805="September",I805="October",I805="November"),"Fall")</f>
        <v>Spring</v>
      </c>
      <c r="K805" s="13">
        <v>45022</v>
      </c>
      <c r="L805" s="9">
        <f t="shared" si="97"/>
        <v>45057</v>
      </c>
      <c r="M805" s="9" t="s">
        <v>14</v>
      </c>
      <c r="N805" s="9">
        <v>99142</v>
      </c>
      <c r="O805" s="9">
        <v>3715</v>
      </c>
      <c r="P805" s="14">
        <v>7008.09</v>
      </c>
      <c r="Q805" s="14">
        <f t="shared" si="98"/>
        <v>3636.145</v>
      </c>
      <c r="R805" s="9">
        <v>676</v>
      </c>
      <c r="S805" s="9" t="b">
        <v>1</v>
      </c>
      <c r="T805" s="9">
        <v>0</v>
      </c>
      <c r="U805" s="9">
        <f t="shared" si="99"/>
        <v>0</v>
      </c>
      <c r="V805" s="14">
        <f t="shared" si="100"/>
        <v>30163.855</v>
      </c>
      <c r="W805" s="14">
        <f t="shared" si="101"/>
        <v>5.37891272189349</v>
      </c>
      <c r="X805" s="14">
        <f t="shared" si="102"/>
        <v>0</v>
      </c>
      <c r="Y805" s="9">
        <f t="shared" si="103"/>
        <v>0</v>
      </c>
    </row>
    <row r="806" spans="1:25">
      <c r="A806" s="5" t="s">
        <v>1677</v>
      </c>
      <c r="B806" s="6" t="s">
        <v>1678</v>
      </c>
      <c r="C806" s="7" t="s">
        <v>4127</v>
      </c>
      <c r="D806" s="7">
        <v>45052</v>
      </c>
      <c r="E806" s="6">
        <v>5</v>
      </c>
      <c r="F806" s="6">
        <v>6</v>
      </c>
      <c r="G806" s="6">
        <v>2023</v>
      </c>
      <c r="H806" s="7">
        <f t="shared" si="96"/>
        <v>45052</v>
      </c>
      <c r="I806" s="7" t="str" cm="1">
        <f t="array" ref="I806">_xlfn.IFS(E806=1,"January",E806=2,"Febuary",E806=3,"March",E806=4,"April",E806=5,"May",E806=6,"June",E806=7,"July",E806=8,"August",E806=9,"September",E806=10,"October",E806=11,"November",E806=12,"December",E806&gt;12,_xlfn.IFS(F806=1,"January",F806=2,"Febuary",F806=3,"March",F806=4,"April",F806=5,"May",F806=6,"June",F806=7,"July",F806=8,"August",F806=9,"September",F806=10,"October",F806=11,"November",F806=12,"December"))</f>
        <v>May</v>
      </c>
      <c r="J806" s="7" t="str" cm="1">
        <f t="array" ref="J806">_xlfn.IFS(OR(I806="December",I806="January",I806="Febuary"),"Winter",OR(I806="March",I806="April",I806="May"),"Spring",OR(I806="June",I806="July",I806="August"),"Summer",OR(I806="September",I806="October",I806="November"),"Fall")</f>
        <v>Spring</v>
      </c>
      <c r="K806" s="11">
        <v>45047</v>
      </c>
      <c r="L806" s="6">
        <f t="shared" si="97"/>
        <v>45082</v>
      </c>
      <c r="M806" s="6" t="s">
        <v>138</v>
      </c>
      <c r="N806" s="6">
        <v>10860</v>
      </c>
      <c r="O806" s="6">
        <v>149</v>
      </c>
      <c r="P806" s="12">
        <v>147.32</v>
      </c>
      <c r="Q806" s="12">
        <f t="shared" si="98"/>
        <v>147.32</v>
      </c>
      <c r="R806" s="6">
        <v>11</v>
      </c>
      <c r="S806" s="6" t="b">
        <v>1</v>
      </c>
      <c r="T806" s="6">
        <v>0</v>
      </c>
      <c r="U806" s="6">
        <f t="shared" si="99"/>
        <v>0</v>
      </c>
      <c r="V806" s="12">
        <f t="shared" si="100"/>
        <v>402.68</v>
      </c>
      <c r="W806" s="12">
        <f t="shared" si="101"/>
        <v>13.3927272727273</v>
      </c>
      <c r="X806" s="12">
        <f t="shared" si="102"/>
        <v>0</v>
      </c>
      <c r="Y806" s="6">
        <f t="shared" si="103"/>
        <v>0</v>
      </c>
    </row>
    <row r="807" spans="1:25">
      <c r="A807" s="8" t="s">
        <v>1679</v>
      </c>
      <c r="B807" s="9" t="s">
        <v>1680</v>
      </c>
      <c r="C807" s="10" t="s">
        <v>4127</v>
      </c>
      <c r="D807" s="10">
        <v>45277</v>
      </c>
      <c r="E807" s="9">
        <v>12</v>
      </c>
      <c r="F807" s="9">
        <v>17</v>
      </c>
      <c r="G807" s="9">
        <v>2023</v>
      </c>
      <c r="H807" s="10">
        <f t="shared" si="96"/>
        <v>45277</v>
      </c>
      <c r="I807" s="10" t="str" cm="1">
        <f t="array" ref="I807">_xlfn.IFS(E807=1,"January",E807=2,"Febuary",E807=3,"March",E807=4,"April",E807=5,"May",E807=6,"June",E807=7,"July",E807=8,"August",E807=9,"September",E807=10,"October",E807=11,"November",E807=12,"December",E807&gt;12,_xlfn.IFS(F807=1,"January",F807=2,"Febuary",F807=3,"March",F807=4,"April",F807=5,"May",F807=6,"June",F807=7,"July",F807=8,"August",F807=9,"September",F807=10,"October",F807=11,"November",F807=12,"December"))</f>
        <v>December</v>
      </c>
      <c r="J807" s="10" t="str" cm="1">
        <f t="array" ref="J807">_xlfn.IFS(OR(I807="December",I807="January",I807="Febuary"),"Winter",OR(I807="March",I807="April",I807="May"),"Spring",OR(I807="June",I807="July",I807="August"),"Summer",OR(I807="September",I807="October",I807="November"),"Fall")</f>
        <v>Winter</v>
      </c>
      <c r="K807" s="13">
        <v>45281</v>
      </c>
      <c r="L807" s="9">
        <f t="shared" si="97"/>
        <v>4</v>
      </c>
      <c r="M807" s="9" t="s">
        <v>14</v>
      </c>
      <c r="N807" s="9">
        <v>81642</v>
      </c>
      <c r="O807" s="9">
        <v>912</v>
      </c>
      <c r="P807" s="14">
        <v>630.8</v>
      </c>
      <c r="Q807" s="14">
        <f t="shared" si="98"/>
        <v>630.8</v>
      </c>
      <c r="R807" s="9">
        <v>88</v>
      </c>
      <c r="S807" s="9" t="b">
        <v>1</v>
      </c>
      <c r="T807" s="9">
        <v>0</v>
      </c>
      <c r="U807" s="9">
        <f t="shared" si="99"/>
        <v>0</v>
      </c>
      <c r="V807" s="14">
        <f t="shared" si="100"/>
        <v>3769.2</v>
      </c>
      <c r="W807" s="14">
        <f t="shared" si="101"/>
        <v>7.16818181818182</v>
      </c>
      <c r="X807" s="14">
        <f t="shared" si="102"/>
        <v>0</v>
      </c>
      <c r="Y807" s="9">
        <f t="shared" si="103"/>
        <v>0</v>
      </c>
    </row>
    <row r="808" spans="1:25">
      <c r="A808" s="5" t="s">
        <v>1681</v>
      </c>
      <c r="B808" s="6" t="s">
        <v>1682</v>
      </c>
      <c r="C808" s="7" t="s">
        <v>4127</v>
      </c>
      <c r="D808" s="7">
        <v>45177</v>
      </c>
      <c r="E808" s="6">
        <v>9</v>
      </c>
      <c r="F808" s="6">
        <v>8</v>
      </c>
      <c r="G808" s="6">
        <v>2023</v>
      </c>
      <c r="H808" s="7">
        <f t="shared" si="96"/>
        <v>45177</v>
      </c>
      <c r="I808" s="7" t="str" cm="1">
        <f t="array" ref="I808">_xlfn.IFS(E808=1,"January",E808=2,"Febuary",E808=3,"March",E808=4,"April",E808=5,"May",E808=6,"June",E808=7,"July",E808=8,"August",E808=9,"September",E808=10,"October",E808=11,"November",E808=12,"December",E808&gt;12,_xlfn.IFS(F808=1,"January",F808=2,"Febuary",F808=3,"March",F808=4,"April",F808=5,"May",F808=6,"June",F808=7,"July",F808=8,"August",F808=9,"September",F808=10,"October",F808=11,"November",F808=12,"December"))</f>
        <v>September</v>
      </c>
      <c r="J808" s="7" t="str" cm="1">
        <f t="array" ref="J808">_xlfn.IFS(OR(I808="December",I808="January",I808="Febuary"),"Winter",OR(I808="March",I808="April",I808="May"),"Spring",OR(I808="June",I808="July",I808="August"),"Summer",OR(I808="September",I808="October",I808="November"),"Fall")</f>
        <v>Fall</v>
      </c>
      <c r="K808" s="11">
        <v>45191</v>
      </c>
      <c r="L808" s="6">
        <f t="shared" si="97"/>
        <v>14</v>
      </c>
      <c r="M808" s="6" t="s">
        <v>23</v>
      </c>
      <c r="N808" s="6">
        <v>51612</v>
      </c>
      <c r="O808" s="6">
        <v>2215</v>
      </c>
      <c r="P808" s="12">
        <v>2577.26</v>
      </c>
      <c r="Q808" s="12">
        <f t="shared" si="98"/>
        <v>2577.26</v>
      </c>
      <c r="R808" s="6">
        <v>316</v>
      </c>
      <c r="S808" s="6" t="b">
        <v>0</v>
      </c>
      <c r="T808" s="6">
        <v>51694</v>
      </c>
      <c r="U808" s="6">
        <f t="shared" si="99"/>
        <v>0.611289511355283</v>
      </c>
      <c r="V808" s="12">
        <f t="shared" si="100"/>
        <v>13222.74</v>
      </c>
      <c r="W808" s="12">
        <f t="shared" si="101"/>
        <v>8.15588607594937</v>
      </c>
      <c r="X808" s="12">
        <f t="shared" si="102"/>
        <v>0.0498560761403645</v>
      </c>
      <c r="Y808" s="6">
        <f t="shared" si="103"/>
        <v>1.00158877780361</v>
      </c>
    </row>
    <row r="809" spans="1:25">
      <c r="A809" s="8" t="s">
        <v>1683</v>
      </c>
      <c r="B809" s="9" t="s">
        <v>1684</v>
      </c>
      <c r="C809" s="10" t="s">
        <v>4129</v>
      </c>
      <c r="D809" s="10">
        <v>45178</v>
      </c>
      <c r="E809" s="9">
        <v>9</v>
      </c>
      <c r="F809" s="9">
        <v>9</v>
      </c>
      <c r="G809" s="9">
        <v>2023</v>
      </c>
      <c r="H809" s="10">
        <f t="shared" si="96"/>
        <v>45178</v>
      </c>
      <c r="I809" s="10" t="str" cm="1">
        <f t="array" ref="I809">_xlfn.IFS(E809=1,"January",E809=2,"Febuary",E809=3,"March",E809=4,"April",E809=5,"May",E809=6,"June",E809=7,"July",E809=8,"August",E809=9,"September",E809=10,"October",E809=11,"November",E809=12,"December",E809&gt;12,_xlfn.IFS(F809=1,"January",F809=2,"Febuary",F809=3,"March",F809=4,"April",F809=5,"May",F809=6,"June",F809=7,"July",F809=8,"August",F809=9,"September",F809=10,"October",F809=11,"November",F809=12,"December"))</f>
        <v>September</v>
      </c>
      <c r="J809" s="10" t="str" cm="1">
        <f t="array" ref="J809">_xlfn.IFS(OR(I809="December",I809="January",I809="Febuary"),"Winter",OR(I809="March",I809="April",I809="May"),"Spring",OR(I809="June",I809="July",I809="August"),"Summer",OR(I809="September",I809="October",I809="November"),"Fall")</f>
        <v>Fall</v>
      </c>
      <c r="K809" s="13">
        <v>45190</v>
      </c>
      <c r="L809" s="9">
        <f t="shared" si="97"/>
        <v>12</v>
      </c>
      <c r="M809" s="9" t="s">
        <v>14</v>
      </c>
      <c r="N809" s="9">
        <v>24574</v>
      </c>
      <c r="O809" s="9">
        <v>451</v>
      </c>
      <c r="P809" s="14">
        <v>254.23</v>
      </c>
      <c r="Q809" s="14">
        <f t="shared" si="98"/>
        <v>254.23</v>
      </c>
      <c r="R809" s="9">
        <v>65</v>
      </c>
      <c r="S809" s="9" t="b">
        <v>1</v>
      </c>
      <c r="T809" s="9">
        <v>0</v>
      </c>
      <c r="U809" s="9">
        <f t="shared" si="99"/>
        <v>0</v>
      </c>
      <c r="V809" s="14">
        <f t="shared" si="100"/>
        <v>2995.77</v>
      </c>
      <c r="W809" s="14">
        <f t="shared" si="101"/>
        <v>3.91123076923077</v>
      </c>
      <c r="X809" s="14">
        <f t="shared" si="102"/>
        <v>0</v>
      </c>
      <c r="Y809" s="9">
        <f t="shared" si="103"/>
        <v>0</v>
      </c>
    </row>
    <row r="810" spans="1:25">
      <c r="A810" s="5" t="s">
        <v>1685</v>
      </c>
      <c r="B810" s="6" t="s">
        <v>1686</v>
      </c>
      <c r="C810" s="7" t="s">
        <v>4127</v>
      </c>
      <c r="D810" s="7">
        <v>45107</v>
      </c>
      <c r="E810" s="6">
        <v>6</v>
      </c>
      <c r="F810" s="6">
        <v>30</v>
      </c>
      <c r="G810" s="6">
        <v>2023</v>
      </c>
      <c r="H810" s="7">
        <f t="shared" si="96"/>
        <v>45107</v>
      </c>
      <c r="I810" s="7" t="str" cm="1">
        <f t="array" ref="I810">_xlfn.IFS(E810=1,"January",E810=2,"Febuary",E810=3,"March",E810=4,"April",E810=5,"May",E810=6,"June",E810=7,"July",E810=8,"August",E810=9,"September",E810=10,"October",E810=11,"November",E810=12,"December",E810&gt;12,_xlfn.IFS(F810=1,"January",F810=2,"Febuary",F810=3,"March",F810=4,"April",F810=5,"May",F810=6,"June",F810=7,"July",F810=8,"August",F810=9,"September",F810=10,"October",F810=11,"November",F810=12,"December"))</f>
        <v>June</v>
      </c>
      <c r="J810" s="7" t="str" cm="1">
        <f t="array" ref="J810">_xlfn.IFS(OR(I810="December",I810="January",I810="Febuary"),"Winter",OR(I810="March",I810="April",I810="May"),"Spring",OR(I810="June",I810="July",I810="August"),"Summer",OR(I810="September",I810="October",I810="November"),"Fall")</f>
        <v>Summer</v>
      </c>
      <c r="K810" s="11">
        <v>45129</v>
      </c>
      <c r="L810" s="6">
        <f t="shared" si="97"/>
        <v>22</v>
      </c>
      <c r="M810" s="6" t="s">
        <v>23</v>
      </c>
      <c r="N810" s="6">
        <v>24524</v>
      </c>
      <c r="O810" s="6">
        <v>617</v>
      </c>
      <c r="P810" s="12">
        <v>942.12</v>
      </c>
      <c r="Q810" s="12">
        <f t="shared" si="98"/>
        <v>942.12</v>
      </c>
      <c r="R810" s="6">
        <v>95</v>
      </c>
      <c r="S810" s="6" t="b">
        <v>1</v>
      </c>
      <c r="T810" s="6">
        <v>0</v>
      </c>
      <c r="U810" s="6">
        <f t="shared" si="99"/>
        <v>0</v>
      </c>
      <c r="V810" s="12">
        <f t="shared" si="100"/>
        <v>3807.88</v>
      </c>
      <c r="W810" s="12">
        <f t="shared" si="101"/>
        <v>9.91705263157895</v>
      </c>
      <c r="X810" s="12">
        <f t="shared" si="102"/>
        <v>0</v>
      </c>
      <c r="Y810" s="6">
        <f t="shared" si="103"/>
        <v>0</v>
      </c>
    </row>
    <row r="811" spans="1:25">
      <c r="A811" s="8" t="s">
        <v>1687</v>
      </c>
      <c r="B811" s="9" t="s">
        <v>1688</v>
      </c>
      <c r="C811" s="10" t="s">
        <v>4129</v>
      </c>
      <c r="D811" s="10">
        <v>45177</v>
      </c>
      <c r="E811" s="9">
        <v>9</v>
      </c>
      <c r="F811" s="9">
        <v>8</v>
      </c>
      <c r="G811" s="9">
        <v>2023</v>
      </c>
      <c r="H811" s="10">
        <f t="shared" si="96"/>
        <v>45177</v>
      </c>
      <c r="I811" s="10" t="str" cm="1">
        <f t="array" ref="I811">_xlfn.IFS(E811=1,"January",E811=2,"Febuary",E811=3,"March",E811=4,"April",E811=5,"May",E811=6,"June",E811=7,"July",E811=8,"August",E811=9,"September",E811=10,"October",E811=11,"November",E811=12,"December",E811&gt;12,_xlfn.IFS(F811=1,"January",F811=2,"Febuary",F811=3,"March",F811=4,"April",F811=5,"May",F811=6,"June",F811=7,"July",F811=8,"August",F811=9,"September",F811=10,"October",F811=11,"November",F811=12,"December"))</f>
        <v>September</v>
      </c>
      <c r="J811" s="10" t="str" cm="1">
        <f t="array" ref="J811">_xlfn.IFS(OR(I811="December",I811="January",I811="Febuary"),"Winter",OR(I811="March",I811="April",I811="May"),"Spring",OR(I811="June",I811="July",I811="August"),"Summer",OR(I811="September",I811="October",I811="November"),"Fall")</f>
        <v>Fall</v>
      </c>
      <c r="K811" s="13">
        <v>45190</v>
      </c>
      <c r="L811" s="9">
        <f t="shared" si="97"/>
        <v>13</v>
      </c>
      <c r="M811" s="9" t="s">
        <v>138</v>
      </c>
      <c r="N811" s="9">
        <v>70172</v>
      </c>
      <c r="O811" s="9">
        <v>3434</v>
      </c>
      <c r="P811" s="14">
        <v>6366.84</v>
      </c>
      <c r="Q811" s="14">
        <f t="shared" si="98"/>
        <v>3636.145</v>
      </c>
      <c r="R811" s="9">
        <v>229</v>
      </c>
      <c r="S811" s="9" t="b">
        <v>1</v>
      </c>
      <c r="T811" s="9">
        <v>0</v>
      </c>
      <c r="U811" s="9">
        <f t="shared" si="99"/>
        <v>0</v>
      </c>
      <c r="V811" s="14">
        <f t="shared" si="100"/>
        <v>7813.855</v>
      </c>
      <c r="W811" s="14">
        <f t="shared" si="101"/>
        <v>15.8783624454148</v>
      </c>
      <c r="X811" s="14">
        <f t="shared" si="102"/>
        <v>0</v>
      </c>
      <c r="Y811" s="9">
        <f t="shared" si="103"/>
        <v>0</v>
      </c>
    </row>
    <row r="812" spans="1:25">
      <c r="A812" s="5" t="s">
        <v>1689</v>
      </c>
      <c r="B812" s="6" t="s">
        <v>1690</v>
      </c>
      <c r="C812" s="7" t="s">
        <v>4129</v>
      </c>
      <c r="D812" s="7">
        <v>45255</v>
      </c>
      <c r="E812" s="6">
        <v>11</v>
      </c>
      <c r="F812" s="6">
        <v>25</v>
      </c>
      <c r="G812" s="6">
        <v>2023</v>
      </c>
      <c r="H812" s="7">
        <f t="shared" si="96"/>
        <v>45255</v>
      </c>
      <c r="I812" s="7" t="str" cm="1">
        <f t="array" ref="I812">_xlfn.IFS(E812=1,"January",E812=2,"Febuary",E812=3,"March",E812=4,"April",E812=5,"May",E812=6,"June",E812=7,"July",E812=8,"August",E812=9,"September",E812=10,"October",E812=11,"November",E812=12,"December",E812&gt;12,_xlfn.IFS(F812=1,"January",F812=2,"Febuary",F812=3,"March",F812=4,"April",F812=5,"May",F812=6,"June",F812=7,"July",F812=8,"August",F812=9,"September",F812=10,"October",F812=11,"November",F812=12,"December"))</f>
        <v>November</v>
      </c>
      <c r="J812" s="7" t="str" cm="1">
        <f t="array" ref="J812">_xlfn.IFS(OR(I812="December",I812="January",I812="Febuary"),"Winter",OR(I812="March",I812="April",I812="May"),"Spring",OR(I812="June",I812="July",I812="August"),"Summer",OR(I812="September",I812="October",I812="November"),"Fall")</f>
        <v>Fall</v>
      </c>
      <c r="K812" s="11">
        <v>45256</v>
      </c>
      <c r="L812" s="6">
        <f t="shared" si="97"/>
        <v>1</v>
      </c>
      <c r="M812" s="6" t="s">
        <v>33</v>
      </c>
      <c r="N812" s="6">
        <v>11916</v>
      </c>
      <c r="O812" s="6">
        <v>279</v>
      </c>
      <c r="P812" s="12">
        <v>489.89</v>
      </c>
      <c r="Q812" s="12">
        <f t="shared" si="98"/>
        <v>489.89</v>
      </c>
      <c r="R812" s="6">
        <v>0</v>
      </c>
      <c r="S812" s="6" t="b">
        <v>1</v>
      </c>
      <c r="T812" s="6">
        <v>0</v>
      </c>
      <c r="U812" s="6">
        <f t="shared" si="99"/>
        <v>0</v>
      </c>
      <c r="V812" s="12">
        <f t="shared" si="100"/>
        <v>-489.89</v>
      </c>
      <c r="W812" s="12">
        <f t="shared" si="101"/>
        <v>0</v>
      </c>
      <c r="X812" s="12">
        <f t="shared" si="102"/>
        <v>0</v>
      </c>
      <c r="Y812" s="6">
        <f t="shared" si="103"/>
        <v>0</v>
      </c>
    </row>
    <row r="813" spans="1:25">
      <c r="A813" s="8" t="s">
        <v>1691</v>
      </c>
      <c r="B813" s="9" t="s">
        <v>1692</v>
      </c>
      <c r="C813" s="10" t="s">
        <v>4131</v>
      </c>
      <c r="D813" s="10">
        <v>44965</v>
      </c>
      <c r="E813" s="9">
        <v>2</v>
      </c>
      <c r="F813" s="9">
        <v>8</v>
      </c>
      <c r="G813" s="9">
        <v>2023</v>
      </c>
      <c r="H813" s="10">
        <f t="shared" si="96"/>
        <v>44965</v>
      </c>
      <c r="I813" s="10" t="str" cm="1">
        <f t="array" ref="I813">_xlfn.IFS(E813=1,"January",E813=2,"Febuary",E813=3,"March",E813=4,"April",E813=5,"May",E813=6,"June",E813=7,"July",E813=8,"August",E813=9,"September",E813=10,"October",E813=11,"November",E813=12,"December",E813&gt;12,_xlfn.IFS(F813=1,"January",F813=2,"Febuary",F813=3,"March",F813=4,"April",F813=5,"May",F813=6,"June",F813=7,"July",F813=8,"August",F813=9,"September",F813=10,"October",F813=11,"November",F813=12,"December"))</f>
        <v>Febuary</v>
      </c>
      <c r="J813" s="10" t="str" cm="1">
        <f t="array" ref="J813">_xlfn.IFS(OR(I813="December",I813="January",I813="Febuary"),"Winter",OR(I813="March",I813="April",I813="May"),"Spring",OR(I813="June",I813="July",I813="August"),"Summer",OR(I813="September",I813="October",I813="November"),"Fall")</f>
        <v>Winter</v>
      </c>
      <c r="K813" s="13">
        <v>44988</v>
      </c>
      <c r="L813" s="9">
        <f t="shared" si="97"/>
        <v>23</v>
      </c>
      <c r="M813" s="9" t="s">
        <v>23</v>
      </c>
      <c r="N813" s="9">
        <v>5809</v>
      </c>
      <c r="O813" s="9">
        <v>126</v>
      </c>
      <c r="P813" s="14">
        <v>87.07</v>
      </c>
      <c r="Q813" s="14">
        <f t="shared" si="98"/>
        <v>87.07</v>
      </c>
      <c r="R813" s="9">
        <v>16</v>
      </c>
      <c r="S813" s="9" t="b">
        <v>1</v>
      </c>
      <c r="T813" s="9">
        <v>0</v>
      </c>
      <c r="U813" s="9">
        <f t="shared" si="99"/>
        <v>0</v>
      </c>
      <c r="V813" s="14">
        <f t="shared" si="100"/>
        <v>712.93</v>
      </c>
      <c r="W813" s="14">
        <f t="shared" si="101"/>
        <v>5.441875</v>
      </c>
      <c r="X813" s="14">
        <f t="shared" si="102"/>
        <v>0</v>
      </c>
      <c r="Y813" s="9">
        <f t="shared" si="103"/>
        <v>0</v>
      </c>
    </row>
    <row r="814" spans="1:25">
      <c r="A814" s="5" t="s">
        <v>1693</v>
      </c>
      <c r="B814" s="6" t="s">
        <v>1694</v>
      </c>
      <c r="C814" s="7" t="s">
        <v>4129</v>
      </c>
      <c r="D814" s="7">
        <v>44930</v>
      </c>
      <c r="E814" s="6">
        <v>1</v>
      </c>
      <c r="F814" s="6">
        <v>4</v>
      </c>
      <c r="G814" s="6">
        <v>2023</v>
      </c>
      <c r="H814" s="7">
        <f t="shared" si="96"/>
        <v>44930</v>
      </c>
      <c r="I814" s="7" t="str" cm="1">
        <f t="array" ref="I814">_xlfn.IFS(E814=1,"January",E814=2,"Febuary",E814=3,"March",E814=4,"April",E814=5,"May",E814=6,"June",E814=7,"July",E814=8,"August",E814=9,"September",E814=10,"October",E814=11,"November",E814=12,"December",E814&gt;12,_xlfn.IFS(F814=1,"January",F814=2,"Febuary",F814=3,"March",F814=4,"April",F814=5,"May",F814=6,"June",F814=7,"July",F814=8,"August",F814=9,"September",F814=10,"October",F814=11,"November",F814=12,"December"))</f>
        <v>January</v>
      </c>
      <c r="J814" s="7" t="str" cm="1">
        <f t="array" ref="J814">_xlfn.IFS(OR(I814="December",I814="January",I814="Febuary"),"Winter",OR(I814="March",I814="April",I814="May"),"Spring",OR(I814="June",I814="July",I814="August"),"Summer",OR(I814="September",I814="October",I814="November"),"Fall")</f>
        <v>Winter</v>
      </c>
      <c r="K814" s="11">
        <v>44950</v>
      </c>
      <c r="L814" s="6">
        <f t="shared" si="97"/>
        <v>20</v>
      </c>
      <c r="M814" s="6" t="s">
        <v>23</v>
      </c>
      <c r="N814" s="6">
        <v>33201</v>
      </c>
      <c r="O814" s="6">
        <v>1551</v>
      </c>
      <c r="P814" s="12">
        <v>1069.27</v>
      </c>
      <c r="Q814" s="12">
        <f t="shared" si="98"/>
        <v>1069.27</v>
      </c>
      <c r="R814" s="6">
        <v>187</v>
      </c>
      <c r="S814" s="6" t="b">
        <v>1</v>
      </c>
      <c r="T814" s="6">
        <v>0</v>
      </c>
      <c r="U814" s="6">
        <f t="shared" si="99"/>
        <v>0</v>
      </c>
      <c r="V814" s="12">
        <f t="shared" si="100"/>
        <v>8280.73</v>
      </c>
      <c r="W814" s="12">
        <f t="shared" si="101"/>
        <v>5.71802139037433</v>
      </c>
      <c r="X814" s="12">
        <f t="shared" si="102"/>
        <v>0</v>
      </c>
      <c r="Y814" s="6">
        <f t="shared" si="103"/>
        <v>0</v>
      </c>
    </row>
    <row r="815" spans="1:25">
      <c r="A815" s="8" t="s">
        <v>1695</v>
      </c>
      <c r="B815" s="9" t="s">
        <v>1696</v>
      </c>
      <c r="C815" s="10" t="s">
        <v>4129</v>
      </c>
      <c r="D815" s="10" t="s">
        <v>1697</v>
      </c>
      <c r="E815" s="9">
        <v>29</v>
      </c>
      <c r="F815" s="9">
        <v>4</v>
      </c>
      <c r="G815" s="9">
        <v>2023</v>
      </c>
      <c r="H815" s="10">
        <f t="shared" si="96"/>
        <v>45045</v>
      </c>
      <c r="I815" s="10" t="str" cm="1">
        <f t="array" ref="I815">_xlfn.IFS(E815=1,"January",E815=2,"Febuary",E815=3,"March",E815=4,"April",E815=5,"May",E815=6,"June",E815=7,"July",E815=8,"August",E815=9,"September",E815=10,"October",E815=11,"November",E815=12,"December",E815&gt;12,_xlfn.IFS(F815=1,"January",F815=2,"Febuary",F815=3,"March",F815=4,"April",F815=5,"May",F815=6,"June",F815=7,"July",F815=8,"August",F815=9,"September",F815=10,"October",F815=11,"November",F815=12,"December"))</f>
        <v>April</v>
      </c>
      <c r="J815" s="10" t="str" cm="1">
        <f t="array" ref="J815">_xlfn.IFS(OR(I815="December",I815="January",I815="Febuary"),"Winter",OR(I815="March",I815="April",I815="May"),"Spring",OR(I815="June",I815="July",I815="August"),"Summer",OR(I815="September",I815="October",I815="November"),"Fall")</f>
        <v>Spring</v>
      </c>
      <c r="K815" s="13">
        <v>45055</v>
      </c>
      <c r="L815" s="9">
        <f t="shared" si="97"/>
        <v>10</v>
      </c>
      <c r="M815" s="9" t="s">
        <v>14</v>
      </c>
      <c r="N815" s="9">
        <v>54330</v>
      </c>
      <c r="O815" s="9">
        <v>783</v>
      </c>
      <c r="P815" s="14">
        <v>1346.88</v>
      </c>
      <c r="Q815" s="14">
        <f t="shared" si="98"/>
        <v>1346.88</v>
      </c>
      <c r="R815" s="9">
        <v>154</v>
      </c>
      <c r="S815" s="9" t="b">
        <v>0</v>
      </c>
      <c r="T815" s="9">
        <v>0</v>
      </c>
      <c r="U815" s="9">
        <f t="shared" si="99"/>
        <v>0</v>
      </c>
      <c r="V815" s="14">
        <f t="shared" si="100"/>
        <v>6353.12</v>
      </c>
      <c r="W815" s="14">
        <f t="shared" si="101"/>
        <v>8.74597402597403</v>
      </c>
      <c r="X815" s="14">
        <f t="shared" si="102"/>
        <v>0</v>
      </c>
      <c r="Y815" s="9">
        <f t="shared" si="103"/>
        <v>0</v>
      </c>
    </row>
    <row r="816" spans="1:25">
      <c r="A816" s="5" t="s">
        <v>1698</v>
      </c>
      <c r="B816" s="6" t="s">
        <v>1699</v>
      </c>
      <c r="C816" s="7" t="s">
        <v>4131</v>
      </c>
      <c r="D816" s="7" t="s">
        <v>1700</v>
      </c>
      <c r="E816" s="6">
        <v>19</v>
      </c>
      <c r="F816" s="6">
        <v>3</v>
      </c>
      <c r="G816" s="6">
        <v>2023</v>
      </c>
      <c r="H816" s="7">
        <f t="shared" si="96"/>
        <v>45004</v>
      </c>
      <c r="I816" s="7" t="str" cm="1">
        <f t="array" ref="I816">_xlfn.IFS(E816=1,"January",E816=2,"Febuary",E816=3,"March",E816=4,"April",E816=5,"May",E816=6,"June",E816=7,"July",E816=8,"August",E816=9,"September",E816=10,"October",E816=11,"November",E816=12,"December",E816&gt;12,_xlfn.IFS(F816=1,"January",F816=2,"Febuary",F816=3,"March",F816=4,"April",F816=5,"May",F816=6,"June",F816=7,"July",F816=8,"August",F816=9,"September",F816=10,"October",F816=11,"November",F816=12,"December"))</f>
        <v>March</v>
      </c>
      <c r="J816" s="7" t="str" cm="1">
        <f t="array" ref="J816">_xlfn.IFS(OR(I816="December",I816="January",I816="Febuary"),"Winter",OR(I816="March",I816="April",I816="May"),"Spring",OR(I816="June",I816="July",I816="August"),"Summer",OR(I816="September",I816="October",I816="November"),"Fall")</f>
        <v>Spring</v>
      </c>
      <c r="K816" s="11">
        <v>45015</v>
      </c>
      <c r="L816" s="6">
        <f t="shared" si="97"/>
        <v>11</v>
      </c>
      <c r="M816" s="6" t="s">
        <v>14</v>
      </c>
      <c r="N816" s="6">
        <v>14456</v>
      </c>
      <c r="O816" s="6">
        <v>583</v>
      </c>
      <c r="P816" s="12">
        <v>1099.76</v>
      </c>
      <c r="Q816" s="12">
        <f t="shared" si="98"/>
        <v>1099.76</v>
      </c>
      <c r="R816" s="6">
        <v>93</v>
      </c>
      <c r="S816" s="6" t="b">
        <v>0</v>
      </c>
      <c r="T816" s="6">
        <v>0</v>
      </c>
      <c r="U816" s="6">
        <f t="shared" si="99"/>
        <v>0</v>
      </c>
      <c r="V816" s="12">
        <f t="shared" si="100"/>
        <v>3550.24</v>
      </c>
      <c r="W816" s="12">
        <f t="shared" si="101"/>
        <v>11.825376344086</v>
      </c>
      <c r="X816" s="12">
        <f t="shared" si="102"/>
        <v>0</v>
      </c>
      <c r="Y816" s="6">
        <f t="shared" si="103"/>
        <v>0</v>
      </c>
    </row>
    <row r="817" spans="1:25">
      <c r="A817" s="8" t="s">
        <v>1701</v>
      </c>
      <c r="B817" s="9" t="s">
        <v>1702</v>
      </c>
      <c r="C817" s="10" t="s">
        <v>4129</v>
      </c>
      <c r="D817" s="10">
        <v>45185</v>
      </c>
      <c r="E817" s="9">
        <v>9</v>
      </c>
      <c r="F817" s="9">
        <v>16</v>
      </c>
      <c r="G817" s="9">
        <v>2023</v>
      </c>
      <c r="H817" s="10">
        <f t="shared" si="96"/>
        <v>45185</v>
      </c>
      <c r="I817" s="10" t="str" cm="1">
        <f t="array" ref="I817">_xlfn.IFS(E817=1,"January",E817=2,"Febuary",E817=3,"March",E817=4,"April",E817=5,"May",E817=6,"June",E817=7,"July",E817=8,"August",E817=9,"September",E817=10,"October",E817=11,"November",E817=12,"December",E817&gt;12,_xlfn.IFS(F817=1,"January",F817=2,"Febuary",F817=3,"March",F817=4,"April",F817=5,"May",F817=6,"June",F817=7,"July",F817=8,"August",F817=9,"September",F817=10,"October",F817=11,"November",F817=12,"December"))</f>
        <v>September</v>
      </c>
      <c r="J817" s="10" t="str" cm="1">
        <f t="array" ref="J817">_xlfn.IFS(OR(I817="December",I817="January",I817="Febuary"),"Winter",OR(I817="March",I817="April",I817="May"),"Spring",OR(I817="June",I817="July",I817="August"),"Summer",OR(I817="September",I817="October",I817="November"),"Fall")</f>
        <v>Fall</v>
      </c>
      <c r="K817" s="13">
        <v>45198</v>
      </c>
      <c r="L817" s="9">
        <f t="shared" si="97"/>
        <v>13</v>
      </c>
      <c r="M817" s="9" t="s">
        <v>33</v>
      </c>
      <c r="N817" s="9">
        <v>57397</v>
      </c>
      <c r="O817" s="9">
        <v>2842</v>
      </c>
      <c r="P817" s="14">
        <v>3384.84</v>
      </c>
      <c r="Q817" s="14">
        <f t="shared" si="98"/>
        <v>3384.84</v>
      </c>
      <c r="R817" s="9">
        <v>192</v>
      </c>
      <c r="S817" s="9" t="b">
        <v>0</v>
      </c>
      <c r="T817" s="9">
        <v>0</v>
      </c>
      <c r="U817" s="9">
        <f t="shared" si="99"/>
        <v>0</v>
      </c>
      <c r="V817" s="14">
        <f t="shared" si="100"/>
        <v>6215.16</v>
      </c>
      <c r="W817" s="14">
        <f t="shared" si="101"/>
        <v>17.629375</v>
      </c>
      <c r="X817" s="14">
        <f t="shared" si="102"/>
        <v>0</v>
      </c>
      <c r="Y817" s="9">
        <f t="shared" si="103"/>
        <v>0</v>
      </c>
    </row>
    <row r="818" spans="1:25">
      <c r="A818" s="5" t="s">
        <v>1703</v>
      </c>
      <c r="B818" s="6" t="s">
        <v>1704</v>
      </c>
      <c r="C818" s="7" t="s">
        <v>4129</v>
      </c>
      <c r="D818" s="7">
        <v>45253</v>
      </c>
      <c r="E818" s="6">
        <v>11</v>
      </c>
      <c r="F818" s="6">
        <v>23</v>
      </c>
      <c r="G818" s="6">
        <v>2023</v>
      </c>
      <c r="H818" s="7">
        <f t="shared" si="96"/>
        <v>45253</v>
      </c>
      <c r="I818" s="7" t="str" cm="1">
        <f t="array" ref="I818">_xlfn.IFS(E818=1,"January",E818=2,"Febuary",E818=3,"March",E818=4,"April",E818=5,"May",E818=6,"June",E818=7,"July",E818=8,"August",E818=9,"September",E818=10,"October",E818=11,"November",E818=12,"December",E818&gt;12,_xlfn.IFS(F818=1,"January",F818=2,"Febuary",F818=3,"March",F818=4,"April",F818=5,"May",F818=6,"June",F818=7,"July",F818=8,"August",F818=9,"September",F818=10,"October",F818=11,"November",F818=12,"December"))</f>
        <v>November</v>
      </c>
      <c r="J818" s="7" t="str" cm="1">
        <f t="array" ref="J818">_xlfn.IFS(OR(I818="December",I818="January",I818="Febuary"),"Winter",OR(I818="March",I818="April",I818="May"),"Spring",OR(I818="June",I818="July",I818="August"),"Summer",OR(I818="September",I818="October",I818="November"),"Fall")</f>
        <v>Fall</v>
      </c>
      <c r="K818" s="11">
        <v>45265</v>
      </c>
      <c r="L818" s="6">
        <f t="shared" si="97"/>
        <v>12</v>
      </c>
      <c r="M818" s="6" t="s">
        <v>41</v>
      </c>
      <c r="N818" s="6">
        <v>39765</v>
      </c>
      <c r="O818" s="6">
        <v>1831</v>
      </c>
      <c r="P818" s="12">
        <v>2285.92</v>
      </c>
      <c r="Q818" s="12">
        <f t="shared" si="98"/>
        <v>2285.92</v>
      </c>
      <c r="R818" s="6">
        <v>299</v>
      </c>
      <c r="S818" s="6" t="b">
        <v>1</v>
      </c>
      <c r="T818" s="6">
        <v>0</v>
      </c>
      <c r="U818" s="6">
        <f t="shared" si="99"/>
        <v>0</v>
      </c>
      <c r="V818" s="12">
        <f t="shared" si="100"/>
        <v>12664.08</v>
      </c>
      <c r="W818" s="12">
        <f t="shared" si="101"/>
        <v>7.64521739130435</v>
      </c>
      <c r="X818" s="12">
        <f t="shared" si="102"/>
        <v>0</v>
      </c>
      <c r="Y818" s="6">
        <f t="shared" si="103"/>
        <v>0</v>
      </c>
    </row>
    <row r="819" spans="1:25">
      <c r="A819" s="8" t="s">
        <v>1705</v>
      </c>
      <c r="B819" s="9" t="s">
        <v>1706</v>
      </c>
      <c r="C819" s="10" t="s">
        <v>4128</v>
      </c>
      <c r="D819" s="10">
        <v>45174</v>
      </c>
      <c r="E819" s="9">
        <v>9</v>
      </c>
      <c r="F819" s="9">
        <v>5</v>
      </c>
      <c r="G819" s="9">
        <v>2023</v>
      </c>
      <c r="H819" s="10">
        <f t="shared" si="96"/>
        <v>45174</v>
      </c>
      <c r="I819" s="10" t="str" cm="1">
        <f t="array" ref="I819">_xlfn.IFS(E819=1,"January",E819=2,"Febuary",E819=3,"March",E819=4,"April",E819=5,"May",E819=6,"June",E819=7,"July",E819=8,"August",E819=9,"September",E819=10,"October",E819=11,"November",E819=12,"December",E819&gt;12,_xlfn.IFS(F819=1,"January",F819=2,"Febuary",F819=3,"March",F819=4,"April",F819=5,"May",F819=6,"June",F819=7,"July",F819=8,"August",F819=9,"September",F819=10,"October",F819=11,"November",F819=12,"December"))</f>
        <v>September</v>
      </c>
      <c r="J819" s="10" t="str" cm="1">
        <f t="array" ref="J819">_xlfn.IFS(OR(I819="December",I819="January",I819="Febuary"),"Winter",OR(I819="March",I819="April",I819="May"),"Spring",OR(I819="June",I819="July",I819="August"),"Summer",OR(I819="September",I819="October",I819="November"),"Fall")</f>
        <v>Fall</v>
      </c>
      <c r="K819" s="13">
        <v>45062</v>
      </c>
      <c r="L819" s="9">
        <f t="shared" si="97"/>
        <v>45204</v>
      </c>
      <c r="M819" s="9" t="s">
        <v>23</v>
      </c>
      <c r="N819" s="9">
        <v>35816</v>
      </c>
      <c r="O819" s="9">
        <v>1291</v>
      </c>
      <c r="P819" s="14">
        <v>-1261.81</v>
      </c>
      <c r="Q819" s="14">
        <f t="shared" si="98"/>
        <v>345.555</v>
      </c>
      <c r="R819" s="9">
        <v>82</v>
      </c>
      <c r="S819" s="9" t="b">
        <v>1</v>
      </c>
      <c r="T819" s="9">
        <v>35860</v>
      </c>
      <c r="U819" s="9">
        <f t="shared" si="99"/>
        <v>0.228667038482989</v>
      </c>
      <c r="V819" s="14">
        <f t="shared" si="100"/>
        <v>3754.445</v>
      </c>
      <c r="W819" s="14">
        <f t="shared" si="101"/>
        <v>4.21408536585366</v>
      </c>
      <c r="X819" s="14">
        <f t="shared" si="102"/>
        <v>0.00963622420524261</v>
      </c>
      <c r="Y819" s="9">
        <f t="shared" si="103"/>
        <v>1.0012285012285</v>
      </c>
    </row>
    <row r="820" spans="1:25">
      <c r="A820" s="5" t="s">
        <v>1707</v>
      </c>
      <c r="B820" s="6" t="s">
        <v>1708</v>
      </c>
      <c r="C820" s="7" t="s">
        <v>4128</v>
      </c>
      <c r="D820" s="7">
        <v>45199</v>
      </c>
      <c r="E820" s="6">
        <v>9</v>
      </c>
      <c r="F820" s="6">
        <v>30</v>
      </c>
      <c r="G820" s="6">
        <v>2023</v>
      </c>
      <c r="H820" s="7">
        <f t="shared" si="96"/>
        <v>45199</v>
      </c>
      <c r="I820" s="7" t="str" cm="1">
        <f t="array" ref="I820">_xlfn.IFS(E820=1,"January",E820=2,"Febuary",E820=3,"March",E820=4,"April",E820=5,"May",E820=6,"June",E820=7,"July",E820=8,"August",E820=9,"September",E820=10,"October",E820=11,"November",E820=12,"December",E820&gt;12,_xlfn.IFS(F820=1,"January",F820=2,"Febuary",F820=3,"March",F820=4,"April",F820=5,"May",F820=6,"June",F820=7,"July",F820=8,"August",F820=9,"September",F820=10,"October",F820=11,"November",F820=12,"December"))</f>
        <v>September</v>
      </c>
      <c r="J820" s="7" t="str" cm="1">
        <f t="array" ref="J820">_xlfn.IFS(OR(I820="December",I820="January",I820="Febuary"),"Winter",OR(I820="March",I820="April",I820="May"),"Spring",OR(I820="June",I820="July",I820="August"),"Summer",OR(I820="September",I820="October",I820="November"),"Fall")</f>
        <v>Fall</v>
      </c>
      <c r="K820" s="11">
        <v>45209</v>
      </c>
      <c r="L820" s="6">
        <f t="shared" si="97"/>
        <v>10</v>
      </c>
      <c r="M820" s="6" t="s">
        <v>23</v>
      </c>
      <c r="N820" s="6">
        <v>46106</v>
      </c>
      <c r="O820" s="6">
        <v>1040</v>
      </c>
      <c r="P820" s="12">
        <v>1915.05</v>
      </c>
      <c r="Q820" s="12">
        <f t="shared" si="98"/>
        <v>1915.05</v>
      </c>
      <c r="R820" s="6">
        <v>56</v>
      </c>
      <c r="S820" s="6" t="b">
        <v>0</v>
      </c>
      <c r="T820" s="6">
        <v>0</v>
      </c>
      <c r="U820" s="6">
        <f t="shared" si="99"/>
        <v>0</v>
      </c>
      <c r="V820" s="12">
        <f t="shared" si="100"/>
        <v>884.95</v>
      </c>
      <c r="W820" s="12">
        <f t="shared" si="101"/>
        <v>34.1973214285714</v>
      </c>
      <c r="X820" s="12">
        <f t="shared" si="102"/>
        <v>0</v>
      </c>
      <c r="Y820" s="6">
        <f t="shared" si="103"/>
        <v>0</v>
      </c>
    </row>
    <row r="821" spans="1:25">
      <c r="A821" s="8" t="s">
        <v>1709</v>
      </c>
      <c r="B821" s="9" t="s">
        <v>1710</v>
      </c>
      <c r="C821" s="10" t="s">
        <v>4129</v>
      </c>
      <c r="D821" s="10">
        <v>45198</v>
      </c>
      <c r="E821" s="9">
        <v>9</v>
      </c>
      <c r="F821" s="9">
        <v>29</v>
      </c>
      <c r="G821" s="9">
        <v>2023</v>
      </c>
      <c r="H821" s="10">
        <f t="shared" si="96"/>
        <v>45198</v>
      </c>
      <c r="I821" s="10" t="str" cm="1">
        <f t="array" ref="I821">_xlfn.IFS(E821=1,"January",E821=2,"Febuary",E821=3,"March",E821=4,"April",E821=5,"May",E821=6,"June",E821=7,"July",E821=8,"August",E821=9,"September",E821=10,"October",E821=11,"November",E821=12,"December",E821&gt;12,_xlfn.IFS(F821=1,"January",F821=2,"Febuary",F821=3,"March",F821=4,"April",F821=5,"May",F821=6,"June",F821=7,"July",F821=8,"August",F821=9,"September",F821=10,"October",F821=11,"November",F821=12,"December"))</f>
        <v>September</v>
      </c>
      <c r="J821" s="10" t="str" cm="1">
        <f t="array" ref="J821">_xlfn.IFS(OR(I821="December",I821="January",I821="Febuary"),"Winter",OR(I821="March",I821="April",I821="May"),"Spring",OR(I821="June",I821="July",I821="August"),"Summer",OR(I821="September",I821="October",I821="November"),"Fall")</f>
        <v>Fall</v>
      </c>
      <c r="K821" s="13">
        <v>45212</v>
      </c>
      <c r="L821" s="9">
        <f t="shared" si="97"/>
        <v>14</v>
      </c>
      <c r="M821" s="9" t="s">
        <v>19</v>
      </c>
      <c r="N821" s="9">
        <v>54932</v>
      </c>
      <c r="O821" s="9">
        <v>1108</v>
      </c>
      <c r="P821" s="14">
        <v>1625.83</v>
      </c>
      <c r="Q821" s="14">
        <f t="shared" si="98"/>
        <v>1625.83</v>
      </c>
      <c r="R821" s="9">
        <v>122</v>
      </c>
      <c r="S821" s="9" t="b">
        <v>0</v>
      </c>
      <c r="T821" s="9">
        <v>0</v>
      </c>
      <c r="U821" s="9">
        <f t="shared" si="99"/>
        <v>0</v>
      </c>
      <c r="V821" s="14">
        <f t="shared" si="100"/>
        <v>4474.17</v>
      </c>
      <c r="W821" s="14">
        <f t="shared" si="101"/>
        <v>13.3264754098361</v>
      </c>
      <c r="X821" s="14">
        <f t="shared" si="102"/>
        <v>0</v>
      </c>
      <c r="Y821" s="9">
        <f t="shared" si="103"/>
        <v>0</v>
      </c>
    </row>
    <row r="822" spans="1:25">
      <c r="A822" s="5" t="s">
        <v>1711</v>
      </c>
      <c r="B822" s="6" t="s">
        <v>1712</v>
      </c>
      <c r="C822" s="7" t="s">
        <v>4128</v>
      </c>
      <c r="D822" s="7" t="s">
        <v>1713</v>
      </c>
      <c r="E822" s="6">
        <v>27</v>
      </c>
      <c r="F822" s="6">
        <v>5</v>
      </c>
      <c r="G822" s="6">
        <v>2023</v>
      </c>
      <c r="H822" s="7">
        <f t="shared" si="96"/>
        <v>45073</v>
      </c>
      <c r="I822" s="7" t="str" cm="1">
        <f t="array" ref="I822">_xlfn.IFS(E822=1,"January",E822=2,"Febuary",E822=3,"March",E822=4,"April",E822=5,"May",E822=6,"June",E822=7,"July",E822=8,"August",E822=9,"September",E822=10,"October",E822=11,"November",E822=12,"December",E822&gt;12,_xlfn.IFS(F822=1,"January",F822=2,"Febuary",F822=3,"March",F822=4,"April",F822=5,"May",F822=6,"June",F822=7,"July",F822=8,"August",F822=9,"September",F822=10,"October",F822=11,"November",F822=12,"December"))</f>
        <v>May</v>
      </c>
      <c r="J822" s="7" t="str" cm="1">
        <f t="array" ref="J822">_xlfn.IFS(OR(I822="December",I822="January",I822="Febuary"),"Winter",OR(I822="March",I822="April",I822="May"),"Spring",OR(I822="June",I822="July",I822="August"),"Summer",OR(I822="September",I822="October",I822="November"),"Fall")</f>
        <v>Spring</v>
      </c>
      <c r="K822" s="11">
        <v>45093</v>
      </c>
      <c r="L822" s="6">
        <f t="shared" si="97"/>
        <v>20</v>
      </c>
      <c r="M822" s="6" t="s">
        <v>23</v>
      </c>
      <c r="N822" s="6">
        <v>18100</v>
      </c>
      <c r="O822" s="6">
        <v>774</v>
      </c>
      <c r="P822" s="12">
        <v>721.66</v>
      </c>
      <c r="Q822" s="12">
        <f t="shared" si="98"/>
        <v>721.66</v>
      </c>
      <c r="R822" s="6">
        <v>154</v>
      </c>
      <c r="S822" s="6" t="b">
        <v>1</v>
      </c>
      <c r="T822" s="6">
        <v>0</v>
      </c>
      <c r="U822" s="6">
        <f t="shared" si="99"/>
        <v>0</v>
      </c>
      <c r="V822" s="12">
        <f t="shared" si="100"/>
        <v>6978.34</v>
      </c>
      <c r="W822" s="12">
        <f t="shared" si="101"/>
        <v>4.6861038961039</v>
      </c>
      <c r="X822" s="12">
        <f t="shared" si="102"/>
        <v>0</v>
      </c>
      <c r="Y822" s="6">
        <f t="shared" si="103"/>
        <v>0</v>
      </c>
    </row>
    <row r="823" spans="1:25">
      <c r="A823" s="8" t="s">
        <v>1714</v>
      </c>
      <c r="B823" s="9" t="s">
        <v>1715</v>
      </c>
      <c r="C823" s="10" t="s">
        <v>4128</v>
      </c>
      <c r="D823" s="10">
        <v>45284</v>
      </c>
      <c r="E823" s="9">
        <v>12</v>
      </c>
      <c r="F823" s="9">
        <v>24</v>
      </c>
      <c r="G823" s="9">
        <v>2023</v>
      </c>
      <c r="H823" s="10">
        <f t="shared" si="96"/>
        <v>45284</v>
      </c>
      <c r="I823" s="10" t="str" cm="1">
        <f t="array" ref="I823">_xlfn.IFS(E823=1,"January",E823=2,"Febuary",E823=3,"March",E823=4,"April",E823=5,"May",E823=6,"June",E823=7,"July",E823=8,"August",E823=9,"September",E823=10,"October",E823=11,"November",E823=12,"December",E823&gt;12,_xlfn.IFS(F823=1,"January",F823=2,"Febuary",F823=3,"March",F823=4,"April",F823=5,"May",F823=6,"June",F823=7,"July",F823=8,"August",F823=9,"September",F823=10,"October",F823=11,"November",F823=12,"December"))</f>
        <v>December</v>
      </c>
      <c r="J823" s="10" t="str" cm="1">
        <f t="array" ref="J823">_xlfn.IFS(OR(I823="December",I823="January",I823="Febuary"),"Winter",OR(I823="March",I823="April",I823="May"),"Spring",OR(I823="June",I823="July",I823="August"),"Summer",OR(I823="September",I823="October",I823="November"),"Fall")</f>
        <v>Winter</v>
      </c>
      <c r="K823" s="13">
        <v>45303</v>
      </c>
      <c r="L823" s="9">
        <f t="shared" si="97"/>
        <v>19</v>
      </c>
      <c r="M823" s="9" t="s">
        <v>14</v>
      </c>
      <c r="N823" s="9">
        <v>58091</v>
      </c>
      <c r="O823" s="9">
        <v>2625</v>
      </c>
      <c r="P823" s="14">
        <v>2488.96</v>
      </c>
      <c r="Q823" s="14">
        <f t="shared" si="98"/>
        <v>2488.96</v>
      </c>
      <c r="R823" s="9">
        <v>200</v>
      </c>
      <c r="S823" s="9" t="b">
        <v>0</v>
      </c>
      <c r="T823" s="9">
        <v>0</v>
      </c>
      <c r="U823" s="9">
        <f t="shared" si="99"/>
        <v>0</v>
      </c>
      <c r="V823" s="14">
        <f t="shared" si="100"/>
        <v>7511.04</v>
      </c>
      <c r="W823" s="14">
        <f t="shared" si="101"/>
        <v>12.4448</v>
      </c>
      <c r="X823" s="14">
        <f t="shared" si="102"/>
        <v>0</v>
      </c>
      <c r="Y823" s="9">
        <f t="shared" si="103"/>
        <v>0</v>
      </c>
    </row>
    <row r="824" spans="1:25">
      <c r="A824" s="5" t="s">
        <v>1716</v>
      </c>
      <c r="B824" s="6" t="s">
        <v>1717</v>
      </c>
      <c r="C824" s="7" t="s">
        <v>4131</v>
      </c>
      <c r="D824" s="7">
        <v>45018</v>
      </c>
      <c r="E824" s="6">
        <v>4</v>
      </c>
      <c r="F824" s="6">
        <v>2</v>
      </c>
      <c r="G824" s="6">
        <v>2023</v>
      </c>
      <c r="H824" s="7">
        <f t="shared" si="96"/>
        <v>45018</v>
      </c>
      <c r="I824" s="7" t="str" cm="1">
        <f t="array" ref="I824">_xlfn.IFS(E824=1,"January",E824=2,"Febuary",E824=3,"March",E824=4,"April",E824=5,"May",E824=6,"June",E824=7,"July",E824=8,"August",E824=9,"September",E824=10,"October",E824=11,"November",E824=12,"December",E824&gt;12,_xlfn.IFS(F824=1,"January",F824=2,"Febuary",F824=3,"March",F824=4,"April",F824=5,"May",F824=6,"June",F824=7,"July",F824=8,"August",F824=9,"September",F824=10,"October",F824=11,"November",F824=12,"December"))</f>
        <v>April</v>
      </c>
      <c r="J824" s="7" t="str" cm="1">
        <f t="array" ref="J824">_xlfn.IFS(OR(I824="December",I824="January",I824="Febuary"),"Winter",OR(I824="March",I824="April",I824="May"),"Spring",OR(I824="June",I824="July",I824="August"),"Summer",OR(I824="September",I824="October",I824="November"),"Fall")</f>
        <v>Spring</v>
      </c>
      <c r="K824" s="11">
        <v>44991</v>
      </c>
      <c r="L824" s="6">
        <f t="shared" si="97"/>
        <v>45048</v>
      </c>
      <c r="M824" s="6" t="s">
        <v>14</v>
      </c>
      <c r="N824" s="6">
        <v>22949</v>
      </c>
      <c r="O824" s="6">
        <v>711</v>
      </c>
      <c r="P824" s="12">
        <v>1305.96</v>
      </c>
      <c r="Q824" s="12">
        <f t="shared" si="98"/>
        <v>1305.96</v>
      </c>
      <c r="R824" s="6">
        <v>107</v>
      </c>
      <c r="S824" s="6" t="b">
        <v>1</v>
      </c>
      <c r="T824" s="6">
        <v>0</v>
      </c>
      <c r="U824" s="6">
        <f t="shared" si="99"/>
        <v>0</v>
      </c>
      <c r="V824" s="12">
        <f t="shared" si="100"/>
        <v>4044.04</v>
      </c>
      <c r="W824" s="12">
        <f t="shared" si="101"/>
        <v>12.2052336448598</v>
      </c>
      <c r="X824" s="12">
        <f t="shared" si="102"/>
        <v>0</v>
      </c>
      <c r="Y824" s="6">
        <f t="shared" si="103"/>
        <v>0</v>
      </c>
    </row>
    <row r="825" spans="1:25">
      <c r="A825" s="8" t="s">
        <v>1718</v>
      </c>
      <c r="B825" s="9" t="s">
        <v>1719</v>
      </c>
      <c r="C825" s="10" t="s">
        <v>4129</v>
      </c>
      <c r="D825" s="10">
        <v>45003</v>
      </c>
      <c r="E825" s="9">
        <v>3</v>
      </c>
      <c r="F825" s="9">
        <v>18</v>
      </c>
      <c r="G825" s="9">
        <v>2023</v>
      </c>
      <c r="H825" s="10">
        <f t="shared" si="96"/>
        <v>45003</v>
      </c>
      <c r="I825" s="10" t="str" cm="1">
        <f t="array" ref="I825">_xlfn.IFS(E825=1,"January",E825=2,"Febuary",E825=3,"March",E825=4,"April",E825=5,"May",E825=6,"June",E825=7,"July",E825=8,"August",E825=9,"September",E825=10,"October",E825=11,"November",E825=12,"December",E825&gt;12,_xlfn.IFS(F825=1,"January",F825=2,"Febuary",F825=3,"March",F825=4,"April",F825=5,"May",F825=6,"June",F825=7,"July",F825=8,"August",F825=9,"September",F825=10,"October",F825=11,"November",F825=12,"December"))</f>
        <v>March</v>
      </c>
      <c r="J825" s="10" t="str" cm="1">
        <f t="array" ref="J825">_xlfn.IFS(OR(I825="December",I825="January",I825="Febuary"),"Winter",OR(I825="March",I825="April",I825="May"),"Spring",OR(I825="June",I825="July",I825="August"),"Summer",OR(I825="September",I825="October",I825="November"),"Fall")</f>
        <v>Spring</v>
      </c>
      <c r="K825" s="13">
        <v>45019</v>
      </c>
      <c r="L825" s="9">
        <f t="shared" si="97"/>
        <v>16</v>
      </c>
      <c r="M825" s="9" t="s">
        <v>23</v>
      </c>
      <c r="N825" s="9">
        <v>71080</v>
      </c>
      <c r="O825" s="9">
        <v>1405</v>
      </c>
      <c r="P825" s="14">
        <v>731.23</v>
      </c>
      <c r="Q825" s="14">
        <f t="shared" si="98"/>
        <v>731.23</v>
      </c>
      <c r="R825" s="9">
        <v>106</v>
      </c>
      <c r="S825" s="9" t="b">
        <v>1</v>
      </c>
      <c r="T825" s="9">
        <v>0</v>
      </c>
      <c r="U825" s="9">
        <f t="shared" si="99"/>
        <v>0</v>
      </c>
      <c r="V825" s="14">
        <f t="shared" si="100"/>
        <v>4568.77</v>
      </c>
      <c r="W825" s="14">
        <f t="shared" si="101"/>
        <v>6.89839622641509</v>
      </c>
      <c r="X825" s="14">
        <f t="shared" si="102"/>
        <v>0</v>
      </c>
      <c r="Y825" s="9">
        <f t="shared" si="103"/>
        <v>0</v>
      </c>
    </row>
    <row r="826" spans="1:25">
      <c r="A826" s="5" t="s">
        <v>1720</v>
      </c>
      <c r="B826" s="6" t="s">
        <v>1721</v>
      </c>
      <c r="C826" s="7" t="s">
        <v>4129</v>
      </c>
      <c r="D826" s="7">
        <v>45056</v>
      </c>
      <c r="E826" s="6">
        <v>5</v>
      </c>
      <c r="F826" s="6">
        <v>10</v>
      </c>
      <c r="G826" s="6">
        <v>2023</v>
      </c>
      <c r="H826" s="7">
        <f t="shared" si="96"/>
        <v>45056</v>
      </c>
      <c r="I826" s="7" t="str" cm="1">
        <f t="array" ref="I826">_xlfn.IFS(E826=1,"January",E826=2,"Febuary",E826=3,"March",E826=4,"April",E826=5,"May",E826=6,"June",E826=7,"July",E826=8,"August",E826=9,"September",E826=10,"October",E826=11,"November",E826=12,"December",E826&gt;12,_xlfn.IFS(F826=1,"January",F826=2,"Febuary",F826=3,"March",F826=4,"April",F826=5,"May",F826=6,"June",F826=7,"July",F826=8,"August",F826=9,"September",F826=10,"October",F826=11,"November",F826=12,"December"))</f>
        <v>May</v>
      </c>
      <c r="J826" s="7" t="str" cm="1">
        <f t="array" ref="J826">_xlfn.IFS(OR(I826="December",I826="January",I826="Febuary"),"Winter",OR(I826="March",I826="April",I826="May"),"Spring",OR(I826="June",I826="July",I826="August"),"Summer",OR(I826="September",I826="October",I826="November"),"Fall")</f>
        <v>Spring</v>
      </c>
      <c r="K826" s="11">
        <v>45077</v>
      </c>
      <c r="L826" s="6">
        <f t="shared" si="97"/>
        <v>21</v>
      </c>
      <c r="M826" s="6" t="s">
        <v>41</v>
      </c>
      <c r="N826" s="6">
        <v>38744</v>
      </c>
      <c r="O826" s="6">
        <v>562</v>
      </c>
      <c r="P826" s="12">
        <v>553.06</v>
      </c>
      <c r="Q826" s="12">
        <f t="shared" si="98"/>
        <v>553.06</v>
      </c>
      <c r="R826" s="6">
        <v>89</v>
      </c>
      <c r="S826" s="6" t="b">
        <v>0</v>
      </c>
      <c r="T826" s="6">
        <v>0</v>
      </c>
      <c r="U826" s="6">
        <f t="shared" si="99"/>
        <v>0</v>
      </c>
      <c r="V826" s="12">
        <f t="shared" si="100"/>
        <v>3896.94</v>
      </c>
      <c r="W826" s="12">
        <f t="shared" si="101"/>
        <v>6.21415730337079</v>
      </c>
      <c r="X826" s="12">
        <f t="shared" si="102"/>
        <v>0</v>
      </c>
      <c r="Y826" s="6">
        <f t="shared" si="103"/>
        <v>0</v>
      </c>
    </row>
    <row r="827" spans="1:25">
      <c r="A827" s="8" t="s">
        <v>1722</v>
      </c>
      <c r="B827" s="9" t="s">
        <v>1723</v>
      </c>
      <c r="C827" s="10" t="s">
        <v>4128</v>
      </c>
      <c r="D827" s="10" t="s">
        <v>1724</v>
      </c>
      <c r="E827" s="9">
        <v>23</v>
      </c>
      <c r="F827" s="9">
        <v>7</v>
      </c>
      <c r="G827" s="9">
        <v>2023</v>
      </c>
      <c r="H827" s="10">
        <f t="shared" si="96"/>
        <v>45130</v>
      </c>
      <c r="I827" s="10" t="str" cm="1">
        <f t="array" ref="I827">_xlfn.IFS(E827=1,"January",E827=2,"Febuary",E827=3,"March",E827=4,"April",E827=5,"May",E827=6,"June",E827=7,"July",E827=8,"August",E827=9,"September",E827=10,"October",E827=11,"November",E827=12,"December",E827&gt;12,_xlfn.IFS(F827=1,"January",F827=2,"Febuary",F827=3,"March",F827=4,"April",F827=5,"May",F827=6,"June",F827=7,"July",F827=8,"August",F827=9,"September",F827=10,"October",F827=11,"November",F827=12,"December"))</f>
        <v>July</v>
      </c>
      <c r="J827" s="10" t="str" cm="1">
        <f t="array" ref="J827">_xlfn.IFS(OR(I827="December",I827="January",I827="Febuary"),"Winter",OR(I827="March",I827="April",I827="May"),"Spring",OR(I827="June",I827="July",I827="August"),"Summer",OR(I827="September",I827="October",I827="November"),"Fall")</f>
        <v>Summer</v>
      </c>
      <c r="K827" s="13">
        <v>45150</v>
      </c>
      <c r="L827" s="9">
        <f t="shared" si="97"/>
        <v>20</v>
      </c>
      <c r="M827" s="9" t="s">
        <v>19</v>
      </c>
      <c r="N827" s="9">
        <v>46543</v>
      </c>
      <c r="O827" s="9">
        <v>627</v>
      </c>
      <c r="P827" s="14">
        <v>834.87</v>
      </c>
      <c r="Q827" s="14">
        <f t="shared" si="98"/>
        <v>834.87</v>
      </c>
      <c r="R827" s="9">
        <v>78</v>
      </c>
      <c r="S827" s="9" t="b">
        <v>1</v>
      </c>
      <c r="T827" s="9">
        <v>0</v>
      </c>
      <c r="U827" s="9">
        <f t="shared" si="99"/>
        <v>0</v>
      </c>
      <c r="V827" s="14">
        <f t="shared" si="100"/>
        <v>3065.13</v>
      </c>
      <c r="W827" s="14">
        <f t="shared" si="101"/>
        <v>10.7034615384615</v>
      </c>
      <c r="X827" s="14">
        <f t="shared" si="102"/>
        <v>0</v>
      </c>
      <c r="Y827" s="9">
        <f t="shared" si="103"/>
        <v>0</v>
      </c>
    </row>
    <row r="828" spans="1:25">
      <c r="A828" s="5" t="s">
        <v>1725</v>
      </c>
      <c r="B828" s="6" t="s">
        <v>1726</v>
      </c>
      <c r="C828" s="7" t="s">
        <v>4128</v>
      </c>
      <c r="D828" s="7">
        <v>45134</v>
      </c>
      <c r="E828" s="6">
        <v>7</v>
      </c>
      <c r="F828" s="6">
        <v>27</v>
      </c>
      <c r="G828" s="6">
        <v>2023</v>
      </c>
      <c r="H828" s="7">
        <f t="shared" si="96"/>
        <v>45134</v>
      </c>
      <c r="I828" s="7" t="str" cm="1">
        <f t="array" ref="I828">_xlfn.IFS(E828=1,"January",E828=2,"Febuary",E828=3,"March",E828=4,"April",E828=5,"May",E828=6,"June",E828=7,"July",E828=8,"August",E828=9,"September",E828=10,"October",E828=11,"November",E828=12,"December",E828&gt;12,_xlfn.IFS(F828=1,"January",F828=2,"Febuary",F828=3,"March",F828=4,"April",F828=5,"May",F828=6,"June",F828=7,"July",F828=8,"August",F828=9,"September",F828=10,"October",F828=11,"November",F828=12,"December"))</f>
        <v>July</v>
      </c>
      <c r="J828" s="7" t="str" cm="1">
        <f t="array" ref="J828">_xlfn.IFS(OR(I828="December",I828="January",I828="Febuary"),"Winter",OR(I828="March",I828="April",I828="May"),"Spring",OR(I828="June",I828="July",I828="August"),"Summer",OR(I828="September",I828="October",I828="November"),"Fall")</f>
        <v>Summer</v>
      </c>
      <c r="K828" s="11">
        <v>45153</v>
      </c>
      <c r="L828" s="6">
        <f t="shared" si="97"/>
        <v>19</v>
      </c>
      <c r="M828" s="6" t="s">
        <v>19</v>
      </c>
      <c r="N828" s="6">
        <v>93193</v>
      </c>
      <c r="O828" s="6">
        <v>3612</v>
      </c>
      <c r="P828" s="12">
        <v>2609.04</v>
      </c>
      <c r="Q828" s="12">
        <f t="shared" si="98"/>
        <v>2609.04</v>
      </c>
      <c r="R828" s="6">
        <v>549</v>
      </c>
      <c r="S828" s="6" t="b">
        <v>0</v>
      </c>
      <c r="T828" s="6">
        <v>0</v>
      </c>
      <c r="U828" s="6">
        <f t="shared" si="99"/>
        <v>0</v>
      </c>
      <c r="V828" s="12">
        <f t="shared" si="100"/>
        <v>24840.96</v>
      </c>
      <c r="W828" s="12">
        <f t="shared" si="101"/>
        <v>4.75234972677596</v>
      </c>
      <c r="X828" s="12">
        <f t="shared" si="102"/>
        <v>0</v>
      </c>
      <c r="Y828" s="6">
        <f t="shared" si="103"/>
        <v>0</v>
      </c>
    </row>
    <row r="829" spans="1:25">
      <c r="A829" s="8" t="s">
        <v>1727</v>
      </c>
      <c r="B829" s="9" t="s">
        <v>1728</v>
      </c>
      <c r="C829" s="10" t="s">
        <v>4128</v>
      </c>
      <c r="D829" s="10">
        <v>45283</v>
      </c>
      <c r="E829" s="9">
        <v>12</v>
      </c>
      <c r="F829" s="9">
        <v>23</v>
      </c>
      <c r="G829" s="9">
        <v>2023</v>
      </c>
      <c r="H829" s="10">
        <f t="shared" si="96"/>
        <v>45283</v>
      </c>
      <c r="I829" s="10" t="str" cm="1">
        <f t="array" ref="I829">_xlfn.IFS(E829=1,"January",E829=2,"Febuary",E829=3,"March",E829=4,"April",E829=5,"May",E829=6,"June",E829=7,"July",E829=8,"August",E829=9,"September",E829=10,"October",E829=11,"November",E829=12,"December",E829&gt;12,_xlfn.IFS(F829=1,"January",F829=2,"Febuary",F829=3,"March",F829=4,"April",F829=5,"May",F829=6,"June",F829=7,"July",F829=8,"August",F829=9,"September",F829=10,"October",F829=11,"November",F829=12,"December"))</f>
        <v>December</v>
      </c>
      <c r="J829" s="10" t="str" cm="1">
        <f t="array" ref="J829">_xlfn.IFS(OR(I829="December",I829="January",I829="Febuary"),"Winter",OR(I829="March",I829="April",I829="May"),"Spring",OR(I829="June",I829="July",I829="August"),"Summer",OR(I829="September",I829="October",I829="November"),"Fall")</f>
        <v>Winter</v>
      </c>
      <c r="K829" s="13">
        <v>45285</v>
      </c>
      <c r="L829" s="9">
        <f t="shared" si="97"/>
        <v>2</v>
      </c>
      <c r="M829" s="9" t="s">
        <v>14</v>
      </c>
      <c r="N829" s="9">
        <v>37187</v>
      </c>
      <c r="O829" s="9">
        <v>996</v>
      </c>
      <c r="P829" s="14">
        <v>635.6</v>
      </c>
      <c r="Q829" s="14">
        <f t="shared" si="98"/>
        <v>635.6</v>
      </c>
      <c r="R829" s="9">
        <v>80</v>
      </c>
      <c r="S829" s="9" t="b">
        <v>1</v>
      </c>
      <c r="T829" s="9">
        <v>0</v>
      </c>
      <c r="U829" s="9">
        <f t="shared" si="99"/>
        <v>0</v>
      </c>
      <c r="V829" s="14">
        <f t="shared" si="100"/>
        <v>3364.4</v>
      </c>
      <c r="W829" s="14">
        <f t="shared" si="101"/>
        <v>7.945</v>
      </c>
      <c r="X829" s="14">
        <f t="shared" si="102"/>
        <v>0</v>
      </c>
      <c r="Y829" s="9">
        <f t="shared" si="103"/>
        <v>0</v>
      </c>
    </row>
    <row r="830" spans="1:25">
      <c r="A830" s="5" t="s">
        <v>1729</v>
      </c>
      <c r="B830" s="6" t="s">
        <v>1730</v>
      </c>
      <c r="C830" s="7" t="s">
        <v>4127</v>
      </c>
      <c r="D830" s="7">
        <v>44968</v>
      </c>
      <c r="E830" s="6">
        <v>2</v>
      </c>
      <c r="F830" s="6">
        <v>11</v>
      </c>
      <c r="G830" s="6">
        <v>2023</v>
      </c>
      <c r="H830" s="7">
        <f t="shared" si="96"/>
        <v>44968</v>
      </c>
      <c r="I830" s="7" t="str" cm="1">
        <f t="array" ref="I830">_xlfn.IFS(E830=1,"January",E830=2,"Febuary",E830=3,"March",E830=4,"April",E830=5,"May",E830=6,"June",E830=7,"July",E830=8,"August",E830=9,"September",E830=10,"October",E830=11,"November",E830=12,"December",E830&gt;12,_xlfn.IFS(F830=1,"January",F830=2,"Febuary",F830=3,"March",F830=4,"April",F830=5,"May",F830=6,"June",F830=7,"July",F830=8,"August",F830=9,"September",F830=10,"October",F830=11,"November",F830=12,"December"))</f>
        <v>Febuary</v>
      </c>
      <c r="J830" s="7" t="str" cm="1">
        <f t="array" ref="J830">_xlfn.IFS(OR(I830="December",I830="January",I830="Febuary"),"Winter",OR(I830="March",I830="April",I830="May"),"Spring",OR(I830="June",I830="July",I830="August"),"Summer",OR(I830="September",I830="October",I830="November"),"Fall")</f>
        <v>Winter</v>
      </c>
      <c r="K830" s="11">
        <v>44990</v>
      </c>
      <c r="L830" s="6">
        <f t="shared" si="97"/>
        <v>22</v>
      </c>
      <c r="M830" s="6" t="s">
        <v>33</v>
      </c>
      <c r="N830" s="6">
        <v>8239</v>
      </c>
      <c r="O830" s="6">
        <v>380</v>
      </c>
      <c r="P830" s="12">
        <v>654.71</v>
      </c>
      <c r="Q830" s="12">
        <f t="shared" si="98"/>
        <v>654.71</v>
      </c>
      <c r="R830" s="6">
        <v>61</v>
      </c>
      <c r="S830" s="6" t="b">
        <v>1</v>
      </c>
      <c r="T830" s="6">
        <v>0</v>
      </c>
      <c r="U830" s="6">
        <f t="shared" si="99"/>
        <v>0</v>
      </c>
      <c r="V830" s="12">
        <f t="shared" si="100"/>
        <v>2395.29</v>
      </c>
      <c r="W830" s="12">
        <f t="shared" si="101"/>
        <v>10.7329508196721</v>
      </c>
      <c r="X830" s="12">
        <f t="shared" si="102"/>
        <v>0</v>
      </c>
      <c r="Y830" s="6">
        <f t="shared" si="103"/>
        <v>0</v>
      </c>
    </row>
    <row r="831" spans="1:25">
      <c r="A831" s="8" t="s">
        <v>1731</v>
      </c>
      <c r="B831" s="9" t="s">
        <v>1732</v>
      </c>
      <c r="C831" s="10" t="s">
        <v>4127</v>
      </c>
      <c r="D831" s="10" t="s">
        <v>1733</v>
      </c>
      <c r="E831" s="9">
        <v>17</v>
      </c>
      <c r="F831" s="9">
        <v>1</v>
      </c>
      <c r="G831" s="9">
        <v>2023</v>
      </c>
      <c r="H831" s="10">
        <f t="shared" si="96"/>
        <v>44943</v>
      </c>
      <c r="I831" s="10" t="str" cm="1">
        <f t="array" ref="I831">_xlfn.IFS(E831=1,"January",E831=2,"Febuary",E831=3,"March",E831=4,"April",E831=5,"May",E831=6,"June",E831=7,"July",E831=8,"August",E831=9,"September",E831=10,"October",E831=11,"November",E831=12,"December",E831&gt;12,_xlfn.IFS(F831=1,"January",F831=2,"Febuary",F831=3,"March",F831=4,"April",F831=5,"May",F831=6,"June",F831=7,"July",F831=8,"August",F831=9,"September",F831=10,"October",F831=11,"November",F831=12,"December"))</f>
        <v>January</v>
      </c>
      <c r="J831" s="10" t="str" cm="1">
        <f t="array" ref="J831">_xlfn.IFS(OR(I831="December",I831="January",I831="Febuary"),"Winter",OR(I831="March",I831="April",I831="May"),"Spring",OR(I831="June",I831="July",I831="August"),"Summer",OR(I831="September",I831="October",I831="November"),"Fall")</f>
        <v>Winter</v>
      </c>
      <c r="K831" s="13">
        <v>44959</v>
      </c>
      <c r="L831" s="9">
        <f t="shared" si="97"/>
        <v>16</v>
      </c>
      <c r="M831" s="9" t="s">
        <v>19</v>
      </c>
      <c r="N831" s="9">
        <v>15489</v>
      </c>
      <c r="O831" s="9">
        <v>613</v>
      </c>
      <c r="P831" s="14">
        <v>1128.9</v>
      </c>
      <c r="Q831" s="14">
        <f t="shared" si="98"/>
        <v>1128.9</v>
      </c>
      <c r="R831" s="9">
        <v>0</v>
      </c>
      <c r="S831" s="9" t="b">
        <v>1</v>
      </c>
      <c r="T831" s="9">
        <v>0</v>
      </c>
      <c r="U831" s="9">
        <f t="shared" si="99"/>
        <v>0</v>
      </c>
      <c r="V831" s="14">
        <f t="shared" si="100"/>
        <v>-1128.9</v>
      </c>
      <c r="W831" s="14">
        <f t="shared" si="101"/>
        <v>0</v>
      </c>
      <c r="X831" s="14">
        <f t="shared" si="102"/>
        <v>0</v>
      </c>
      <c r="Y831" s="9">
        <f t="shared" si="103"/>
        <v>0</v>
      </c>
    </row>
    <row r="832" spans="1:25">
      <c r="A832" s="5" t="s">
        <v>1734</v>
      </c>
      <c r="B832" s="6" t="s">
        <v>1735</v>
      </c>
      <c r="C832" s="7" t="s">
        <v>4128</v>
      </c>
      <c r="D832" s="7">
        <v>45121</v>
      </c>
      <c r="E832" s="6">
        <v>7</v>
      </c>
      <c r="F832" s="6">
        <v>14</v>
      </c>
      <c r="G832" s="6">
        <v>2023</v>
      </c>
      <c r="H832" s="7">
        <f t="shared" si="96"/>
        <v>45121</v>
      </c>
      <c r="I832" s="7" t="str" cm="1">
        <f t="array" ref="I832">_xlfn.IFS(E832=1,"January",E832=2,"Febuary",E832=3,"March",E832=4,"April",E832=5,"May",E832=6,"June",E832=7,"July",E832=8,"August",E832=9,"September",E832=10,"October",E832=11,"November",E832=12,"December",E832&gt;12,_xlfn.IFS(F832=1,"January",F832=2,"Febuary",F832=3,"March",F832=4,"April",F832=5,"May",F832=6,"June",F832=7,"July",F832=8,"August",F832=9,"September",F832=10,"October",F832=11,"November",F832=12,"December"))</f>
        <v>July</v>
      </c>
      <c r="J832" s="7" t="str" cm="1">
        <f t="array" ref="J832">_xlfn.IFS(OR(I832="December",I832="January",I832="Febuary"),"Winter",OR(I832="March",I832="April",I832="May"),"Spring",OR(I832="June",I832="July",I832="August"),"Summer",OR(I832="September",I832="October",I832="November"),"Fall")</f>
        <v>Summer</v>
      </c>
      <c r="K832" s="11">
        <v>45123</v>
      </c>
      <c r="L832" s="6">
        <f t="shared" si="97"/>
        <v>2</v>
      </c>
      <c r="M832" s="6" t="s">
        <v>41</v>
      </c>
      <c r="N832" s="6">
        <v>59017</v>
      </c>
      <c r="O832" s="6">
        <v>1041</v>
      </c>
      <c r="P832" s="12">
        <v>1806.56</v>
      </c>
      <c r="Q832" s="12">
        <f t="shared" si="98"/>
        <v>1806.56</v>
      </c>
      <c r="R832" s="6">
        <v>155</v>
      </c>
      <c r="S832" s="6" t="b">
        <v>0</v>
      </c>
      <c r="T832" s="6">
        <v>0</v>
      </c>
      <c r="U832" s="6">
        <f t="shared" si="99"/>
        <v>0</v>
      </c>
      <c r="V832" s="12">
        <f t="shared" si="100"/>
        <v>5943.44</v>
      </c>
      <c r="W832" s="12">
        <f t="shared" si="101"/>
        <v>11.6552258064516</v>
      </c>
      <c r="X832" s="12">
        <f t="shared" si="102"/>
        <v>0</v>
      </c>
      <c r="Y832" s="6">
        <f t="shared" si="103"/>
        <v>0</v>
      </c>
    </row>
    <row r="833" spans="1:25">
      <c r="A833" s="8" t="s">
        <v>1736</v>
      </c>
      <c r="B833" s="9" t="s">
        <v>1737</v>
      </c>
      <c r="C833" s="10" t="s">
        <v>4131</v>
      </c>
      <c r="D833" s="10" t="s">
        <v>1738</v>
      </c>
      <c r="E833" s="9">
        <v>23</v>
      </c>
      <c r="F833" s="9">
        <v>11</v>
      </c>
      <c r="G833" s="9">
        <v>2023</v>
      </c>
      <c r="H833" s="10">
        <f t="shared" si="96"/>
        <v>45253</v>
      </c>
      <c r="I833" s="10" t="str" cm="1">
        <f t="array" ref="I833">_xlfn.IFS(E833=1,"January",E833=2,"Febuary",E833=3,"March",E833=4,"April",E833=5,"May",E833=6,"June",E833=7,"July",E833=8,"August",E833=9,"September",E833=10,"October",E833=11,"November",E833=12,"December",E833&gt;12,_xlfn.IFS(F833=1,"January",F833=2,"Febuary",F833=3,"March",F833=4,"April",F833=5,"May",F833=6,"June",F833=7,"July",F833=8,"August",F833=9,"September",F833=10,"October",F833=11,"November",F833=12,"December"))</f>
        <v>November</v>
      </c>
      <c r="J833" s="10" t="str" cm="1">
        <f t="array" ref="J833">_xlfn.IFS(OR(I833="December",I833="January",I833="Febuary"),"Winter",OR(I833="March",I833="April",I833="May"),"Spring",OR(I833="June",I833="July",I833="August"),"Summer",OR(I833="September",I833="October",I833="November"),"Fall")</f>
        <v>Fall</v>
      </c>
      <c r="K833" s="13">
        <v>45269</v>
      </c>
      <c r="L833" s="9">
        <f t="shared" si="97"/>
        <v>16</v>
      </c>
      <c r="M833" s="9" t="s">
        <v>14</v>
      </c>
      <c r="N833" s="9">
        <v>62877</v>
      </c>
      <c r="O833" s="9">
        <v>2172</v>
      </c>
      <c r="P833" s="14">
        <v>4014.25</v>
      </c>
      <c r="Q833" s="14">
        <f t="shared" si="98"/>
        <v>3636.145</v>
      </c>
      <c r="R833" s="9">
        <v>269</v>
      </c>
      <c r="S833" s="9" t="b">
        <v>1</v>
      </c>
      <c r="T833" s="9">
        <v>0</v>
      </c>
      <c r="U833" s="9">
        <f t="shared" si="99"/>
        <v>0</v>
      </c>
      <c r="V833" s="14">
        <f t="shared" si="100"/>
        <v>9813.855</v>
      </c>
      <c r="W833" s="14">
        <f t="shared" si="101"/>
        <v>13.5172676579926</v>
      </c>
      <c r="X833" s="14">
        <f t="shared" si="102"/>
        <v>0</v>
      </c>
      <c r="Y833" s="9">
        <f t="shared" si="103"/>
        <v>0</v>
      </c>
    </row>
    <row r="834" spans="1:25">
      <c r="A834" s="5" t="s">
        <v>1739</v>
      </c>
      <c r="B834" s="6" t="s">
        <v>1740</v>
      </c>
      <c r="C834" s="7" t="s">
        <v>4128</v>
      </c>
      <c r="D834" s="7" t="s">
        <v>1741</v>
      </c>
      <c r="E834" s="6">
        <v>29</v>
      </c>
      <c r="F834" s="6">
        <v>3</v>
      </c>
      <c r="G834" s="6">
        <v>2023</v>
      </c>
      <c r="H834" s="7">
        <f t="shared" ref="H834:H897" si="104">IF(E834&gt;12,DATE(G834,F834,E834),D834)</f>
        <v>45014</v>
      </c>
      <c r="I834" s="7" t="str" cm="1">
        <f t="array" ref="I834">_xlfn.IFS(E834=1,"January",E834=2,"Febuary",E834=3,"March",E834=4,"April",E834=5,"May",E834=6,"June",E834=7,"July",E834=8,"August",E834=9,"September",E834=10,"October",E834=11,"November",E834=12,"December",E834&gt;12,_xlfn.IFS(F834=1,"January",F834=2,"Febuary",F834=3,"March",F834=4,"April",F834=5,"May",F834=6,"June",F834=7,"July",F834=8,"August",F834=9,"September",F834=10,"October",F834=11,"November",F834=12,"December"))</f>
        <v>March</v>
      </c>
      <c r="J834" s="7" t="str" cm="1">
        <f t="array" ref="J834">_xlfn.IFS(OR(I834="December",I834="January",I834="Febuary"),"Winter",OR(I834="March",I834="April",I834="May"),"Spring",OR(I834="June",I834="July",I834="August"),"Summer",OR(I834="September",I834="October",I834="November"),"Fall")</f>
        <v>Spring</v>
      </c>
      <c r="K834" s="11">
        <v>45025</v>
      </c>
      <c r="L834" s="6">
        <f t="shared" ref="L834:L897" si="105">IF(DATEDIF(H834,K834,"D")&lt;0,H834+30,DATEDIF(H834,K834,"D"))</f>
        <v>11</v>
      </c>
      <c r="M834" s="6" t="s">
        <v>14</v>
      </c>
      <c r="N834" s="6">
        <v>44125</v>
      </c>
      <c r="O834" s="6">
        <v>1209</v>
      </c>
      <c r="P834" s="12">
        <v>1607.57</v>
      </c>
      <c r="Q834" s="12">
        <f t="shared" ref="Q834:Q897" si="106">IF(IF(P834&lt;$AA$6,$AA$6,IF(P834&gt;$AA$7,$AA$7,P834))&lt;0,IF(P834&lt;$AA$6,$AA$6,IF(P834&gt;$AA$7,$AA$7,P834))*(-1),IF(P834&lt;$AA$6,$AA$6,IF(P834&gt;$AA$7,$AA$7,P834)))</f>
        <v>1607.57</v>
      </c>
      <c r="R834" s="6">
        <v>227</v>
      </c>
      <c r="S834" s="6" t="b">
        <v>1</v>
      </c>
      <c r="T834" s="6">
        <v>0</v>
      </c>
      <c r="U834" s="6">
        <f t="shared" ref="U834:U897" si="107">IFERROR((R834/T834)*100,0)</f>
        <v>0</v>
      </c>
      <c r="V834" s="12">
        <f t="shared" ref="V834:V897" si="108">(R834*50)-Q834</f>
        <v>9742.43</v>
      </c>
      <c r="W834" s="12">
        <f t="shared" ref="W834:W897" si="109">IFERROR(Q834/R834,0)</f>
        <v>7.08180616740088</v>
      </c>
      <c r="X834" s="12">
        <f t="shared" ref="X834:X897" si="110">IFERROR(Q834/T834,0)</f>
        <v>0</v>
      </c>
      <c r="Y834" s="6">
        <f t="shared" ref="Y834:Y897" si="111">T834/N834</f>
        <v>0</v>
      </c>
    </row>
    <row r="835" spans="1:25">
      <c r="A835" s="8" t="s">
        <v>1742</v>
      </c>
      <c r="B835" s="9" t="s">
        <v>1743</v>
      </c>
      <c r="C835" s="10" t="s">
        <v>4129</v>
      </c>
      <c r="D835" s="10">
        <v>45149</v>
      </c>
      <c r="E835" s="9">
        <v>8</v>
      </c>
      <c r="F835" s="9">
        <v>11</v>
      </c>
      <c r="G835" s="9">
        <v>2023</v>
      </c>
      <c r="H835" s="10">
        <f t="shared" si="104"/>
        <v>45149</v>
      </c>
      <c r="I835" s="10" t="str" cm="1">
        <f t="array" ref="I835">_xlfn.IFS(E835=1,"January",E835=2,"Febuary",E835=3,"March",E835=4,"April",E835=5,"May",E835=6,"June",E835=7,"July",E835=8,"August",E835=9,"September",E835=10,"October",E835=11,"November",E835=12,"December",E835&gt;12,_xlfn.IFS(F835=1,"January",F835=2,"Febuary",F835=3,"March",F835=4,"April",F835=5,"May",F835=6,"June",F835=7,"July",F835=8,"August",F835=9,"September",F835=10,"October",F835=11,"November",F835=12,"December"))</f>
        <v>August</v>
      </c>
      <c r="J835" s="10" t="str" cm="1">
        <f t="array" ref="J835">_xlfn.IFS(OR(I835="December",I835="January",I835="Febuary"),"Winter",OR(I835="March",I835="April",I835="May"),"Spring",OR(I835="June",I835="July",I835="August"),"Summer",OR(I835="September",I835="October",I835="November"),"Fall")</f>
        <v>Summer</v>
      </c>
      <c r="K835" s="13">
        <v>45161</v>
      </c>
      <c r="L835" s="9">
        <f t="shared" si="105"/>
        <v>12</v>
      </c>
      <c r="M835" s="9" t="s">
        <v>41</v>
      </c>
      <c r="N835" s="9">
        <v>50922</v>
      </c>
      <c r="O835" s="9">
        <v>1685</v>
      </c>
      <c r="P835" s="14">
        <v>2895.48</v>
      </c>
      <c r="Q835" s="14">
        <f t="shared" si="106"/>
        <v>2895.48</v>
      </c>
      <c r="R835" s="9">
        <v>88</v>
      </c>
      <c r="S835" s="9" t="b">
        <v>0</v>
      </c>
      <c r="T835" s="9">
        <v>0</v>
      </c>
      <c r="U835" s="9">
        <f t="shared" si="107"/>
        <v>0</v>
      </c>
      <c r="V835" s="14">
        <f t="shared" si="108"/>
        <v>1504.52</v>
      </c>
      <c r="W835" s="14">
        <f t="shared" si="109"/>
        <v>32.9031818181818</v>
      </c>
      <c r="X835" s="14">
        <f t="shared" si="110"/>
        <v>0</v>
      </c>
      <c r="Y835" s="9">
        <f t="shared" si="111"/>
        <v>0</v>
      </c>
    </row>
    <row r="836" spans="1:25">
      <c r="A836" s="5" t="s">
        <v>1744</v>
      </c>
      <c r="B836" s="6" t="s">
        <v>1745</v>
      </c>
      <c r="C836" s="7" t="s">
        <v>4131</v>
      </c>
      <c r="D836" s="7">
        <v>44975</v>
      </c>
      <c r="E836" s="6">
        <v>2</v>
      </c>
      <c r="F836" s="6">
        <v>18</v>
      </c>
      <c r="G836" s="6">
        <v>2023</v>
      </c>
      <c r="H836" s="7">
        <f t="shared" si="104"/>
        <v>44975</v>
      </c>
      <c r="I836" s="7" t="str" cm="1">
        <f t="array" ref="I836">_xlfn.IFS(E836=1,"January",E836=2,"Febuary",E836=3,"March",E836=4,"April",E836=5,"May",E836=6,"June",E836=7,"July",E836=8,"August",E836=9,"September",E836=10,"October",E836=11,"November",E836=12,"December",E836&gt;12,_xlfn.IFS(F836=1,"January",F836=2,"Febuary",F836=3,"March",F836=4,"April",F836=5,"May",F836=6,"June",F836=7,"July",F836=8,"August",F836=9,"September",F836=10,"October",F836=11,"November",F836=12,"December"))</f>
        <v>Febuary</v>
      </c>
      <c r="J836" s="7" t="str" cm="1">
        <f t="array" ref="J836">_xlfn.IFS(OR(I836="December",I836="January",I836="Febuary"),"Winter",OR(I836="March",I836="April",I836="May"),"Spring",OR(I836="June",I836="July",I836="August"),"Summer",OR(I836="September",I836="October",I836="November"),"Fall")</f>
        <v>Winter</v>
      </c>
      <c r="K836" s="11">
        <v>44976</v>
      </c>
      <c r="L836" s="6">
        <f t="shared" si="105"/>
        <v>1</v>
      </c>
      <c r="M836" s="6" t="s">
        <v>33</v>
      </c>
      <c r="N836" s="6">
        <v>95074</v>
      </c>
      <c r="O836" s="6">
        <v>3757</v>
      </c>
      <c r="P836" s="12">
        <v>4042.77</v>
      </c>
      <c r="Q836" s="12">
        <f t="shared" si="106"/>
        <v>3636.145</v>
      </c>
      <c r="R836" s="6">
        <v>599</v>
      </c>
      <c r="S836" s="6" t="b">
        <v>0</v>
      </c>
      <c r="T836" s="6">
        <v>0</v>
      </c>
      <c r="U836" s="6">
        <f t="shared" si="107"/>
        <v>0</v>
      </c>
      <c r="V836" s="12">
        <f t="shared" si="108"/>
        <v>26313.855</v>
      </c>
      <c r="W836" s="12">
        <f t="shared" si="109"/>
        <v>6.07035893155259</v>
      </c>
      <c r="X836" s="12">
        <f t="shared" si="110"/>
        <v>0</v>
      </c>
      <c r="Y836" s="6">
        <f t="shared" si="111"/>
        <v>0</v>
      </c>
    </row>
    <row r="837" spans="1:25">
      <c r="A837" s="8" t="s">
        <v>1746</v>
      </c>
      <c r="B837" s="9" t="s">
        <v>1747</v>
      </c>
      <c r="C837" s="10" t="s">
        <v>4131</v>
      </c>
      <c r="D837" s="10">
        <v>45044</v>
      </c>
      <c r="E837" s="9">
        <v>4</v>
      </c>
      <c r="F837" s="9">
        <v>28</v>
      </c>
      <c r="G837" s="9">
        <v>2023</v>
      </c>
      <c r="H837" s="10">
        <f t="shared" si="104"/>
        <v>45044</v>
      </c>
      <c r="I837" s="10" t="str" cm="1">
        <f t="array" ref="I837">_xlfn.IFS(E837=1,"January",E837=2,"Febuary",E837=3,"March",E837=4,"April",E837=5,"May",E837=6,"June",E837=7,"July",E837=8,"August",E837=9,"September",E837=10,"October",E837=11,"November",E837=12,"December",E837&gt;12,_xlfn.IFS(F837=1,"January",F837=2,"Febuary",F837=3,"March",F837=4,"April",F837=5,"May",F837=6,"June",F837=7,"July",F837=8,"August",F837=9,"September",F837=10,"October",F837=11,"November",F837=12,"December"))</f>
        <v>April</v>
      </c>
      <c r="J837" s="10" t="str" cm="1">
        <f t="array" ref="J837">_xlfn.IFS(OR(I837="December",I837="January",I837="Febuary"),"Winter",OR(I837="March",I837="April",I837="May"),"Spring",OR(I837="June",I837="July",I837="August"),"Summer",OR(I837="September",I837="October",I837="November"),"Fall")</f>
        <v>Spring</v>
      </c>
      <c r="K837" s="13">
        <v>45053</v>
      </c>
      <c r="L837" s="9">
        <f t="shared" si="105"/>
        <v>9</v>
      </c>
      <c r="M837" s="9" t="s">
        <v>19</v>
      </c>
      <c r="N837" s="9">
        <v>33049</v>
      </c>
      <c r="O837" s="9">
        <v>1396</v>
      </c>
      <c r="P837" s="14">
        <v>2093.16</v>
      </c>
      <c r="Q837" s="14">
        <f t="shared" si="106"/>
        <v>2093.16</v>
      </c>
      <c r="R837" s="9">
        <v>255</v>
      </c>
      <c r="S837" s="9" t="b">
        <v>1</v>
      </c>
      <c r="T837" s="9">
        <v>0</v>
      </c>
      <c r="U837" s="9">
        <f t="shared" si="107"/>
        <v>0</v>
      </c>
      <c r="V837" s="14">
        <f t="shared" si="108"/>
        <v>10656.84</v>
      </c>
      <c r="W837" s="14">
        <f t="shared" si="109"/>
        <v>8.20847058823529</v>
      </c>
      <c r="X837" s="14">
        <f t="shared" si="110"/>
        <v>0</v>
      </c>
      <c r="Y837" s="9">
        <f t="shared" si="111"/>
        <v>0</v>
      </c>
    </row>
    <row r="838" spans="1:25">
      <c r="A838" s="5" t="s">
        <v>1748</v>
      </c>
      <c r="B838" s="6" t="s">
        <v>1749</v>
      </c>
      <c r="C838" s="7" t="s">
        <v>4129</v>
      </c>
      <c r="D838" s="7">
        <v>45217</v>
      </c>
      <c r="E838" s="6">
        <v>10</v>
      </c>
      <c r="F838" s="6">
        <v>18</v>
      </c>
      <c r="G838" s="6">
        <v>2023</v>
      </c>
      <c r="H838" s="7">
        <f t="shared" si="104"/>
        <v>45217</v>
      </c>
      <c r="I838" s="7" t="str" cm="1">
        <f t="array" ref="I838">_xlfn.IFS(E838=1,"January",E838=2,"Febuary",E838=3,"March",E838=4,"April",E838=5,"May",E838=6,"June",E838=7,"July",E838=8,"August",E838=9,"September",E838=10,"October",E838=11,"November",E838=12,"December",E838&gt;12,_xlfn.IFS(F838=1,"January",F838=2,"Febuary",F838=3,"March",F838=4,"April",F838=5,"May",F838=6,"June",F838=7,"July",F838=8,"August",F838=9,"September",F838=10,"October",F838=11,"November",F838=12,"December"))</f>
        <v>October</v>
      </c>
      <c r="J838" s="7" t="str" cm="1">
        <f t="array" ref="J838">_xlfn.IFS(OR(I838="December",I838="January",I838="Febuary"),"Winter",OR(I838="March",I838="April",I838="May"),"Spring",OR(I838="June",I838="July",I838="August"),"Summer",OR(I838="September",I838="October",I838="November"),"Fall")</f>
        <v>Fall</v>
      </c>
      <c r="K838" s="11">
        <v>45240</v>
      </c>
      <c r="L838" s="6">
        <f t="shared" si="105"/>
        <v>23</v>
      </c>
      <c r="M838" s="6" t="s">
        <v>23</v>
      </c>
      <c r="N838" s="6">
        <v>38131</v>
      </c>
      <c r="O838" s="6">
        <v>1668</v>
      </c>
      <c r="P838" s="12">
        <v>3308.07</v>
      </c>
      <c r="Q838" s="12">
        <f t="shared" si="106"/>
        <v>3308.07</v>
      </c>
      <c r="R838" s="6">
        <v>0</v>
      </c>
      <c r="S838" s="6" t="b">
        <v>1</v>
      </c>
      <c r="T838" s="6">
        <v>0</v>
      </c>
      <c r="U838" s="6">
        <f t="shared" si="107"/>
        <v>0</v>
      </c>
      <c r="V838" s="12">
        <f t="shared" si="108"/>
        <v>-3308.07</v>
      </c>
      <c r="W838" s="12">
        <f t="shared" si="109"/>
        <v>0</v>
      </c>
      <c r="X838" s="12">
        <f t="shared" si="110"/>
        <v>0</v>
      </c>
      <c r="Y838" s="6">
        <f t="shared" si="111"/>
        <v>0</v>
      </c>
    </row>
    <row r="839" spans="1:25">
      <c r="A839" s="8" t="s">
        <v>1750</v>
      </c>
      <c r="B839" s="9" t="s">
        <v>1751</v>
      </c>
      <c r="C839" s="10" t="s">
        <v>4128</v>
      </c>
      <c r="D839" s="10">
        <v>44965</v>
      </c>
      <c r="E839" s="9">
        <v>2</v>
      </c>
      <c r="F839" s="9">
        <v>8</v>
      </c>
      <c r="G839" s="9">
        <v>2023</v>
      </c>
      <c r="H839" s="10">
        <f t="shared" si="104"/>
        <v>44965</v>
      </c>
      <c r="I839" s="10" t="str" cm="1">
        <f t="array" ref="I839">_xlfn.IFS(E839=1,"January",E839=2,"Febuary",E839=3,"March",E839=4,"April",E839=5,"May",E839=6,"June",E839=7,"July",E839=8,"August",E839=9,"September",E839=10,"October",E839=11,"November",E839=12,"December",E839&gt;12,_xlfn.IFS(F839=1,"January",F839=2,"Febuary",F839=3,"March",F839=4,"April",F839=5,"May",F839=6,"June",F839=7,"July",F839=8,"August",F839=9,"September",F839=10,"October",F839=11,"November",F839=12,"December"))</f>
        <v>Febuary</v>
      </c>
      <c r="J839" s="10" t="str" cm="1">
        <f t="array" ref="J839">_xlfn.IFS(OR(I839="December",I839="January",I839="Febuary"),"Winter",OR(I839="March",I839="April",I839="May"),"Spring",OR(I839="June",I839="July",I839="August"),"Summer",OR(I839="September",I839="October",I839="November"),"Fall")</f>
        <v>Winter</v>
      </c>
      <c r="K839" s="13">
        <v>44981</v>
      </c>
      <c r="L839" s="9">
        <f t="shared" si="105"/>
        <v>16</v>
      </c>
      <c r="M839" s="9" t="s">
        <v>19</v>
      </c>
      <c r="N839" s="9">
        <v>43944</v>
      </c>
      <c r="O839" s="9">
        <v>885</v>
      </c>
      <c r="P839" s="14">
        <v>742.15</v>
      </c>
      <c r="Q839" s="14">
        <f t="shared" si="106"/>
        <v>742.15</v>
      </c>
      <c r="R839" s="9">
        <v>103</v>
      </c>
      <c r="S839" s="9" t="b">
        <v>1</v>
      </c>
      <c r="T839" s="9">
        <v>0</v>
      </c>
      <c r="U839" s="9">
        <f t="shared" si="107"/>
        <v>0</v>
      </c>
      <c r="V839" s="14">
        <f t="shared" si="108"/>
        <v>4407.85</v>
      </c>
      <c r="W839" s="14">
        <f t="shared" si="109"/>
        <v>7.20533980582524</v>
      </c>
      <c r="X839" s="14">
        <f t="shared" si="110"/>
        <v>0</v>
      </c>
      <c r="Y839" s="9">
        <f t="shared" si="111"/>
        <v>0</v>
      </c>
    </row>
    <row r="840" spans="1:25">
      <c r="A840" s="5" t="s">
        <v>1752</v>
      </c>
      <c r="B840" s="6" t="s">
        <v>1753</v>
      </c>
      <c r="C840" s="7" t="s">
        <v>4129</v>
      </c>
      <c r="D840" s="7">
        <v>45205</v>
      </c>
      <c r="E840" s="6">
        <v>10</v>
      </c>
      <c r="F840" s="6">
        <v>6</v>
      </c>
      <c r="G840" s="6">
        <v>2023</v>
      </c>
      <c r="H840" s="7">
        <f t="shared" si="104"/>
        <v>45205</v>
      </c>
      <c r="I840" s="7" t="str" cm="1">
        <f t="array" ref="I840">_xlfn.IFS(E840=1,"January",E840=2,"Febuary",E840=3,"March",E840=4,"April",E840=5,"May",E840=6,"June",E840=7,"July",E840=8,"August",E840=9,"September",E840=10,"October",E840=11,"November",E840=12,"December",E840&gt;12,_xlfn.IFS(F840=1,"January",F840=2,"Febuary",F840=3,"March",F840=4,"April",F840=5,"May",F840=6,"June",F840=7,"July",F840=8,"August",F840=9,"September",F840=10,"October",F840=11,"November",F840=12,"December"))</f>
        <v>October</v>
      </c>
      <c r="J840" s="7" t="str" cm="1">
        <f t="array" ref="J840">_xlfn.IFS(OR(I840="December",I840="January",I840="Febuary"),"Winter",OR(I840="March",I840="April",I840="May"),"Spring",OR(I840="June",I840="July",I840="August"),"Summer",OR(I840="September",I840="October",I840="November"),"Fall")</f>
        <v>Fall</v>
      </c>
      <c r="K840" s="11">
        <v>45115</v>
      </c>
      <c r="L840" s="6">
        <f t="shared" si="105"/>
        <v>45235</v>
      </c>
      <c r="M840" s="6" t="s">
        <v>266</v>
      </c>
      <c r="N840" s="6">
        <v>74963</v>
      </c>
      <c r="O840" s="6">
        <v>842</v>
      </c>
      <c r="P840" s="12">
        <v>913.44</v>
      </c>
      <c r="Q840" s="12">
        <f t="shared" si="106"/>
        <v>913.44</v>
      </c>
      <c r="R840" s="6">
        <v>67</v>
      </c>
      <c r="S840" s="6" t="b">
        <v>0</v>
      </c>
      <c r="T840" s="6">
        <v>0</v>
      </c>
      <c r="U840" s="6">
        <f t="shared" si="107"/>
        <v>0</v>
      </c>
      <c r="V840" s="12">
        <f t="shared" si="108"/>
        <v>2436.56</v>
      </c>
      <c r="W840" s="12">
        <f t="shared" si="109"/>
        <v>13.6334328358209</v>
      </c>
      <c r="X840" s="12">
        <f t="shared" si="110"/>
        <v>0</v>
      </c>
      <c r="Y840" s="6">
        <f t="shared" si="111"/>
        <v>0</v>
      </c>
    </row>
    <row r="841" spans="1:25">
      <c r="A841" s="8" t="s">
        <v>1754</v>
      </c>
      <c r="B841" s="9" t="s">
        <v>1755</v>
      </c>
      <c r="C841" s="10" t="s">
        <v>4131</v>
      </c>
      <c r="D841" s="10">
        <v>45236</v>
      </c>
      <c r="E841" s="9">
        <v>11</v>
      </c>
      <c r="F841" s="9">
        <v>6</v>
      </c>
      <c r="G841" s="9">
        <v>2023</v>
      </c>
      <c r="H841" s="10">
        <f t="shared" si="104"/>
        <v>45236</v>
      </c>
      <c r="I841" s="10" t="str" cm="1">
        <f t="array" ref="I841">_xlfn.IFS(E841=1,"January",E841=2,"Febuary",E841=3,"March",E841=4,"April",E841=5,"May",E841=6,"June",E841=7,"July",E841=8,"August",E841=9,"September",E841=10,"October",E841=11,"November",E841=12,"December",E841&gt;12,_xlfn.IFS(F841=1,"January",F841=2,"Febuary",F841=3,"March",F841=4,"April",F841=5,"May",F841=6,"June",F841=7,"July",F841=8,"August",F841=9,"September",F841=10,"October",F841=11,"November",F841=12,"December"))</f>
        <v>November</v>
      </c>
      <c r="J841" s="10" t="str" cm="1">
        <f t="array" ref="J841">_xlfn.IFS(OR(I841="December",I841="January",I841="Febuary"),"Winter",OR(I841="March",I841="April",I841="May"),"Spring",OR(I841="June",I841="July",I841="August"),"Summer",OR(I841="September",I841="October",I841="November"),"Fall")</f>
        <v>Fall</v>
      </c>
      <c r="K841" s="13">
        <v>45114</v>
      </c>
      <c r="L841" s="9">
        <f t="shared" si="105"/>
        <v>45266</v>
      </c>
      <c r="M841" s="9" t="s">
        <v>266</v>
      </c>
      <c r="N841" s="9">
        <v>25285</v>
      </c>
      <c r="O841" s="9">
        <v>1000</v>
      </c>
      <c r="P841" s="14">
        <v>1220.07</v>
      </c>
      <c r="Q841" s="14">
        <f t="shared" si="106"/>
        <v>1220.07</v>
      </c>
      <c r="R841" s="9">
        <v>0</v>
      </c>
      <c r="S841" s="9" t="b">
        <v>1</v>
      </c>
      <c r="T841" s="9">
        <v>0</v>
      </c>
      <c r="U841" s="9">
        <f t="shared" si="107"/>
        <v>0</v>
      </c>
      <c r="V841" s="14">
        <f t="shared" si="108"/>
        <v>-1220.07</v>
      </c>
      <c r="W841" s="14">
        <f t="shared" si="109"/>
        <v>0</v>
      </c>
      <c r="X841" s="14">
        <f t="shared" si="110"/>
        <v>0</v>
      </c>
      <c r="Y841" s="9">
        <f t="shared" si="111"/>
        <v>0</v>
      </c>
    </row>
    <row r="842" spans="1:25">
      <c r="A842" s="5" t="s">
        <v>1756</v>
      </c>
      <c r="B842" s="6" t="s">
        <v>1757</v>
      </c>
      <c r="C842" s="7" t="s">
        <v>4129</v>
      </c>
      <c r="D842" s="7">
        <v>45033</v>
      </c>
      <c r="E842" s="6">
        <v>4</v>
      </c>
      <c r="F842" s="6">
        <v>17</v>
      </c>
      <c r="G842" s="6">
        <v>2023</v>
      </c>
      <c r="H842" s="7">
        <f t="shared" si="104"/>
        <v>45033</v>
      </c>
      <c r="I842" s="7" t="str" cm="1">
        <f t="array" ref="I842">_xlfn.IFS(E842=1,"January",E842=2,"Febuary",E842=3,"March",E842=4,"April",E842=5,"May",E842=6,"June",E842=7,"July",E842=8,"August",E842=9,"September",E842=10,"October",E842=11,"November",E842=12,"December",E842&gt;12,_xlfn.IFS(F842=1,"January",F842=2,"Febuary",F842=3,"March",F842=4,"April",F842=5,"May",F842=6,"June",F842=7,"July",F842=8,"August",F842=9,"September",F842=10,"October",F842=11,"November",F842=12,"December"))</f>
        <v>April</v>
      </c>
      <c r="J842" s="7" t="str" cm="1">
        <f t="array" ref="J842">_xlfn.IFS(OR(I842="December",I842="January",I842="Febuary"),"Winter",OR(I842="March",I842="April",I842="May"),"Spring",OR(I842="June",I842="July",I842="August"),"Summer",OR(I842="September",I842="October",I842="November"),"Fall")</f>
        <v>Spring</v>
      </c>
      <c r="K842" s="11">
        <v>45046</v>
      </c>
      <c r="L842" s="6">
        <f t="shared" si="105"/>
        <v>13</v>
      </c>
      <c r="M842" s="6" t="s">
        <v>14</v>
      </c>
      <c r="N842" s="6">
        <v>38626</v>
      </c>
      <c r="O842" s="6">
        <v>550</v>
      </c>
      <c r="P842" s="12">
        <v>388.86</v>
      </c>
      <c r="Q842" s="12">
        <f t="shared" si="106"/>
        <v>388.86</v>
      </c>
      <c r="R842" s="6">
        <v>81</v>
      </c>
      <c r="S842" s="6" t="b">
        <v>0</v>
      </c>
      <c r="T842" s="6">
        <v>0</v>
      </c>
      <c r="U842" s="6">
        <f t="shared" si="107"/>
        <v>0</v>
      </c>
      <c r="V842" s="12">
        <f t="shared" si="108"/>
        <v>3661.14</v>
      </c>
      <c r="W842" s="12">
        <f t="shared" si="109"/>
        <v>4.80074074074074</v>
      </c>
      <c r="X842" s="12">
        <f t="shared" si="110"/>
        <v>0</v>
      </c>
      <c r="Y842" s="6">
        <f t="shared" si="111"/>
        <v>0</v>
      </c>
    </row>
    <row r="843" spans="1:25">
      <c r="A843" s="8" t="s">
        <v>1758</v>
      </c>
      <c r="B843" s="9" t="s">
        <v>1759</v>
      </c>
      <c r="C843" s="10" t="s">
        <v>4127</v>
      </c>
      <c r="D843" s="10">
        <v>45291</v>
      </c>
      <c r="E843" s="9">
        <v>12</v>
      </c>
      <c r="F843" s="9">
        <v>31</v>
      </c>
      <c r="G843" s="9">
        <v>2023</v>
      </c>
      <c r="H843" s="10">
        <f t="shared" si="104"/>
        <v>45291</v>
      </c>
      <c r="I843" s="10" t="str" cm="1">
        <f t="array" ref="I843">_xlfn.IFS(E843=1,"January",E843=2,"Febuary",E843=3,"March",E843=4,"April",E843=5,"May",E843=6,"June",E843=7,"July",E843=8,"August",E843=9,"September",E843=10,"October",E843=11,"November",E843=12,"December",E843&gt;12,_xlfn.IFS(F843=1,"January",F843=2,"Febuary",F843=3,"March",F843=4,"April",F843=5,"May",F843=6,"June",F843=7,"July",F843=8,"August",F843=9,"September",F843=10,"October",F843=11,"November",F843=12,"December"))</f>
        <v>December</v>
      </c>
      <c r="J843" s="10" t="str" cm="1">
        <f t="array" ref="J843">_xlfn.IFS(OR(I843="December",I843="January",I843="Febuary"),"Winter",OR(I843="March",I843="April",I843="May"),"Spring",OR(I843="June",I843="July",I843="August"),"Summer",OR(I843="September",I843="October",I843="November"),"Fall")</f>
        <v>Winter</v>
      </c>
      <c r="K843" s="13">
        <v>45316</v>
      </c>
      <c r="L843" s="9">
        <f t="shared" si="105"/>
        <v>25</v>
      </c>
      <c r="M843" s="9" t="s">
        <v>14</v>
      </c>
      <c r="N843" s="9">
        <v>43808</v>
      </c>
      <c r="O843" s="9">
        <v>989</v>
      </c>
      <c r="P843" s="14">
        <v>614.72</v>
      </c>
      <c r="Q843" s="14">
        <f t="shared" si="106"/>
        <v>614.72</v>
      </c>
      <c r="R843" s="9">
        <v>94</v>
      </c>
      <c r="S843" s="9" t="b">
        <v>1</v>
      </c>
      <c r="T843" s="9">
        <v>0</v>
      </c>
      <c r="U843" s="9">
        <f t="shared" si="107"/>
        <v>0</v>
      </c>
      <c r="V843" s="14">
        <f t="shared" si="108"/>
        <v>4085.28</v>
      </c>
      <c r="W843" s="14">
        <f t="shared" si="109"/>
        <v>6.53957446808511</v>
      </c>
      <c r="X843" s="14">
        <f t="shared" si="110"/>
        <v>0</v>
      </c>
      <c r="Y843" s="9">
        <f t="shared" si="111"/>
        <v>0</v>
      </c>
    </row>
    <row r="844" spans="1:25">
      <c r="A844" s="5" t="s">
        <v>1760</v>
      </c>
      <c r="B844" s="6" t="s">
        <v>1761</v>
      </c>
      <c r="C844" s="7" t="s">
        <v>4131</v>
      </c>
      <c r="D844" s="7">
        <v>45080</v>
      </c>
      <c r="E844" s="6">
        <v>6</v>
      </c>
      <c r="F844" s="6">
        <v>3</v>
      </c>
      <c r="G844" s="6">
        <v>2023</v>
      </c>
      <c r="H844" s="7">
        <f t="shared" si="104"/>
        <v>45080</v>
      </c>
      <c r="I844" s="7" t="str" cm="1">
        <f t="array" ref="I844">_xlfn.IFS(E844=1,"January",E844=2,"Febuary",E844=3,"March",E844=4,"April",E844=5,"May",E844=6,"June",E844=7,"July",E844=8,"August",E844=9,"September",E844=10,"October",E844=11,"November",E844=12,"December",E844&gt;12,_xlfn.IFS(F844=1,"January",F844=2,"Febuary",F844=3,"March",F844=4,"April",F844=5,"May",F844=6,"June",F844=7,"July",F844=8,"August",F844=9,"September",F844=10,"October",F844=11,"November",F844=12,"December"))</f>
        <v>June</v>
      </c>
      <c r="J844" s="7" t="str" cm="1">
        <f t="array" ref="J844">_xlfn.IFS(OR(I844="December",I844="January",I844="Febuary"),"Winter",OR(I844="March",I844="April",I844="May"),"Spring",OR(I844="June",I844="July",I844="August"),"Summer",OR(I844="September",I844="October",I844="November"),"Fall")</f>
        <v>Summer</v>
      </c>
      <c r="K844" s="11">
        <v>45098</v>
      </c>
      <c r="L844" s="6">
        <f t="shared" si="105"/>
        <v>18</v>
      </c>
      <c r="M844" s="6" t="s">
        <v>23</v>
      </c>
      <c r="N844" s="6">
        <v>89464</v>
      </c>
      <c r="O844" s="6">
        <v>908</v>
      </c>
      <c r="P844" s="12">
        <v>1584.08</v>
      </c>
      <c r="Q844" s="12">
        <f t="shared" si="106"/>
        <v>1584.08</v>
      </c>
      <c r="R844" s="6">
        <v>108</v>
      </c>
      <c r="S844" s="6" t="b">
        <v>1</v>
      </c>
      <c r="T844" s="6">
        <v>0</v>
      </c>
      <c r="U844" s="6">
        <f t="shared" si="107"/>
        <v>0</v>
      </c>
      <c r="V844" s="12">
        <f t="shared" si="108"/>
        <v>3815.92</v>
      </c>
      <c r="W844" s="12">
        <f t="shared" si="109"/>
        <v>14.6674074074074</v>
      </c>
      <c r="X844" s="12">
        <f t="shared" si="110"/>
        <v>0</v>
      </c>
      <c r="Y844" s="6">
        <f t="shared" si="111"/>
        <v>0</v>
      </c>
    </row>
    <row r="845" spans="1:25">
      <c r="A845" s="8" t="s">
        <v>1762</v>
      </c>
      <c r="B845" s="9" t="s">
        <v>1763</v>
      </c>
      <c r="C845" s="10" t="s">
        <v>4128</v>
      </c>
      <c r="D845" s="10">
        <v>45126</v>
      </c>
      <c r="E845" s="9">
        <v>7</v>
      </c>
      <c r="F845" s="9">
        <v>19</v>
      </c>
      <c r="G845" s="9">
        <v>2023</v>
      </c>
      <c r="H845" s="10">
        <f t="shared" si="104"/>
        <v>45126</v>
      </c>
      <c r="I845" s="10" t="str" cm="1">
        <f t="array" ref="I845">_xlfn.IFS(E845=1,"January",E845=2,"Febuary",E845=3,"March",E845=4,"April",E845=5,"May",E845=6,"June",E845=7,"July",E845=8,"August",E845=9,"September",E845=10,"October",E845=11,"November",E845=12,"December",E845&gt;12,_xlfn.IFS(F845=1,"January",F845=2,"Febuary",F845=3,"March",F845=4,"April",F845=5,"May",F845=6,"June",F845=7,"July",F845=8,"August",F845=9,"September",F845=10,"October",F845=11,"November",F845=12,"December"))</f>
        <v>July</v>
      </c>
      <c r="J845" s="10" t="str" cm="1">
        <f t="array" ref="J845">_xlfn.IFS(OR(I845="December",I845="January",I845="Febuary"),"Winter",OR(I845="March",I845="April",I845="May"),"Spring",OR(I845="June",I845="July",I845="August"),"Summer",OR(I845="September",I845="October",I845="November"),"Fall")</f>
        <v>Summer</v>
      </c>
      <c r="K845" s="13">
        <v>45151</v>
      </c>
      <c r="L845" s="9">
        <f t="shared" si="105"/>
        <v>25</v>
      </c>
      <c r="M845" s="9" t="s">
        <v>41</v>
      </c>
      <c r="N845" s="9">
        <v>54871</v>
      </c>
      <c r="O845" s="9">
        <v>2044</v>
      </c>
      <c r="P845" s="14">
        <v>4016.85</v>
      </c>
      <c r="Q845" s="14">
        <f t="shared" si="106"/>
        <v>3636.145</v>
      </c>
      <c r="R845" s="9">
        <v>0</v>
      </c>
      <c r="S845" s="9" t="b">
        <v>1</v>
      </c>
      <c r="T845" s="9">
        <v>0</v>
      </c>
      <c r="U845" s="9">
        <f t="shared" si="107"/>
        <v>0</v>
      </c>
      <c r="V845" s="14">
        <f t="shared" si="108"/>
        <v>-3636.145</v>
      </c>
      <c r="W845" s="14">
        <f t="shared" si="109"/>
        <v>0</v>
      </c>
      <c r="X845" s="14">
        <f t="shared" si="110"/>
        <v>0</v>
      </c>
      <c r="Y845" s="9">
        <f t="shared" si="111"/>
        <v>0</v>
      </c>
    </row>
    <row r="846" spans="1:25">
      <c r="A846" s="5" t="s">
        <v>1764</v>
      </c>
      <c r="B846" s="6" t="s">
        <v>1765</v>
      </c>
      <c r="C846" s="7" t="s">
        <v>4128</v>
      </c>
      <c r="D846" s="7">
        <v>45123</v>
      </c>
      <c r="E846" s="6">
        <v>7</v>
      </c>
      <c r="F846" s="6">
        <v>16</v>
      </c>
      <c r="G846" s="6">
        <v>2023</v>
      </c>
      <c r="H846" s="7">
        <f t="shared" si="104"/>
        <v>45123</v>
      </c>
      <c r="I846" s="7" t="str" cm="1">
        <f t="array" ref="I846">_xlfn.IFS(E846=1,"January",E846=2,"Febuary",E846=3,"March",E846=4,"April",E846=5,"May",E846=6,"June",E846=7,"July",E846=8,"August",E846=9,"September",E846=10,"October",E846=11,"November",E846=12,"December",E846&gt;12,_xlfn.IFS(F846=1,"January",F846=2,"Febuary",F846=3,"March",F846=4,"April",F846=5,"May",F846=6,"June",F846=7,"July",F846=8,"August",F846=9,"September",F846=10,"October",F846=11,"November",F846=12,"December"))</f>
        <v>July</v>
      </c>
      <c r="J846" s="7" t="str" cm="1">
        <f t="array" ref="J846">_xlfn.IFS(OR(I846="December",I846="January",I846="Febuary"),"Winter",OR(I846="March",I846="April",I846="May"),"Spring",OR(I846="June",I846="July",I846="August"),"Summer",OR(I846="September",I846="October",I846="November"),"Fall")</f>
        <v>Summer</v>
      </c>
      <c r="K846" s="11">
        <v>45127</v>
      </c>
      <c r="L846" s="6">
        <f t="shared" si="105"/>
        <v>4</v>
      </c>
      <c r="M846" s="6" t="s">
        <v>23</v>
      </c>
      <c r="N846" s="6">
        <v>20198</v>
      </c>
      <c r="O846" s="6">
        <v>337</v>
      </c>
      <c r="P846" s="12">
        <v>373.09</v>
      </c>
      <c r="Q846" s="12">
        <f t="shared" si="106"/>
        <v>373.09</v>
      </c>
      <c r="R846" s="6">
        <v>35</v>
      </c>
      <c r="S846" s="6" t="b">
        <v>0</v>
      </c>
      <c r="T846" s="6">
        <v>0</v>
      </c>
      <c r="U846" s="6">
        <f t="shared" si="107"/>
        <v>0</v>
      </c>
      <c r="V846" s="12">
        <f t="shared" si="108"/>
        <v>1376.91</v>
      </c>
      <c r="W846" s="12">
        <f t="shared" si="109"/>
        <v>10.6597142857143</v>
      </c>
      <c r="X846" s="12">
        <f t="shared" si="110"/>
        <v>0</v>
      </c>
      <c r="Y846" s="6">
        <f t="shared" si="111"/>
        <v>0</v>
      </c>
    </row>
    <row r="847" spans="1:25">
      <c r="A847" s="8" t="s">
        <v>1766</v>
      </c>
      <c r="B847" s="9" t="s">
        <v>1767</v>
      </c>
      <c r="C847" s="10" t="s">
        <v>4128</v>
      </c>
      <c r="D847" s="10">
        <v>45279</v>
      </c>
      <c r="E847" s="9">
        <v>12</v>
      </c>
      <c r="F847" s="9">
        <v>19</v>
      </c>
      <c r="G847" s="9">
        <v>2023</v>
      </c>
      <c r="H847" s="10">
        <f t="shared" si="104"/>
        <v>45279</v>
      </c>
      <c r="I847" s="10" t="str" cm="1">
        <f t="array" ref="I847">_xlfn.IFS(E847=1,"January",E847=2,"Febuary",E847=3,"March",E847=4,"April",E847=5,"May",E847=6,"June",E847=7,"July",E847=8,"August",E847=9,"September",E847=10,"October",E847=11,"November",E847=12,"December",E847&gt;12,_xlfn.IFS(F847=1,"January",F847=2,"Febuary",F847=3,"March",F847=4,"April",F847=5,"May",F847=6,"June",F847=7,"July",F847=8,"August",F847=9,"September",F847=10,"October",F847=11,"November",F847=12,"December"))</f>
        <v>December</v>
      </c>
      <c r="J847" s="10" t="str" cm="1">
        <f t="array" ref="J847">_xlfn.IFS(OR(I847="December",I847="January",I847="Febuary"),"Winter",OR(I847="March",I847="April",I847="May"),"Spring",OR(I847="June",I847="July",I847="August"),"Summer",OR(I847="September",I847="October",I847="November"),"Fall")</f>
        <v>Winter</v>
      </c>
      <c r="K847" s="13">
        <v>45293</v>
      </c>
      <c r="L847" s="9">
        <f t="shared" si="105"/>
        <v>14</v>
      </c>
      <c r="M847" s="9" t="s">
        <v>14</v>
      </c>
      <c r="N847" s="9">
        <v>20758</v>
      </c>
      <c r="O847" s="9">
        <v>751</v>
      </c>
      <c r="P847" s="14">
        <v>474.24</v>
      </c>
      <c r="Q847" s="14">
        <f t="shared" si="106"/>
        <v>474.24</v>
      </c>
      <c r="R847" s="9">
        <v>55</v>
      </c>
      <c r="S847" s="9" t="b">
        <v>1</v>
      </c>
      <c r="T847" s="9">
        <v>0</v>
      </c>
      <c r="U847" s="9">
        <f t="shared" si="107"/>
        <v>0</v>
      </c>
      <c r="V847" s="14">
        <f t="shared" si="108"/>
        <v>2275.76</v>
      </c>
      <c r="W847" s="14">
        <f t="shared" si="109"/>
        <v>8.62254545454545</v>
      </c>
      <c r="X847" s="14">
        <f t="shared" si="110"/>
        <v>0</v>
      </c>
      <c r="Y847" s="9">
        <f t="shared" si="111"/>
        <v>0</v>
      </c>
    </row>
    <row r="848" spans="1:25">
      <c r="A848" s="5" t="s">
        <v>1768</v>
      </c>
      <c r="B848" s="6" t="s">
        <v>1769</v>
      </c>
      <c r="C848" s="7" t="s">
        <v>4127</v>
      </c>
      <c r="D848" s="7" t="s">
        <v>1770</v>
      </c>
      <c r="E848" s="6">
        <v>27</v>
      </c>
      <c r="F848" s="6">
        <v>6</v>
      </c>
      <c r="G848" s="6">
        <v>2023</v>
      </c>
      <c r="H848" s="7">
        <f t="shared" si="104"/>
        <v>45104</v>
      </c>
      <c r="I848" s="7" t="str" cm="1">
        <f t="array" ref="I848">_xlfn.IFS(E848=1,"January",E848=2,"Febuary",E848=3,"March",E848=4,"April",E848=5,"May",E848=6,"June",E848=7,"July",E848=8,"August",E848=9,"September",E848=10,"October",E848=11,"November",E848=12,"December",E848&gt;12,_xlfn.IFS(F848=1,"January",F848=2,"Febuary",F848=3,"March",F848=4,"April",F848=5,"May",F848=6,"June",F848=7,"July",F848=8,"August",F848=9,"September",F848=10,"October",F848=11,"November",F848=12,"December"))</f>
        <v>June</v>
      </c>
      <c r="J848" s="7" t="str" cm="1">
        <f t="array" ref="J848">_xlfn.IFS(OR(I848="December",I848="January",I848="Febuary"),"Winter",OR(I848="March",I848="April",I848="May"),"Spring",OR(I848="June",I848="July",I848="August"),"Summer",OR(I848="September",I848="October",I848="November"),"Fall")</f>
        <v>Summer</v>
      </c>
      <c r="K848" s="11">
        <v>45127</v>
      </c>
      <c r="L848" s="6">
        <f t="shared" si="105"/>
        <v>23</v>
      </c>
      <c r="M848" s="6" t="s">
        <v>19</v>
      </c>
      <c r="N848" s="6">
        <v>16254</v>
      </c>
      <c r="O848" s="6">
        <v>807</v>
      </c>
      <c r="P848" s="12">
        <v>483.17</v>
      </c>
      <c r="Q848" s="12">
        <f t="shared" si="106"/>
        <v>483.17</v>
      </c>
      <c r="R848" s="6">
        <v>147</v>
      </c>
      <c r="S848" s="6" t="b">
        <v>1</v>
      </c>
      <c r="T848" s="6">
        <v>0</v>
      </c>
      <c r="U848" s="6">
        <f t="shared" si="107"/>
        <v>0</v>
      </c>
      <c r="V848" s="12">
        <f t="shared" si="108"/>
        <v>6866.83</v>
      </c>
      <c r="W848" s="12">
        <f t="shared" si="109"/>
        <v>3.28687074829932</v>
      </c>
      <c r="X848" s="12">
        <f t="shared" si="110"/>
        <v>0</v>
      </c>
      <c r="Y848" s="6">
        <f t="shared" si="111"/>
        <v>0</v>
      </c>
    </row>
    <row r="849" spans="1:25">
      <c r="A849" s="8" t="s">
        <v>1771</v>
      </c>
      <c r="B849" s="9" t="s">
        <v>1772</v>
      </c>
      <c r="C849" s="10" t="s">
        <v>4128</v>
      </c>
      <c r="D849" s="10">
        <v>45150</v>
      </c>
      <c r="E849" s="9">
        <v>8</v>
      </c>
      <c r="F849" s="9">
        <v>12</v>
      </c>
      <c r="G849" s="9">
        <v>2023</v>
      </c>
      <c r="H849" s="10">
        <f t="shared" si="104"/>
        <v>45150</v>
      </c>
      <c r="I849" s="10" t="str" cm="1">
        <f t="array" ref="I849">_xlfn.IFS(E849=1,"January",E849=2,"Febuary",E849=3,"March",E849=4,"April",E849=5,"May",E849=6,"June",E849=7,"July",E849=8,"August",E849=9,"September",E849=10,"October",E849=11,"November",E849=12,"December",E849&gt;12,_xlfn.IFS(F849=1,"January",F849=2,"Febuary",F849=3,"March",F849=4,"April",F849=5,"May",F849=6,"June",F849=7,"July",F849=8,"August",F849=9,"September",F849=10,"October",F849=11,"November",F849=12,"December"))</f>
        <v>August</v>
      </c>
      <c r="J849" s="10" t="str" cm="1">
        <f t="array" ref="J849">_xlfn.IFS(OR(I849="December",I849="January",I849="Febuary"),"Winter",OR(I849="March",I849="April",I849="May"),"Spring",OR(I849="June",I849="July",I849="August"),"Summer",OR(I849="September",I849="October",I849="November"),"Fall")</f>
        <v>Summer</v>
      </c>
      <c r="K849" s="13">
        <v>45287</v>
      </c>
      <c r="L849" s="9">
        <f t="shared" si="105"/>
        <v>137</v>
      </c>
      <c r="M849" s="9" t="s">
        <v>19</v>
      </c>
      <c r="N849" s="9">
        <v>45238</v>
      </c>
      <c r="O849" s="9">
        <v>583</v>
      </c>
      <c r="P849" s="14">
        <v>1070.96</v>
      </c>
      <c r="Q849" s="14">
        <f t="shared" si="106"/>
        <v>1070.96</v>
      </c>
      <c r="R849" s="9">
        <v>30</v>
      </c>
      <c r="S849" s="9" t="b">
        <v>0</v>
      </c>
      <c r="T849" s="9">
        <v>0</v>
      </c>
      <c r="U849" s="9">
        <f t="shared" si="107"/>
        <v>0</v>
      </c>
      <c r="V849" s="14">
        <f t="shared" si="108"/>
        <v>429.04</v>
      </c>
      <c r="W849" s="14">
        <f t="shared" si="109"/>
        <v>35.6986666666667</v>
      </c>
      <c r="X849" s="14">
        <f t="shared" si="110"/>
        <v>0</v>
      </c>
      <c r="Y849" s="9">
        <f t="shared" si="111"/>
        <v>0</v>
      </c>
    </row>
    <row r="850" spans="1:25">
      <c r="A850" s="5" t="s">
        <v>1773</v>
      </c>
      <c r="B850" s="6" t="s">
        <v>1774</v>
      </c>
      <c r="C850" s="7" t="s">
        <v>4131</v>
      </c>
      <c r="D850" s="7">
        <v>45236</v>
      </c>
      <c r="E850" s="6">
        <v>11</v>
      </c>
      <c r="F850" s="6">
        <v>6</v>
      </c>
      <c r="G850" s="6">
        <v>2023</v>
      </c>
      <c r="H850" s="7">
        <f t="shared" si="104"/>
        <v>45236</v>
      </c>
      <c r="I850" s="7" t="str" cm="1">
        <f t="array" ref="I850">_xlfn.IFS(E850=1,"January",E850=2,"Febuary",E850=3,"March",E850=4,"April",E850=5,"May",E850=6,"June",E850=7,"July",E850=8,"August",E850=9,"September",E850=10,"October",E850=11,"November",E850=12,"December",E850&gt;12,_xlfn.IFS(F850=1,"January",F850=2,"Febuary",F850=3,"March",F850=4,"April",F850=5,"May",F850=6,"June",F850=7,"July",F850=8,"August",F850=9,"September",F850=10,"October",F850=11,"November",F850=12,"December"))</f>
        <v>November</v>
      </c>
      <c r="J850" s="7" t="str" cm="1">
        <f t="array" ref="J850">_xlfn.IFS(OR(I850="December",I850="January",I850="Febuary"),"Winter",OR(I850="March",I850="April",I850="May"),"Spring",OR(I850="June",I850="July",I850="August"),"Summer",OR(I850="September",I850="October",I850="November"),"Fall")</f>
        <v>Fall</v>
      </c>
      <c r="K850" s="11">
        <v>45256</v>
      </c>
      <c r="L850" s="6">
        <f t="shared" si="105"/>
        <v>20</v>
      </c>
      <c r="M850" s="6" t="s">
        <v>19</v>
      </c>
      <c r="N850" s="6">
        <v>2252</v>
      </c>
      <c r="O850" s="6">
        <v>29</v>
      </c>
      <c r="P850" s="12">
        <v>34.68</v>
      </c>
      <c r="Q850" s="12">
        <f t="shared" si="106"/>
        <v>34.68</v>
      </c>
      <c r="R850" s="6">
        <v>5</v>
      </c>
      <c r="S850" s="6" t="b">
        <v>1</v>
      </c>
      <c r="T850" s="6">
        <v>0</v>
      </c>
      <c r="U850" s="6">
        <f t="shared" si="107"/>
        <v>0</v>
      </c>
      <c r="V850" s="12">
        <f t="shared" si="108"/>
        <v>215.32</v>
      </c>
      <c r="W850" s="12">
        <f t="shared" si="109"/>
        <v>6.936</v>
      </c>
      <c r="X850" s="12">
        <f t="shared" si="110"/>
        <v>0</v>
      </c>
      <c r="Y850" s="6">
        <f t="shared" si="111"/>
        <v>0</v>
      </c>
    </row>
    <row r="851" spans="1:25">
      <c r="A851" s="8" t="s">
        <v>1775</v>
      </c>
      <c r="B851" s="9" t="s">
        <v>1776</v>
      </c>
      <c r="C851" s="10" t="s">
        <v>4131</v>
      </c>
      <c r="D851" s="10">
        <v>45130</v>
      </c>
      <c r="E851" s="9">
        <v>7</v>
      </c>
      <c r="F851" s="9">
        <v>23</v>
      </c>
      <c r="G851" s="9">
        <v>2023</v>
      </c>
      <c r="H851" s="10">
        <f t="shared" si="104"/>
        <v>45130</v>
      </c>
      <c r="I851" s="10" t="str" cm="1">
        <f t="array" ref="I851">_xlfn.IFS(E851=1,"January",E851=2,"Febuary",E851=3,"March",E851=4,"April",E851=5,"May",E851=6,"June",E851=7,"July",E851=8,"August",E851=9,"September",E851=10,"October",E851=11,"November",E851=12,"December",E851&gt;12,_xlfn.IFS(F851=1,"January",F851=2,"Febuary",F851=3,"March",F851=4,"April",F851=5,"May",F851=6,"June",F851=7,"July",F851=8,"August",F851=9,"September",F851=10,"October",F851=11,"November",F851=12,"December"))</f>
        <v>July</v>
      </c>
      <c r="J851" s="10" t="str" cm="1">
        <f t="array" ref="J851">_xlfn.IFS(OR(I851="December",I851="January",I851="Febuary"),"Winter",OR(I851="March",I851="April",I851="May"),"Spring",OR(I851="June",I851="July",I851="August"),"Summer",OR(I851="September",I851="October",I851="November"),"Fall")</f>
        <v>Summer</v>
      </c>
      <c r="K851" s="13">
        <v>45159</v>
      </c>
      <c r="L851" s="9">
        <f t="shared" si="105"/>
        <v>29</v>
      </c>
      <c r="M851" s="9" t="s">
        <v>33</v>
      </c>
      <c r="N851" s="9">
        <v>40764</v>
      </c>
      <c r="O851" s="9">
        <v>962</v>
      </c>
      <c r="P851" s="14">
        <v>942.8</v>
      </c>
      <c r="Q851" s="14">
        <f t="shared" si="106"/>
        <v>942.8</v>
      </c>
      <c r="R851" s="9">
        <v>130</v>
      </c>
      <c r="S851" s="9" t="b">
        <v>1</v>
      </c>
      <c r="T851" s="9">
        <v>0</v>
      </c>
      <c r="U851" s="9">
        <f t="shared" si="107"/>
        <v>0</v>
      </c>
      <c r="V851" s="14">
        <f t="shared" si="108"/>
        <v>5557.2</v>
      </c>
      <c r="W851" s="14">
        <f t="shared" si="109"/>
        <v>7.25230769230769</v>
      </c>
      <c r="X851" s="14">
        <f t="shared" si="110"/>
        <v>0</v>
      </c>
      <c r="Y851" s="9">
        <f t="shared" si="111"/>
        <v>0</v>
      </c>
    </row>
    <row r="852" spans="1:25">
      <c r="A852" s="5" t="s">
        <v>1777</v>
      </c>
      <c r="B852" s="6" t="s">
        <v>1778</v>
      </c>
      <c r="C852" s="7" t="s">
        <v>4128</v>
      </c>
      <c r="D852" s="7">
        <v>45251</v>
      </c>
      <c r="E852" s="6">
        <v>11</v>
      </c>
      <c r="F852" s="6">
        <v>21</v>
      </c>
      <c r="G852" s="6">
        <v>2023</v>
      </c>
      <c r="H852" s="7">
        <f t="shared" si="104"/>
        <v>45251</v>
      </c>
      <c r="I852" s="7" t="str" cm="1">
        <f t="array" ref="I852">_xlfn.IFS(E852=1,"January",E852=2,"Febuary",E852=3,"March",E852=4,"April",E852=5,"May",E852=6,"June",E852=7,"July",E852=8,"August",E852=9,"September",E852=10,"October",E852=11,"November",E852=12,"December",E852&gt;12,_xlfn.IFS(F852=1,"January",F852=2,"Febuary",F852=3,"March",F852=4,"April",F852=5,"May",F852=6,"June",F852=7,"July",F852=8,"August",F852=9,"September",F852=10,"October",F852=11,"November",F852=12,"December"))</f>
        <v>November</v>
      </c>
      <c r="J852" s="7" t="str" cm="1">
        <f t="array" ref="J852">_xlfn.IFS(OR(I852="December",I852="January",I852="Febuary"),"Winter",OR(I852="March",I852="April",I852="May"),"Spring",OR(I852="June",I852="July",I852="August"),"Summer",OR(I852="September",I852="October",I852="November"),"Fall")</f>
        <v>Fall</v>
      </c>
      <c r="K852" s="11">
        <v>45263</v>
      </c>
      <c r="L852" s="6">
        <f t="shared" si="105"/>
        <v>12</v>
      </c>
      <c r="M852" s="6" t="s">
        <v>33</v>
      </c>
      <c r="N852" s="6">
        <v>78709</v>
      </c>
      <c r="O852" s="6">
        <v>3514</v>
      </c>
      <c r="P852" s="12">
        <v>4268.43</v>
      </c>
      <c r="Q852" s="12">
        <f t="shared" si="106"/>
        <v>3636.145</v>
      </c>
      <c r="R852" s="6">
        <v>0</v>
      </c>
      <c r="S852" s="6" t="b">
        <v>1</v>
      </c>
      <c r="T852" s="6">
        <v>0</v>
      </c>
      <c r="U852" s="6">
        <f t="shared" si="107"/>
        <v>0</v>
      </c>
      <c r="V852" s="12">
        <f t="shared" si="108"/>
        <v>-3636.145</v>
      </c>
      <c r="W852" s="12">
        <f t="shared" si="109"/>
        <v>0</v>
      </c>
      <c r="X852" s="12">
        <f t="shared" si="110"/>
        <v>0</v>
      </c>
      <c r="Y852" s="6">
        <f t="shared" si="111"/>
        <v>0</v>
      </c>
    </row>
    <row r="853" spans="1:25">
      <c r="A853" s="8" t="s">
        <v>1779</v>
      </c>
      <c r="B853" s="9" t="s">
        <v>1780</v>
      </c>
      <c r="C853" s="10" t="s">
        <v>4129</v>
      </c>
      <c r="D853" s="10">
        <v>45178</v>
      </c>
      <c r="E853" s="9">
        <v>9</v>
      </c>
      <c r="F853" s="9">
        <v>9</v>
      </c>
      <c r="G853" s="9">
        <v>2023</v>
      </c>
      <c r="H853" s="10">
        <f t="shared" si="104"/>
        <v>45178</v>
      </c>
      <c r="I853" s="10" t="str" cm="1">
        <f t="array" ref="I853">_xlfn.IFS(E853=1,"January",E853=2,"Febuary",E853=3,"March",E853=4,"April",E853=5,"May",E853=6,"June",E853=7,"July",E853=8,"August",E853=9,"September",E853=10,"October",E853=11,"November",E853=12,"December",E853&gt;12,_xlfn.IFS(F853=1,"January",F853=2,"Febuary",F853=3,"March",F853=4,"April",F853=5,"May",F853=6,"June",F853=7,"July",F853=8,"August",F853=9,"September",F853=10,"October",F853=11,"November",F853=12,"December"))</f>
        <v>September</v>
      </c>
      <c r="J853" s="10" t="str" cm="1">
        <f t="array" ref="J853">_xlfn.IFS(OR(I853="December",I853="January",I853="Febuary"),"Winter",OR(I853="March",I853="April",I853="May"),"Spring",OR(I853="June",I853="July",I853="August"),"Summer",OR(I853="September",I853="October",I853="November"),"Fall")</f>
        <v>Fall</v>
      </c>
      <c r="K853" s="13">
        <v>45200</v>
      </c>
      <c r="L853" s="9">
        <f t="shared" si="105"/>
        <v>22</v>
      </c>
      <c r="M853" s="9" t="s">
        <v>33</v>
      </c>
      <c r="N853" s="9">
        <v>38441</v>
      </c>
      <c r="O853" s="9">
        <v>715</v>
      </c>
      <c r="P853" s="14">
        <v>698.88</v>
      </c>
      <c r="Q853" s="14">
        <f t="shared" si="106"/>
        <v>698.88</v>
      </c>
      <c r="R853" s="9">
        <v>113</v>
      </c>
      <c r="S853" s="9" t="b">
        <v>0</v>
      </c>
      <c r="T853" s="9">
        <v>0</v>
      </c>
      <c r="U853" s="9">
        <f t="shared" si="107"/>
        <v>0</v>
      </c>
      <c r="V853" s="14">
        <f t="shared" si="108"/>
        <v>4951.12</v>
      </c>
      <c r="W853" s="14">
        <f t="shared" si="109"/>
        <v>6.18477876106195</v>
      </c>
      <c r="X853" s="14">
        <f t="shared" si="110"/>
        <v>0</v>
      </c>
      <c r="Y853" s="9">
        <f t="shared" si="111"/>
        <v>0</v>
      </c>
    </row>
    <row r="854" spans="1:25">
      <c r="A854" s="5" t="s">
        <v>1781</v>
      </c>
      <c r="B854" s="6" t="s">
        <v>1782</v>
      </c>
      <c r="C854" s="7" t="s">
        <v>4127</v>
      </c>
      <c r="D854" s="7">
        <v>45119</v>
      </c>
      <c r="E854" s="6">
        <v>7</v>
      </c>
      <c r="F854" s="6">
        <v>12</v>
      </c>
      <c r="G854" s="6">
        <v>2023</v>
      </c>
      <c r="H854" s="7">
        <f t="shared" si="104"/>
        <v>45119</v>
      </c>
      <c r="I854" s="7" t="str" cm="1">
        <f t="array" ref="I854">_xlfn.IFS(E854=1,"January",E854=2,"Febuary",E854=3,"March",E854=4,"April",E854=5,"May",E854=6,"June",E854=7,"July",E854=8,"August",E854=9,"September",E854=10,"October",E854=11,"November",E854=12,"December",E854&gt;12,_xlfn.IFS(F854=1,"January",F854=2,"Febuary",F854=3,"March",F854=4,"April",F854=5,"May",F854=6,"June",F854=7,"July",F854=8,"August",F854=9,"September",F854=10,"October",F854=11,"November",F854=12,"December"))</f>
        <v>July</v>
      </c>
      <c r="J854" s="7" t="str" cm="1">
        <f t="array" ref="J854">_xlfn.IFS(OR(I854="December",I854="January",I854="Febuary"),"Winter",OR(I854="March",I854="April",I854="May"),"Spring",OR(I854="June",I854="July",I854="August"),"Summer",OR(I854="September",I854="October",I854="November"),"Fall")</f>
        <v>Summer</v>
      </c>
      <c r="K854" s="11">
        <v>45135</v>
      </c>
      <c r="L854" s="6">
        <f t="shared" si="105"/>
        <v>16</v>
      </c>
      <c r="M854" s="6" t="s">
        <v>14</v>
      </c>
      <c r="N854" s="6">
        <v>93234</v>
      </c>
      <c r="O854" s="6">
        <v>2276</v>
      </c>
      <c r="P854" s="12">
        <v>2807.57</v>
      </c>
      <c r="Q854" s="12">
        <f t="shared" si="106"/>
        <v>2807.57</v>
      </c>
      <c r="R854" s="6">
        <v>287</v>
      </c>
      <c r="S854" s="6" t="b">
        <v>1</v>
      </c>
      <c r="T854" s="6">
        <v>0</v>
      </c>
      <c r="U854" s="6">
        <f t="shared" si="107"/>
        <v>0</v>
      </c>
      <c r="V854" s="12">
        <f t="shared" si="108"/>
        <v>11542.43</v>
      </c>
      <c r="W854" s="12">
        <f t="shared" si="109"/>
        <v>9.78247386759582</v>
      </c>
      <c r="X854" s="12">
        <f t="shared" si="110"/>
        <v>0</v>
      </c>
      <c r="Y854" s="6">
        <f t="shared" si="111"/>
        <v>0</v>
      </c>
    </row>
    <row r="855" spans="1:25">
      <c r="A855" s="8" t="s">
        <v>1783</v>
      </c>
      <c r="B855" s="9" t="s">
        <v>1784</v>
      </c>
      <c r="C855" s="10" t="s">
        <v>4129</v>
      </c>
      <c r="D855" s="10">
        <v>45265</v>
      </c>
      <c r="E855" s="9">
        <v>12</v>
      </c>
      <c r="F855" s="9">
        <v>5</v>
      </c>
      <c r="G855" s="9">
        <v>2023</v>
      </c>
      <c r="H855" s="10">
        <f t="shared" si="104"/>
        <v>45265</v>
      </c>
      <c r="I855" s="10" t="str" cm="1">
        <f t="array" ref="I855">_xlfn.IFS(E855=1,"January",E855=2,"Febuary",E855=3,"March",E855=4,"April",E855=5,"May",E855=6,"June",E855=7,"July",E855=8,"August",E855=9,"September",E855=10,"October",E855=11,"November",E855=12,"December",E855&gt;12,_xlfn.IFS(F855=1,"January",F855=2,"Febuary",F855=3,"March",F855=4,"April",F855=5,"May",F855=6,"June",F855=7,"July",F855=8,"August",F855=9,"September",F855=10,"October",F855=11,"November",F855=12,"December"))</f>
        <v>December</v>
      </c>
      <c r="J855" s="10" t="str" cm="1">
        <f t="array" ref="J855">_xlfn.IFS(OR(I855="December",I855="January",I855="Febuary"),"Winter",OR(I855="March",I855="April",I855="May"),"Spring",OR(I855="June",I855="July",I855="August"),"Summer",OR(I855="September",I855="October",I855="November"),"Fall")</f>
        <v>Winter</v>
      </c>
      <c r="K855" s="13">
        <v>45266</v>
      </c>
      <c r="L855" s="9">
        <f t="shared" si="105"/>
        <v>1</v>
      </c>
      <c r="M855" s="9" t="s">
        <v>23</v>
      </c>
      <c r="N855" s="9">
        <v>54682</v>
      </c>
      <c r="O855" s="9">
        <v>696</v>
      </c>
      <c r="P855" s="14">
        <v>1245.38</v>
      </c>
      <c r="Q855" s="14">
        <f t="shared" si="106"/>
        <v>1245.38</v>
      </c>
      <c r="R855" s="9">
        <v>86</v>
      </c>
      <c r="S855" s="9" t="b">
        <v>0</v>
      </c>
      <c r="T855" s="9">
        <v>0</v>
      </c>
      <c r="U855" s="9">
        <f t="shared" si="107"/>
        <v>0</v>
      </c>
      <c r="V855" s="14">
        <f t="shared" si="108"/>
        <v>3054.62</v>
      </c>
      <c r="W855" s="14">
        <f t="shared" si="109"/>
        <v>14.4811627906977</v>
      </c>
      <c r="X855" s="14">
        <f t="shared" si="110"/>
        <v>0</v>
      </c>
      <c r="Y855" s="9">
        <f t="shared" si="111"/>
        <v>0</v>
      </c>
    </row>
    <row r="856" spans="1:25">
      <c r="A856" s="5" t="s">
        <v>1785</v>
      </c>
      <c r="B856" s="6" t="s">
        <v>1786</v>
      </c>
      <c r="C856" s="7" t="s">
        <v>4127</v>
      </c>
      <c r="D856" s="7">
        <v>45078</v>
      </c>
      <c r="E856" s="6">
        <v>6</v>
      </c>
      <c r="F856" s="6">
        <v>1</v>
      </c>
      <c r="G856" s="6">
        <v>2023</v>
      </c>
      <c r="H856" s="7">
        <f t="shared" si="104"/>
        <v>45078</v>
      </c>
      <c r="I856" s="7" t="str" cm="1">
        <f t="array" ref="I856">_xlfn.IFS(E856=1,"January",E856=2,"Febuary",E856=3,"March",E856=4,"April",E856=5,"May",E856=6,"June",E856=7,"July",E856=8,"August",E856=9,"September",E856=10,"October",E856=11,"November",E856=12,"December",E856&gt;12,_xlfn.IFS(F856=1,"January",F856=2,"Febuary",F856=3,"March",F856=4,"April",F856=5,"May",F856=6,"June",F856=7,"July",F856=8,"August",F856=9,"September",F856=10,"October",F856=11,"November",F856=12,"December"))</f>
        <v>June</v>
      </c>
      <c r="J856" s="7" t="str" cm="1">
        <f t="array" ref="J856">_xlfn.IFS(OR(I856="December",I856="January",I856="Febuary"),"Winter",OR(I856="March",I856="April",I856="May"),"Spring",OR(I856="June",I856="July",I856="August"),"Summer",OR(I856="September",I856="October",I856="November"),"Fall")</f>
        <v>Summer</v>
      </c>
      <c r="K856" s="11">
        <v>45091</v>
      </c>
      <c r="L856" s="6">
        <f t="shared" si="105"/>
        <v>13</v>
      </c>
      <c r="M856" s="6" t="s">
        <v>41</v>
      </c>
      <c r="N856" s="6">
        <v>60494</v>
      </c>
      <c r="O856" s="6">
        <v>2451</v>
      </c>
      <c r="P856" s="12">
        <v>3403.1</v>
      </c>
      <c r="Q856" s="12">
        <f t="shared" si="106"/>
        <v>3403.1</v>
      </c>
      <c r="R856" s="6">
        <v>163</v>
      </c>
      <c r="S856" s="6" t="b">
        <v>1</v>
      </c>
      <c r="T856" s="6">
        <v>0</v>
      </c>
      <c r="U856" s="6">
        <f t="shared" si="107"/>
        <v>0</v>
      </c>
      <c r="V856" s="12">
        <f t="shared" si="108"/>
        <v>4746.9</v>
      </c>
      <c r="W856" s="12">
        <f t="shared" si="109"/>
        <v>20.8779141104294</v>
      </c>
      <c r="X856" s="12">
        <f t="shared" si="110"/>
        <v>0</v>
      </c>
      <c r="Y856" s="6">
        <f t="shared" si="111"/>
        <v>0</v>
      </c>
    </row>
    <row r="857" spans="1:25">
      <c r="A857" s="8" t="s">
        <v>1787</v>
      </c>
      <c r="B857" s="9" t="s">
        <v>1788</v>
      </c>
      <c r="C857" s="10" t="s">
        <v>4127</v>
      </c>
      <c r="D857" s="10">
        <v>44969</v>
      </c>
      <c r="E857" s="9">
        <v>2</v>
      </c>
      <c r="F857" s="9">
        <v>12</v>
      </c>
      <c r="G857" s="9">
        <v>2023</v>
      </c>
      <c r="H857" s="10">
        <f t="shared" si="104"/>
        <v>44969</v>
      </c>
      <c r="I857" s="10" t="str" cm="1">
        <f t="array" ref="I857">_xlfn.IFS(E857=1,"January",E857=2,"Febuary",E857=3,"March",E857=4,"April",E857=5,"May",E857=6,"June",E857=7,"July",E857=8,"August",E857=9,"September",E857=10,"October",E857=11,"November",E857=12,"December",E857&gt;12,_xlfn.IFS(F857=1,"January",F857=2,"Febuary",F857=3,"March",F857=4,"April",F857=5,"May",F857=6,"June",F857=7,"July",F857=8,"August",F857=9,"September",F857=10,"October",F857=11,"November",F857=12,"December"))</f>
        <v>Febuary</v>
      </c>
      <c r="J857" s="10" t="str" cm="1">
        <f t="array" ref="J857">_xlfn.IFS(OR(I857="December",I857="January",I857="Febuary"),"Winter",OR(I857="March",I857="April",I857="May"),"Spring",OR(I857="June",I857="July",I857="August"),"Summer",OR(I857="September",I857="October",I857="November"),"Fall")</f>
        <v>Winter</v>
      </c>
      <c r="K857" s="13">
        <v>44971</v>
      </c>
      <c r="L857" s="9">
        <f t="shared" si="105"/>
        <v>2</v>
      </c>
      <c r="M857" s="9" t="s">
        <v>33</v>
      </c>
      <c r="N857" s="9">
        <v>82317</v>
      </c>
      <c r="O857" s="9">
        <v>2167</v>
      </c>
      <c r="P857" s="14">
        <v>3341.47</v>
      </c>
      <c r="Q857" s="14">
        <f t="shared" si="106"/>
        <v>3341.47</v>
      </c>
      <c r="R857" s="9">
        <v>234</v>
      </c>
      <c r="S857" s="9" t="b">
        <v>1</v>
      </c>
      <c r="T857" s="9">
        <v>0</v>
      </c>
      <c r="U857" s="9">
        <f t="shared" si="107"/>
        <v>0</v>
      </c>
      <c r="V857" s="14">
        <f t="shared" si="108"/>
        <v>8358.53</v>
      </c>
      <c r="W857" s="14">
        <f t="shared" si="109"/>
        <v>14.2797863247863</v>
      </c>
      <c r="X857" s="14">
        <f t="shared" si="110"/>
        <v>0</v>
      </c>
      <c r="Y857" s="9">
        <f t="shared" si="111"/>
        <v>0</v>
      </c>
    </row>
    <row r="858" spans="1:25">
      <c r="A858" s="5" t="s">
        <v>1789</v>
      </c>
      <c r="B858" s="6" t="s">
        <v>1790</v>
      </c>
      <c r="C858" s="7" t="s">
        <v>4131</v>
      </c>
      <c r="D858" s="7">
        <v>45251</v>
      </c>
      <c r="E858" s="6">
        <v>11</v>
      </c>
      <c r="F858" s="6">
        <v>21</v>
      </c>
      <c r="G858" s="6">
        <v>2023</v>
      </c>
      <c r="H858" s="7">
        <f t="shared" si="104"/>
        <v>45251</v>
      </c>
      <c r="I858" s="7" t="str" cm="1">
        <f t="array" ref="I858">_xlfn.IFS(E858=1,"January",E858=2,"Febuary",E858=3,"March",E858=4,"April",E858=5,"May",E858=6,"June",E858=7,"July",E858=8,"August",E858=9,"September",E858=10,"October",E858=11,"November",E858=12,"December",E858&gt;12,_xlfn.IFS(F858=1,"January",F858=2,"Febuary",F858=3,"March",F858=4,"April",F858=5,"May",F858=6,"June",F858=7,"July",F858=8,"August",F858=9,"September",F858=10,"October",F858=11,"November",F858=12,"December"))</f>
        <v>November</v>
      </c>
      <c r="J858" s="7" t="str" cm="1">
        <f t="array" ref="J858">_xlfn.IFS(OR(I858="December",I858="January",I858="Febuary"),"Winter",OR(I858="March",I858="April",I858="May"),"Spring",OR(I858="June",I858="July",I858="August"),"Summer",OR(I858="September",I858="October",I858="November"),"Fall")</f>
        <v>Fall</v>
      </c>
      <c r="K858" s="11">
        <v>45267</v>
      </c>
      <c r="L858" s="6">
        <f t="shared" si="105"/>
        <v>16</v>
      </c>
      <c r="M858" s="6" t="s">
        <v>19</v>
      </c>
      <c r="N858" s="6">
        <v>66215</v>
      </c>
      <c r="O858" s="6">
        <v>2673</v>
      </c>
      <c r="P858" s="12">
        <v>2798.65</v>
      </c>
      <c r="Q858" s="12">
        <f t="shared" si="106"/>
        <v>2798.65</v>
      </c>
      <c r="R858" s="6">
        <v>230</v>
      </c>
      <c r="S858" s="6" t="b">
        <v>1</v>
      </c>
      <c r="T858" s="6">
        <v>0</v>
      </c>
      <c r="U858" s="6">
        <f t="shared" si="107"/>
        <v>0</v>
      </c>
      <c r="V858" s="12">
        <f t="shared" si="108"/>
        <v>8701.35</v>
      </c>
      <c r="W858" s="12">
        <f t="shared" si="109"/>
        <v>12.1680434782609</v>
      </c>
      <c r="X858" s="12">
        <f t="shared" si="110"/>
        <v>0</v>
      </c>
      <c r="Y858" s="6">
        <f t="shared" si="111"/>
        <v>0</v>
      </c>
    </row>
    <row r="859" spans="1:25">
      <c r="A859" s="8" t="s">
        <v>1791</v>
      </c>
      <c r="B859" s="9" t="s">
        <v>1792</v>
      </c>
      <c r="C859" s="10" t="s">
        <v>4127</v>
      </c>
      <c r="D859" s="10">
        <v>45111</v>
      </c>
      <c r="E859" s="9">
        <v>7</v>
      </c>
      <c r="F859" s="9">
        <v>4</v>
      </c>
      <c r="G859" s="9">
        <v>2023</v>
      </c>
      <c r="H859" s="10">
        <f t="shared" si="104"/>
        <v>45111</v>
      </c>
      <c r="I859" s="10" t="str" cm="1">
        <f t="array" ref="I859">_xlfn.IFS(E859=1,"January",E859=2,"Febuary",E859=3,"March",E859=4,"April",E859=5,"May",E859=6,"June",E859=7,"July",E859=8,"August",E859=9,"September",E859=10,"October",E859=11,"November",E859=12,"December",E859&gt;12,_xlfn.IFS(F859=1,"January",F859=2,"Febuary",F859=3,"March",F859=4,"April",F859=5,"May",F859=6,"June",F859=7,"July",F859=8,"August",F859=9,"September",F859=10,"October",F859=11,"November",F859=12,"December"))</f>
        <v>July</v>
      </c>
      <c r="J859" s="10" t="str" cm="1">
        <f t="array" ref="J859">_xlfn.IFS(OR(I859="December",I859="January",I859="Febuary"),"Winter",OR(I859="March",I859="April",I859="May"),"Spring",OR(I859="June",I859="July",I859="August"),"Summer",OR(I859="September",I859="October",I859="November"),"Fall")</f>
        <v>Summer</v>
      </c>
      <c r="K859" s="13">
        <v>45048</v>
      </c>
      <c r="L859" s="9">
        <f t="shared" si="105"/>
        <v>45141</v>
      </c>
      <c r="M859" s="9" t="s">
        <v>33</v>
      </c>
      <c r="N859" s="9">
        <v>79587</v>
      </c>
      <c r="O859" s="9">
        <v>3672</v>
      </c>
      <c r="P859" s="14">
        <v>5903.69</v>
      </c>
      <c r="Q859" s="14">
        <f t="shared" si="106"/>
        <v>3636.145</v>
      </c>
      <c r="R859" s="9">
        <v>192</v>
      </c>
      <c r="S859" s="9" t="b">
        <v>0</v>
      </c>
      <c r="T859" s="9">
        <v>0</v>
      </c>
      <c r="U859" s="9">
        <f t="shared" si="107"/>
        <v>0</v>
      </c>
      <c r="V859" s="14">
        <f t="shared" si="108"/>
        <v>5963.855</v>
      </c>
      <c r="W859" s="14">
        <f t="shared" si="109"/>
        <v>18.9382552083333</v>
      </c>
      <c r="X859" s="14">
        <f t="shared" si="110"/>
        <v>0</v>
      </c>
      <c r="Y859" s="9">
        <f t="shared" si="111"/>
        <v>0</v>
      </c>
    </row>
    <row r="860" spans="1:25">
      <c r="A860" s="5" t="s">
        <v>1793</v>
      </c>
      <c r="B860" s="6" t="s">
        <v>1794</v>
      </c>
      <c r="C860" s="7" t="s">
        <v>4131</v>
      </c>
      <c r="D860" s="7">
        <v>45084</v>
      </c>
      <c r="E860" s="6">
        <v>6</v>
      </c>
      <c r="F860" s="6">
        <v>7</v>
      </c>
      <c r="G860" s="6">
        <v>2023</v>
      </c>
      <c r="H860" s="7">
        <f t="shared" si="104"/>
        <v>45084</v>
      </c>
      <c r="I860" s="7" t="str" cm="1">
        <f t="array" ref="I860">_xlfn.IFS(E860=1,"January",E860=2,"Febuary",E860=3,"March",E860=4,"April",E860=5,"May",E860=6,"June",E860=7,"July",E860=8,"August",E860=9,"September",E860=10,"October",E860=11,"November",E860=12,"December",E860&gt;12,_xlfn.IFS(F860=1,"January",F860=2,"Febuary",F860=3,"March",F860=4,"April",F860=5,"May",F860=6,"June",F860=7,"July",F860=8,"August",F860=9,"September",F860=10,"October",F860=11,"November",F860=12,"December"))</f>
        <v>June</v>
      </c>
      <c r="J860" s="7" t="str" cm="1">
        <f t="array" ref="J860">_xlfn.IFS(OR(I860="December",I860="January",I860="Febuary"),"Winter",OR(I860="March",I860="April",I860="May"),"Spring",OR(I860="June",I860="July",I860="August"),"Summer",OR(I860="September",I860="October",I860="November"),"Fall")</f>
        <v>Summer</v>
      </c>
      <c r="K860" s="11">
        <v>45113</v>
      </c>
      <c r="L860" s="6">
        <f t="shared" si="105"/>
        <v>29</v>
      </c>
      <c r="M860" s="6" t="s">
        <v>14</v>
      </c>
      <c r="N860" s="6">
        <v>7949</v>
      </c>
      <c r="O860" s="6">
        <v>153</v>
      </c>
      <c r="P860" s="12">
        <v>229.49</v>
      </c>
      <c r="Q860" s="12">
        <f t="shared" si="106"/>
        <v>229.49</v>
      </c>
      <c r="R860" s="6">
        <v>15</v>
      </c>
      <c r="S860" s="6" t="b">
        <v>0</v>
      </c>
      <c r="T860" s="6">
        <v>0</v>
      </c>
      <c r="U860" s="6">
        <f t="shared" si="107"/>
        <v>0</v>
      </c>
      <c r="V860" s="12">
        <f t="shared" si="108"/>
        <v>520.51</v>
      </c>
      <c r="W860" s="12">
        <f t="shared" si="109"/>
        <v>15.2993333333333</v>
      </c>
      <c r="X860" s="12">
        <f t="shared" si="110"/>
        <v>0</v>
      </c>
      <c r="Y860" s="6">
        <f t="shared" si="111"/>
        <v>0</v>
      </c>
    </row>
    <row r="861" spans="1:25">
      <c r="A861" s="8" t="s">
        <v>1795</v>
      </c>
      <c r="B861" s="9" t="s">
        <v>1796</v>
      </c>
      <c r="C861" s="10" t="s">
        <v>4129</v>
      </c>
      <c r="D861" s="10">
        <v>44979</v>
      </c>
      <c r="E861" s="9">
        <v>2</v>
      </c>
      <c r="F861" s="9">
        <v>22</v>
      </c>
      <c r="G861" s="9">
        <v>2023</v>
      </c>
      <c r="H861" s="10">
        <f t="shared" si="104"/>
        <v>44979</v>
      </c>
      <c r="I861" s="10" t="str" cm="1">
        <f t="array" ref="I861">_xlfn.IFS(E861=1,"January",E861=2,"Febuary",E861=3,"March",E861=4,"April",E861=5,"May",E861=6,"June",E861=7,"July",E861=8,"August",E861=9,"September",E861=10,"October",E861=11,"November",E861=12,"December",E861&gt;12,_xlfn.IFS(F861=1,"January",F861=2,"Febuary",F861=3,"March",F861=4,"April",F861=5,"May",F861=6,"June",F861=7,"July",F861=8,"August",F861=9,"September",F861=10,"October",F861=11,"November",F861=12,"December"))</f>
        <v>Febuary</v>
      </c>
      <c r="J861" s="10" t="str" cm="1">
        <f t="array" ref="J861">_xlfn.IFS(OR(I861="December",I861="January",I861="Febuary"),"Winter",OR(I861="March",I861="April",I861="May"),"Spring",OR(I861="June",I861="July",I861="August"),"Summer",OR(I861="September",I861="October",I861="November"),"Fall")</f>
        <v>Winter</v>
      </c>
      <c r="K861" s="13">
        <v>44982</v>
      </c>
      <c r="L861" s="9">
        <f t="shared" si="105"/>
        <v>3</v>
      </c>
      <c r="M861" s="9" t="s">
        <v>234</v>
      </c>
      <c r="N861" s="9">
        <v>56393</v>
      </c>
      <c r="O861" s="9">
        <v>2385</v>
      </c>
      <c r="P861" s="14">
        <v>1620.23</v>
      </c>
      <c r="Q861" s="14">
        <f t="shared" si="106"/>
        <v>1620.23</v>
      </c>
      <c r="R861" s="9">
        <v>151</v>
      </c>
      <c r="S861" s="9" t="b">
        <v>1</v>
      </c>
      <c r="T861" s="9">
        <v>0</v>
      </c>
      <c r="U861" s="9">
        <f t="shared" si="107"/>
        <v>0</v>
      </c>
      <c r="V861" s="14">
        <f t="shared" si="108"/>
        <v>5929.77</v>
      </c>
      <c r="W861" s="14">
        <f t="shared" si="109"/>
        <v>10.73</v>
      </c>
      <c r="X861" s="14">
        <f t="shared" si="110"/>
        <v>0</v>
      </c>
      <c r="Y861" s="9">
        <f t="shared" si="111"/>
        <v>0</v>
      </c>
    </row>
    <row r="862" spans="1:25">
      <c r="A862" s="5" t="s">
        <v>1797</v>
      </c>
      <c r="B862" s="6" t="s">
        <v>1798</v>
      </c>
      <c r="C862" s="7" t="s">
        <v>4129</v>
      </c>
      <c r="D862" s="7">
        <v>45156</v>
      </c>
      <c r="E862" s="6">
        <v>8</v>
      </c>
      <c r="F862" s="6">
        <v>18</v>
      </c>
      <c r="G862" s="6">
        <v>2023</v>
      </c>
      <c r="H862" s="7">
        <f t="shared" si="104"/>
        <v>45156</v>
      </c>
      <c r="I862" s="7" t="str" cm="1">
        <f t="array" ref="I862">_xlfn.IFS(E862=1,"January",E862=2,"Febuary",E862=3,"March",E862=4,"April",E862=5,"May",E862=6,"June",E862=7,"July",E862=8,"August",E862=9,"September",E862=10,"October",E862=11,"November",E862=12,"December",E862&gt;12,_xlfn.IFS(F862=1,"January",F862=2,"Febuary",F862=3,"March",F862=4,"April",F862=5,"May",F862=6,"June",F862=7,"July",F862=8,"August",F862=9,"September",F862=10,"October",F862=11,"November",F862=12,"December"))</f>
        <v>August</v>
      </c>
      <c r="J862" s="7" t="str" cm="1">
        <f t="array" ref="J862">_xlfn.IFS(OR(I862="December",I862="January",I862="Febuary"),"Winter",OR(I862="March",I862="April",I862="May"),"Spring",OR(I862="June",I862="July",I862="August"),"Summer",OR(I862="September",I862="October",I862="November"),"Fall")</f>
        <v>Summer</v>
      </c>
      <c r="K862" s="11">
        <v>45172</v>
      </c>
      <c r="L862" s="6">
        <f t="shared" si="105"/>
        <v>16</v>
      </c>
      <c r="M862" s="6" t="s">
        <v>14</v>
      </c>
      <c r="N862" s="6">
        <v>74553</v>
      </c>
      <c r="O862" s="6">
        <v>921</v>
      </c>
      <c r="P862" s="12">
        <v>1251.61</v>
      </c>
      <c r="Q862" s="12">
        <f t="shared" si="106"/>
        <v>1251.61</v>
      </c>
      <c r="R862" s="6">
        <v>81</v>
      </c>
      <c r="S862" s="6" t="b">
        <v>0</v>
      </c>
      <c r="T862" s="6">
        <v>0</v>
      </c>
      <c r="U862" s="6">
        <f t="shared" si="107"/>
        <v>0</v>
      </c>
      <c r="V862" s="12">
        <f t="shared" si="108"/>
        <v>2798.39</v>
      </c>
      <c r="W862" s="12">
        <f t="shared" si="109"/>
        <v>15.451975308642</v>
      </c>
      <c r="X862" s="12">
        <f t="shared" si="110"/>
        <v>0</v>
      </c>
      <c r="Y862" s="6">
        <f t="shared" si="111"/>
        <v>0</v>
      </c>
    </row>
    <row r="863" spans="1:25">
      <c r="A863" s="8" t="s">
        <v>1799</v>
      </c>
      <c r="B863" s="9" t="s">
        <v>1800</v>
      </c>
      <c r="C863" s="10" t="s">
        <v>4129</v>
      </c>
      <c r="D863" s="10" t="s">
        <v>47</v>
      </c>
      <c r="E863" s="9">
        <v>22</v>
      </c>
      <c r="F863" s="9">
        <v>2</v>
      </c>
      <c r="G863" s="9">
        <v>2023</v>
      </c>
      <c r="H863" s="10">
        <f t="shared" si="104"/>
        <v>44979</v>
      </c>
      <c r="I863" s="10" t="str" cm="1">
        <f t="array" ref="I863">_xlfn.IFS(E863=1,"January",E863=2,"Febuary",E863=3,"March",E863=4,"April",E863=5,"May",E863=6,"June",E863=7,"July",E863=8,"August",E863=9,"September",E863=10,"October",E863=11,"November",E863=12,"December",E863&gt;12,_xlfn.IFS(F863=1,"January",F863=2,"Febuary",F863=3,"March",F863=4,"April",F863=5,"May",F863=6,"June",F863=7,"July",F863=8,"August",F863=9,"September",F863=10,"October",F863=11,"November",F863=12,"December"))</f>
        <v>Febuary</v>
      </c>
      <c r="J863" s="10" t="str" cm="1">
        <f t="array" ref="J863">_xlfn.IFS(OR(I863="December",I863="January",I863="Febuary"),"Winter",OR(I863="March",I863="April",I863="May"),"Spring",OR(I863="June",I863="July",I863="August"),"Summer",OR(I863="September",I863="October",I863="November"),"Fall")</f>
        <v>Winter</v>
      </c>
      <c r="K863" s="13">
        <v>44974</v>
      </c>
      <c r="L863" s="9">
        <f t="shared" si="105"/>
        <v>45009</v>
      </c>
      <c r="M863" s="9" t="s">
        <v>33</v>
      </c>
      <c r="N863" s="9">
        <v>7941</v>
      </c>
      <c r="O863" s="9">
        <v>364</v>
      </c>
      <c r="P863" s="14">
        <v>322.18</v>
      </c>
      <c r="Q863" s="14">
        <f t="shared" si="106"/>
        <v>322.18</v>
      </c>
      <c r="R863" s="9">
        <v>23</v>
      </c>
      <c r="S863" s="9" t="b">
        <v>0</v>
      </c>
      <c r="T863" s="9">
        <v>0</v>
      </c>
      <c r="U863" s="9">
        <f t="shared" si="107"/>
        <v>0</v>
      </c>
      <c r="V863" s="14">
        <f t="shared" si="108"/>
        <v>827.82</v>
      </c>
      <c r="W863" s="14">
        <f t="shared" si="109"/>
        <v>14.0078260869565</v>
      </c>
      <c r="X863" s="14">
        <f t="shared" si="110"/>
        <v>0</v>
      </c>
      <c r="Y863" s="9">
        <f t="shared" si="111"/>
        <v>0</v>
      </c>
    </row>
    <row r="864" spans="1:25">
      <c r="A864" s="5" t="s">
        <v>1801</v>
      </c>
      <c r="B864" s="6" t="s">
        <v>1802</v>
      </c>
      <c r="C864" s="7" t="s">
        <v>4131</v>
      </c>
      <c r="D864" s="7">
        <v>45108</v>
      </c>
      <c r="E864" s="6">
        <v>7</v>
      </c>
      <c r="F864" s="6">
        <v>1</v>
      </c>
      <c r="G864" s="6">
        <v>2023</v>
      </c>
      <c r="H864" s="7">
        <f t="shared" si="104"/>
        <v>45108</v>
      </c>
      <c r="I864" s="7" t="str" cm="1">
        <f t="array" ref="I864">_xlfn.IFS(E864=1,"January",E864=2,"Febuary",E864=3,"March",E864=4,"April",E864=5,"May",E864=6,"June",E864=7,"July",E864=8,"August",E864=9,"September",E864=10,"October",E864=11,"November",E864=12,"December",E864&gt;12,_xlfn.IFS(F864=1,"January",F864=2,"Febuary",F864=3,"March",F864=4,"April",F864=5,"May",F864=6,"June",F864=7,"July",F864=8,"August",F864=9,"September",F864=10,"October",F864=11,"November",F864=12,"December"))</f>
        <v>July</v>
      </c>
      <c r="J864" s="7" t="str" cm="1">
        <f t="array" ref="J864">_xlfn.IFS(OR(I864="December",I864="January",I864="Febuary"),"Winter",OR(I864="March",I864="April",I864="May"),"Spring",OR(I864="June",I864="July",I864="August"),"Summer",OR(I864="September",I864="October",I864="November"),"Fall")</f>
        <v>Summer</v>
      </c>
      <c r="K864" s="11">
        <v>45126</v>
      </c>
      <c r="L864" s="6">
        <f t="shared" si="105"/>
        <v>18</v>
      </c>
      <c r="M864" s="6" t="s">
        <v>14</v>
      </c>
      <c r="N864" s="6">
        <v>26934</v>
      </c>
      <c r="O864" s="6">
        <v>970</v>
      </c>
      <c r="P864" s="12">
        <v>1654.96</v>
      </c>
      <c r="Q864" s="12">
        <f t="shared" si="106"/>
        <v>1654.96</v>
      </c>
      <c r="R864" s="6">
        <v>63</v>
      </c>
      <c r="S864" s="6" t="b">
        <v>0</v>
      </c>
      <c r="T864" s="6">
        <v>0</v>
      </c>
      <c r="U864" s="6">
        <f t="shared" si="107"/>
        <v>0</v>
      </c>
      <c r="V864" s="12">
        <f t="shared" si="108"/>
        <v>1495.04</v>
      </c>
      <c r="W864" s="12">
        <f t="shared" si="109"/>
        <v>26.2692063492063</v>
      </c>
      <c r="X864" s="12">
        <f t="shared" si="110"/>
        <v>0</v>
      </c>
      <c r="Y864" s="6">
        <f t="shared" si="111"/>
        <v>0</v>
      </c>
    </row>
    <row r="865" spans="1:25">
      <c r="A865" s="8" t="s">
        <v>1803</v>
      </c>
      <c r="B865" s="9" t="s">
        <v>1804</v>
      </c>
      <c r="C865" s="10" t="s">
        <v>4129</v>
      </c>
      <c r="D865" s="10">
        <v>45093</v>
      </c>
      <c r="E865" s="9">
        <v>6</v>
      </c>
      <c r="F865" s="9">
        <v>16</v>
      </c>
      <c r="G865" s="9">
        <v>2023</v>
      </c>
      <c r="H865" s="10">
        <f t="shared" si="104"/>
        <v>45093</v>
      </c>
      <c r="I865" s="10" t="str" cm="1">
        <f t="array" ref="I865">_xlfn.IFS(E865=1,"January",E865=2,"Febuary",E865=3,"March",E865=4,"April",E865=5,"May",E865=6,"June",E865=7,"July",E865=8,"August",E865=9,"September",E865=10,"October",E865=11,"November",E865=12,"December",E865&gt;12,_xlfn.IFS(F865=1,"January",F865=2,"Febuary",F865=3,"March",F865=4,"April",F865=5,"May",F865=6,"June",F865=7,"July",F865=8,"August",F865=9,"September",F865=10,"October",F865=11,"November",F865=12,"December"))</f>
        <v>June</v>
      </c>
      <c r="J865" s="10" t="str" cm="1">
        <f t="array" ref="J865">_xlfn.IFS(OR(I865="December",I865="January",I865="Febuary"),"Winter",OR(I865="March",I865="April",I865="May"),"Spring",OR(I865="June",I865="July",I865="August"),"Summer",OR(I865="September",I865="October",I865="November"),"Fall")</f>
        <v>Summer</v>
      </c>
      <c r="K865" s="13">
        <v>45096</v>
      </c>
      <c r="L865" s="9">
        <f t="shared" si="105"/>
        <v>3</v>
      </c>
      <c r="M865" s="9" t="s">
        <v>19</v>
      </c>
      <c r="N865" s="9">
        <v>24386</v>
      </c>
      <c r="O865" s="9">
        <v>1096</v>
      </c>
      <c r="P865" s="14">
        <v>1248.24</v>
      </c>
      <c r="Q865" s="14">
        <f t="shared" si="106"/>
        <v>1248.24</v>
      </c>
      <c r="R865" s="9">
        <v>87</v>
      </c>
      <c r="S865" s="9" t="b">
        <v>0</v>
      </c>
      <c r="T865" s="9">
        <v>0</v>
      </c>
      <c r="U865" s="9">
        <f t="shared" si="107"/>
        <v>0</v>
      </c>
      <c r="V865" s="14">
        <f t="shared" si="108"/>
        <v>3101.76</v>
      </c>
      <c r="W865" s="14">
        <f t="shared" si="109"/>
        <v>14.3475862068966</v>
      </c>
      <c r="X865" s="14">
        <f t="shared" si="110"/>
        <v>0</v>
      </c>
      <c r="Y865" s="9">
        <f t="shared" si="111"/>
        <v>0</v>
      </c>
    </row>
    <row r="866" spans="1:25">
      <c r="A866" s="5" t="s">
        <v>1805</v>
      </c>
      <c r="B866" s="6" t="s">
        <v>1806</v>
      </c>
      <c r="C866" s="7" t="s">
        <v>4127</v>
      </c>
      <c r="D866" s="7">
        <v>45138</v>
      </c>
      <c r="E866" s="6">
        <v>7</v>
      </c>
      <c r="F866" s="6">
        <v>31</v>
      </c>
      <c r="G866" s="6">
        <v>2023</v>
      </c>
      <c r="H866" s="7">
        <f t="shared" si="104"/>
        <v>45138</v>
      </c>
      <c r="I866" s="7" t="str" cm="1">
        <f t="array" ref="I866">_xlfn.IFS(E866=1,"January",E866=2,"Febuary",E866=3,"March",E866=4,"April",E866=5,"May",E866=6,"June",E866=7,"July",E866=8,"August",E866=9,"September",E866=10,"October",E866=11,"November",E866=12,"December",E866&gt;12,_xlfn.IFS(F866=1,"January",F866=2,"Febuary",F866=3,"March",F866=4,"April",F866=5,"May",F866=6,"June",F866=7,"July",F866=8,"August",F866=9,"September",F866=10,"October",F866=11,"November",F866=12,"December"))</f>
        <v>July</v>
      </c>
      <c r="J866" s="7" t="str" cm="1">
        <f t="array" ref="J866">_xlfn.IFS(OR(I866="December",I866="January",I866="Febuary"),"Winter",OR(I866="March",I866="April",I866="May"),"Spring",OR(I866="June",I866="July",I866="August"),"Summer",OR(I866="September",I866="October",I866="November"),"Fall")</f>
        <v>Summer</v>
      </c>
      <c r="K866" s="11">
        <v>45141</v>
      </c>
      <c r="L866" s="6">
        <f t="shared" si="105"/>
        <v>3</v>
      </c>
      <c r="M866" s="6" t="s">
        <v>14</v>
      </c>
      <c r="N866" s="6">
        <v>62886</v>
      </c>
      <c r="O866" s="6">
        <v>629</v>
      </c>
      <c r="P866" s="12">
        <v>1252.98</v>
      </c>
      <c r="Q866" s="12">
        <f t="shared" si="106"/>
        <v>1252.98</v>
      </c>
      <c r="R866" s="6">
        <v>125</v>
      </c>
      <c r="S866" s="6" t="b">
        <v>0</v>
      </c>
      <c r="T866" s="6">
        <v>0</v>
      </c>
      <c r="U866" s="6">
        <f t="shared" si="107"/>
        <v>0</v>
      </c>
      <c r="V866" s="12">
        <f t="shared" si="108"/>
        <v>4997.02</v>
      </c>
      <c r="W866" s="12">
        <f t="shared" si="109"/>
        <v>10.02384</v>
      </c>
      <c r="X866" s="12">
        <f t="shared" si="110"/>
        <v>0</v>
      </c>
      <c r="Y866" s="6">
        <f t="shared" si="111"/>
        <v>0</v>
      </c>
    </row>
    <row r="867" spans="1:25">
      <c r="A867" s="8" t="s">
        <v>1807</v>
      </c>
      <c r="B867" s="9" t="s">
        <v>1808</v>
      </c>
      <c r="C867" s="10" t="s">
        <v>4127</v>
      </c>
      <c r="D867" s="10">
        <v>45213</v>
      </c>
      <c r="E867" s="9">
        <v>10</v>
      </c>
      <c r="F867" s="9">
        <v>14</v>
      </c>
      <c r="G867" s="9">
        <v>2023</v>
      </c>
      <c r="H867" s="10">
        <f t="shared" si="104"/>
        <v>45213</v>
      </c>
      <c r="I867" s="10" t="str" cm="1">
        <f t="array" ref="I867">_xlfn.IFS(E867=1,"January",E867=2,"Febuary",E867=3,"March",E867=4,"April",E867=5,"May",E867=6,"June",E867=7,"July",E867=8,"August",E867=9,"September",E867=10,"October",E867=11,"November",E867=12,"December",E867&gt;12,_xlfn.IFS(F867=1,"January",F867=2,"Febuary",F867=3,"March",F867=4,"April",F867=5,"May",F867=6,"June",F867=7,"July",F867=8,"August",F867=9,"September",F867=10,"October",F867=11,"November",F867=12,"December"))</f>
        <v>October</v>
      </c>
      <c r="J867" s="10" t="str" cm="1">
        <f t="array" ref="J867">_xlfn.IFS(OR(I867="December",I867="January",I867="Febuary"),"Winter",OR(I867="March",I867="April",I867="May"),"Spring",OR(I867="June",I867="July",I867="August"),"Summer",OR(I867="September",I867="October",I867="November"),"Fall")</f>
        <v>Fall</v>
      </c>
      <c r="K867" s="13">
        <v>45208</v>
      </c>
      <c r="L867" s="9">
        <f t="shared" si="105"/>
        <v>45243</v>
      </c>
      <c r="M867" s="9" t="s">
        <v>14</v>
      </c>
      <c r="N867" s="9">
        <v>76745</v>
      </c>
      <c r="O867" s="9">
        <v>1286</v>
      </c>
      <c r="P867" s="14">
        <v>821.43</v>
      </c>
      <c r="Q867" s="14">
        <f t="shared" si="106"/>
        <v>821.43</v>
      </c>
      <c r="R867" s="9">
        <v>64</v>
      </c>
      <c r="S867" s="9" t="b">
        <v>1</v>
      </c>
      <c r="T867" s="9">
        <v>0</v>
      </c>
      <c r="U867" s="9">
        <f t="shared" si="107"/>
        <v>0</v>
      </c>
      <c r="V867" s="14">
        <f t="shared" si="108"/>
        <v>2378.57</v>
      </c>
      <c r="W867" s="14">
        <f t="shared" si="109"/>
        <v>12.83484375</v>
      </c>
      <c r="X867" s="14">
        <f t="shared" si="110"/>
        <v>0</v>
      </c>
      <c r="Y867" s="9">
        <f t="shared" si="111"/>
        <v>0</v>
      </c>
    </row>
    <row r="868" spans="1:25">
      <c r="A868" s="5" t="s">
        <v>1809</v>
      </c>
      <c r="B868" s="6" t="s">
        <v>1810</v>
      </c>
      <c r="C868" s="7" t="s">
        <v>4128</v>
      </c>
      <c r="D868" s="7">
        <v>45219</v>
      </c>
      <c r="E868" s="6">
        <v>10</v>
      </c>
      <c r="F868" s="6">
        <v>20</v>
      </c>
      <c r="G868" s="6">
        <v>2023</v>
      </c>
      <c r="H868" s="7">
        <f t="shared" si="104"/>
        <v>45219</v>
      </c>
      <c r="I868" s="7" t="str" cm="1">
        <f t="array" ref="I868">_xlfn.IFS(E868=1,"January",E868=2,"Febuary",E868=3,"March",E868=4,"April",E868=5,"May",E868=6,"June",E868=7,"July",E868=8,"August",E868=9,"September",E868=10,"October",E868=11,"November",E868=12,"December",E868&gt;12,_xlfn.IFS(F868=1,"January",F868=2,"Febuary",F868=3,"March",F868=4,"April",F868=5,"May",F868=6,"June",F868=7,"July",F868=8,"August",F868=9,"September",F868=10,"October",F868=11,"November",F868=12,"December"))</f>
        <v>October</v>
      </c>
      <c r="J868" s="7" t="str" cm="1">
        <f t="array" ref="J868">_xlfn.IFS(OR(I868="December",I868="January",I868="Febuary"),"Winter",OR(I868="March",I868="April",I868="May"),"Spring",OR(I868="June",I868="July",I868="August"),"Summer",OR(I868="September",I868="October",I868="November"),"Fall")</f>
        <v>Fall</v>
      </c>
      <c r="K868" s="11">
        <v>45243</v>
      </c>
      <c r="L868" s="6">
        <f t="shared" si="105"/>
        <v>24</v>
      </c>
      <c r="M868" s="6" t="s">
        <v>23</v>
      </c>
      <c r="N868" s="6">
        <v>84251</v>
      </c>
      <c r="O868" s="6">
        <v>2156</v>
      </c>
      <c r="P868" s="12">
        <v>3601.64</v>
      </c>
      <c r="Q868" s="12">
        <f t="shared" si="106"/>
        <v>3601.64</v>
      </c>
      <c r="R868" s="6">
        <v>314</v>
      </c>
      <c r="S868" s="6" t="b">
        <v>1</v>
      </c>
      <c r="T868" s="6">
        <v>0</v>
      </c>
      <c r="U868" s="6">
        <f t="shared" si="107"/>
        <v>0</v>
      </c>
      <c r="V868" s="12">
        <f t="shared" si="108"/>
        <v>12098.36</v>
      </c>
      <c r="W868" s="12">
        <f t="shared" si="109"/>
        <v>11.4701910828025</v>
      </c>
      <c r="X868" s="12">
        <f t="shared" si="110"/>
        <v>0</v>
      </c>
      <c r="Y868" s="6">
        <f t="shared" si="111"/>
        <v>0</v>
      </c>
    </row>
    <row r="869" spans="1:25">
      <c r="A869" s="8" t="s">
        <v>1811</v>
      </c>
      <c r="B869" s="9" t="s">
        <v>1812</v>
      </c>
      <c r="C869" s="10" t="s">
        <v>4127</v>
      </c>
      <c r="D869" s="10">
        <v>45013</v>
      </c>
      <c r="E869" s="9">
        <v>3</v>
      </c>
      <c r="F869" s="9">
        <v>28</v>
      </c>
      <c r="G869" s="9">
        <v>2023</v>
      </c>
      <c r="H869" s="10">
        <f t="shared" si="104"/>
        <v>45013</v>
      </c>
      <c r="I869" s="10" t="str" cm="1">
        <f t="array" ref="I869">_xlfn.IFS(E869=1,"January",E869=2,"Febuary",E869=3,"March",E869=4,"April",E869=5,"May",E869=6,"June",E869=7,"July",E869=8,"August",E869=9,"September",E869=10,"October",E869=11,"November",E869=12,"December",E869&gt;12,_xlfn.IFS(F869=1,"January",F869=2,"Febuary",F869=3,"March",F869=4,"April",F869=5,"May",F869=6,"June",F869=7,"July",F869=8,"August",F869=9,"September",F869=10,"October",F869=11,"November",F869=12,"December"))</f>
        <v>March</v>
      </c>
      <c r="J869" s="10" t="str" cm="1">
        <f t="array" ref="J869">_xlfn.IFS(OR(I869="December",I869="January",I869="Febuary"),"Winter",OR(I869="March",I869="April",I869="May"),"Spring",OR(I869="June",I869="July",I869="August"),"Summer",OR(I869="September",I869="October",I869="November"),"Fall")</f>
        <v>Spring</v>
      </c>
      <c r="K869" s="13">
        <v>45040</v>
      </c>
      <c r="L869" s="9">
        <f t="shared" si="105"/>
        <v>27</v>
      </c>
      <c r="M869" s="9" t="s">
        <v>191</v>
      </c>
      <c r="N869" s="9">
        <v>95456</v>
      </c>
      <c r="O869" s="9">
        <v>2403</v>
      </c>
      <c r="P869" s="14">
        <v>3629.86</v>
      </c>
      <c r="Q869" s="14">
        <f t="shared" si="106"/>
        <v>3629.86</v>
      </c>
      <c r="R869" s="9">
        <v>171</v>
      </c>
      <c r="S869" s="9" t="b">
        <v>0</v>
      </c>
      <c r="T869" s="9">
        <v>0</v>
      </c>
      <c r="U869" s="9">
        <f t="shared" si="107"/>
        <v>0</v>
      </c>
      <c r="V869" s="14">
        <f t="shared" si="108"/>
        <v>4920.14</v>
      </c>
      <c r="W869" s="14">
        <f t="shared" si="109"/>
        <v>21.2272514619883</v>
      </c>
      <c r="X869" s="14">
        <f t="shared" si="110"/>
        <v>0</v>
      </c>
      <c r="Y869" s="9">
        <f t="shared" si="111"/>
        <v>0</v>
      </c>
    </row>
    <row r="870" spans="1:25">
      <c r="A870" s="5" t="s">
        <v>1813</v>
      </c>
      <c r="B870" s="6" t="s">
        <v>1814</v>
      </c>
      <c r="C870" s="7" t="s">
        <v>4131</v>
      </c>
      <c r="D870" s="7">
        <v>45179</v>
      </c>
      <c r="E870" s="6">
        <v>9</v>
      </c>
      <c r="F870" s="6">
        <v>10</v>
      </c>
      <c r="G870" s="6">
        <v>2023</v>
      </c>
      <c r="H870" s="7">
        <f t="shared" si="104"/>
        <v>45179</v>
      </c>
      <c r="I870" s="7" t="str" cm="1">
        <f t="array" ref="I870">_xlfn.IFS(E870=1,"January",E870=2,"Febuary",E870=3,"March",E870=4,"April",E870=5,"May",E870=6,"June",E870=7,"July",E870=8,"August",E870=9,"September",E870=10,"October",E870=11,"November",E870=12,"December",E870&gt;12,_xlfn.IFS(F870=1,"January",F870=2,"Febuary",F870=3,"March",F870=4,"April",F870=5,"May",F870=6,"June",F870=7,"July",F870=8,"August",F870=9,"September",F870=10,"October",F870=11,"November",F870=12,"December"))</f>
        <v>September</v>
      </c>
      <c r="J870" s="7" t="str" cm="1">
        <f t="array" ref="J870">_xlfn.IFS(OR(I870="December",I870="January",I870="Febuary"),"Winter",OR(I870="March",I870="April",I870="May"),"Spring",OR(I870="June",I870="July",I870="August"),"Summer",OR(I870="September",I870="October",I870="November"),"Fall")</f>
        <v>Fall</v>
      </c>
      <c r="K870" s="11">
        <v>45202</v>
      </c>
      <c r="L870" s="6">
        <f t="shared" si="105"/>
        <v>23</v>
      </c>
      <c r="M870" s="6" t="s">
        <v>14</v>
      </c>
      <c r="N870" s="6">
        <v>54413</v>
      </c>
      <c r="O870" s="6">
        <v>1037</v>
      </c>
      <c r="P870" s="12">
        <v>1712.34</v>
      </c>
      <c r="Q870" s="12">
        <f t="shared" si="106"/>
        <v>1712.34</v>
      </c>
      <c r="R870" s="6">
        <v>195</v>
      </c>
      <c r="S870" s="6" t="b">
        <v>1</v>
      </c>
      <c r="T870" s="6">
        <v>0</v>
      </c>
      <c r="U870" s="6">
        <f t="shared" si="107"/>
        <v>0</v>
      </c>
      <c r="V870" s="12">
        <f t="shared" si="108"/>
        <v>8037.66</v>
      </c>
      <c r="W870" s="12">
        <f t="shared" si="109"/>
        <v>8.78123076923077</v>
      </c>
      <c r="X870" s="12">
        <f t="shared" si="110"/>
        <v>0</v>
      </c>
      <c r="Y870" s="6">
        <f t="shared" si="111"/>
        <v>0</v>
      </c>
    </row>
    <row r="871" spans="1:25">
      <c r="A871" s="8" t="s">
        <v>1815</v>
      </c>
      <c r="B871" s="9" t="s">
        <v>1816</v>
      </c>
      <c r="C871" s="10" t="s">
        <v>4127</v>
      </c>
      <c r="D871" s="10">
        <v>45068</v>
      </c>
      <c r="E871" s="9">
        <v>5</v>
      </c>
      <c r="F871" s="9">
        <v>22</v>
      </c>
      <c r="G871" s="9">
        <v>2023</v>
      </c>
      <c r="H871" s="10">
        <f t="shared" si="104"/>
        <v>45068</v>
      </c>
      <c r="I871" s="10" t="str" cm="1">
        <f t="array" ref="I871">_xlfn.IFS(E871=1,"January",E871=2,"Febuary",E871=3,"March",E871=4,"April",E871=5,"May",E871=6,"June",E871=7,"July",E871=8,"August",E871=9,"September",E871=10,"October",E871=11,"November",E871=12,"December",E871&gt;12,_xlfn.IFS(F871=1,"January",F871=2,"Febuary",F871=3,"March",F871=4,"April",F871=5,"May",F871=6,"June",F871=7,"July",F871=8,"August",F871=9,"September",F871=10,"October",F871=11,"November",F871=12,"December"))</f>
        <v>May</v>
      </c>
      <c r="J871" s="10" t="str" cm="1">
        <f t="array" ref="J871">_xlfn.IFS(OR(I871="December",I871="January",I871="Febuary"),"Winter",OR(I871="March",I871="April",I871="May"),"Spring",OR(I871="June",I871="July",I871="August"),"Summer",OR(I871="September",I871="October",I871="November"),"Fall")</f>
        <v>Spring</v>
      </c>
      <c r="K871" s="13">
        <v>45089</v>
      </c>
      <c r="L871" s="9">
        <f t="shared" si="105"/>
        <v>21</v>
      </c>
      <c r="M871" s="9" t="s">
        <v>23</v>
      </c>
      <c r="N871" s="9">
        <v>57800</v>
      </c>
      <c r="O871" s="9">
        <v>1460</v>
      </c>
      <c r="P871" s="14">
        <v>1403.49</v>
      </c>
      <c r="Q871" s="14">
        <f t="shared" si="106"/>
        <v>1403.49</v>
      </c>
      <c r="R871" s="9">
        <v>93</v>
      </c>
      <c r="S871" s="9" t="b">
        <v>1</v>
      </c>
      <c r="T871" s="9">
        <v>0</v>
      </c>
      <c r="U871" s="9">
        <f t="shared" si="107"/>
        <v>0</v>
      </c>
      <c r="V871" s="14">
        <f t="shared" si="108"/>
        <v>3246.51</v>
      </c>
      <c r="W871" s="14">
        <f t="shared" si="109"/>
        <v>15.0912903225806</v>
      </c>
      <c r="X871" s="14">
        <f t="shared" si="110"/>
        <v>0</v>
      </c>
      <c r="Y871" s="9">
        <f t="shared" si="111"/>
        <v>0</v>
      </c>
    </row>
    <row r="872" spans="1:25">
      <c r="A872" s="5" t="s">
        <v>1817</v>
      </c>
      <c r="B872" s="6" t="s">
        <v>1818</v>
      </c>
      <c r="C872" s="7" t="s">
        <v>4129</v>
      </c>
      <c r="D872" s="7">
        <v>44966</v>
      </c>
      <c r="E872" s="6">
        <v>2</v>
      </c>
      <c r="F872" s="6">
        <v>9</v>
      </c>
      <c r="G872" s="6">
        <v>2023</v>
      </c>
      <c r="H872" s="7">
        <f t="shared" si="104"/>
        <v>44966</v>
      </c>
      <c r="I872" s="7" t="str" cm="1">
        <f t="array" ref="I872">_xlfn.IFS(E872=1,"January",E872=2,"Febuary",E872=3,"March",E872=4,"April",E872=5,"May",E872=6,"June",E872=7,"July",E872=8,"August",E872=9,"September",E872=10,"October",E872=11,"November",E872=12,"December",E872&gt;12,_xlfn.IFS(F872=1,"January",F872=2,"Febuary",F872=3,"March",F872=4,"April",F872=5,"May",F872=6,"June",F872=7,"July",F872=8,"August",F872=9,"September",F872=10,"October",F872=11,"November",F872=12,"December"))</f>
        <v>Febuary</v>
      </c>
      <c r="J872" s="7" t="str" cm="1">
        <f t="array" ref="J872">_xlfn.IFS(OR(I872="December",I872="January",I872="Febuary"),"Winter",OR(I872="March",I872="April",I872="May"),"Spring",OR(I872="June",I872="July",I872="August"),"Summer",OR(I872="September",I872="October",I872="November"),"Fall")</f>
        <v>Winter</v>
      </c>
      <c r="K872" s="11">
        <v>44996</v>
      </c>
      <c r="L872" s="6">
        <f t="shared" si="105"/>
        <v>30</v>
      </c>
      <c r="M872" s="6" t="s">
        <v>14</v>
      </c>
      <c r="N872" s="6">
        <v>98239</v>
      </c>
      <c r="O872" s="6">
        <v>1488</v>
      </c>
      <c r="P872" s="12">
        <v>1842.27</v>
      </c>
      <c r="Q872" s="12">
        <f t="shared" si="106"/>
        <v>1842.27</v>
      </c>
      <c r="R872" s="6">
        <v>287</v>
      </c>
      <c r="S872" s="6" t="b">
        <v>1</v>
      </c>
      <c r="T872" s="6">
        <v>0</v>
      </c>
      <c r="U872" s="6">
        <f t="shared" si="107"/>
        <v>0</v>
      </c>
      <c r="V872" s="12">
        <f t="shared" si="108"/>
        <v>12507.73</v>
      </c>
      <c r="W872" s="12">
        <f t="shared" si="109"/>
        <v>6.41905923344948</v>
      </c>
      <c r="X872" s="12">
        <f t="shared" si="110"/>
        <v>0</v>
      </c>
      <c r="Y872" s="6">
        <f t="shared" si="111"/>
        <v>0</v>
      </c>
    </row>
    <row r="873" spans="1:25">
      <c r="A873" s="8" t="s">
        <v>1819</v>
      </c>
      <c r="B873" s="9" t="s">
        <v>1820</v>
      </c>
      <c r="C873" s="10" t="s">
        <v>4131</v>
      </c>
      <c r="D873" s="10">
        <v>45247</v>
      </c>
      <c r="E873" s="9">
        <v>11</v>
      </c>
      <c r="F873" s="9">
        <v>17</v>
      </c>
      <c r="G873" s="9">
        <v>2023</v>
      </c>
      <c r="H873" s="10">
        <f t="shared" si="104"/>
        <v>45247</v>
      </c>
      <c r="I873" s="10" t="str" cm="1">
        <f t="array" ref="I873">_xlfn.IFS(E873=1,"January",E873=2,"Febuary",E873=3,"March",E873=4,"April",E873=5,"May",E873=6,"June",E873=7,"July",E873=8,"August",E873=9,"September",E873=10,"October",E873=11,"November",E873=12,"December",E873&gt;12,_xlfn.IFS(F873=1,"January",F873=2,"Febuary",F873=3,"March",F873=4,"April",F873=5,"May",F873=6,"June",F873=7,"July",F873=8,"August",F873=9,"September",F873=10,"October",F873=11,"November",F873=12,"December"))</f>
        <v>November</v>
      </c>
      <c r="J873" s="10" t="str" cm="1">
        <f t="array" ref="J873">_xlfn.IFS(OR(I873="December",I873="January",I873="Febuary"),"Winter",OR(I873="March",I873="April",I873="May"),"Spring",OR(I873="June",I873="July",I873="August"),"Summer",OR(I873="September",I873="October",I873="November"),"Fall")</f>
        <v>Fall</v>
      </c>
      <c r="K873" s="13">
        <v>45251</v>
      </c>
      <c r="L873" s="9">
        <f t="shared" si="105"/>
        <v>4</v>
      </c>
      <c r="M873" s="9" t="s">
        <v>19</v>
      </c>
      <c r="N873" s="9">
        <v>43318</v>
      </c>
      <c r="O873" s="9">
        <v>1148</v>
      </c>
      <c r="P873" s="14">
        <v>1945.59</v>
      </c>
      <c r="Q873" s="14">
        <f t="shared" si="106"/>
        <v>1945.59</v>
      </c>
      <c r="R873" s="9">
        <v>162</v>
      </c>
      <c r="S873" s="9" t="b">
        <v>1</v>
      </c>
      <c r="T873" s="9">
        <v>0</v>
      </c>
      <c r="U873" s="9">
        <f t="shared" si="107"/>
        <v>0</v>
      </c>
      <c r="V873" s="14">
        <f t="shared" si="108"/>
        <v>6154.41</v>
      </c>
      <c r="W873" s="14">
        <f t="shared" si="109"/>
        <v>12.0098148148148</v>
      </c>
      <c r="X873" s="14">
        <f t="shared" si="110"/>
        <v>0</v>
      </c>
      <c r="Y873" s="9">
        <f t="shared" si="111"/>
        <v>0</v>
      </c>
    </row>
    <row r="874" spans="1:25">
      <c r="A874" s="5" t="s">
        <v>1821</v>
      </c>
      <c r="B874" s="6" t="s">
        <v>1822</v>
      </c>
      <c r="C874" s="7" t="s">
        <v>4128</v>
      </c>
      <c r="D874" s="7">
        <v>45161</v>
      </c>
      <c r="E874" s="6">
        <v>8</v>
      </c>
      <c r="F874" s="6">
        <v>23</v>
      </c>
      <c r="G874" s="6">
        <v>2023</v>
      </c>
      <c r="H874" s="7">
        <f t="shared" si="104"/>
        <v>45161</v>
      </c>
      <c r="I874" s="7" t="str" cm="1">
        <f t="array" ref="I874">_xlfn.IFS(E874=1,"January",E874=2,"Febuary",E874=3,"March",E874=4,"April",E874=5,"May",E874=6,"June",E874=7,"July",E874=8,"August",E874=9,"September",E874=10,"October",E874=11,"November",E874=12,"December",E874&gt;12,_xlfn.IFS(F874=1,"January",F874=2,"Febuary",F874=3,"March",F874=4,"April",F874=5,"May",F874=6,"June",F874=7,"July",F874=8,"August",F874=9,"September",F874=10,"October",F874=11,"November",F874=12,"December"))</f>
        <v>August</v>
      </c>
      <c r="J874" s="7" t="str" cm="1">
        <f t="array" ref="J874">_xlfn.IFS(OR(I874="December",I874="January",I874="Febuary"),"Winter",OR(I874="March",I874="April",I874="May"),"Spring",OR(I874="June",I874="July",I874="August"),"Summer",OR(I874="September",I874="October",I874="November"),"Fall")</f>
        <v>Summer</v>
      </c>
      <c r="K874" s="11">
        <v>45176</v>
      </c>
      <c r="L874" s="6">
        <f t="shared" si="105"/>
        <v>15</v>
      </c>
      <c r="M874" s="6" t="s">
        <v>14</v>
      </c>
      <c r="N874" s="6">
        <v>71173</v>
      </c>
      <c r="O874" s="6">
        <v>2995</v>
      </c>
      <c r="P874" s="12">
        <v>2542.19</v>
      </c>
      <c r="Q874" s="12">
        <f t="shared" si="106"/>
        <v>2542.19</v>
      </c>
      <c r="R874" s="6">
        <v>150</v>
      </c>
      <c r="S874" s="6" t="b">
        <v>1</v>
      </c>
      <c r="T874" s="6">
        <v>0</v>
      </c>
      <c r="U874" s="6">
        <f t="shared" si="107"/>
        <v>0</v>
      </c>
      <c r="V874" s="12">
        <f t="shared" si="108"/>
        <v>4957.81</v>
      </c>
      <c r="W874" s="12">
        <f t="shared" si="109"/>
        <v>16.9479333333333</v>
      </c>
      <c r="X874" s="12">
        <f t="shared" si="110"/>
        <v>0</v>
      </c>
      <c r="Y874" s="6">
        <f t="shared" si="111"/>
        <v>0</v>
      </c>
    </row>
    <row r="875" spans="1:25">
      <c r="A875" s="8" t="s">
        <v>1823</v>
      </c>
      <c r="B875" s="9" t="s">
        <v>1824</v>
      </c>
      <c r="C875" s="10" t="s">
        <v>4129</v>
      </c>
      <c r="D875" s="10">
        <v>45129</v>
      </c>
      <c r="E875" s="9">
        <v>7</v>
      </c>
      <c r="F875" s="9">
        <v>22</v>
      </c>
      <c r="G875" s="9">
        <v>2023</v>
      </c>
      <c r="H875" s="10">
        <f t="shared" si="104"/>
        <v>45129</v>
      </c>
      <c r="I875" s="10" t="str" cm="1">
        <f t="array" ref="I875">_xlfn.IFS(E875=1,"January",E875=2,"Febuary",E875=3,"March",E875=4,"April",E875=5,"May",E875=6,"June",E875=7,"July",E875=8,"August",E875=9,"September",E875=10,"October",E875=11,"November",E875=12,"December",E875&gt;12,_xlfn.IFS(F875=1,"January",F875=2,"Febuary",F875=3,"March",F875=4,"April",F875=5,"May",F875=6,"June",F875=7,"July",F875=8,"August",F875=9,"September",F875=10,"October",F875=11,"November",F875=12,"December"))</f>
        <v>July</v>
      </c>
      <c r="J875" s="10" t="str" cm="1">
        <f t="array" ref="J875">_xlfn.IFS(OR(I875="December",I875="January",I875="Febuary"),"Winter",OR(I875="March",I875="April",I875="May"),"Spring",OR(I875="June",I875="July",I875="August"),"Summer",OR(I875="September",I875="October",I875="November"),"Fall")</f>
        <v>Summer</v>
      </c>
      <c r="K875" s="13">
        <v>45142</v>
      </c>
      <c r="L875" s="9">
        <f t="shared" si="105"/>
        <v>13</v>
      </c>
      <c r="M875" s="9" t="s">
        <v>23</v>
      </c>
      <c r="N875" s="9">
        <v>71390</v>
      </c>
      <c r="O875" s="9">
        <v>2081</v>
      </c>
      <c r="P875" s="14">
        <v>1746.06</v>
      </c>
      <c r="Q875" s="14">
        <f t="shared" si="106"/>
        <v>1746.06</v>
      </c>
      <c r="R875" s="9">
        <v>383</v>
      </c>
      <c r="S875" s="9" t="b">
        <v>1</v>
      </c>
      <c r="T875" s="9">
        <v>0</v>
      </c>
      <c r="U875" s="9">
        <f t="shared" si="107"/>
        <v>0</v>
      </c>
      <c r="V875" s="14">
        <f t="shared" si="108"/>
        <v>17403.94</v>
      </c>
      <c r="W875" s="14">
        <f t="shared" si="109"/>
        <v>4.55890339425587</v>
      </c>
      <c r="X875" s="14">
        <f t="shared" si="110"/>
        <v>0</v>
      </c>
      <c r="Y875" s="9">
        <f t="shared" si="111"/>
        <v>0</v>
      </c>
    </row>
    <row r="876" spans="1:25">
      <c r="A876" s="5" t="s">
        <v>1825</v>
      </c>
      <c r="B876" s="6" t="s">
        <v>1826</v>
      </c>
      <c r="C876" s="7" t="s">
        <v>4127</v>
      </c>
      <c r="D876" s="7">
        <v>45095</v>
      </c>
      <c r="E876" s="6">
        <v>6</v>
      </c>
      <c r="F876" s="6">
        <v>18</v>
      </c>
      <c r="G876" s="6">
        <v>2023</v>
      </c>
      <c r="H876" s="7">
        <f t="shared" si="104"/>
        <v>45095</v>
      </c>
      <c r="I876" s="7" t="str" cm="1">
        <f t="array" ref="I876">_xlfn.IFS(E876=1,"January",E876=2,"Febuary",E876=3,"March",E876=4,"April",E876=5,"May",E876=6,"June",E876=7,"July",E876=8,"August",E876=9,"September",E876=10,"October",E876=11,"November",E876=12,"December",E876&gt;12,_xlfn.IFS(F876=1,"January",F876=2,"Febuary",F876=3,"March",F876=4,"April",F876=5,"May",F876=6,"June",F876=7,"July",F876=8,"August",F876=9,"September",F876=10,"October",F876=11,"November",F876=12,"December"))</f>
        <v>June</v>
      </c>
      <c r="J876" s="7" t="str" cm="1">
        <f t="array" ref="J876">_xlfn.IFS(OR(I876="December",I876="January",I876="Febuary"),"Winter",OR(I876="March",I876="April",I876="May"),"Spring",OR(I876="June",I876="July",I876="August"),"Summer",OR(I876="September",I876="October",I876="November"),"Fall")</f>
        <v>Summer</v>
      </c>
      <c r="K876" s="11">
        <v>45119</v>
      </c>
      <c r="L876" s="6">
        <f t="shared" si="105"/>
        <v>24</v>
      </c>
      <c r="M876" s="6" t="s">
        <v>14</v>
      </c>
      <c r="N876" s="6">
        <v>53329</v>
      </c>
      <c r="O876" s="6">
        <v>571</v>
      </c>
      <c r="P876" s="12">
        <v>757.48</v>
      </c>
      <c r="Q876" s="12">
        <f t="shared" si="106"/>
        <v>757.48</v>
      </c>
      <c r="R876" s="6">
        <v>73</v>
      </c>
      <c r="S876" s="6" t="b">
        <v>1</v>
      </c>
      <c r="T876" s="6">
        <v>0</v>
      </c>
      <c r="U876" s="6">
        <f t="shared" si="107"/>
        <v>0</v>
      </c>
      <c r="V876" s="12">
        <f t="shared" si="108"/>
        <v>2892.52</v>
      </c>
      <c r="W876" s="12">
        <f t="shared" si="109"/>
        <v>10.3764383561644</v>
      </c>
      <c r="X876" s="12">
        <f t="shared" si="110"/>
        <v>0</v>
      </c>
      <c r="Y876" s="6">
        <f t="shared" si="111"/>
        <v>0</v>
      </c>
    </row>
    <row r="877" spans="1:25">
      <c r="A877" s="8" t="s">
        <v>1827</v>
      </c>
      <c r="B877" s="9" t="s">
        <v>1828</v>
      </c>
      <c r="C877" s="10" t="s">
        <v>4127</v>
      </c>
      <c r="D877" s="10">
        <v>45260</v>
      </c>
      <c r="E877" s="9">
        <v>11</v>
      </c>
      <c r="F877" s="9">
        <v>30</v>
      </c>
      <c r="G877" s="9">
        <v>2023</v>
      </c>
      <c r="H877" s="10">
        <f t="shared" si="104"/>
        <v>45260</v>
      </c>
      <c r="I877" s="10" t="str" cm="1">
        <f t="array" ref="I877">_xlfn.IFS(E877=1,"January",E877=2,"Febuary",E877=3,"March",E877=4,"April",E877=5,"May",E877=6,"June",E877=7,"July",E877=8,"August",E877=9,"September",E877=10,"October",E877=11,"November",E877=12,"December",E877&gt;12,_xlfn.IFS(F877=1,"January",F877=2,"Febuary",F877=3,"March",F877=4,"April",F877=5,"May",F877=6,"June",F877=7,"July",F877=8,"August",F877=9,"September",F877=10,"October",F877=11,"November",F877=12,"December"))</f>
        <v>November</v>
      </c>
      <c r="J877" s="10" t="str" cm="1">
        <f t="array" ref="J877">_xlfn.IFS(OR(I877="December",I877="January",I877="Febuary"),"Winter",OR(I877="March",I877="April",I877="May"),"Spring",OR(I877="June",I877="July",I877="August"),"Summer",OR(I877="September",I877="October",I877="November"),"Fall")</f>
        <v>Fall</v>
      </c>
      <c r="K877" s="13">
        <v>45271</v>
      </c>
      <c r="L877" s="9">
        <f t="shared" si="105"/>
        <v>11</v>
      </c>
      <c r="M877" s="9" t="s">
        <v>19</v>
      </c>
      <c r="N877" s="9">
        <v>44088</v>
      </c>
      <c r="O877" s="9">
        <v>1184</v>
      </c>
      <c r="P877" s="14">
        <v>1521.85</v>
      </c>
      <c r="Q877" s="14">
        <f t="shared" si="106"/>
        <v>1521.85</v>
      </c>
      <c r="R877" s="9">
        <v>105</v>
      </c>
      <c r="S877" s="9" t="b">
        <v>1</v>
      </c>
      <c r="T877" s="9">
        <v>0</v>
      </c>
      <c r="U877" s="9">
        <f t="shared" si="107"/>
        <v>0</v>
      </c>
      <c r="V877" s="14">
        <f t="shared" si="108"/>
        <v>3728.15</v>
      </c>
      <c r="W877" s="14">
        <f t="shared" si="109"/>
        <v>14.4938095238095</v>
      </c>
      <c r="X877" s="14">
        <f t="shared" si="110"/>
        <v>0</v>
      </c>
      <c r="Y877" s="9">
        <f t="shared" si="111"/>
        <v>0</v>
      </c>
    </row>
    <row r="878" spans="1:25">
      <c r="A878" s="5" t="s">
        <v>1829</v>
      </c>
      <c r="B878" s="6" t="s">
        <v>1830</v>
      </c>
      <c r="C878" s="7" t="s">
        <v>4127</v>
      </c>
      <c r="D878" s="7">
        <v>45091</v>
      </c>
      <c r="E878" s="6">
        <v>6</v>
      </c>
      <c r="F878" s="6">
        <v>14</v>
      </c>
      <c r="G878" s="6">
        <v>2023</v>
      </c>
      <c r="H878" s="7">
        <f t="shared" si="104"/>
        <v>45091</v>
      </c>
      <c r="I878" s="7" t="str" cm="1">
        <f t="array" ref="I878">_xlfn.IFS(E878=1,"January",E878=2,"Febuary",E878=3,"March",E878=4,"April",E878=5,"May",E878=6,"June",E878=7,"July",E878=8,"August",E878=9,"September",E878=10,"October",E878=11,"November",E878=12,"December",E878&gt;12,_xlfn.IFS(F878=1,"January",F878=2,"Febuary",F878=3,"March",F878=4,"April",F878=5,"May",F878=6,"June",F878=7,"July",F878=8,"August",F878=9,"September",F878=10,"October",F878=11,"November",F878=12,"December"))</f>
        <v>June</v>
      </c>
      <c r="J878" s="7" t="str" cm="1">
        <f t="array" ref="J878">_xlfn.IFS(OR(I878="December",I878="January",I878="Febuary"),"Winter",OR(I878="March",I878="April",I878="May"),"Spring",OR(I878="June",I878="July",I878="August"),"Summer",OR(I878="September",I878="October",I878="November"),"Fall")</f>
        <v>Summer</v>
      </c>
      <c r="K878" s="11">
        <v>45099</v>
      </c>
      <c r="L878" s="6">
        <f t="shared" si="105"/>
        <v>8</v>
      </c>
      <c r="M878" s="6" t="s">
        <v>41</v>
      </c>
      <c r="N878" s="6">
        <v>40811</v>
      </c>
      <c r="O878" s="6">
        <v>452</v>
      </c>
      <c r="P878" s="12">
        <v>417.37</v>
      </c>
      <c r="Q878" s="12">
        <f t="shared" si="106"/>
        <v>417.37</v>
      </c>
      <c r="R878" s="6">
        <v>74</v>
      </c>
      <c r="S878" s="6" t="b">
        <v>1</v>
      </c>
      <c r="T878" s="6">
        <v>0</v>
      </c>
      <c r="U878" s="6">
        <f t="shared" si="107"/>
        <v>0</v>
      </c>
      <c r="V878" s="12">
        <f t="shared" si="108"/>
        <v>3282.63</v>
      </c>
      <c r="W878" s="12">
        <f t="shared" si="109"/>
        <v>5.64013513513513</v>
      </c>
      <c r="X878" s="12">
        <f t="shared" si="110"/>
        <v>0</v>
      </c>
      <c r="Y878" s="6">
        <f t="shared" si="111"/>
        <v>0</v>
      </c>
    </row>
    <row r="879" spans="1:25">
      <c r="A879" s="8" t="s">
        <v>1831</v>
      </c>
      <c r="B879" s="9" t="s">
        <v>1832</v>
      </c>
      <c r="C879" s="10" t="s">
        <v>4129</v>
      </c>
      <c r="D879" s="10">
        <v>45172</v>
      </c>
      <c r="E879" s="9">
        <v>9</v>
      </c>
      <c r="F879" s="9">
        <v>3</v>
      </c>
      <c r="G879" s="9">
        <v>2023</v>
      </c>
      <c r="H879" s="10">
        <f t="shared" si="104"/>
        <v>45172</v>
      </c>
      <c r="I879" s="10" t="str" cm="1">
        <f t="array" ref="I879">_xlfn.IFS(E879=1,"January",E879=2,"Febuary",E879=3,"March",E879=4,"April",E879=5,"May",E879=6,"June",E879=7,"July",E879=8,"August",E879=9,"September",E879=10,"October",E879=11,"November",E879=12,"December",E879&gt;12,_xlfn.IFS(F879=1,"January",F879=2,"Febuary",F879=3,"March",F879=4,"April",F879=5,"May",F879=6,"June",F879=7,"July",F879=8,"August",F879=9,"September",F879=10,"October",F879=11,"November",F879=12,"December"))</f>
        <v>September</v>
      </c>
      <c r="J879" s="10" t="str" cm="1">
        <f t="array" ref="J879">_xlfn.IFS(OR(I879="December",I879="January",I879="Febuary"),"Winter",OR(I879="March",I879="April",I879="May"),"Spring",OR(I879="June",I879="July",I879="August"),"Summer",OR(I879="September",I879="October",I879="November"),"Fall")</f>
        <v>Fall</v>
      </c>
      <c r="K879" s="13">
        <v>45192</v>
      </c>
      <c r="L879" s="9">
        <f t="shared" si="105"/>
        <v>20</v>
      </c>
      <c r="M879" s="9" t="s">
        <v>234</v>
      </c>
      <c r="N879" s="9">
        <v>56479</v>
      </c>
      <c r="O879" s="9">
        <v>2747</v>
      </c>
      <c r="P879" s="14">
        <v>2601.72</v>
      </c>
      <c r="Q879" s="14">
        <f t="shared" si="106"/>
        <v>2601.72</v>
      </c>
      <c r="R879" s="9">
        <v>519</v>
      </c>
      <c r="S879" s="9" t="b">
        <v>0</v>
      </c>
      <c r="T879" s="9">
        <v>0</v>
      </c>
      <c r="U879" s="9">
        <f t="shared" si="107"/>
        <v>0</v>
      </c>
      <c r="V879" s="14">
        <f t="shared" si="108"/>
        <v>23348.28</v>
      </c>
      <c r="W879" s="14">
        <f t="shared" si="109"/>
        <v>5.01294797687861</v>
      </c>
      <c r="X879" s="14">
        <f t="shared" si="110"/>
        <v>0</v>
      </c>
      <c r="Y879" s="9">
        <f t="shared" si="111"/>
        <v>0</v>
      </c>
    </row>
    <row r="880" spans="1:25">
      <c r="A880" s="5" t="s">
        <v>1833</v>
      </c>
      <c r="B880" s="6" t="s">
        <v>1834</v>
      </c>
      <c r="C880" s="7" t="s">
        <v>4128</v>
      </c>
      <c r="D880" s="7">
        <v>45090</v>
      </c>
      <c r="E880" s="6">
        <v>6</v>
      </c>
      <c r="F880" s="6">
        <v>13</v>
      </c>
      <c r="G880" s="6">
        <v>2023</v>
      </c>
      <c r="H880" s="7">
        <f t="shared" si="104"/>
        <v>45090</v>
      </c>
      <c r="I880" s="7" t="str" cm="1">
        <f t="array" ref="I880">_xlfn.IFS(E880=1,"January",E880=2,"Febuary",E880=3,"March",E880=4,"April",E880=5,"May",E880=6,"June",E880=7,"July",E880=8,"August",E880=9,"September",E880=10,"October",E880=11,"November",E880=12,"December",E880&gt;12,_xlfn.IFS(F880=1,"January",F880=2,"Febuary",F880=3,"March",F880=4,"April",F880=5,"May",F880=6,"June",F880=7,"July",F880=8,"August",F880=9,"September",F880=10,"October",F880=11,"November",F880=12,"December"))</f>
        <v>June</v>
      </c>
      <c r="J880" s="7" t="str" cm="1">
        <f t="array" ref="J880">_xlfn.IFS(OR(I880="December",I880="January",I880="Febuary"),"Winter",OR(I880="March",I880="April",I880="May"),"Spring",OR(I880="June",I880="July",I880="August"),"Summer",OR(I880="September",I880="October",I880="November"),"Fall")</f>
        <v>Summer</v>
      </c>
      <c r="K880" s="11">
        <v>45106</v>
      </c>
      <c r="L880" s="6">
        <f t="shared" si="105"/>
        <v>16</v>
      </c>
      <c r="M880" s="6" t="s">
        <v>41</v>
      </c>
      <c r="N880" s="6">
        <v>86392</v>
      </c>
      <c r="O880" s="6">
        <v>1304</v>
      </c>
      <c r="P880" s="12">
        <v>1195.47</v>
      </c>
      <c r="Q880" s="12">
        <f t="shared" si="106"/>
        <v>1195.47</v>
      </c>
      <c r="R880" s="6">
        <v>159</v>
      </c>
      <c r="S880" s="6" t="b">
        <v>0</v>
      </c>
      <c r="T880" s="6">
        <v>0</v>
      </c>
      <c r="U880" s="6">
        <f t="shared" si="107"/>
        <v>0</v>
      </c>
      <c r="V880" s="12">
        <f t="shared" si="108"/>
        <v>6754.53</v>
      </c>
      <c r="W880" s="12">
        <f t="shared" si="109"/>
        <v>7.51867924528302</v>
      </c>
      <c r="X880" s="12">
        <f t="shared" si="110"/>
        <v>0</v>
      </c>
      <c r="Y880" s="6">
        <f t="shared" si="111"/>
        <v>0</v>
      </c>
    </row>
    <row r="881" spans="1:25">
      <c r="A881" s="8" t="s">
        <v>1835</v>
      </c>
      <c r="B881" s="9" t="s">
        <v>1836</v>
      </c>
      <c r="C881" s="10" t="s">
        <v>4131</v>
      </c>
      <c r="D881" s="10">
        <v>45178</v>
      </c>
      <c r="E881" s="9">
        <v>9</v>
      </c>
      <c r="F881" s="9">
        <v>9</v>
      </c>
      <c r="G881" s="9">
        <v>2023</v>
      </c>
      <c r="H881" s="10">
        <f t="shared" si="104"/>
        <v>45178</v>
      </c>
      <c r="I881" s="10" t="str" cm="1">
        <f t="array" ref="I881">_xlfn.IFS(E881=1,"January",E881=2,"Febuary",E881=3,"March",E881=4,"April",E881=5,"May",E881=6,"June",E881=7,"July",E881=8,"August",E881=9,"September",E881=10,"October",E881=11,"November",E881=12,"December",E881&gt;12,_xlfn.IFS(F881=1,"January",F881=2,"Febuary",F881=3,"March",F881=4,"April",F881=5,"May",F881=6,"June",F881=7,"July",F881=8,"August",F881=9,"September",F881=10,"October",F881=11,"November",F881=12,"December"))</f>
        <v>September</v>
      </c>
      <c r="J881" s="10" t="str" cm="1">
        <f t="array" ref="J881">_xlfn.IFS(OR(I881="December",I881="January",I881="Febuary"),"Winter",OR(I881="March",I881="April",I881="May"),"Spring",OR(I881="June",I881="July",I881="August"),"Summer",OR(I881="September",I881="October",I881="November"),"Fall")</f>
        <v>Fall</v>
      </c>
      <c r="K881" s="13">
        <v>45180</v>
      </c>
      <c r="L881" s="9">
        <f t="shared" si="105"/>
        <v>2</v>
      </c>
      <c r="M881" s="9" t="s">
        <v>14</v>
      </c>
      <c r="N881" s="9">
        <v>88369</v>
      </c>
      <c r="O881" s="9">
        <v>3385</v>
      </c>
      <c r="P881" s="14">
        <v>5609.85</v>
      </c>
      <c r="Q881" s="14">
        <f t="shared" si="106"/>
        <v>3636.145</v>
      </c>
      <c r="R881" s="9">
        <v>329</v>
      </c>
      <c r="S881" s="9" t="b">
        <v>1</v>
      </c>
      <c r="T881" s="9">
        <v>0</v>
      </c>
      <c r="U881" s="9">
        <f t="shared" si="107"/>
        <v>0</v>
      </c>
      <c r="V881" s="14">
        <f t="shared" si="108"/>
        <v>12813.855</v>
      </c>
      <c r="W881" s="14">
        <f t="shared" si="109"/>
        <v>11.0521124620061</v>
      </c>
      <c r="X881" s="14">
        <f t="shared" si="110"/>
        <v>0</v>
      </c>
      <c r="Y881" s="9">
        <f t="shared" si="111"/>
        <v>0</v>
      </c>
    </row>
    <row r="882" spans="1:25">
      <c r="A882" s="5" t="s">
        <v>1837</v>
      </c>
      <c r="B882" s="6" t="s">
        <v>1838</v>
      </c>
      <c r="C882" s="7" t="s">
        <v>4128</v>
      </c>
      <c r="D882" s="7">
        <v>45093</v>
      </c>
      <c r="E882" s="6">
        <v>6</v>
      </c>
      <c r="F882" s="6">
        <v>16</v>
      </c>
      <c r="G882" s="6">
        <v>2023</v>
      </c>
      <c r="H882" s="7">
        <f t="shared" si="104"/>
        <v>45093</v>
      </c>
      <c r="I882" s="7" t="str" cm="1">
        <f t="array" ref="I882">_xlfn.IFS(E882=1,"January",E882=2,"Febuary",E882=3,"March",E882=4,"April",E882=5,"May",E882=6,"June",E882=7,"July",E882=8,"August",E882=9,"September",E882=10,"October",E882=11,"November",E882=12,"December",E882&gt;12,_xlfn.IFS(F882=1,"January",F882=2,"Febuary",F882=3,"March",F882=4,"April",F882=5,"May",F882=6,"June",F882=7,"July",F882=8,"August",F882=9,"September",F882=10,"October",F882=11,"November",F882=12,"December"))</f>
        <v>June</v>
      </c>
      <c r="J882" s="7" t="str" cm="1">
        <f t="array" ref="J882">_xlfn.IFS(OR(I882="December",I882="January",I882="Febuary"),"Winter",OR(I882="March",I882="April",I882="May"),"Spring",OR(I882="June",I882="July",I882="August"),"Summer",OR(I882="September",I882="October",I882="November"),"Fall")</f>
        <v>Summer</v>
      </c>
      <c r="K882" s="11">
        <v>45104</v>
      </c>
      <c r="L882" s="6">
        <f t="shared" si="105"/>
        <v>11</v>
      </c>
      <c r="M882" s="6" t="s">
        <v>33</v>
      </c>
      <c r="N882" s="6">
        <v>20963</v>
      </c>
      <c r="O882" s="6">
        <v>1025</v>
      </c>
      <c r="P882" s="12">
        <v>1514.8</v>
      </c>
      <c r="Q882" s="12">
        <f t="shared" si="106"/>
        <v>1514.8</v>
      </c>
      <c r="R882" s="6">
        <v>172</v>
      </c>
      <c r="S882" s="6" t="b">
        <v>0</v>
      </c>
      <c r="T882" s="6">
        <v>0</v>
      </c>
      <c r="U882" s="6">
        <f t="shared" si="107"/>
        <v>0</v>
      </c>
      <c r="V882" s="12">
        <f t="shared" si="108"/>
        <v>7085.2</v>
      </c>
      <c r="W882" s="12">
        <f t="shared" si="109"/>
        <v>8.80697674418605</v>
      </c>
      <c r="X882" s="12">
        <f t="shared" si="110"/>
        <v>0</v>
      </c>
      <c r="Y882" s="6">
        <f t="shared" si="111"/>
        <v>0</v>
      </c>
    </row>
    <row r="883" spans="1:25">
      <c r="A883" s="8" t="s">
        <v>1839</v>
      </c>
      <c r="B883" s="9" t="s">
        <v>1840</v>
      </c>
      <c r="C883" s="10" t="s">
        <v>4131</v>
      </c>
      <c r="D883" s="10">
        <v>45128</v>
      </c>
      <c r="E883" s="9">
        <v>7</v>
      </c>
      <c r="F883" s="9">
        <v>21</v>
      </c>
      <c r="G883" s="9">
        <v>2023</v>
      </c>
      <c r="H883" s="10">
        <f t="shared" si="104"/>
        <v>45128</v>
      </c>
      <c r="I883" s="10" t="str" cm="1">
        <f t="array" ref="I883">_xlfn.IFS(E883=1,"January",E883=2,"Febuary",E883=3,"March",E883=4,"April",E883=5,"May",E883=6,"June",E883=7,"July",E883=8,"August",E883=9,"September",E883=10,"October",E883=11,"November",E883=12,"December",E883&gt;12,_xlfn.IFS(F883=1,"January",F883=2,"Febuary",F883=3,"March",F883=4,"April",F883=5,"May",F883=6,"June",F883=7,"July",F883=8,"August",F883=9,"September",F883=10,"October",F883=11,"November",F883=12,"December"))</f>
        <v>July</v>
      </c>
      <c r="J883" s="10" t="str" cm="1">
        <f t="array" ref="J883">_xlfn.IFS(OR(I883="December",I883="January",I883="Febuary"),"Winter",OR(I883="March",I883="April",I883="May"),"Spring",OR(I883="June",I883="July",I883="August"),"Summer",OR(I883="September",I883="October",I883="November"),"Fall")</f>
        <v>Summer</v>
      </c>
      <c r="K883" s="13">
        <v>45138</v>
      </c>
      <c r="L883" s="9">
        <f t="shared" si="105"/>
        <v>10</v>
      </c>
      <c r="M883" s="9" t="s">
        <v>23</v>
      </c>
      <c r="N883" s="9">
        <v>56123</v>
      </c>
      <c r="O883" s="9">
        <v>2415</v>
      </c>
      <c r="P883" s="14">
        <v>4222.93</v>
      </c>
      <c r="Q883" s="14">
        <f t="shared" si="106"/>
        <v>3636.145</v>
      </c>
      <c r="R883" s="9">
        <v>367</v>
      </c>
      <c r="S883" s="9" t="b">
        <v>0</v>
      </c>
      <c r="T883" s="9">
        <v>0</v>
      </c>
      <c r="U883" s="9">
        <f t="shared" si="107"/>
        <v>0</v>
      </c>
      <c r="V883" s="14">
        <f t="shared" si="108"/>
        <v>14713.855</v>
      </c>
      <c r="W883" s="14">
        <f t="shared" si="109"/>
        <v>9.90775204359673</v>
      </c>
      <c r="X883" s="14">
        <f t="shared" si="110"/>
        <v>0</v>
      </c>
      <c r="Y883" s="9">
        <f t="shared" si="111"/>
        <v>0</v>
      </c>
    </row>
    <row r="884" spans="1:25">
      <c r="A884" s="5" t="s">
        <v>1841</v>
      </c>
      <c r="B884" s="6" t="s">
        <v>1842</v>
      </c>
      <c r="C884" s="7" t="s">
        <v>4128</v>
      </c>
      <c r="D884" s="7">
        <v>45029</v>
      </c>
      <c r="E884" s="6">
        <v>4</v>
      </c>
      <c r="F884" s="6">
        <v>13</v>
      </c>
      <c r="G884" s="6">
        <v>2023</v>
      </c>
      <c r="H884" s="7">
        <f t="shared" si="104"/>
        <v>45029</v>
      </c>
      <c r="I884" s="7" t="str" cm="1">
        <f t="array" ref="I884">_xlfn.IFS(E884=1,"January",E884=2,"Febuary",E884=3,"March",E884=4,"April",E884=5,"May",E884=6,"June",E884=7,"July",E884=8,"August",E884=9,"September",E884=10,"October",E884=11,"November",E884=12,"December",E884&gt;12,_xlfn.IFS(F884=1,"January",F884=2,"Febuary",F884=3,"March",F884=4,"April",F884=5,"May",F884=6,"June",F884=7,"July",F884=8,"August",F884=9,"September",F884=10,"October",F884=11,"November",F884=12,"December"))</f>
        <v>April</v>
      </c>
      <c r="J884" s="7" t="str" cm="1">
        <f t="array" ref="J884">_xlfn.IFS(OR(I884="December",I884="January",I884="Febuary"),"Winter",OR(I884="March",I884="April",I884="May"),"Spring",OR(I884="June",I884="July",I884="August"),"Summer",OR(I884="September",I884="October",I884="November"),"Fall")</f>
        <v>Spring</v>
      </c>
      <c r="K884" s="11">
        <v>45047</v>
      </c>
      <c r="L884" s="6">
        <f t="shared" si="105"/>
        <v>18</v>
      </c>
      <c r="M884" s="6" t="s">
        <v>41</v>
      </c>
      <c r="N884" s="6">
        <v>93705</v>
      </c>
      <c r="O884" s="6">
        <v>3558</v>
      </c>
      <c r="P884" s="12">
        <v>6985.1</v>
      </c>
      <c r="Q884" s="12">
        <f t="shared" si="106"/>
        <v>3636.145</v>
      </c>
      <c r="R884" s="6">
        <v>652</v>
      </c>
      <c r="S884" s="6" t="b">
        <v>1</v>
      </c>
      <c r="T884" s="6">
        <v>0</v>
      </c>
      <c r="U884" s="6">
        <f t="shared" si="107"/>
        <v>0</v>
      </c>
      <c r="V884" s="12">
        <f t="shared" si="108"/>
        <v>28963.855</v>
      </c>
      <c r="W884" s="12">
        <f t="shared" si="109"/>
        <v>5.57690950920245</v>
      </c>
      <c r="X884" s="12">
        <f t="shared" si="110"/>
        <v>0</v>
      </c>
      <c r="Y884" s="6">
        <f t="shared" si="111"/>
        <v>0</v>
      </c>
    </row>
    <row r="885" spans="1:25">
      <c r="A885" s="8" t="s">
        <v>1843</v>
      </c>
      <c r="B885" s="9" t="s">
        <v>1844</v>
      </c>
      <c r="C885" s="10" t="s">
        <v>4127</v>
      </c>
      <c r="D885" s="10">
        <v>45276</v>
      </c>
      <c r="E885" s="9">
        <v>12</v>
      </c>
      <c r="F885" s="9">
        <v>16</v>
      </c>
      <c r="G885" s="9">
        <v>2023</v>
      </c>
      <c r="H885" s="10">
        <f t="shared" si="104"/>
        <v>45276</v>
      </c>
      <c r="I885" s="10" t="str" cm="1">
        <f t="array" ref="I885">_xlfn.IFS(E885=1,"January",E885=2,"Febuary",E885=3,"March",E885=4,"April",E885=5,"May",E885=6,"June",E885=7,"July",E885=8,"August",E885=9,"September",E885=10,"October",E885=11,"November",E885=12,"December",E885&gt;12,_xlfn.IFS(F885=1,"January",F885=2,"Febuary",F885=3,"March",F885=4,"April",F885=5,"May",F885=6,"June",F885=7,"July",F885=8,"August",F885=9,"September",F885=10,"October",F885=11,"November",F885=12,"December"))</f>
        <v>December</v>
      </c>
      <c r="J885" s="10" t="str" cm="1">
        <f t="array" ref="J885">_xlfn.IFS(OR(I885="December",I885="January",I885="Febuary"),"Winter",OR(I885="March",I885="April",I885="May"),"Spring",OR(I885="June",I885="July",I885="August"),"Summer",OR(I885="September",I885="October",I885="November"),"Fall")</f>
        <v>Winter</v>
      </c>
      <c r="K885" s="13">
        <v>45301</v>
      </c>
      <c r="L885" s="9">
        <f t="shared" si="105"/>
        <v>25</v>
      </c>
      <c r="M885" s="9" t="s">
        <v>14</v>
      </c>
      <c r="N885" s="9">
        <v>74477</v>
      </c>
      <c r="O885" s="9">
        <v>3245</v>
      </c>
      <c r="P885" s="14">
        <v>3930.49</v>
      </c>
      <c r="Q885" s="14">
        <f t="shared" si="106"/>
        <v>3636.145</v>
      </c>
      <c r="R885" s="9">
        <v>499</v>
      </c>
      <c r="S885" s="9" t="b">
        <v>0</v>
      </c>
      <c r="T885" s="9">
        <v>0</v>
      </c>
      <c r="U885" s="9">
        <f t="shared" si="107"/>
        <v>0</v>
      </c>
      <c r="V885" s="14">
        <f t="shared" si="108"/>
        <v>21313.855</v>
      </c>
      <c r="W885" s="14">
        <f t="shared" si="109"/>
        <v>7.28686372745491</v>
      </c>
      <c r="X885" s="14">
        <f t="shared" si="110"/>
        <v>0</v>
      </c>
      <c r="Y885" s="9">
        <f t="shared" si="111"/>
        <v>0</v>
      </c>
    </row>
    <row r="886" spans="1:25">
      <c r="A886" s="5" t="s">
        <v>1845</v>
      </c>
      <c r="B886" s="6" t="s">
        <v>1846</v>
      </c>
      <c r="C886" s="7" t="s">
        <v>4128</v>
      </c>
      <c r="D886" s="7">
        <v>45163</v>
      </c>
      <c r="E886" s="6">
        <v>8</v>
      </c>
      <c r="F886" s="6">
        <v>25</v>
      </c>
      <c r="G886" s="6">
        <v>2023</v>
      </c>
      <c r="H886" s="7">
        <f t="shared" si="104"/>
        <v>45163</v>
      </c>
      <c r="I886" s="7" t="str" cm="1">
        <f t="array" ref="I886">_xlfn.IFS(E886=1,"January",E886=2,"Febuary",E886=3,"March",E886=4,"April",E886=5,"May",E886=6,"June",E886=7,"July",E886=8,"August",E886=9,"September",E886=10,"October",E886=11,"November",E886=12,"December",E886&gt;12,_xlfn.IFS(F886=1,"January",F886=2,"Febuary",F886=3,"March",F886=4,"April",F886=5,"May",F886=6,"June",F886=7,"July",F886=8,"August",F886=9,"September",F886=10,"October",F886=11,"November",F886=12,"December"))</f>
        <v>August</v>
      </c>
      <c r="J886" s="7" t="str" cm="1">
        <f t="array" ref="J886">_xlfn.IFS(OR(I886="December",I886="January",I886="Febuary"),"Winter",OR(I886="March",I886="April",I886="May"),"Spring",OR(I886="June",I886="July",I886="August"),"Summer",OR(I886="September",I886="October",I886="November"),"Fall")</f>
        <v>Summer</v>
      </c>
      <c r="K886" s="11">
        <v>45186</v>
      </c>
      <c r="L886" s="6">
        <f t="shared" si="105"/>
        <v>23</v>
      </c>
      <c r="M886" s="6" t="s">
        <v>41</v>
      </c>
      <c r="N886" s="6">
        <v>15388</v>
      </c>
      <c r="O886" s="6">
        <v>758</v>
      </c>
      <c r="P886" s="12">
        <v>454.83</v>
      </c>
      <c r="Q886" s="12">
        <f t="shared" si="106"/>
        <v>454.83</v>
      </c>
      <c r="R886" s="6">
        <v>65</v>
      </c>
      <c r="S886" s="6" t="b">
        <v>0</v>
      </c>
      <c r="T886" s="6">
        <v>0</v>
      </c>
      <c r="U886" s="6">
        <f t="shared" si="107"/>
        <v>0</v>
      </c>
      <c r="V886" s="12">
        <f t="shared" si="108"/>
        <v>2795.17</v>
      </c>
      <c r="W886" s="12">
        <f t="shared" si="109"/>
        <v>6.99738461538462</v>
      </c>
      <c r="X886" s="12">
        <f t="shared" si="110"/>
        <v>0</v>
      </c>
      <c r="Y886" s="6">
        <f t="shared" si="111"/>
        <v>0</v>
      </c>
    </row>
    <row r="887" spans="1:25">
      <c r="A887" s="8" t="s">
        <v>1847</v>
      </c>
      <c r="B887" s="9" t="s">
        <v>1848</v>
      </c>
      <c r="C887" s="10" t="s">
        <v>4131</v>
      </c>
      <c r="D887" s="10">
        <v>45076</v>
      </c>
      <c r="E887" s="9">
        <v>5</v>
      </c>
      <c r="F887" s="9">
        <v>30</v>
      </c>
      <c r="G887" s="9">
        <v>2023</v>
      </c>
      <c r="H887" s="10">
        <f t="shared" si="104"/>
        <v>45076</v>
      </c>
      <c r="I887" s="10" t="str" cm="1">
        <f t="array" ref="I887">_xlfn.IFS(E887=1,"January",E887=2,"Febuary",E887=3,"March",E887=4,"April",E887=5,"May",E887=6,"June",E887=7,"July",E887=8,"August",E887=9,"September",E887=10,"October",E887=11,"November",E887=12,"December",E887&gt;12,_xlfn.IFS(F887=1,"January",F887=2,"Febuary",F887=3,"March",F887=4,"April",F887=5,"May",F887=6,"June",F887=7,"July",F887=8,"August",F887=9,"September",F887=10,"October",F887=11,"November",F887=12,"December"))</f>
        <v>May</v>
      </c>
      <c r="J887" s="10" t="str" cm="1">
        <f t="array" ref="J887">_xlfn.IFS(OR(I887="December",I887="January",I887="Febuary"),"Winter",OR(I887="March",I887="April",I887="May"),"Spring",OR(I887="June",I887="July",I887="August"),"Summer",OR(I887="September",I887="October",I887="November"),"Fall")</f>
        <v>Spring</v>
      </c>
      <c r="K887" s="13">
        <v>45104</v>
      </c>
      <c r="L887" s="9">
        <f t="shared" si="105"/>
        <v>28</v>
      </c>
      <c r="M887" s="9" t="s">
        <v>14</v>
      </c>
      <c r="N887" s="9">
        <v>6569</v>
      </c>
      <c r="O887" s="9">
        <v>228</v>
      </c>
      <c r="P887" s="14">
        <v>130.45</v>
      </c>
      <c r="Q887" s="14">
        <f t="shared" si="106"/>
        <v>130.45</v>
      </c>
      <c r="R887" s="9">
        <v>43</v>
      </c>
      <c r="S887" s="9" t="b">
        <v>1</v>
      </c>
      <c r="T887" s="9">
        <v>0</v>
      </c>
      <c r="U887" s="9">
        <f t="shared" si="107"/>
        <v>0</v>
      </c>
      <c r="V887" s="14">
        <f t="shared" si="108"/>
        <v>2019.55</v>
      </c>
      <c r="W887" s="14">
        <f t="shared" si="109"/>
        <v>3.03372093023256</v>
      </c>
      <c r="X887" s="14">
        <f t="shared" si="110"/>
        <v>0</v>
      </c>
      <c r="Y887" s="9">
        <f t="shared" si="111"/>
        <v>0</v>
      </c>
    </row>
    <row r="888" spans="1:25">
      <c r="A888" s="5" t="s">
        <v>1849</v>
      </c>
      <c r="B888" s="6" t="s">
        <v>1850</v>
      </c>
      <c r="C888" s="7" t="s">
        <v>4127</v>
      </c>
      <c r="D888" s="7">
        <v>45136</v>
      </c>
      <c r="E888" s="6">
        <v>7</v>
      </c>
      <c r="F888" s="6">
        <v>29</v>
      </c>
      <c r="G888" s="6">
        <v>2023</v>
      </c>
      <c r="H888" s="7">
        <f t="shared" si="104"/>
        <v>45136</v>
      </c>
      <c r="I888" s="7" t="str" cm="1">
        <f t="array" ref="I888">_xlfn.IFS(E888=1,"January",E888=2,"Febuary",E888=3,"March",E888=4,"April",E888=5,"May",E888=6,"June",E888=7,"July",E888=8,"August",E888=9,"September",E888=10,"October",E888=11,"November",E888=12,"December",E888&gt;12,_xlfn.IFS(F888=1,"January",F888=2,"Febuary",F888=3,"March",F888=4,"April",F888=5,"May",F888=6,"June",F888=7,"July",F888=8,"August",F888=9,"September",F888=10,"October",F888=11,"November",F888=12,"December"))</f>
        <v>July</v>
      </c>
      <c r="J888" s="7" t="str" cm="1">
        <f t="array" ref="J888">_xlfn.IFS(OR(I888="December",I888="January",I888="Febuary"),"Winter",OR(I888="March",I888="April",I888="May"),"Spring",OR(I888="June",I888="July",I888="August"),"Summer",OR(I888="September",I888="October",I888="November"),"Fall")</f>
        <v>Summer</v>
      </c>
      <c r="K888" s="11">
        <v>45151</v>
      </c>
      <c r="L888" s="6">
        <f t="shared" si="105"/>
        <v>15</v>
      </c>
      <c r="M888" s="6" t="s">
        <v>41</v>
      </c>
      <c r="N888" s="6">
        <v>70836</v>
      </c>
      <c r="O888" s="6">
        <v>2292</v>
      </c>
      <c r="P888" s="12">
        <v>-2162.5</v>
      </c>
      <c r="Q888" s="12">
        <f t="shared" si="106"/>
        <v>345.555</v>
      </c>
      <c r="R888" s="6">
        <v>150</v>
      </c>
      <c r="S888" s="6" t="b">
        <v>1</v>
      </c>
      <c r="T888" s="6">
        <v>0</v>
      </c>
      <c r="U888" s="6">
        <f t="shared" si="107"/>
        <v>0</v>
      </c>
      <c r="V888" s="12">
        <f t="shared" si="108"/>
        <v>7154.445</v>
      </c>
      <c r="W888" s="12">
        <f t="shared" si="109"/>
        <v>2.3037</v>
      </c>
      <c r="X888" s="12">
        <f t="shared" si="110"/>
        <v>0</v>
      </c>
      <c r="Y888" s="6">
        <f t="shared" si="111"/>
        <v>0</v>
      </c>
    </row>
    <row r="889" spans="1:25">
      <c r="A889" s="8" t="s">
        <v>1851</v>
      </c>
      <c r="B889" s="9" t="s">
        <v>1852</v>
      </c>
      <c r="C889" s="10" t="s">
        <v>4128</v>
      </c>
      <c r="D889" s="10">
        <v>45082</v>
      </c>
      <c r="E889" s="9">
        <v>6</v>
      </c>
      <c r="F889" s="9">
        <v>5</v>
      </c>
      <c r="G889" s="9">
        <v>2023</v>
      </c>
      <c r="H889" s="10">
        <f t="shared" si="104"/>
        <v>45082</v>
      </c>
      <c r="I889" s="10" t="str" cm="1">
        <f t="array" ref="I889">_xlfn.IFS(E889=1,"January",E889=2,"Febuary",E889=3,"March",E889=4,"April",E889=5,"May",E889=6,"June",E889=7,"July",E889=8,"August",E889=9,"September",E889=10,"October",E889=11,"November",E889=12,"December",E889&gt;12,_xlfn.IFS(F889=1,"January",F889=2,"Febuary",F889=3,"March",F889=4,"April",F889=5,"May",F889=6,"June",F889=7,"July",F889=8,"August",F889=9,"September",F889=10,"October",F889=11,"November",F889=12,"December"))</f>
        <v>June</v>
      </c>
      <c r="J889" s="10" t="str" cm="1">
        <f t="array" ref="J889">_xlfn.IFS(OR(I889="December",I889="January",I889="Febuary"),"Winter",OR(I889="March",I889="April",I889="May"),"Spring",OR(I889="June",I889="July",I889="August"),"Summer",OR(I889="September",I889="October",I889="November"),"Fall")</f>
        <v>Summer</v>
      </c>
      <c r="K889" s="13">
        <v>45089</v>
      </c>
      <c r="L889" s="9">
        <f t="shared" si="105"/>
        <v>7</v>
      </c>
      <c r="M889" s="9" t="s">
        <v>33</v>
      </c>
      <c r="N889" s="9">
        <v>37586</v>
      </c>
      <c r="O889" s="9">
        <v>1320</v>
      </c>
      <c r="P889" s="14">
        <v>2506.44</v>
      </c>
      <c r="Q889" s="14">
        <f t="shared" si="106"/>
        <v>2506.44</v>
      </c>
      <c r="R889" s="9">
        <v>119</v>
      </c>
      <c r="S889" s="9" t="b">
        <v>1</v>
      </c>
      <c r="T889" s="9">
        <v>0</v>
      </c>
      <c r="U889" s="9">
        <f t="shared" si="107"/>
        <v>0</v>
      </c>
      <c r="V889" s="14">
        <f t="shared" si="108"/>
        <v>3443.56</v>
      </c>
      <c r="W889" s="14">
        <f t="shared" si="109"/>
        <v>21.0625210084034</v>
      </c>
      <c r="X889" s="14">
        <f t="shared" si="110"/>
        <v>0</v>
      </c>
      <c r="Y889" s="9">
        <f t="shared" si="111"/>
        <v>0</v>
      </c>
    </row>
    <row r="890" spans="1:25">
      <c r="A890" s="5" t="s">
        <v>1853</v>
      </c>
      <c r="B890" s="6" t="s">
        <v>1854</v>
      </c>
      <c r="C890" s="7" t="s">
        <v>4128</v>
      </c>
      <c r="D890" s="7">
        <v>45143</v>
      </c>
      <c r="E890" s="6">
        <v>8</v>
      </c>
      <c r="F890" s="6">
        <v>5</v>
      </c>
      <c r="G890" s="6">
        <v>2023</v>
      </c>
      <c r="H890" s="7">
        <f t="shared" si="104"/>
        <v>45143</v>
      </c>
      <c r="I890" s="7" t="str" cm="1">
        <f t="array" ref="I890">_xlfn.IFS(E890=1,"January",E890=2,"Febuary",E890=3,"March",E890=4,"April",E890=5,"May",E890=6,"June",E890=7,"July",E890=8,"August",E890=9,"September",E890=10,"October",E890=11,"November",E890=12,"December",E890&gt;12,_xlfn.IFS(F890=1,"January",F890=2,"Febuary",F890=3,"March",F890=4,"April",F890=5,"May",F890=6,"June",F890=7,"July",F890=8,"August",F890=9,"September",F890=10,"October",F890=11,"November",F890=12,"December"))</f>
        <v>August</v>
      </c>
      <c r="J890" s="7" t="str" cm="1">
        <f t="array" ref="J890">_xlfn.IFS(OR(I890="December",I890="January",I890="Febuary"),"Winter",OR(I890="March",I890="April",I890="May"),"Spring",OR(I890="June",I890="July",I890="August"),"Summer",OR(I890="September",I890="October",I890="November"),"Fall")</f>
        <v>Summer</v>
      </c>
      <c r="K890" s="11">
        <v>45074</v>
      </c>
      <c r="L890" s="6">
        <f t="shared" si="105"/>
        <v>45173</v>
      </c>
      <c r="M890" s="6" t="s">
        <v>41</v>
      </c>
      <c r="N890" s="6">
        <v>13015</v>
      </c>
      <c r="O890" s="6">
        <v>407</v>
      </c>
      <c r="P890" s="12">
        <v>522.92</v>
      </c>
      <c r="Q890" s="12">
        <f t="shared" si="106"/>
        <v>522.92</v>
      </c>
      <c r="R890" s="6">
        <v>52</v>
      </c>
      <c r="S890" s="6" t="b">
        <v>0</v>
      </c>
      <c r="T890" s="6">
        <v>13074</v>
      </c>
      <c r="U890" s="6">
        <f t="shared" si="107"/>
        <v>0.397735964509714</v>
      </c>
      <c r="V890" s="12">
        <f t="shared" si="108"/>
        <v>2077.08</v>
      </c>
      <c r="W890" s="12">
        <f t="shared" si="109"/>
        <v>10.0561538461538</v>
      </c>
      <c r="X890" s="12">
        <f t="shared" si="110"/>
        <v>0.0399969404925807</v>
      </c>
      <c r="Y890" s="6">
        <f t="shared" si="111"/>
        <v>1.00453323088744</v>
      </c>
    </row>
    <row r="891" spans="1:25">
      <c r="A891" s="8" t="s">
        <v>1855</v>
      </c>
      <c r="B891" s="9" t="s">
        <v>1856</v>
      </c>
      <c r="C891" s="10" t="s">
        <v>4129</v>
      </c>
      <c r="D891" s="10">
        <v>45233</v>
      </c>
      <c r="E891" s="9">
        <v>11</v>
      </c>
      <c r="F891" s="9">
        <v>3</v>
      </c>
      <c r="G891" s="9">
        <v>2023</v>
      </c>
      <c r="H891" s="10">
        <f t="shared" si="104"/>
        <v>45233</v>
      </c>
      <c r="I891" s="10" t="str" cm="1">
        <f t="array" ref="I891">_xlfn.IFS(E891=1,"January",E891=2,"Febuary",E891=3,"March",E891=4,"April",E891=5,"May",E891=6,"June",E891=7,"July",E891=8,"August",E891=9,"September",E891=10,"October",E891=11,"November",E891=12,"December",E891&gt;12,_xlfn.IFS(F891=1,"January",F891=2,"Febuary",F891=3,"March",F891=4,"April",F891=5,"May",F891=6,"June",F891=7,"July",F891=8,"August",F891=9,"September",F891=10,"October",F891=11,"November",F891=12,"December"))</f>
        <v>November</v>
      </c>
      <c r="J891" s="10" t="str" cm="1">
        <f t="array" ref="J891">_xlfn.IFS(OR(I891="December",I891="January",I891="Febuary"),"Winter",OR(I891="March",I891="April",I891="May"),"Spring",OR(I891="June",I891="July",I891="August"),"Summer",OR(I891="September",I891="October",I891="November"),"Fall")</f>
        <v>Fall</v>
      </c>
      <c r="K891" s="13">
        <v>45247</v>
      </c>
      <c r="L891" s="9">
        <f t="shared" si="105"/>
        <v>14</v>
      </c>
      <c r="M891" s="9" t="s">
        <v>19</v>
      </c>
      <c r="N891" s="9">
        <v>46002</v>
      </c>
      <c r="O891" s="9">
        <v>1628</v>
      </c>
      <c r="P891" s="14">
        <v>1477.7</v>
      </c>
      <c r="Q891" s="14">
        <f t="shared" si="106"/>
        <v>1477.7</v>
      </c>
      <c r="R891" s="9">
        <v>219</v>
      </c>
      <c r="S891" s="9" t="b">
        <v>0</v>
      </c>
      <c r="T891" s="9">
        <v>0</v>
      </c>
      <c r="U891" s="9">
        <f t="shared" si="107"/>
        <v>0</v>
      </c>
      <c r="V891" s="14">
        <f t="shared" si="108"/>
        <v>9472.3</v>
      </c>
      <c r="W891" s="14">
        <f t="shared" si="109"/>
        <v>6.74748858447489</v>
      </c>
      <c r="X891" s="14">
        <f t="shared" si="110"/>
        <v>0</v>
      </c>
      <c r="Y891" s="9">
        <f t="shared" si="111"/>
        <v>0</v>
      </c>
    </row>
    <row r="892" spans="1:25">
      <c r="A892" s="5" t="s">
        <v>1857</v>
      </c>
      <c r="B892" s="6" t="s">
        <v>1858</v>
      </c>
      <c r="C892" s="7" t="s">
        <v>4127</v>
      </c>
      <c r="D892" s="7">
        <v>45186</v>
      </c>
      <c r="E892" s="6">
        <v>9</v>
      </c>
      <c r="F892" s="6">
        <v>17</v>
      </c>
      <c r="G892" s="6">
        <v>2023</v>
      </c>
      <c r="H892" s="7">
        <f t="shared" si="104"/>
        <v>45186</v>
      </c>
      <c r="I892" s="7" t="str" cm="1">
        <f t="array" ref="I892">_xlfn.IFS(E892=1,"January",E892=2,"Febuary",E892=3,"March",E892=4,"April",E892=5,"May",E892=6,"June",E892=7,"July",E892=8,"August",E892=9,"September",E892=10,"October",E892=11,"November",E892=12,"December",E892&gt;12,_xlfn.IFS(F892=1,"January",F892=2,"Febuary",F892=3,"March",F892=4,"April",F892=5,"May",F892=6,"June",F892=7,"July",F892=8,"August",F892=9,"September",F892=10,"October",F892=11,"November",F892=12,"December"))</f>
        <v>September</v>
      </c>
      <c r="J892" s="7" t="str" cm="1">
        <f t="array" ref="J892">_xlfn.IFS(OR(I892="December",I892="January",I892="Febuary"),"Winter",OR(I892="March",I892="April",I892="May"),"Spring",OR(I892="June",I892="July",I892="August"),"Summer",OR(I892="September",I892="October",I892="November"),"Fall")</f>
        <v>Fall</v>
      </c>
      <c r="K892" s="11">
        <v>45190</v>
      </c>
      <c r="L892" s="6">
        <f t="shared" si="105"/>
        <v>4</v>
      </c>
      <c r="M892" s="6" t="s">
        <v>33</v>
      </c>
      <c r="N892" s="6">
        <v>7254</v>
      </c>
      <c r="O892" s="6">
        <v>203</v>
      </c>
      <c r="P892" s="12">
        <v>223.05</v>
      </c>
      <c r="Q892" s="12">
        <f t="shared" si="106"/>
        <v>223.05</v>
      </c>
      <c r="R892" s="6">
        <v>10</v>
      </c>
      <c r="S892" s="6" t="b">
        <v>1</v>
      </c>
      <c r="T892" s="6">
        <v>0</v>
      </c>
      <c r="U892" s="6">
        <f t="shared" si="107"/>
        <v>0</v>
      </c>
      <c r="V892" s="12">
        <f t="shared" si="108"/>
        <v>276.95</v>
      </c>
      <c r="W892" s="12">
        <f t="shared" si="109"/>
        <v>22.305</v>
      </c>
      <c r="X892" s="12">
        <f t="shared" si="110"/>
        <v>0</v>
      </c>
      <c r="Y892" s="6">
        <f t="shared" si="111"/>
        <v>0</v>
      </c>
    </row>
    <row r="893" spans="1:25">
      <c r="A893" s="8" t="s">
        <v>1859</v>
      </c>
      <c r="B893" s="9" t="s">
        <v>1860</v>
      </c>
      <c r="C893" s="10" t="s">
        <v>4128</v>
      </c>
      <c r="D893" s="10">
        <v>45141</v>
      </c>
      <c r="E893" s="9">
        <v>8</v>
      </c>
      <c r="F893" s="9">
        <v>3</v>
      </c>
      <c r="G893" s="9">
        <v>2023</v>
      </c>
      <c r="H893" s="10">
        <f t="shared" si="104"/>
        <v>45141</v>
      </c>
      <c r="I893" s="10" t="str" cm="1">
        <f t="array" ref="I893">_xlfn.IFS(E893=1,"January",E893=2,"Febuary",E893=3,"March",E893=4,"April",E893=5,"May",E893=6,"June",E893=7,"July",E893=8,"August",E893=9,"September",E893=10,"October",E893=11,"November",E893=12,"December",E893&gt;12,_xlfn.IFS(F893=1,"January",F893=2,"Febuary",F893=3,"March",F893=4,"April",F893=5,"May",F893=6,"June",F893=7,"July",F893=8,"August",F893=9,"September",F893=10,"October",F893=11,"November",F893=12,"December"))</f>
        <v>August</v>
      </c>
      <c r="J893" s="10" t="str" cm="1">
        <f t="array" ref="J893">_xlfn.IFS(OR(I893="December",I893="January",I893="Febuary"),"Winter",OR(I893="March",I893="April",I893="May"),"Spring",OR(I893="June",I893="July",I893="August"),"Summer",OR(I893="September",I893="October",I893="November"),"Fall")</f>
        <v>Summer</v>
      </c>
      <c r="K893" s="13">
        <v>45142</v>
      </c>
      <c r="L893" s="9">
        <f t="shared" si="105"/>
        <v>1</v>
      </c>
      <c r="M893" s="9" t="s">
        <v>33</v>
      </c>
      <c r="N893" s="9">
        <v>18144</v>
      </c>
      <c r="O893" s="9">
        <v>339</v>
      </c>
      <c r="P893" s="14">
        <v>473.89</v>
      </c>
      <c r="Q893" s="14">
        <f t="shared" si="106"/>
        <v>473.89</v>
      </c>
      <c r="R893" s="9">
        <v>56</v>
      </c>
      <c r="S893" s="9" t="b">
        <v>0</v>
      </c>
      <c r="T893" s="9">
        <v>0</v>
      </c>
      <c r="U893" s="9">
        <f t="shared" si="107"/>
        <v>0</v>
      </c>
      <c r="V893" s="14">
        <f t="shared" si="108"/>
        <v>2326.11</v>
      </c>
      <c r="W893" s="14">
        <f t="shared" si="109"/>
        <v>8.46232142857143</v>
      </c>
      <c r="X893" s="14">
        <f t="shared" si="110"/>
        <v>0</v>
      </c>
      <c r="Y893" s="9">
        <f t="shared" si="111"/>
        <v>0</v>
      </c>
    </row>
    <row r="894" spans="1:25">
      <c r="A894" s="5" t="s">
        <v>1861</v>
      </c>
      <c r="B894" s="6" t="s">
        <v>1862</v>
      </c>
      <c r="C894" s="7" t="s">
        <v>4127</v>
      </c>
      <c r="D894" s="7">
        <v>45111</v>
      </c>
      <c r="E894" s="6">
        <v>7</v>
      </c>
      <c r="F894" s="6">
        <v>4</v>
      </c>
      <c r="G894" s="6">
        <v>2023</v>
      </c>
      <c r="H894" s="7">
        <f t="shared" si="104"/>
        <v>45111</v>
      </c>
      <c r="I894" s="7" t="str" cm="1">
        <f t="array" ref="I894">_xlfn.IFS(E894=1,"January",E894=2,"Febuary",E894=3,"March",E894=4,"April",E894=5,"May",E894=6,"June",E894=7,"July",E894=8,"August",E894=9,"September",E894=10,"October",E894=11,"November",E894=12,"December",E894&gt;12,_xlfn.IFS(F894=1,"January",F894=2,"Febuary",F894=3,"March",F894=4,"April",F894=5,"May",F894=6,"June",F894=7,"July",F894=8,"August",F894=9,"September",F894=10,"October",F894=11,"November",F894=12,"December"))</f>
        <v>July</v>
      </c>
      <c r="J894" s="7" t="str" cm="1">
        <f t="array" ref="J894">_xlfn.IFS(OR(I894="December",I894="January",I894="Febuary"),"Winter",OR(I894="March",I894="April",I894="May"),"Spring",OR(I894="June",I894="July",I894="August"),"Summer",OR(I894="September",I894="October",I894="November"),"Fall")</f>
        <v>Summer</v>
      </c>
      <c r="K894" s="11">
        <v>45133</v>
      </c>
      <c r="L894" s="6">
        <f t="shared" si="105"/>
        <v>22</v>
      </c>
      <c r="M894" s="6" t="s">
        <v>19</v>
      </c>
      <c r="N894" s="6">
        <v>25214</v>
      </c>
      <c r="O894" s="6">
        <v>373</v>
      </c>
      <c r="P894" s="12">
        <v>551.83</v>
      </c>
      <c r="Q894" s="12">
        <f t="shared" si="106"/>
        <v>551.83</v>
      </c>
      <c r="R894" s="6">
        <v>38</v>
      </c>
      <c r="S894" s="6" t="b">
        <v>0</v>
      </c>
      <c r="T894" s="6">
        <v>0</v>
      </c>
      <c r="U894" s="6">
        <f t="shared" si="107"/>
        <v>0</v>
      </c>
      <c r="V894" s="12">
        <f t="shared" si="108"/>
        <v>1348.17</v>
      </c>
      <c r="W894" s="12">
        <f t="shared" si="109"/>
        <v>14.5218421052632</v>
      </c>
      <c r="X894" s="12">
        <f t="shared" si="110"/>
        <v>0</v>
      </c>
      <c r="Y894" s="6">
        <f t="shared" si="111"/>
        <v>0</v>
      </c>
    </row>
    <row r="895" spans="1:25">
      <c r="A895" s="8" t="s">
        <v>1863</v>
      </c>
      <c r="B895" s="9" t="s">
        <v>1864</v>
      </c>
      <c r="C895" s="10" t="s">
        <v>4129</v>
      </c>
      <c r="D895" s="10">
        <v>45231</v>
      </c>
      <c r="E895" s="9">
        <v>11</v>
      </c>
      <c r="F895" s="9">
        <v>1</v>
      </c>
      <c r="G895" s="9">
        <v>2023</v>
      </c>
      <c r="H895" s="10">
        <f t="shared" si="104"/>
        <v>45231</v>
      </c>
      <c r="I895" s="10" t="str" cm="1">
        <f t="array" ref="I895">_xlfn.IFS(E895=1,"January",E895=2,"Febuary",E895=3,"March",E895=4,"April",E895=5,"May",E895=6,"June",E895=7,"July",E895=8,"August",E895=9,"September",E895=10,"October",E895=11,"November",E895=12,"December",E895&gt;12,_xlfn.IFS(F895=1,"January",F895=2,"Febuary",F895=3,"March",F895=4,"April",F895=5,"May",F895=6,"June",F895=7,"July",F895=8,"August",F895=9,"September",F895=10,"October",F895=11,"November",F895=12,"December"))</f>
        <v>November</v>
      </c>
      <c r="J895" s="10" t="str" cm="1">
        <f t="array" ref="J895">_xlfn.IFS(OR(I895="December",I895="January",I895="Febuary"),"Winter",OR(I895="March",I895="April",I895="May"),"Spring",OR(I895="June",I895="July",I895="August"),"Summer",OR(I895="September",I895="October",I895="November"),"Fall")</f>
        <v>Fall</v>
      </c>
      <c r="K895" s="13">
        <v>44942</v>
      </c>
      <c r="L895" s="9">
        <f t="shared" si="105"/>
        <v>45261</v>
      </c>
      <c r="M895" s="9" t="s">
        <v>14</v>
      </c>
      <c r="N895" s="9">
        <v>81719</v>
      </c>
      <c r="O895" s="9">
        <v>1040</v>
      </c>
      <c r="P895" s="14">
        <v>760.11</v>
      </c>
      <c r="Q895" s="14">
        <f t="shared" si="106"/>
        <v>760.11</v>
      </c>
      <c r="R895" s="9">
        <v>115</v>
      </c>
      <c r="S895" s="9" t="b">
        <v>1</v>
      </c>
      <c r="T895" s="9">
        <v>0</v>
      </c>
      <c r="U895" s="9">
        <f t="shared" si="107"/>
        <v>0</v>
      </c>
      <c r="V895" s="14">
        <f t="shared" si="108"/>
        <v>4989.89</v>
      </c>
      <c r="W895" s="14">
        <f t="shared" si="109"/>
        <v>6.60965217391304</v>
      </c>
      <c r="X895" s="14">
        <f t="shared" si="110"/>
        <v>0</v>
      </c>
      <c r="Y895" s="9">
        <f t="shared" si="111"/>
        <v>0</v>
      </c>
    </row>
    <row r="896" spans="1:25">
      <c r="A896" s="5" t="s">
        <v>1865</v>
      </c>
      <c r="B896" s="6" t="s">
        <v>1866</v>
      </c>
      <c r="C896" s="7" t="s">
        <v>4128</v>
      </c>
      <c r="D896" s="7">
        <v>45054</v>
      </c>
      <c r="E896" s="6">
        <v>5</v>
      </c>
      <c r="F896" s="6">
        <v>8</v>
      </c>
      <c r="G896" s="6">
        <v>2023</v>
      </c>
      <c r="H896" s="7">
        <f t="shared" si="104"/>
        <v>45054</v>
      </c>
      <c r="I896" s="7" t="str" cm="1">
        <f t="array" ref="I896">_xlfn.IFS(E896=1,"January",E896=2,"Febuary",E896=3,"March",E896=4,"April",E896=5,"May",E896=6,"June",E896=7,"July",E896=8,"August",E896=9,"September",E896=10,"October",E896=11,"November",E896=12,"December",E896&gt;12,_xlfn.IFS(F896=1,"January",F896=2,"Febuary",F896=3,"March",F896=4,"April",F896=5,"May",F896=6,"June",F896=7,"July",F896=8,"August",F896=9,"September",F896=10,"October",F896=11,"November",F896=12,"December"))</f>
        <v>May</v>
      </c>
      <c r="J896" s="7" t="str" cm="1">
        <f t="array" ref="J896">_xlfn.IFS(OR(I896="December",I896="January",I896="Febuary"),"Winter",OR(I896="March",I896="April",I896="May"),"Spring",OR(I896="June",I896="July",I896="August"),"Summer",OR(I896="September",I896="October",I896="November"),"Fall")</f>
        <v>Spring</v>
      </c>
      <c r="K896" s="11">
        <v>45073</v>
      </c>
      <c r="L896" s="6">
        <f t="shared" si="105"/>
        <v>19</v>
      </c>
      <c r="M896" s="6" t="s">
        <v>33</v>
      </c>
      <c r="N896" s="6">
        <v>72774</v>
      </c>
      <c r="O896" s="6">
        <v>1494</v>
      </c>
      <c r="P896" s="12">
        <v>2936.53</v>
      </c>
      <c r="Q896" s="12">
        <f t="shared" si="106"/>
        <v>2936.53</v>
      </c>
      <c r="R896" s="6">
        <v>256</v>
      </c>
      <c r="S896" s="6" t="b">
        <v>0</v>
      </c>
      <c r="T896" s="6">
        <v>0</v>
      </c>
      <c r="U896" s="6">
        <f t="shared" si="107"/>
        <v>0</v>
      </c>
      <c r="V896" s="12">
        <f t="shared" si="108"/>
        <v>9863.47</v>
      </c>
      <c r="W896" s="12">
        <f t="shared" si="109"/>
        <v>11.4708203125</v>
      </c>
      <c r="X896" s="12">
        <f t="shared" si="110"/>
        <v>0</v>
      </c>
      <c r="Y896" s="6">
        <f t="shared" si="111"/>
        <v>0</v>
      </c>
    </row>
    <row r="897" spans="1:25">
      <c r="A897" s="8" t="s">
        <v>1867</v>
      </c>
      <c r="B897" s="9" t="s">
        <v>1868</v>
      </c>
      <c r="C897" s="10" t="s">
        <v>4128</v>
      </c>
      <c r="D897" s="10">
        <v>45258</v>
      </c>
      <c r="E897" s="9">
        <v>11</v>
      </c>
      <c r="F897" s="9">
        <v>28</v>
      </c>
      <c r="G897" s="9">
        <v>2023</v>
      </c>
      <c r="H897" s="10">
        <f t="shared" si="104"/>
        <v>45258</v>
      </c>
      <c r="I897" s="10" t="str" cm="1">
        <f t="array" ref="I897">_xlfn.IFS(E897=1,"January",E897=2,"Febuary",E897=3,"March",E897=4,"April",E897=5,"May",E897=6,"June",E897=7,"July",E897=8,"August",E897=9,"September",E897=10,"October",E897=11,"November",E897=12,"December",E897&gt;12,_xlfn.IFS(F897=1,"January",F897=2,"Febuary",F897=3,"March",F897=4,"April",F897=5,"May",F897=6,"June",F897=7,"July",F897=8,"August",F897=9,"September",F897=10,"October",F897=11,"November",F897=12,"December"))</f>
        <v>November</v>
      </c>
      <c r="J897" s="10" t="str" cm="1">
        <f t="array" ref="J897">_xlfn.IFS(OR(I897="December",I897="January",I897="Febuary"),"Winter",OR(I897="March",I897="April",I897="May"),"Spring",OR(I897="June",I897="July",I897="August"),"Summer",OR(I897="September",I897="October",I897="November"),"Fall")</f>
        <v>Fall</v>
      </c>
      <c r="K897" s="13">
        <v>45286</v>
      </c>
      <c r="L897" s="9">
        <f t="shared" si="105"/>
        <v>28</v>
      </c>
      <c r="M897" s="9" t="s">
        <v>19</v>
      </c>
      <c r="N897" s="9">
        <v>7090</v>
      </c>
      <c r="O897" s="9">
        <v>83</v>
      </c>
      <c r="P897" s="14">
        <v>109.32</v>
      </c>
      <c r="Q897" s="14">
        <f t="shared" si="106"/>
        <v>109.32</v>
      </c>
      <c r="R897" s="9">
        <v>8</v>
      </c>
      <c r="S897" s="9" t="b">
        <v>1</v>
      </c>
      <c r="T897" s="9">
        <v>0</v>
      </c>
      <c r="U897" s="9">
        <f t="shared" si="107"/>
        <v>0</v>
      </c>
      <c r="V897" s="14">
        <f t="shared" si="108"/>
        <v>290.68</v>
      </c>
      <c r="W897" s="14">
        <f t="shared" si="109"/>
        <v>13.665</v>
      </c>
      <c r="X897" s="14">
        <f t="shared" si="110"/>
        <v>0</v>
      </c>
      <c r="Y897" s="9">
        <f t="shared" si="111"/>
        <v>0</v>
      </c>
    </row>
    <row r="898" spans="1:25">
      <c r="A898" s="5" t="s">
        <v>1869</v>
      </c>
      <c r="B898" s="6" t="s">
        <v>1870</v>
      </c>
      <c r="C898" s="7" t="s">
        <v>4128</v>
      </c>
      <c r="D898" s="7">
        <v>45257</v>
      </c>
      <c r="E898" s="6">
        <v>11</v>
      </c>
      <c r="F898" s="6">
        <v>27</v>
      </c>
      <c r="G898" s="6">
        <v>2023</v>
      </c>
      <c r="H898" s="7">
        <f t="shared" ref="H898:H961" si="112">IF(E898&gt;12,DATE(G898,F898,E898),D898)</f>
        <v>45257</v>
      </c>
      <c r="I898" s="7" t="str" cm="1">
        <f t="array" ref="I898">_xlfn.IFS(E898=1,"January",E898=2,"Febuary",E898=3,"March",E898=4,"April",E898=5,"May",E898=6,"June",E898=7,"July",E898=8,"August",E898=9,"September",E898=10,"October",E898=11,"November",E898=12,"December",E898&gt;12,_xlfn.IFS(F898=1,"January",F898=2,"Febuary",F898=3,"March",F898=4,"April",F898=5,"May",F898=6,"June",F898=7,"July",F898=8,"August",F898=9,"September",F898=10,"October",F898=11,"November",F898=12,"December"))</f>
        <v>November</v>
      </c>
      <c r="J898" s="7" t="str" cm="1">
        <f t="array" ref="J898">_xlfn.IFS(OR(I898="December",I898="January",I898="Febuary"),"Winter",OR(I898="March",I898="April",I898="May"),"Spring",OR(I898="June",I898="July",I898="August"),"Summer",OR(I898="September",I898="October",I898="November"),"Fall")</f>
        <v>Fall</v>
      </c>
      <c r="K898" s="11">
        <v>45279</v>
      </c>
      <c r="L898" s="6">
        <f t="shared" ref="L898:L961" si="113">IF(DATEDIF(H898,K898,"D")&lt;0,H898+30,DATEDIF(H898,K898,"D"))</f>
        <v>22</v>
      </c>
      <c r="M898" s="6" t="s">
        <v>41</v>
      </c>
      <c r="N898" s="6">
        <v>12637</v>
      </c>
      <c r="O898" s="6">
        <v>413</v>
      </c>
      <c r="P898" s="12">
        <v>290.56</v>
      </c>
      <c r="Q898" s="12">
        <f t="shared" ref="Q898:Q961" si="114">IF(IF(P898&lt;$AA$6,$AA$6,IF(P898&gt;$AA$7,$AA$7,P898))&lt;0,IF(P898&lt;$AA$6,$AA$6,IF(P898&gt;$AA$7,$AA$7,P898))*(-1),IF(P898&lt;$AA$6,$AA$6,IF(P898&gt;$AA$7,$AA$7,P898)))</f>
        <v>290.56</v>
      </c>
      <c r="R898" s="6">
        <v>23</v>
      </c>
      <c r="S898" s="6" t="b">
        <v>0</v>
      </c>
      <c r="T898" s="6">
        <v>0</v>
      </c>
      <c r="U898" s="6">
        <f t="shared" ref="U898:U961" si="115">IFERROR((R898/T898)*100,0)</f>
        <v>0</v>
      </c>
      <c r="V898" s="12">
        <f t="shared" ref="V898:V961" si="116">(R898*50)-Q898</f>
        <v>859.44</v>
      </c>
      <c r="W898" s="12">
        <f t="shared" ref="W898:W961" si="117">IFERROR(Q898/R898,0)</f>
        <v>12.6330434782609</v>
      </c>
      <c r="X898" s="12">
        <f t="shared" ref="X898:X961" si="118">IFERROR(Q898/T898,0)</f>
        <v>0</v>
      </c>
      <c r="Y898" s="6">
        <f t="shared" ref="Y898:Y961" si="119">T898/N898</f>
        <v>0</v>
      </c>
    </row>
    <row r="899" spans="1:25">
      <c r="A899" s="8" t="s">
        <v>1871</v>
      </c>
      <c r="B899" s="9" t="s">
        <v>1872</v>
      </c>
      <c r="C899" s="10" t="s">
        <v>4131</v>
      </c>
      <c r="D899" s="10">
        <v>45096</v>
      </c>
      <c r="E899" s="9">
        <v>6</v>
      </c>
      <c r="F899" s="9">
        <v>19</v>
      </c>
      <c r="G899" s="9">
        <v>2023</v>
      </c>
      <c r="H899" s="10">
        <f t="shared" si="112"/>
        <v>45096</v>
      </c>
      <c r="I899" s="10" t="str" cm="1">
        <f t="array" ref="I899">_xlfn.IFS(E899=1,"January",E899=2,"Febuary",E899=3,"March",E899=4,"April",E899=5,"May",E899=6,"June",E899=7,"July",E899=8,"August",E899=9,"September",E899=10,"October",E899=11,"November",E899=12,"December",E899&gt;12,_xlfn.IFS(F899=1,"January",F899=2,"Febuary",F899=3,"March",F899=4,"April",F899=5,"May",F899=6,"June",F899=7,"July",F899=8,"August",F899=9,"September",F899=10,"October",F899=11,"November",F899=12,"December"))</f>
        <v>June</v>
      </c>
      <c r="J899" s="10" t="str" cm="1">
        <f t="array" ref="J899">_xlfn.IFS(OR(I899="December",I899="January",I899="Febuary"),"Winter",OR(I899="March",I899="April",I899="May"),"Spring",OR(I899="June",I899="July",I899="August"),"Summer",OR(I899="September",I899="October",I899="November"),"Fall")</f>
        <v>Summer</v>
      </c>
      <c r="K899" s="13">
        <v>45121</v>
      </c>
      <c r="L899" s="9">
        <f t="shared" si="113"/>
        <v>25</v>
      </c>
      <c r="M899" s="9" t="s">
        <v>33</v>
      </c>
      <c r="N899" s="9">
        <v>23415</v>
      </c>
      <c r="O899" s="9">
        <v>499</v>
      </c>
      <c r="P899" s="14">
        <v>918.39</v>
      </c>
      <c r="Q899" s="14">
        <f t="shared" si="114"/>
        <v>918.39</v>
      </c>
      <c r="R899" s="9">
        <v>0</v>
      </c>
      <c r="S899" s="9" t="b">
        <v>1</v>
      </c>
      <c r="T899" s="9">
        <v>0</v>
      </c>
      <c r="U899" s="9">
        <f t="shared" si="115"/>
        <v>0</v>
      </c>
      <c r="V899" s="14">
        <f t="shared" si="116"/>
        <v>-918.39</v>
      </c>
      <c r="W899" s="14">
        <f t="shared" si="117"/>
        <v>0</v>
      </c>
      <c r="X899" s="14">
        <f t="shared" si="118"/>
        <v>0</v>
      </c>
      <c r="Y899" s="9">
        <f t="shared" si="119"/>
        <v>0</v>
      </c>
    </row>
    <row r="900" spans="1:25">
      <c r="A900" s="5" t="s">
        <v>1873</v>
      </c>
      <c r="B900" s="6" t="s">
        <v>1874</v>
      </c>
      <c r="C900" s="7" t="s">
        <v>4129</v>
      </c>
      <c r="D900" s="7">
        <v>45078</v>
      </c>
      <c r="E900" s="6">
        <v>6</v>
      </c>
      <c r="F900" s="6">
        <v>1</v>
      </c>
      <c r="G900" s="6">
        <v>2023</v>
      </c>
      <c r="H900" s="7">
        <f t="shared" si="112"/>
        <v>45078</v>
      </c>
      <c r="I900" s="7" t="str" cm="1">
        <f t="array" ref="I900">_xlfn.IFS(E900=1,"January",E900=2,"Febuary",E900=3,"March",E900=4,"April",E900=5,"May",E900=6,"June",E900=7,"July",E900=8,"August",E900=9,"September",E900=10,"October",E900=11,"November",E900=12,"December",E900&gt;12,_xlfn.IFS(F900=1,"January",F900=2,"Febuary",F900=3,"March",F900=4,"April",F900=5,"May",F900=6,"June",F900=7,"July",F900=8,"August",F900=9,"September",F900=10,"October",F900=11,"November",F900=12,"December"))</f>
        <v>June</v>
      </c>
      <c r="J900" s="7" t="str" cm="1">
        <f t="array" ref="J900">_xlfn.IFS(OR(I900="December",I900="January",I900="Febuary"),"Winter",OR(I900="March",I900="April",I900="May"),"Spring",OR(I900="June",I900="July",I900="August"),"Summer",OR(I900="September",I900="October",I900="November"),"Fall")</f>
        <v>Summer</v>
      </c>
      <c r="K900" s="11">
        <v>44933</v>
      </c>
      <c r="L900" s="6">
        <f t="shared" si="113"/>
        <v>45108</v>
      </c>
      <c r="M900" s="6" t="s">
        <v>23</v>
      </c>
      <c r="N900" s="6">
        <v>25071</v>
      </c>
      <c r="O900" s="6">
        <v>1077</v>
      </c>
      <c r="P900" s="12">
        <v>659.08</v>
      </c>
      <c r="Q900" s="12">
        <f t="shared" si="114"/>
        <v>659.08</v>
      </c>
      <c r="R900" s="6">
        <v>208</v>
      </c>
      <c r="S900" s="6" t="b">
        <v>1</v>
      </c>
      <c r="T900" s="6">
        <v>0</v>
      </c>
      <c r="U900" s="6">
        <f t="shared" si="115"/>
        <v>0</v>
      </c>
      <c r="V900" s="12">
        <f t="shared" si="116"/>
        <v>9740.92</v>
      </c>
      <c r="W900" s="12">
        <f t="shared" si="117"/>
        <v>3.16865384615385</v>
      </c>
      <c r="X900" s="12">
        <f t="shared" si="118"/>
        <v>0</v>
      </c>
      <c r="Y900" s="6">
        <f t="shared" si="119"/>
        <v>0</v>
      </c>
    </row>
    <row r="901" spans="1:25">
      <c r="A901" s="8" t="s">
        <v>1875</v>
      </c>
      <c r="B901" s="9" t="s">
        <v>1876</v>
      </c>
      <c r="C901" s="10" t="s">
        <v>4127</v>
      </c>
      <c r="D901" s="10">
        <v>45040</v>
      </c>
      <c r="E901" s="9">
        <v>4</v>
      </c>
      <c r="F901" s="9">
        <v>24</v>
      </c>
      <c r="G901" s="9">
        <v>2023</v>
      </c>
      <c r="H901" s="10">
        <f t="shared" si="112"/>
        <v>45040</v>
      </c>
      <c r="I901" s="10" t="str" cm="1">
        <f t="array" ref="I901">_xlfn.IFS(E901=1,"January",E901=2,"Febuary",E901=3,"March",E901=4,"April",E901=5,"May",E901=6,"June",E901=7,"July",E901=8,"August",E901=9,"September",E901=10,"October",E901=11,"November",E901=12,"December",E901&gt;12,_xlfn.IFS(F901=1,"January",F901=2,"Febuary",F901=3,"March",F901=4,"April",F901=5,"May",F901=6,"June",F901=7,"July",F901=8,"August",F901=9,"September",F901=10,"October",F901=11,"November",F901=12,"December"))</f>
        <v>April</v>
      </c>
      <c r="J901" s="10" t="str" cm="1">
        <f t="array" ref="J901">_xlfn.IFS(OR(I901="December",I901="January",I901="Febuary"),"Winter",OR(I901="March",I901="April",I901="May"),"Spring",OR(I901="June",I901="July",I901="August"),"Summer",OR(I901="September",I901="October",I901="November"),"Fall")</f>
        <v>Spring</v>
      </c>
      <c r="K901" s="13">
        <v>45070</v>
      </c>
      <c r="L901" s="9">
        <f t="shared" si="113"/>
        <v>30</v>
      </c>
      <c r="M901" s="9" t="s">
        <v>19</v>
      </c>
      <c r="N901" s="9">
        <v>59243</v>
      </c>
      <c r="O901" s="9">
        <v>768</v>
      </c>
      <c r="P901" s="14">
        <v>1429.71</v>
      </c>
      <c r="Q901" s="14">
        <f t="shared" si="114"/>
        <v>1429.71</v>
      </c>
      <c r="R901" s="9">
        <v>46</v>
      </c>
      <c r="S901" s="9" t="b">
        <v>1</v>
      </c>
      <c r="T901" s="9">
        <v>0</v>
      </c>
      <c r="U901" s="9">
        <f t="shared" si="115"/>
        <v>0</v>
      </c>
      <c r="V901" s="14">
        <f t="shared" si="116"/>
        <v>870.29</v>
      </c>
      <c r="W901" s="14">
        <f t="shared" si="117"/>
        <v>31.080652173913</v>
      </c>
      <c r="X901" s="14">
        <f t="shared" si="118"/>
        <v>0</v>
      </c>
      <c r="Y901" s="9">
        <f t="shared" si="119"/>
        <v>0</v>
      </c>
    </row>
    <row r="902" spans="1:25">
      <c r="A902" s="5" t="s">
        <v>1877</v>
      </c>
      <c r="B902" s="6" t="s">
        <v>1878</v>
      </c>
      <c r="C902" s="7" t="s">
        <v>4129</v>
      </c>
      <c r="D902" s="7">
        <v>45224</v>
      </c>
      <c r="E902" s="6">
        <v>10</v>
      </c>
      <c r="F902" s="6">
        <v>25</v>
      </c>
      <c r="G902" s="6">
        <v>2023</v>
      </c>
      <c r="H902" s="7">
        <f t="shared" si="112"/>
        <v>45224</v>
      </c>
      <c r="I902" s="7" t="str" cm="1">
        <f t="array" ref="I902">_xlfn.IFS(E902=1,"January",E902=2,"Febuary",E902=3,"March",E902=4,"April",E902=5,"May",E902=6,"June",E902=7,"July",E902=8,"August",E902=9,"September",E902=10,"October",E902=11,"November",E902=12,"December",E902&gt;12,_xlfn.IFS(F902=1,"January",F902=2,"Febuary",F902=3,"March",F902=4,"April",F902=5,"May",F902=6,"June",F902=7,"July",F902=8,"August",F902=9,"September",F902=10,"October",F902=11,"November",F902=12,"December"))</f>
        <v>October</v>
      </c>
      <c r="J902" s="7" t="str" cm="1">
        <f t="array" ref="J902">_xlfn.IFS(OR(I902="December",I902="January",I902="Febuary"),"Winter",OR(I902="March",I902="April",I902="May"),"Spring",OR(I902="June",I902="July",I902="August"),"Summer",OR(I902="September",I902="October",I902="November"),"Fall")</f>
        <v>Fall</v>
      </c>
      <c r="K902" s="11">
        <v>45241</v>
      </c>
      <c r="L902" s="6">
        <f t="shared" si="113"/>
        <v>17</v>
      </c>
      <c r="M902" s="6" t="s">
        <v>19</v>
      </c>
      <c r="N902" s="6">
        <v>42240</v>
      </c>
      <c r="O902" s="6">
        <v>804</v>
      </c>
      <c r="P902" s="12">
        <v>1603.86</v>
      </c>
      <c r="Q902" s="12">
        <f t="shared" si="114"/>
        <v>1603.86</v>
      </c>
      <c r="R902" s="6">
        <v>83</v>
      </c>
      <c r="S902" s="6" t="b">
        <v>0</v>
      </c>
      <c r="T902" s="6">
        <v>0</v>
      </c>
      <c r="U902" s="6">
        <f t="shared" si="115"/>
        <v>0</v>
      </c>
      <c r="V902" s="12">
        <f t="shared" si="116"/>
        <v>2546.14</v>
      </c>
      <c r="W902" s="12">
        <f t="shared" si="117"/>
        <v>19.3236144578313</v>
      </c>
      <c r="X902" s="12">
        <f t="shared" si="118"/>
        <v>0</v>
      </c>
      <c r="Y902" s="6">
        <f t="shared" si="119"/>
        <v>0</v>
      </c>
    </row>
    <row r="903" spans="1:25">
      <c r="A903" s="8" t="s">
        <v>1879</v>
      </c>
      <c r="B903" s="9" t="s">
        <v>1880</v>
      </c>
      <c r="C903" s="10" t="s">
        <v>4129</v>
      </c>
      <c r="D903" s="10">
        <v>45118</v>
      </c>
      <c r="E903" s="9">
        <v>7</v>
      </c>
      <c r="F903" s="9">
        <v>11</v>
      </c>
      <c r="G903" s="9">
        <v>2023</v>
      </c>
      <c r="H903" s="10">
        <f t="shared" si="112"/>
        <v>45118</v>
      </c>
      <c r="I903" s="10" t="str" cm="1">
        <f t="array" ref="I903">_xlfn.IFS(E903=1,"January",E903=2,"Febuary",E903=3,"March",E903=4,"April",E903=5,"May",E903=6,"June",E903=7,"July",E903=8,"August",E903=9,"September",E903=10,"October",E903=11,"November",E903=12,"December",E903&gt;12,_xlfn.IFS(F903=1,"January",F903=2,"Febuary",F903=3,"March",F903=4,"April",F903=5,"May",F903=6,"June",F903=7,"July",F903=8,"August",F903=9,"September",F903=10,"October",F903=11,"November",F903=12,"December"))</f>
        <v>July</v>
      </c>
      <c r="J903" s="10" t="str" cm="1">
        <f t="array" ref="J903">_xlfn.IFS(OR(I903="December",I903="January",I903="Febuary"),"Winter",OR(I903="March",I903="April",I903="May"),"Spring",OR(I903="June",I903="July",I903="August"),"Summer",OR(I903="September",I903="October",I903="November"),"Fall")</f>
        <v>Summer</v>
      </c>
      <c r="K903" s="13">
        <v>45133</v>
      </c>
      <c r="L903" s="9">
        <f t="shared" si="113"/>
        <v>15</v>
      </c>
      <c r="M903" s="9" t="s">
        <v>19</v>
      </c>
      <c r="N903" s="9">
        <v>84807</v>
      </c>
      <c r="O903" s="9">
        <v>3325</v>
      </c>
      <c r="P903" s="14">
        <v>5155.9</v>
      </c>
      <c r="Q903" s="14">
        <f t="shared" si="114"/>
        <v>3636.145</v>
      </c>
      <c r="R903" s="9">
        <v>417</v>
      </c>
      <c r="S903" s="9" t="b">
        <v>0</v>
      </c>
      <c r="T903" s="9">
        <v>0</v>
      </c>
      <c r="U903" s="9">
        <f t="shared" si="115"/>
        <v>0</v>
      </c>
      <c r="V903" s="14">
        <f t="shared" si="116"/>
        <v>17213.855</v>
      </c>
      <c r="W903" s="14">
        <f t="shared" si="117"/>
        <v>8.7197721822542</v>
      </c>
      <c r="X903" s="14">
        <f t="shared" si="118"/>
        <v>0</v>
      </c>
      <c r="Y903" s="9">
        <f t="shared" si="119"/>
        <v>0</v>
      </c>
    </row>
    <row r="904" spans="1:25">
      <c r="A904" s="5" t="s">
        <v>1881</v>
      </c>
      <c r="B904" s="6" t="s">
        <v>1882</v>
      </c>
      <c r="C904" s="7" t="s">
        <v>4129</v>
      </c>
      <c r="D904" s="7">
        <v>45228</v>
      </c>
      <c r="E904" s="6">
        <v>10</v>
      </c>
      <c r="F904" s="6">
        <v>29</v>
      </c>
      <c r="G904" s="6">
        <v>2023</v>
      </c>
      <c r="H904" s="7">
        <f t="shared" si="112"/>
        <v>45228</v>
      </c>
      <c r="I904" s="7" t="str" cm="1">
        <f t="array" ref="I904">_xlfn.IFS(E904=1,"January",E904=2,"Febuary",E904=3,"March",E904=4,"April",E904=5,"May",E904=6,"June",E904=7,"July",E904=8,"August",E904=9,"September",E904=10,"October",E904=11,"November",E904=12,"December",E904&gt;12,_xlfn.IFS(F904=1,"January",F904=2,"Febuary",F904=3,"March",F904=4,"April",F904=5,"May",F904=6,"June",F904=7,"July",F904=8,"August",F904=9,"September",F904=10,"October",F904=11,"November",F904=12,"December"))</f>
        <v>October</v>
      </c>
      <c r="J904" s="7" t="str" cm="1">
        <f t="array" ref="J904">_xlfn.IFS(OR(I904="December",I904="January",I904="Febuary"),"Winter",OR(I904="March",I904="April",I904="May"),"Spring",OR(I904="June",I904="July",I904="August"),"Summer",OR(I904="September",I904="October",I904="November"),"Fall")</f>
        <v>Fall</v>
      </c>
      <c r="K904" s="11">
        <v>45231</v>
      </c>
      <c r="L904" s="6">
        <f t="shared" si="113"/>
        <v>3</v>
      </c>
      <c r="M904" s="6" t="s">
        <v>14</v>
      </c>
      <c r="N904" s="6">
        <v>34434</v>
      </c>
      <c r="O904" s="6">
        <v>1169</v>
      </c>
      <c r="P904" s="12">
        <v>1935.48</v>
      </c>
      <c r="Q904" s="12">
        <f t="shared" si="114"/>
        <v>1935.48</v>
      </c>
      <c r="R904" s="6">
        <v>144</v>
      </c>
      <c r="S904" s="6" t="b">
        <v>1</v>
      </c>
      <c r="T904" s="6">
        <v>0</v>
      </c>
      <c r="U904" s="6">
        <f t="shared" si="115"/>
        <v>0</v>
      </c>
      <c r="V904" s="12">
        <f t="shared" si="116"/>
        <v>5264.52</v>
      </c>
      <c r="W904" s="12">
        <f t="shared" si="117"/>
        <v>13.4408333333333</v>
      </c>
      <c r="X904" s="12">
        <f t="shared" si="118"/>
        <v>0</v>
      </c>
      <c r="Y904" s="6">
        <f t="shared" si="119"/>
        <v>0</v>
      </c>
    </row>
    <row r="905" spans="1:25">
      <c r="A905" s="8" t="s">
        <v>1883</v>
      </c>
      <c r="B905" s="9" t="s">
        <v>1884</v>
      </c>
      <c r="C905" s="10" t="s">
        <v>4128</v>
      </c>
      <c r="D905" s="10">
        <v>44939</v>
      </c>
      <c r="E905" s="9">
        <v>1</v>
      </c>
      <c r="F905" s="9">
        <v>13</v>
      </c>
      <c r="G905" s="9">
        <v>2023</v>
      </c>
      <c r="H905" s="10">
        <f t="shared" si="112"/>
        <v>44939</v>
      </c>
      <c r="I905" s="10" t="str" cm="1">
        <f t="array" ref="I905">_xlfn.IFS(E905=1,"January",E905=2,"Febuary",E905=3,"March",E905=4,"April",E905=5,"May",E905=6,"June",E905=7,"July",E905=8,"August",E905=9,"September",E905=10,"October",E905=11,"November",E905=12,"December",E905&gt;12,_xlfn.IFS(F905=1,"January",F905=2,"Febuary",F905=3,"March",F905=4,"April",F905=5,"May",F905=6,"June",F905=7,"July",F905=8,"August",F905=9,"September",F905=10,"October",F905=11,"November",F905=12,"December"))</f>
        <v>January</v>
      </c>
      <c r="J905" s="10" t="str" cm="1">
        <f t="array" ref="J905">_xlfn.IFS(OR(I905="December",I905="January",I905="Febuary"),"Winter",OR(I905="March",I905="April",I905="May"),"Spring",OR(I905="June",I905="July",I905="August"),"Summer",OR(I905="September",I905="October",I905="November"),"Fall")</f>
        <v>Winter</v>
      </c>
      <c r="K905" s="13">
        <v>44956</v>
      </c>
      <c r="L905" s="9">
        <f t="shared" si="113"/>
        <v>17</v>
      </c>
      <c r="M905" s="9" t="s">
        <v>41</v>
      </c>
      <c r="N905" s="9">
        <v>70724</v>
      </c>
      <c r="O905" s="9">
        <v>889</v>
      </c>
      <c r="P905" s="14">
        <v>894.29</v>
      </c>
      <c r="Q905" s="14">
        <f t="shared" si="114"/>
        <v>894.29</v>
      </c>
      <c r="R905" s="9">
        <v>44</v>
      </c>
      <c r="S905" s="9" t="b">
        <v>1</v>
      </c>
      <c r="T905" s="9">
        <v>0</v>
      </c>
      <c r="U905" s="9">
        <f t="shared" si="115"/>
        <v>0</v>
      </c>
      <c r="V905" s="14">
        <f t="shared" si="116"/>
        <v>1305.71</v>
      </c>
      <c r="W905" s="14">
        <f t="shared" si="117"/>
        <v>20.3247727272727</v>
      </c>
      <c r="X905" s="14">
        <f t="shared" si="118"/>
        <v>0</v>
      </c>
      <c r="Y905" s="9">
        <f t="shared" si="119"/>
        <v>0</v>
      </c>
    </row>
    <row r="906" spans="1:25">
      <c r="A906" s="5" t="s">
        <v>1885</v>
      </c>
      <c r="B906" s="6" t="s">
        <v>1886</v>
      </c>
      <c r="C906" s="7" t="s">
        <v>4127</v>
      </c>
      <c r="D906" s="7">
        <v>44970</v>
      </c>
      <c r="E906" s="6">
        <v>2</v>
      </c>
      <c r="F906" s="6">
        <v>13</v>
      </c>
      <c r="G906" s="6">
        <v>2023</v>
      </c>
      <c r="H906" s="7">
        <f t="shared" si="112"/>
        <v>44970</v>
      </c>
      <c r="I906" s="7" t="str" cm="1">
        <f t="array" ref="I906">_xlfn.IFS(E906=1,"January",E906=2,"Febuary",E906=3,"March",E906=4,"April",E906=5,"May",E906=6,"June",E906=7,"July",E906=8,"August",E906=9,"September",E906=10,"October",E906=11,"November",E906=12,"December",E906&gt;12,_xlfn.IFS(F906=1,"January",F906=2,"Febuary",F906=3,"March",F906=4,"April",F906=5,"May",F906=6,"June",F906=7,"July",F906=8,"August",F906=9,"September",F906=10,"October",F906=11,"November",F906=12,"December"))</f>
        <v>Febuary</v>
      </c>
      <c r="J906" s="7" t="str" cm="1">
        <f t="array" ref="J906">_xlfn.IFS(OR(I906="December",I906="January",I906="Febuary"),"Winter",OR(I906="March",I906="April",I906="May"),"Spring",OR(I906="June",I906="July",I906="August"),"Summer",OR(I906="September",I906="October",I906="November"),"Fall")</f>
        <v>Winter</v>
      </c>
      <c r="K906" s="11">
        <v>44976</v>
      </c>
      <c r="L906" s="6">
        <f t="shared" si="113"/>
        <v>6</v>
      </c>
      <c r="M906" s="6" t="s">
        <v>19</v>
      </c>
      <c r="N906" s="6">
        <v>76697</v>
      </c>
      <c r="O906" s="6">
        <v>3458</v>
      </c>
      <c r="P906" s="12">
        <v>6612.96</v>
      </c>
      <c r="Q906" s="12">
        <f t="shared" si="114"/>
        <v>3636.145</v>
      </c>
      <c r="R906" s="6">
        <v>432</v>
      </c>
      <c r="S906" s="6" t="b">
        <v>0</v>
      </c>
      <c r="T906" s="6">
        <v>0</v>
      </c>
      <c r="U906" s="6">
        <f t="shared" si="115"/>
        <v>0</v>
      </c>
      <c r="V906" s="12">
        <f t="shared" si="116"/>
        <v>17963.855</v>
      </c>
      <c r="W906" s="12">
        <f t="shared" si="117"/>
        <v>8.41700231481481</v>
      </c>
      <c r="X906" s="12">
        <f t="shared" si="118"/>
        <v>0</v>
      </c>
      <c r="Y906" s="6">
        <f t="shared" si="119"/>
        <v>0</v>
      </c>
    </row>
    <row r="907" spans="1:25">
      <c r="A907" s="8" t="s">
        <v>1887</v>
      </c>
      <c r="B907" s="9" t="s">
        <v>1888</v>
      </c>
      <c r="C907" s="10" t="s">
        <v>4131</v>
      </c>
      <c r="D907" s="10">
        <v>44999</v>
      </c>
      <c r="E907" s="9">
        <v>3</v>
      </c>
      <c r="F907" s="9">
        <v>14</v>
      </c>
      <c r="G907" s="9">
        <v>2023</v>
      </c>
      <c r="H907" s="10">
        <f t="shared" si="112"/>
        <v>44999</v>
      </c>
      <c r="I907" s="10" t="str" cm="1">
        <f t="array" ref="I907">_xlfn.IFS(E907=1,"January",E907=2,"Febuary",E907=3,"March",E907=4,"April",E907=5,"May",E907=6,"June",E907=7,"July",E907=8,"August",E907=9,"September",E907=10,"October",E907=11,"November",E907=12,"December",E907&gt;12,_xlfn.IFS(F907=1,"January",F907=2,"Febuary",F907=3,"March",F907=4,"April",F907=5,"May",F907=6,"June",F907=7,"July",F907=8,"August",F907=9,"September",F907=10,"October",F907=11,"November",F907=12,"December"))</f>
        <v>March</v>
      </c>
      <c r="J907" s="10" t="str" cm="1">
        <f t="array" ref="J907">_xlfn.IFS(OR(I907="December",I907="January",I907="Febuary"),"Winter",OR(I907="March",I907="April",I907="May"),"Spring",OR(I907="June",I907="July",I907="August"),"Summer",OR(I907="September",I907="October",I907="November"),"Fall")</f>
        <v>Spring</v>
      </c>
      <c r="K907" s="13">
        <v>45014</v>
      </c>
      <c r="L907" s="9">
        <f t="shared" si="113"/>
        <v>15</v>
      </c>
      <c r="M907" s="9" t="s">
        <v>23</v>
      </c>
      <c r="N907" s="9">
        <v>29732</v>
      </c>
      <c r="O907" s="9">
        <v>1340</v>
      </c>
      <c r="P907" s="14">
        <v>1734.73</v>
      </c>
      <c r="Q907" s="14">
        <f t="shared" si="114"/>
        <v>1734.73</v>
      </c>
      <c r="R907" s="9">
        <v>144</v>
      </c>
      <c r="S907" s="9" t="b">
        <v>0</v>
      </c>
      <c r="T907" s="9">
        <v>0</v>
      </c>
      <c r="U907" s="9">
        <f t="shared" si="115"/>
        <v>0</v>
      </c>
      <c r="V907" s="14">
        <f t="shared" si="116"/>
        <v>5465.27</v>
      </c>
      <c r="W907" s="14">
        <f t="shared" si="117"/>
        <v>12.0467361111111</v>
      </c>
      <c r="X907" s="14">
        <f t="shared" si="118"/>
        <v>0</v>
      </c>
      <c r="Y907" s="9">
        <f t="shared" si="119"/>
        <v>0</v>
      </c>
    </row>
    <row r="908" spans="1:25">
      <c r="A908" s="5" t="s">
        <v>1889</v>
      </c>
      <c r="B908" s="6" t="s">
        <v>1890</v>
      </c>
      <c r="C908" s="7" t="s">
        <v>4131</v>
      </c>
      <c r="D908" s="7">
        <v>45032</v>
      </c>
      <c r="E908" s="6">
        <v>4</v>
      </c>
      <c r="F908" s="6">
        <v>16</v>
      </c>
      <c r="G908" s="6">
        <v>2023</v>
      </c>
      <c r="H908" s="7">
        <f t="shared" si="112"/>
        <v>45032</v>
      </c>
      <c r="I908" s="7" t="str" cm="1">
        <f t="array" ref="I908">_xlfn.IFS(E908=1,"January",E908=2,"Febuary",E908=3,"March",E908=4,"April",E908=5,"May",E908=6,"June",E908=7,"July",E908=8,"August",E908=9,"September",E908=10,"October",E908=11,"November",E908=12,"December",E908&gt;12,_xlfn.IFS(F908=1,"January",F908=2,"Febuary",F908=3,"March",F908=4,"April",F908=5,"May",F908=6,"June",F908=7,"July",F908=8,"August",F908=9,"September",F908=10,"October",F908=11,"November",F908=12,"December"))</f>
        <v>April</v>
      </c>
      <c r="J908" s="7" t="str" cm="1">
        <f t="array" ref="J908">_xlfn.IFS(OR(I908="December",I908="January",I908="Febuary"),"Winter",OR(I908="March",I908="April",I908="May"),"Spring",OR(I908="June",I908="July",I908="August"),"Summer",OR(I908="September",I908="October",I908="November"),"Fall")</f>
        <v>Spring</v>
      </c>
      <c r="K908" s="11">
        <v>45041</v>
      </c>
      <c r="L908" s="6">
        <f t="shared" si="113"/>
        <v>9</v>
      </c>
      <c r="M908" s="6" t="s">
        <v>138</v>
      </c>
      <c r="N908" s="6">
        <v>12314</v>
      </c>
      <c r="O908" s="6">
        <v>285</v>
      </c>
      <c r="P908" s="12">
        <v>455.6</v>
      </c>
      <c r="Q908" s="12">
        <f t="shared" si="114"/>
        <v>455.6</v>
      </c>
      <c r="R908" s="6">
        <v>55</v>
      </c>
      <c r="S908" s="6" t="b">
        <v>0</v>
      </c>
      <c r="T908" s="6">
        <v>0</v>
      </c>
      <c r="U908" s="6">
        <f t="shared" si="115"/>
        <v>0</v>
      </c>
      <c r="V908" s="12">
        <f t="shared" si="116"/>
        <v>2294.4</v>
      </c>
      <c r="W908" s="12">
        <f t="shared" si="117"/>
        <v>8.28363636363636</v>
      </c>
      <c r="X908" s="12">
        <f t="shared" si="118"/>
        <v>0</v>
      </c>
      <c r="Y908" s="6">
        <f t="shared" si="119"/>
        <v>0</v>
      </c>
    </row>
    <row r="909" spans="1:25">
      <c r="A909" s="8" t="s">
        <v>1891</v>
      </c>
      <c r="B909" s="9" t="s">
        <v>1892</v>
      </c>
      <c r="C909" s="10" t="s">
        <v>4129</v>
      </c>
      <c r="D909" s="10">
        <v>44976</v>
      </c>
      <c r="E909" s="9">
        <v>2</v>
      </c>
      <c r="F909" s="9">
        <v>19</v>
      </c>
      <c r="G909" s="9">
        <v>2023</v>
      </c>
      <c r="H909" s="10">
        <f t="shared" si="112"/>
        <v>44976</v>
      </c>
      <c r="I909" s="10" t="str" cm="1">
        <f t="array" ref="I909">_xlfn.IFS(E909=1,"January",E909=2,"Febuary",E909=3,"March",E909=4,"April",E909=5,"May",E909=6,"June",E909=7,"July",E909=8,"August",E909=9,"September",E909=10,"October",E909=11,"November",E909=12,"December",E909&gt;12,_xlfn.IFS(F909=1,"January",F909=2,"Febuary",F909=3,"March",F909=4,"April",F909=5,"May",F909=6,"June",F909=7,"July",F909=8,"August",F909=9,"September",F909=10,"October",F909=11,"November",F909=12,"December"))</f>
        <v>Febuary</v>
      </c>
      <c r="J909" s="10" t="str" cm="1">
        <f t="array" ref="J909">_xlfn.IFS(OR(I909="December",I909="January",I909="Febuary"),"Winter",OR(I909="March",I909="April",I909="May"),"Spring",OR(I909="June",I909="July",I909="August"),"Summer",OR(I909="September",I909="October",I909="November"),"Fall")</f>
        <v>Winter</v>
      </c>
      <c r="K909" s="13">
        <v>44999</v>
      </c>
      <c r="L909" s="9">
        <f t="shared" si="113"/>
        <v>23</v>
      </c>
      <c r="M909" s="9" t="s">
        <v>23</v>
      </c>
      <c r="N909" s="9">
        <v>24954</v>
      </c>
      <c r="O909" s="9">
        <v>589</v>
      </c>
      <c r="P909" s="14">
        <v>1110.95</v>
      </c>
      <c r="Q909" s="14">
        <f t="shared" si="114"/>
        <v>1110.95</v>
      </c>
      <c r="R909" s="9">
        <v>43</v>
      </c>
      <c r="S909" s="9" t="b">
        <v>1</v>
      </c>
      <c r="T909" s="9">
        <v>0</v>
      </c>
      <c r="U909" s="9">
        <f t="shared" si="115"/>
        <v>0</v>
      </c>
      <c r="V909" s="14">
        <f t="shared" si="116"/>
        <v>1039.05</v>
      </c>
      <c r="W909" s="14">
        <f t="shared" si="117"/>
        <v>25.8360465116279</v>
      </c>
      <c r="X909" s="14">
        <f t="shared" si="118"/>
        <v>0</v>
      </c>
      <c r="Y909" s="9">
        <f t="shared" si="119"/>
        <v>0</v>
      </c>
    </row>
    <row r="910" spans="1:25">
      <c r="A910" s="5" t="s">
        <v>1893</v>
      </c>
      <c r="B910" s="6" t="s">
        <v>1894</v>
      </c>
      <c r="C910" s="7" t="s">
        <v>4131</v>
      </c>
      <c r="D910" s="7" t="s">
        <v>1895</v>
      </c>
      <c r="E910" s="6">
        <v>13</v>
      </c>
      <c r="F910" s="6">
        <v>6</v>
      </c>
      <c r="G910" s="6">
        <v>2023</v>
      </c>
      <c r="H910" s="7">
        <f t="shared" si="112"/>
        <v>45090</v>
      </c>
      <c r="I910" s="7" t="str" cm="1">
        <f t="array" ref="I910">_xlfn.IFS(E910=1,"January",E910=2,"Febuary",E910=3,"March",E910=4,"April",E910=5,"May",E910=6,"June",E910=7,"July",E910=8,"August",E910=9,"September",E910=10,"October",E910=11,"November",E910=12,"December",E910&gt;12,_xlfn.IFS(F910=1,"January",F910=2,"Febuary",F910=3,"March",F910=4,"April",F910=5,"May",F910=6,"June",F910=7,"July",F910=8,"August",F910=9,"September",F910=10,"October",F910=11,"November",F910=12,"December"))</f>
        <v>June</v>
      </c>
      <c r="J910" s="7" t="str" cm="1">
        <f t="array" ref="J910">_xlfn.IFS(OR(I910="December",I910="January",I910="Febuary"),"Winter",OR(I910="March",I910="April",I910="May"),"Spring",OR(I910="June",I910="July",I910="August"),"Summer",OR(I910="September",I910="October",I910="November"),"Fall")</f>
        <v>Summer</v>
      </c>
      <c r="K910" s="11">
        <v>45109</v>
      </c>
      <c r="L910" s="6">
        <f t="shared" si="113"/>
        <v>19</v>
      </c>
      <c r="M910" s="6" t="s">
        <v>19</v>
      </c>
      <c r="N910" s="6">
        <v>58108</v>
      </c>
      <c r="O910" s="6">
        <v>2879</v>
      </c>
      <c r="P910" s="12">
        <v>5650.81</v>
      </c>
      <c r="Q910" s="12">
        <f t="shared" si="114"/>
        <v>3636.145</v>
      </c>
      <c r="R910" s="6">
        <v>296</v>
      </c>
      <c r="S910" s="6" t="b">
        <v>1</v>
      </c>
      <c r="T910" s="6">
        <v>0</v>
      </c>
      <c r="U910" s="6">
        <f t="shared" si="115"/>
        <v>0</v>
      </c>
      <c r="V910" s="12">
        <f t="shared" si="116"/>
        <v>11163.855</v>
      </c>
      <c r="W910" s="12">
        <f t="shared" si="117"/>
        <v>12.2842736486486</v>
      </c>
      <c r="X910" s="12">
        <f t="shared" si="118"/>
        <v>0</v>
      </c>
      <c r="Y910" s="6">
        <f t="shared" si="119"/>
        <v>0</v>
      </c>
    </row>
    <row r="911" spans="1:25">
      <c r="A911" s="8" t="s">
        <v>1896</v>
      </c>
      <c r="B911" s="9" t="s">
        <v>1897</v>
      </c>
      <c r="C911" s="10" t="s">
        <v>4127</v>
      </c>
      <c r="D911" s="10">
        <v>44949</v>
      </c>
      <c r="E911" s="9">
        <v>1</v>
      </c>
      <c r="F911" s="9">
        <v>23</v>
      </c>
      <c r="G911" s="9">
        <v>2023</v>
      </c>
      <c r="H911" s="10">
        <f t="shared" si="112"/>
        <v>44949</v>
      </c>
      <c r="I911" s="10" t="str" cm="1">
        <f t="array" ref="I911">_xlfn.IFS(E911=1,"January",E911=2,"Febuary",E911=3,"March",E911=4,"April",E911=5,"May",E911=6,"June",E911=7,"July",E911=8,"August",E911=9,"September",E911=10,"October",E911=11,"November",E911=12,"December",E911&gt;12,_xlfn.IFS(F911=1,"January",F911=2,"Febuary",F911=3,"March",F911=4,"April",F911=5,"May",F911=6,"June",F911=7,"July",F911=8,"August",F911=9,"September",F911=10,"October",F911=11,"November",F911=12,"December"))</f>
        <v>January</v>
      </c>
      <c r="J911" s="10" t="str" cm="1">
        <f t="array" ref="J911">_xlfn.IFS(OR(I911="December",I911="January",I911="Febuary"),"Winter",OR(I911="March",I911="April",I911="May"),"Spring",OR(I911="June",I911="July",I911="August"),"Summer",OR(I911="September",I911="October",I911="November"),"Fall")</f>
        <v>Winter</v>
      </c>
      <c r="K911" s="13">
        <v>44962</v>
      </c>
      <c r="L911" s="9">
        <f t="shared" si="113"/>
        <v>13</v>
      </c>
      <c r="M911" s="9" t="s">
        <v>138</v>
      </c>
      <c r="N911" s="9">
        <v>88044</v>
      </c>
      <c r="O911" s="9">
        <v>3085</v>
      </c>
      <c r="P911" s="14">
        <v>5398.15</v>
      </c>
      <c r="Q911" s="14">
        <f t="shared" si="114"/>
        <v>3636.145</v>
      </c>
      <c r="R911" s="9">
        <v>348</v>
      </c>
      <c r="S911" s="9" t="b">
        <v>1</v>
      </c>
      <c r="T911" s="9">
        <v>0</v>
      </c>
      <c r="U911" s="9">
        <f t="shared" si="115"/>
        <v>0</v>
      </c>
      <c r="V911" s="14">
        <f t="shared" si="116"/>
        <v>13763.855</v>
      </c>
      <c r="W911" s="14">
        <f t="shared" si="117"/>
        <v>10.4486925287356</v>
      </c>
      <c r="X911" s="14">
        <f t="shared" si="118"/>
        <v>0</v>
      </c>
      <c r="Y911" s="9">
        <f t="shared" si="119"/>
        <v>0</v>
      </c>
    </row>
    <row r="912" spans="1:25">
      <c r="A912" s="5" t="s">
        <v>1898</v>
      </c>
      <c r="B912" s="6" t="s">
        <v>1899</v>
      </c>
      <c r="C912" s="7" t="s">
        <v>4129</v>
      </c>
      <c r="D912" s="7">
        <v>45102</v>
      </c>
      <c r="E912" s="6">
        <v>6</v>
      </c>
      <c r="F912" s="6">
        <v>25</v>
      </c>
      <c r="G912" s="6">
        <v>2023</v>
      </c>
      <c r="H912" s="7">
        <f t="shared" si="112"/>
        <v>45102</v>
      </c>
      <c r="I912" s="7" t="str" cm="1">
        <f t="array" ref="I912">_xlfn.IFS(E912=1,"January",E912=2,"Febuary",E912=3,"March",E912=4,"April",E912=5,"May",E912=6,"June",E912=7,"July",E912=8,"August",E912=9,"September",E912=10,"October",E912=11,"November",E912=12,"December",E912&gt;12,_xlfn.IFS(F912=1,"January",F912=2,"Febuary",F912=3,"March",F912=4,"April",F912=5,"May",F912=6,"June",F912=7,"July",F912=8,"August",F912=9,"September",F912=10,"October",F912=11,"November",F912=12,"December"))</f>
        <v>June</v>
      </c>
      <c r="J912" s="7" t="str" cm="1">
        <f t="array" ref="J912">_xlfn.IFS(OR(I912="December",I912="January",I912="Febuary"),"Winter",OR(I912="March",I912="April",I912="May"),"Spring",OR(I912="June",I912="July",I912="August"),"Summer",OR(I912="September",I912="October",I912="November"),"Fall")</f>
        <v>Summer</v>
      </c>
      <c r="K912" s="11">
        <v>45128</v>
      </c>
      <c r="L912" s="6">
        <f t="shared" si="113"/>
        <v>26</v>
      </c>
      <c r="M912" s="6" t="s">
        <v>19</v>
      </c>
      <c r="N912" s="6">
        <v>88505</v>
      </c>
      <c r="O912" s="6">
        <v>2766</v>
      </c>
      <c r="P912" s="12">
        <v>2640.22</v>
      </c>
      <c r="Q912" s="12">
        <f t="shared" si="114"/>
        <v>2640.22</v>
      </c>
      <c r="R912" s="6">
        <v>300</v>
      </c>
      <c r="S912" s="6" t="b">
        <v>0</v>
      </c>
      <c r="T912" s="6">
        <v>0</v>
      </c>
      <c r="U912" s="6">
        <f t="shared" si="115"/>
        <v>0</v>
      </c>
      <c r="V912" s="12">
        <f t="shared" si="116"/>
        <v>12359.78</v>
      </c>
      <c r="W912" s="12">
        <f t="shared" si="117"/>
        <v>8.80073333333333</v>
      </c>
      <c r="X912" s="12">
        <f t="shared" si="118"/>
        <v>0</v>
      </c>
      <c r="Y912" s="6">
        <f t="shared" si="119"/>
        <v>0</v>
      </c>
    </row>
    <row r="913" spans="1:25">
      <c r="A913" s="8" t="s">
        <v>1900</v>
      </c>
      <c r="B913" s="9" t="s">
        <v>1901</v>
      </c>
      <c r="C913" s="10" t="s">
        <v>4128</v>
      </c>
      <c r="D913" s="10">
        <v>45011</v>
      </c>
      <c r="E913" s="9">
        <v>3</v>
      </c>
      <c r="F913" s="9">
        <v>26</v>
      </c>
      <c r="G913" s="9">
        <v>2023</v>
      </c>
      <c r="H913" s="10">
        <f t="shared" si="112"/>
        <v>45011</v>
      </c>
      <c r="I913" s="10" t="str" cm="1">
        <f t="array" ref="I913">_xlfn.IFS(E913=1,"January",E913=2,"Febuary",E913=3,"March",E913=4,"April",E913=5,"May",E913=6,"June",E913=7,"July",E913=8,"August",E913=9,"September",E913=10,"October",E913=11,"November",E913=12,"December",E913&gt;12,_xlfn.IFS(F913=1,"January",F913=2,"Febuary",F913=3,"March",F913=4,"April",F913=5,"May",F913=6,"June",F913=7,"July",F913=8,"August",F913=9,"September",F913=10,"October",F913=11,"November",F913=12,"December"))</f>
        <v>March</v>
      </c>
      <c r="J913" s="10" t="str" cm="1">
        <f t="array" ref="J913">_xlfn.IFS(OR(I913="December",I913="January",I913="Febuary"),"Winter",OR(I913="March",I913="April",I913="May"),"Spring",OR(I913="June",I913="July",I913="August"),"Summer",OR(I913="September",I913="October",I913="November"),"Fall")</f>
        <v>Spring</v>
      </c>
      <c r="K913" s="13">
        <v>45041</v>
      </c>
      <c r="L913" s="9">
        <f t="shared" si="113"/>
        <v>30</v>
      </c>
      <c r="M913" s="9" t="s">
        <v>23</v>
      </c>
      <c r="N913" s="9">
        <v>37668</v>
      </c>
      <c r="O913" s="9">
        <v>1639</v>
      </c>
      <c r="P913" s="14">
        <v>3195.76</v>
      </c>
      <c r="Q913" s="14">
        <f t="shared" si="114"/>
        <v>3195.76</v>
      </c>
      <c r="R913" s="9">
        <v>245</v>
      </c>
      <c r="S913" s="9" t="b">
        <v>0</v>
      </c>
      <c r="T913" s="9">
        <v>0</v>
      </c>
      <c r="U913" s="9">
        <f t="shared" si="115"/>
        <v>0</v>
      </c>
      <c r="V913" s="14">
        <f t="shared" si="116"/>
        <v>9054.24</v>
      </c>
      <c r="W913" s="14">
        <f t="shared" si="117"/>
        <v>13.0439183673469</v>
      </c>
      <c r="X913" s="14">
        <f t="shared" si="118"/>
        <v>0</v>
      </c>
      <c r="Y913" s="9">
        <f t="shared" si="119"/>
        <v>0</v>
      </c>
    </row>
    <row r="914" spans="1:25">
      <c r="A914" s="5" t="s">
        <v>1902</v>
      </c>
      <c r="B914" s="6" t="s">
        <v>1903</v>
      </c>
      <c r="C914" s="7" t="s">
        <v>4129</v>
      </c>
      <c r="D914" s="7">
        <v>45191</v>
      </c>
      <c r="E914" s="6">
        <v>9</v>
      </c>
      <c r="F914" s="6">
        <v>22</v>
      </c>
      <c r="G914" s="6">
        <v>2023</v>
      </c>
      <c r="H914" s="7">
        <f t="shared" si="112"/>
        <v>45191</v>
      </c>
      <c r="I914" s="7" t="str" cm="1">
        <f t="array" ref="I914">_xlfn.IFS(E914=1,"January",E914=2,"Febuary",E914=3,"March",E914=4,"April",E914=5,"May",E914=6,"June",E914=7,"July",E914=8,"August",E914=9,"September",E914=10,"October",E914=11,"November",E914=12,"December",E914&gt;12,_xlfn.IFS(F914=1,"January",F914=2,"Febuary",F914=3,"March",F914=4,"April",F914=5,"May",F914=6,"June",F914=7,"July",F914=8,"August",F914=9,"September",F914=10,"October",F914=11,"November",F914=12,"December"))</f>
        <v>September</v>
      </c>
      <c r="J914" s="7" t="str" cm="1">
        <f t="array" ref="J914">_xlfn.IFS(OR(I914="December",I914="January",I914="Febuary"),"Winter",OR(I914="March",I914="April",I914="May"),"Spring",OR(I914="June",I914="July",I914="August"),"Summer",OR(I914="September",I914="October",I914="November"),"Fall")</f>
        <v>Fall</v>
      </c>
      <c r="K914" s="11">
        <v>45209</v>
      </c>
      <c r="L914" s="6">
        <f t="shared" si="113"/>
        <v>18</v>
      </c>
      <c r="M914" s="6" t="s">
        <v>19</v>
      </c>
      <c r="N914" s="6">
        <v>24061</v>
      </c>
      <c r="O914" s="6">
        <v>515</v>
      </c>
      <c r="P914" s="12">
        <v>742.72</v>
      </c>
      <c r="Q914" s="12">
        <f t="shared" si="114"/>
        <v>742.72</v>
      </c>
      <c r="R914" s="6">
        <v>42</v>
      </c>
      <c r="S914" s="6" t="b">
        <v>1</v>
      </c>
      <c r="T914" s="6">
        <v>0</v>
      </c>
      <c r="U914" s="6">
        <f t="shared" si="115"/>
        <v>0</v>
      </c>
      <c r="V914" s="12">
        <f t="shared" si="116"/>
        <v>1357.28</v>
      </c>
      <c r="W914" s="12">
        <f t="shared" si="117"/>
        <v>17.6838095238095</v>
      </c>
      <c r="X914" s="12">
        <f t="shared" si="118"/>
        <v>0</v>
      </c>
      <c r="Y914" s="6">
        <f t="shared" si="119"/>
        <v>0</v>
      </c>
    </row>
    <row r="915" spans="1:25">
      <c r="A915" s="8" t="s">
        <v>1904</v>
      </c>
      <c r="B915" s="9" t="s">
        <v>1905</v>
      </c>
      <c r="C915" s="10" t="s">
        <v>4128</v>
      </c>
      <c r="D915" s="10">
        <v>45213</v>
      </c>
      <c r="E915" s="9">
        <v>10</v>
      </c>
      <c r="F915" s="9">
        <v>14</v>
      </c>
      <c r="G915" s="9">
        <v>2023</v>
      </c>
      <c r="H915" s="10">
        <f t="shared" si="112"/>
        <v>45213</v>
      </c>
      <c r="I915" s="10" t="str" cm="1">
        <f t="array" ref="I915">_xlfn.IFS(E915=1,"January",E915=2,"Febuary",E915=3,"March",E915=4,"April",E915=5,"May",E915=6,"June",E915=7,"July",E915=8,"August",E915=9,"September",E915=10,"October",E915=11,"November",E915=12,"December",E915&gt;12,_xlfn.IFS(F915=1,"January",F915=2,"Febuary",F915=3,"March",F915=4,"April",F915=5,"May",F915=6,"June",F915=7,"July",F915=8,"August",F915=9,"September",F915=10,"October",F915=11,"November",F915=12,"December"))</f>
        <v>October</v>
      </c>
      <c r="J915" s="10" t="str" cm="1">
        <f t="array" ref="J915">_xlfn.IFS(OR(I915="December",I915="January",I915="Febuary"),"Winter",OR(I915="March",I915="April",I915="May"),"Spring",OR(I915="June",I915="July",I915="August"),"Summer",OR(I915="September",I915="October",I915="November"),"Fall")</f>
        <v>Fall</v>
      </c>
      <c r="K915" s="13">
        <v>45234</v>
      </c>
      <c r="L915" s="9">
        <f t="shared" si="113"/>
        <v>21</v>
      </c>
      <c r="M915" s="9" t="s">
        <v>19</v>
      </c>
      <c r="N915" s="9">
        <v>80252</v>
      </c>
      <c r="O915" s="9">
        <v>2180</v>
      </c>
      <c r="P915" s="14">
        <v>4133.2</v>
      </c>
      <c r="Q915" s="14">
        <f t="shared" si="114"/>
        <v>3636.145</v>
      </c>
      <c r="R915" s="9">
        <v>181</v>
      </c>
      <c r="S915" s="9" t="b">
        <v>0</v>
      </c>
      <c r="T915" s="9">
        <v>0</v>
      </c>
      <c r="U915" s="9">
        <f t="shared" si="115"/>
        <v>0</v>
      </c>
      <c r="V915" s="14">
        <f t="shared" si="116"/>
        <v>5413.855</v>
      </c>
      <c r="W915" s="14">
        <f t="shared" si="117"/>
        <v>20.0891988950276</v>
      </c>
      <c r="X915" s="14">
        <f t="shared" si="118"/>
        <v>0</v>
      </c>
      <c r="Y915" s="9">
        <f t="shared" si="119"/>
        <v>0</v>
      </c>
    </row>
    <row r="916" spans="1:25">
      <c r="A916" s="5" t="s">
        <v>1906</v>
      </c>
      <c r="B916" s="6" t="s">
        <v>1907</v>
      </c>
      <c r="C916" s="7" t="s">
        <v>4127</v>
      </c>
      <c r="D916" s="7">
        <v>45134</v>
      </c>
      <c r="E916" s="6">
        <v>7</v>
      </c>
      <c r="F916" s="6">
        <v>27</v>
      </c>
      <c r="G916" s="6">
        <v>2023</v>
      </c>
      <c r="H916" s="7">
        <f t="shared" si="112"/>
        <v>45134</v>
      </c>
      <c r="I916" s="7" t="str" cm="1">
        <f t="array" ref="I916">_xlfn.IFS(E916=1,"January",E916=2,"Febuary",E916=3,"March",E916=4,"April",E916=5,"May",E916=6,"June",E916=7,"July",E916=8,"August",E916=9,"September",E916=10,"October",E916=11,"November",E916=12,"December",E916&gt;12,_xlfn.IFS(F916=1,"January",F916=2,"Febuary",F916=3,"March",F916=4,"April",F916=5,"May",F916=6,"June",F916=7,"July",F916=8,"August",F916=9,"September",F916=10,"October",F916=11,"November",F916=12,"December"))</f>
        <v>July</v>
      </c>
      <c r="J916" s="7" t="str" cm="1">
        <f t="array" ref="J916">_xlfn.IFS(OR(I916="December",I916="January",I916="Febuary"),"Winter",OR(I916="March",I916="April",I916="May"),"Spring",OR(I916="June",I916="July",I916="August"),"Summer",OR(I916="September",I916="October",I916="November"),"Fall")</f>
        <v>Summer</v>
      </c>
      <c r="K916" s="11">
        <v>45158</v>
      </c>
      <c r="L916" s="6">
        <f t="shared" si="113"/>
        <v>24</v>
      </c>
      <c r="M916" s="6" t="s">
        <v>33</v>
      </c>
      <c r="N916" s="6">
        <v>40749</v>
      </c>
      <c r="O916" s="6">
        <v>843</v>
      </c>
      <c r="P916" s="12">
        <v>1276.43</v>
      </c>
      <c r="Q916" s="12">
        <f t="shared" si="114"/>
        <v>1276.43</v>
      </c>
      <c r="R916" s="6">
        <v>0</v>
      </c>
      <c r="S916" s="6" t="b">
        <v>0</v>
      </c>
      <c r="T916" s="6">
        <v>0</v>
      </c>
      <c r="U916" s="6">
        <f t="shared" si="115"/>
        <v>0</v>
      </c>
      <c r="V916" s="12">
        <f t="shared" si="116"/>
        <v>-1276.43</v>
      </c>
      <c r="W916" s="12">
        <f t="shared" si="117"/>
        <v>0</v>
      </c>
      <c r="X916" s="12">
        <f t="shared" si="118"/>
        <v>0</v>
      </c>
      <c r="Y916" s="6">
        <f t="shared" si="119"/>
        <v>0</v>
      </c>
    </row>
    <row r="917" spans="1:25">
      <c r="A917" s="8" t="s">
        <v>1908</v>
      </c>
      <c r="B917" s="9" t="s">
        <v>1909</v>
      </c>
      <c r="C917" s="10" t="s">
        <v>4128</v>
      </c>
      <c r="D917" s="10">
        <v>45263</v>
      </c>
      <c r="E917" s="9">
        <v>12</v>
      </c>
      <c r="F917" s="9">
        <v>3</v>
      </c>
      <c r="G917" s="9">
        <v>2023</v>
      </c>
      <c r="H917" s="10">
        <f t="shared" si="112"/>
        <v>45263</v>
      </c>
      <c r="I917" s="10" t="str" cm="1">
        <f t="array" ref="I917">_xlfn.IFS(E917=1,"January",E917=2,"Febuary",E917=3,"March",E917=4,"April",E917=5,"May",E917=6,"June",E917=7,"July",E917=8,"August",E917=9,"September",E917=10,"October",E917=11,"November",E917=12,"December",E917&gt;12,_xlfn.IFS(F917=1,"January",F917=2,"Febuary",F917=3,"March",F917=4,"April",F917=5,"May",F917=6,"June",F917=7,"July",F917=8,"August",F917=9,"September",F917=10,"October",F917=11,"November",F917=12,"December"))</f>
        <v>December</v>
      </c>
      <c r="J917" s="10" t="str" cm="1">
        <f t="array" ref="J917">_xlfn.IFS(OR(I917="December",I917="January",I917="Febuary"),"Winter",OR(I917="March",I917="April",I917="May"),"Spring",OR(I917="June",I917="July",I917="August"),"Summer",OR(I917="September",I917="October",I917="November"),"Fall")</f>
        <v>Winter</v>
      </c>
      <c r="K917" s="13">
        <v>44999</v>
      </c>
      <c r="L917" s="9">
        <f t="shared" si="113"/>
        <v>45293</v>
      </c>
      <c r="M917" s="9" t="s">
        <v>33</v>
      </c>
      <c r="N917" s="9">
        <v>17907</v>
      </c>
      <c r="O917" s="9">
        <v>744</v>
      </c>
      <c r="P917" s="14">
        <v>714.88</v>
      </c>
      <c r="Q917" s="14">
        <f t="shared" si="114"/>
        <v>714.88</v>
      </c>
      <c r="R917" s="9">
        <v>93</v>
      </c>
      <c r="S917" s="9" t="b">
        <v>1</v>
      </c>
      <c r="T917" s="9">
        <v>0</v>
      </c>
      <c r="U917" s="9">
        <f t="shared" si="115"/>
        <v>0</v>
      </c>
      <c r="V917" s="14">
        <f t="shared" si="116"/>
        <v>3935.12</v>
      </c>
      <c r="W917" s="14">
        <f t="shared" si="117"/>
        <v>7.68688172043011</v>
      </c>
      <c r="X917" s="14">
        <f t="shared" si="118"/>
        <v>0</v>
      </c>
      <c r="Y917" s="9">
        <f t="shared" si="119"/>
        <v>0</v>
      </c>
    </row>
    <row r="918" spans="1:25">
      <c r="A918" s="5" t="s">
        <v>1910</v>
      </c>
      <c r="B918" s="6" t="s">
        <v>1911</v>
      </c>
      <c r="C918" s="7" t="s">
        <v>4128</v>
      </c>
      <c r="D918" s="7">
        <v>45241</v>
      </c>
      <c r="E918" s="6">
        <v>11</v>
      </c>
      <c r="F918" s="6">
        <v>11</v>
      </c>
      <c r="G918" s="6">
        <v>2023</v>
      </c>
      <c r="H918" s="7">
        <f t="shared" si="112"/>
        <v>45241</v>
      </c>
      <c r="I918" s="7" t="str" cm="1">
        <f t="array" ref="I918">_xlfn.IFS(E918=1,"January",E918=2,"Febuary",E918=3,"March",E918=4,"April",E918=5,"May",E918=6,"June",E918=7,"July",E918=8,"August",E918=9,"September",E918=10,"October",E918=11,"November",E918=12,"December",E918&gt;12,_xlfn.IFS(F918=1,"January",F918=2,"Febuary",F918=3,"March",F918=4,"April",F918=5,"May",F918=6,"June",F918=7,"July",F918=8,"August",F918=9,"September",F918=10,"October",F918=11,"November",F918=12,"December"))</f>
        <v>November</v>
      </c>
      <c r="J918" s="7" t="str" cm="1">
        <f t="array" ref="J918">_xlfn.IFS(OR(I918="December",I918="January",I918="Febuary"),"Winter",OR(I918="March",I918="April",I918="May"),"Spring",OR(I918="June",I918="July",I918="August"),"Summer",OR(I918="September",I918="October",I918="November"),"Fall")</f>
        <v>Fall</v>
      </c>
      <c r="K918" s="11">
        <v>45250</v>
      </c>
      <c r="L918" s="6">
        <f t="shared" si="113"/>
        <v>9</v>
      </c>
      <c r="M918" s="6" t="s">
        <v>33</v>
      </c>
      <c r="N918" s="6">
        <v>19777</v>
      </c>
      <c r="O918" s="6">
        <v>651</v>
      </c>
      <c r="P918" s="12">
        <v>686.83</v>
      </c>
      <c r="Q918" s="12">
        <f t="shared" si="114"/>
        <v>686.83</v>
      </c>
      <c r="R918" s="6">
        <v>73</v>
      </c>
      <c r="S918" s="6" t="b">
        <v>1</v>
      </c>
      <c r="T918" s="6">
        <v>0</v>
      </c>
      <c r="U918" s="6">
        <f t="shared" si="115"/>
        <v>0</v>
      </c>
      <c r="V918" s="12">
        <f t="shared" si="116"/>
        <v>2963.17</v>
      </c>
      <c r="W918" s="12">
        <f t="shared" si="117"/>
        <v>9.4086301369863</v>
      </c>
      <c r="X918" s="12">
        <f t="shared" si="118"/>
        <v>0</v>
      </c>
      <c r="Y918" s="6">
        <f t="shared" si="119"/>
        <v>0</v>
      </c>
    </row>
    <row r="919" spans="1:25">
      <c r="A919" s="8" t="s">
        <v>1912</v>
      </c>
      <c r="B919" s="9" t="s">
        <v>1913</v>
      </c>
      <c r="C919" s="10" t="s">
        <v>4127</v>
      </c>
      <c r="D919" s="10">
        <v>45146</v>
      </c>
      <c r="E919" s="9">
        <v>8</v>
      </c>
      <c r="F919" s="9">
        <v>8</v>
      </c>
      <c r="G919" s="9">
        <v>2023</v>
      </c>
      <c r="H919" s="10">
        <f t="shared" si="112"/>
        <v>45146</v>
      </c>
      <c r="I919" s="10" t="str" cm="1">
        <f t="array" ref="I919">_xlfn.IFS(E919=1,"January",E919=2,"Febuary",E919=3,"March",E919=4,"April",E919=5,"May",E919=6,"June",E919=7,"July",E919=8,"August",E919=9,"September",E919=10,"October",E919=11,"November",E919=12,"December",E919&gt;12,_xlfn.IFS(F919=1,"January",F919=2,"Febuary",F919=3,"March",F919=4,"April",F919=5,"May",F919=6,"June",F919=7,"July",F919=8,"August",F919=9,"September",F919=10,"October",F919=11,"November",F919=12,"December"))</f>
        <v>August</v>
      </c>
      <c r="J919" s="10" t="str" cm="1">
        <f t="array" ref="J919">_xlfn.IFS(OR(I919="December",I919="January",I919="Febuary"),"Winter",OR(I919="March",I919="April",I919="May"),"Spring",OR(I919="June",I919="July",I919="August"),"Summer",OR(I919="September",I919="October",I919="November"),"Fall")</f>
        <v>Summer</v>
      </c>
      <c r="K919" s="13">
        <v>45165</v>
      </c>
      <c r="L919" s="9">
        <f t="shared" si="113"/>
        <v>19</v>
      </c>
      <c r="M919" s="9" t="s">
        <v>14</v>
      </c>
      <c r="N919" s="9">
        <v>94229</v>
      </c>
      <c r="O919" s="9">
        <v>3425</v>
      </c>
      <c r="P919" s="14">
        <v>4540.55</v>
      </c>
      <c r="Q919" s="14">
        <f t="shared" si="114"/>
        <v>3636.145</v>
      </c>
      <c r="R919" s="9">
        <v>258</v>
      </c>
      <c r="S919" s="9" t="b">
        <v>1</v>
      </c>
      <c r="T919" s="9">
        <v>0</v>
      </c>
      <c r="U919" s="9">
        <f t="shared" si="115"/>
        <v>0</v>
      </c>
      <c r="V919" s="14">
        <f t="shared" si="116"/>
        <v>9263.855</v>
      </c>
      <c r="W919" s="14">
        <f t="shared" si="117"/>
        <v>14.0935852713178</v>
      </c>
      <c r="X919" s="14">
        <f t="shared" si="118"/>
        <v>0</v>
      </c>
      <c r="Y919" s="9">
        <f t="shared" si="119"/>
        <v>0</v>
      </c>
    </row>
    <row r="920" spans="1:25">
      <c r="A920" s="5" t="s">
        <v>1914</v>
      </c>
      <c r="B920" s="6" t="s">
        <v>1915</v>
      </c>
      <c r="C920" s="7" t="s">
        <v>4127</v>
      </c>
      <c r="D920" s="7">
        <v>45032</v>
      </c>
      <c r="E920" s="6">
        <v>4</v>
      </c>
      <c r="F920" s="6">
        <v>16</v>
      </c>
      <c r="G920" s="6">
        <v>2023</v>
      </c>
      <c r="H920" s="7">
        <f t="shared" si="112"/>
        <v>45032</v>
      </c>
      <c r="I920" s="7" t="str" cm="1">
        <f t="array" ref="I920">_xlfn.IFS(E920=1,"January",E920=2,"Febuary",E920=3,"March",E920=4,"April",E920=5,"May",E920=6,"June",E920=7,"July",E920=8,"August",E920=9,"September",E920=10,"October",E920=11,"November",E920=12,"December",E920&gt;12,_xlfn.IFS(F920=1,"January",F920=2,"Febuary",F920=3,"March",F920=4,"April",F920=5,"May",F920=6,"June",F920=7,"July",F920=8,"August",F920=9,"September",F920=10,"October",F920=11,"November",F920=12,"December"))</f>
        <v>April</v>
      </c>
      <c r="J920" s="7" t="str" cm="1">
        <f t="array" ref="J920">_xlfn.IFS(OR(I920="December",I920="January",I920="Febuary"),"Winter",OR(I920="March",I920="April",I920="May"),"Spring",OR(I920="June",I920="July",I920="August"),"Summer",OR(I920="September",I920="October",I920="November"),"Fall")</f>
        <v>Spring</v>
      </c>
      <c r="K920" s="11">
        <v>45036</v>
      </c>
      <c r="L920" s="6">
        <f t="shared" si="113"/>
        <v>4</v>
      </c>
      <c r="M920" s="6" t="s">
        <v>14</v>
      </c>
      <c r="N920" s="6">
        <v>52745</v>
      </c>
      <c r="O920" s="6">
        <v>1059</v>
      </c>
      <c r="P920" s="12">
        <v>1784.44</v>
      </c>
      <c r="Q920" s="12">
        <f t="shared" si="114"/>
        <v>1784.44</v>
      </c>
      <c r="R920" s="6">
        <v>82</v>
      </c>
      <c r="S920" s="6" t="b">
        <v>1</v>
      </c>
      <c r="T920" s="6">
        <v>0</v>
      </c>
      <c r="U920" s="6">
        <f t="shared" si="115"/>
        <v>0</v>
      </c>
      <c r="V920" s="12">
        <f t="shared" si="116"/>
        <v>2315.56</v>
      </c>
      <c r="W920" s="12">
        <f t="shared" si="117"/>
        <v>21.7614634146341</v>
      </c>
      <c r="X920" s="12">
        <f t="shared" si="118"/>
        <v>0</v>
      </c>
      <c r="Y920" s="6">
        <f t="shared" si="119"/>
        <v>0</v>
      </c>
    </row>
    <row r="921" spans="1:25">
      <c r="A921" s="8" t="s">
        <v>1916</v>
      </c>
      <c r="B921" s="9" t="s">
        <v>1917</v>
      </c>
      <c r="C921" s="10" t="s">
        <v>4129</v>
      </c>
      <c r="D921" s="10">
        <v>44959</v>
      </c>
      <c r="E921" s="9">
        <v>2</v>
      </c>
      <c r="F921" s="9">
        <v>2</v>
      </c>
      <c r="G921" s="9">
        <v>2023</v>
      </c>
      <c r="H921" s="10">
        <f t="shared" si="112"/>
        <v>44959</v>
      </c>
      <c r="I921" s="10" t="str" cm="1">
        <f t="array" ref="I921">_xlfn.IFS(E921=1,"January",E921=2,"Febuary",E921=3,"March",E921=4,"April",E921=5,"May",E921=6,"June",E921=7,"July",E921=8,"August",E921=9,"September",E921=10,"October",E921=11,"November",E921=12,"December",E921&gt;12,_xlfn.IFS(F921=1,"January",F921=2,"Febuary",F921=3,"March",F921=4,"April",F921=5,"May",F921=6,"June",F921=7,"July",F921=8,"August",F921=9,"September",F921=10,"October",F921=11,"November",F921=12,"December"))</f>
        <v>Febuary</v>
      </c>
      <c r="J921" s="10" t="str" cm="1">
        <f t="array" ref="J921">_xlfn.IFS(OR(I921="December",I921="January",I921="Febuary"),"Winter",OR(I921="March",I921="April",I921="May"),"Spring",OR(I921="June",I921="July",I921="August"),"Summer",OR(I921="September",I921="October",I921="November"),"Fall")</f>
        <v>Winter</v>
      </c>
      <c r="K921" s="13">
        <v>44982</v>
      </c>
      <c r="L921" s="9">
        <f t="shared" si="113"/>
        <v>23</v>
      </c>
      <c r="M921" s="9" t="s">
        <v>19</v>
      </c>
      <c r="N921" s="9">
        <v>92865</v>
      </c>
      <c r="O921" s="9">
        <v>1746</v>
      </c>
      <c r="P921" s="14">
        <v>1705.8</v>
      </c>
      <c r="Q921" s="14">
        <f t="shared" si="114"/>
        <v>1705.8</v>
      </c>
      <c r="R921" s="9">
        <v>0</v>
      </c>
      <c r="S921" s="9" t="b">
        <v>0</v>
      </c>
      <c r="T921" s="9">
        <v>0</v>
      </c>
      <c r="U921" s="9">
        <f t="shared" si="115"/>
        <v>0</v>
      </c>
      <c r="V921" s="14">
        <f t="shared" si="116"/>
        <v>-1705.8</v>
      </c>
      <c r="W921" s="14">
        <f t="shared" si="117"/>
        <v>0</v>
      </c>
      <c r="X921" s="14">
        <f t="shared" si="118"/>
        <v>0</v>
      </c>
      <c r="Y921" s="9">
        <f t="shared" si="119"/>
        <v>0</v>
      </c>
    </row>
    <row r="922" spans="1:25">
      <c r="A922" s="5" t="s">
        <v>1918</v>
      </c>
      <c r="B922" s="6" t="s">
        <v>1919</v>
      </c>
      <c r="C922" s="7" t="s">
        <v>4127</v>
      </c>
      <c r="D922" s="7">
        <v>45201</v>
      </c>
      <c r="E922" s="6">
        <v>10</v>
      </c>
      <c r="F922" s="6">
        <v>2</v>
      </c>
      <c r="G922" s="6">
        <v>2023</v>
      </c>
      <c r="H922" s="7">
        <f t="shared" si="112"/>
        <v>45201</v>
      </c>
      <c r="I922" s="7" t="str" cm="1">
        <f t="array" ref="I922">_xlfn.IFS(E922=1,"January",E922=2,"Febuary",E922=3,"March",E922=4,"April",E922=5,"May",E922=6,"June",E922=7,"July",E922=8,"August",E922=9,"September",E922=10,"October",E922=11,"November",E922=12,"December",E922&gt;12,_xlfn.IFS(F922=1,"January",F922=2,"Febuary",F922=3,"March",F922=4,"April",F922=5,"May",F922=6,"June",F922=7,"July",F922=8,"August",F922=9,"September",F922=10,"October",F922=11,"November",F922=12,"December"))</f>
        <v>October</v>
      </c>
      <c r="J922" s="7" t="str" cm="1">
        <f t="array" ref="J922">_xlfn.IFS(OR(I922="December",I922="January",I922="Febuary"),"Winter",OR(I922="March",I922="April",I922="May"),"Spring",OR(I922="June",I922="July",I922="August"),"Summer",OR(I922="September",I922="October",I922="November"),"Fall")</f>
        <v>Fall</v>
      </c>
      <c r="K922" s="11">
        <v>45218</v>
      </c>
      <c r="L922" s="6">
        <f t="shared" si="113"/>
        <v>17</v>
      </c>
      <c r="M922" s="6" t="s">
        <v>41</v>
      </c>
      <c r="N922" s="6">
        <v>82818</v>
      </c>
      <c r="O922" s="6">
        <v>2446</v>
      </c>
      <c r="P922" s="12">
        <v>3350.03</v>
      </c>
      <c r="Q922" s="12">
        <f t="shared" si="114"/>
        <v>3350.03</v>
      </c>
      <c r="R922" s="6">
        <v>155</v>
      </c>
      <c r="S922" s="6" t="b">
        <v>0</v>
      </c>
      <c r="T922" s="6">
        <v>0</v>
      </c>
      <c r="U922" s="6">
        <f t="shared" si="115"/>
        <v>0</v>
      </c>
      <c r="V922" s="12">
        <f t="shared" si="116"/>
        <v>4399.97</v>
      </c>
      <c r="W922" s="12">
        <f t="shared" si="117"/>
        <v>21.6130967741936</v>
      </c>
      <c r="X922" s="12">
        <f t="shared" si="118"/>
        <v>0</v>
      </c>
      <c r="Y922" s="6">
        <f t="shared" si="119"/>
        <v>0</v>
      </c>
    </row>
    <row r="923" spans="1:25">
      <c r="A923" s="8" t="s">
        <v>1920</v>
      </c>
      <c r="B923" s="9" t="s">
        <v>1921</v>
      </c>
      <c r="C923" s="10" t="s">
        <v>4128</v>
      </c>
      <c r="D923" s="10">
        <v>45161</v>
      </c>
      <c r="E923" s="9">
        <v>8</v>
      </c>
      <c r="F923" s="9">
        <v>23</v>
      </c>
      <c r="G923" s="9">
        <v>2023</v>
      </c>
      <c r="H923" s="10">
        <f t="shared" si="112"/>
        <v>45161</v>
      </c>
      <c r="I923" s="10" t="str" cm="1">
        <f t="array" ref="I923">_xlfn.IFS(E923=1,"January",E923=2,"Febuary",E923=3,"March",E923=4,"April",E923=5,"May",E923=6,"June",E923=7,"July",E923=8,"August",E923=9,"September",E923=10,"October",E923=11,"November",E923=12,"December",E923&gt;12,_xlfn.IFS(F923=1,"January",F923=2,"Febuary",F923=3,"March",F923=4,"April",F923=5,"May",F923=6,"June",F923=7,"July",F923=8,"August",F923=9,"September",F923=10,"October",F923=11,"November",F923=12,"December"))</f>
        <v>August</v>
      </c>
      <c r="J923" s="10" t="str" cm="1">
        <f t="array" ref="J923">_xlfn.IFS(OR(I923="December",I923="January",I923="Febuary"),"Winter",OR(I923="March",I923="April",I923="May"),"Spring",OR(I923="June",I923="July",I923="August"),"Summer",OR(I923="September",I923="October",I923="November"),"Fall")</f>
        <v>Summer</v>
      </c>
      <c r="K923" s="13">
        <v>45177</v>
      </c>
      <c r="L923" s="9">
        <f t="shared" si="113"/>
        <v>16</v>
      </c>
      <c r="M923" s="9" t="s">
        <v>33</v>
      </c>
      <c r="N923" s="9">
        <v>24624</v>
      </c>
      <c r="O923" s="9">
        <v>972</v>
      </c>
      <c r="P923" s="14">
        <v>989.92</v>
      </c>
      <c r="Q923" s="14">
        <f t="shared" si="114"/>
        <v>989.92</v>
      </c>
      <c r="R923" s="9">
        <v>129</v>
      </c>
      <c r="S923" s="9" t="b">
        <v>0</v>
      </c>
      <c r="T923" s="9">
        <v>0</v>
      </c>
      <c r="U923" s="9">
        <f t="shared" si="115"/>
        <v>0</v>
      </c>
      <c r="V923" s="14">
        <f t="shared" si="116"/>
        <v>5460.08</v>
      </c>
      <c r="W923" s="14">
        <f t="shared" si="117"/>
        <v>7.6737984496124</v>
      </c>
      <c r="X923" s="14">
        <f t="shared" si="118"/>
        <v>0</v>
      </c>
      <c r="Y923" s="9">
        <f t="shared" si="119"/>
        <v>0</v>
      </c>
    </row>
    <row r="924" spans="1:25">
      <c r="A924" s="5" t="s">
        <v>1922</v>
      </c>
      <c r="B924" s="6" t="s">
        <v>1923</v>
      </c>
      <c r="C924" s="7" t="s">
        <v>4129</v>
      </c>
      <c r="D924" s="7">
        <v>45177</v>
      </c>
      <c r="E924" s="6">
        <v>9</v>
      </c>
      <c r="F924" s="6">
        <v>8</v>
      </c>
      <c r="G924" s="6">
        <v>2023</v>
      </c>
      <c r="H924" s="7">
        <f t="shared" si="112"/>
        <v>45177</v>
      </c>
      <c r="I924" s="7" t="str" cm="1">
        <f t="array" ref="I924">_xlfn.IFS(E924=1,"January",E924=2,"Febuary",E924=3,"March",E924=4,"April",E924=5,"May",E924=6,"June",E924=7,"July",E924=8,"August",E924=9,"September",E924=10,"October",E924=11,"November",E924=12,"December",E924&gt;12,_xlfn.IFS(F924=1,"January",F924=2,"Febuary",F924=3,"March",F924=4,"April",F924=5,"May",F924=6,"June",F924=7,"July",F924=8,"August",F924=9,"September",F924=10,"October",F924=11,"November",F924=12,"December"))</f>
        <v>September</v>
      </c>
      <c r="J924" s="7" t="str" cm="1">
        <f t="array" ref="J924">_xlfn.IFS(OR(I924="December",I924="January",I924="Febuary"),"Winter",OR(I924="March",I924="April",I924="May"),"Spring",OR(I924="June",I924="July",I924="August"),"Summer",OR(I924="September",I924="October",I924="November"),"Fall")</f>
        <v>Fall</v>
      </c>
      <c r="K924" s="11">
        <v>45183</v>
      </c>
      <c r="L924" s="6">
        <f t="shared" si="113"/>
        <v>6</v>
      </c>
      <c r="M924" s="6" t="s">
        <v>33</v>
      </c>
      <c r="N924" s="6">
        <v>24321</v>
      </c>
      <c r="O924" s="6">
        <v>754</v>
      </c>
      <c r="P924" s="12">
        <v>1299.64</v>
      </c>
      <c r="Q924" s="12">
        <f t="shared" si="114"/>
        <v>1299.64</v>
      </c>
      <c r="R924" s="6">
        <v>138</v>
      </c>
      <c r="S924" s="6" t="b">
        <v>1</v>
      </c>
      <c r="T924" s="6">
        <v>0</v>
      </c>
      <c r="U924" s="6">
        <f t="shared" si="115"/>
        <v>0</v>
      </c>
      <c r="V924" s="12">
        <f t="shared" si="116"/>
        <v>5600.36</v>
      </c>
      <c r="W924" s="12">
        <f t="shared" si="117"/>
        <v>9.41768115942029</v>
      </c>
      <c r="X924" s="12">
        <f t="shared" si="118"/>
        <v>0</v>
      </c>
      <c r="Y924" s="6">
        <f t="shared" si="119"/>
        <v>0</v>
      </c>
    </row>
    <row r="925" spans="1:25">
      <c r="A925" s="8" t="s">
        <v>1924</v>
      </c>
      <c r="B925" s="9" t="s">
        <v>1925</v>
      </c>
      <c r="C925" s="10" t="s">
        <v>4129</v>
      </c>
      <c r="D925" s="10">
        <v>45232</v>
      </c>
      <c r="E925" s="9">
        <v>11</v>
      </c>
      <c r="F925" s="9">
        <v>2</v>
      </c>
      <c r="G925" s="9">
        <v>2023</v>
      </c>
      <c r="H925" s="10">
        <f t="shared" si="112"/>
        <v>45232</v>
      </c>
      <c r="I925" s="10" t="str" cm="1">
        <f t="array" ref="I925">_xlfn.IFS(E925=1,"January",E925=2,"Febuary",E925=3,"March",E925=4,"April",E925=5,"May",E925=6,"June",E925=7,"July",E925=8,"August",E925=9,"September",E925=10,"October",E925=11,"November",E925=12,"December",E925&gt;12,_xlfn.IFS(F925=1,"January",F925=2,"Febuary",F925=3,"March",F925=4,"April",F925=5,"May",F925=6,"June",F925=7,"July",F925=8,"August",F925=9,"September",F925=10,"October",F925=11,"November",F925=12,"December"))</f>
        <v>November</v>
      </c>
      <c r="J925" s="10" t="str" cm="1">
        <f t="array" ref="J925">_xlfn.IFS(OR(I925="December",I925="January",I925="Febuary"),"Winter",OR(I925="March",I925="April",I925="May"),"Spring",OR(I925="June",I925="July",I925="August"),"Summer",OR(I925="September",I925="October",I925="November"),"Fall")</f>
        <v>Fall</v>
      </c>
      <c r="K925" s="13">
        <v>45261</v>
      </c>
      <c r="L925" s="9">
        <f t="shared" si="113"/>
        <v>29</v>
      </c>
      <c r="M925" s="9" t="s">
        <v>14</v>
      </c>
      <c r="N925" s="9">
        <v>11488</v>
      </c>
      <c r="O925" s="9">
        <v>129</v>
      </c>
      <c r="P925" s="14">
        <v>154.81</v>
      </c>
      <c r="Q925" s="14">
        <f t="shared" si="114"/>
        <v>154.81</v>
      </c>
      <c r="R925" s="9">
        <v>12</v>
      </c>
      <c r="S925" s="9" t="b">
        <v>1</v>
      </c>
      <c r="T925" s="9">
        <v>0</v>
      </c>
      <c r="U925" s="9">
        <f t="shared" si="115"/>
        <v>0</v>
      </c>
      <c r="V925" s="14">
        <f t="shared" si="116"/>
        <v>445.19</v>
      </c>
      <c r="W925" s="14">
        <f t="shared" si="117"/>
        <v>12.9008333333333</v>
      </c>
      <c r="X925" s="14">
        <f t="shared" si="118"/>
        <v>0</v>
      </c>
      <c r="Y925" s="9">
        <f t="shared" si="119"/>
        <v>0</v>
      </c>
    </row>
    <row r="926" spans="1:25">
      <c r="A926" s="5" t="s">
        <v>1926</v>
      </c>
      <c r="B926" s="6" t="s">
        <v>1927</v>
      </c>
      <c r="C926" s="7" t="s">
        <v>4128</v>
      </c>
      <c r="D926" s="7">
        <v>44985</v>
      </c>
      <c r="E926" s="6">
        <v>2</v>
      </c>
      <c r="F926" s="6">
        <v>28</v>
      </c>
      <c r="G926" s="6">
        <v>2023</v>
      </c>
      <c r="H926" s="7">
        <f t="shared" si="112"/>
        <v>44985</v>
      </c>
      <c r="I926" s="7" t="str" cm="1">
        <f t="array" ref="I926">_xlfn.IFS(E926=1,"January",E926=2,"Febuary",E926=3,"March",E926=4,"April",E926=5,"May",E926=6,"June",E926=7,"July",E926=8,"August",E926=9,"September",E926=10,"October",E926=11,"November",E926=12,"December",E926&gt;12,_xlfn.IFS(F926=1,"January",F926=2,"Febuary",F926=3,"March",F926=4,"April",F926=5,"May",F926=6,"June",F926=7,"July",F926=8,"August",F926=9,"September",F926=10,"October",F926=11,"November",F926=12,"December"))</f>
        <v>Febuary</v>
      </c>
      <c r="J926" s="7" t="str" cm="1">
        <f t="array" ref="J926">_xlfn.IFS(OR(I926="December",I926="January",I926="Febuary"),"Winter",OR(I926="March",I926="April",I926="May"),"Spring",OR(I926="June",I926="July",I926="August"),"Summer",OR(I926="September",I926="October",I926="November"),"Fall")</f>
        <v>Winter</v>
      </c>
      <c r="K926" s="11">
        <v>45000</v>
      </c>
      <c r="L926" s="6">
        <f t="shared" si="113"/>
        <v>15</v>
      </c>
      <c r="M926" s="6" t="s">
        <v>19</v>
      </c>
      <c r="N926" s="6">
        <v>23574</v>
      </c>
      <c r="O926" s="6">
        <v>1054</v>
      </c>
      <c r="P926" s="12">
        <v>-648.3</v>
      </c>
      <c r="Q926" s="12">
        <f t="shared" si="114"/>
        <v>345.555</v>
      </c>
      <c r="R926" s="6">
        <v>104</v>
      </c>
      <c r="S926" s="6" t="b">
        <v>1</v>
      </c>
      <c r="T926" s="6">
        <v>0</v>
      </c>
      <c r="U926" s="6">
        <f t="shared" si="115"/>
        <v>0</v>
      </c>
      <c r="V926" s="12">
        <f t="shared" si="116"/>
        <v>4854.445</v>
      </c>
      <c r="W926" s="12">
        <f t="shared" si="117"/>
        <v>3.32264423076923</v>
      </c>
      <c r="X926" s="12">
        <f t="shared" si="118"/>
        <v>0</v>
      </c>
      <c r="Y926" s="6">
        <f t="shared" si="119"/>
        <v>0</v>
      </c>
    </row>
    <row r="927" spans="1:25">
      <c r="A927" s="8" t="s">
        <v>1928</v>
      </c>
      <c r="B927" s="9" t="s">
        <v>1929</v>
      </c>
      <c r="C927" s="10" t="s">
        <v>4131</v>
      </c>
      <c r="D927" s="10">
        <v>45243</v>
      </c>
      <c r="E927" s="9">
        <v>11</v>
      </c>
      <c r="F927" s="9">
        <v>13</v>
      </c>
      <c r="G927" s="9">
        <v>2023</v>
      </c>
      <c r="H927" s="10">
        <f t="shared" si="112"/>
        <v>45243</v>
      </c>
      <c r="I927" s="10" t="str" cm="1">
        <f t="array" ref="I927">_xlfn.IFS(E927=1,"January",E927=2,"Febuary",E927=3,"March",E927=4,"April",E927=5,"May",E927=6,"June",E927=7,"July",E927=8,"August",E927=9,"September",E927=10,"October",E927=11,"November",E927=12,"December",E927&gt;12,_xlfn.IFS(F927=1,"January",F927=2,"Febuary",F927=3,"March",F927=4,"April",F927=5,"May",F927=6,"June",F927=7,"July",F927=8,"August",F927=9,"September",F927=10,"October",F927=11,"November",F927=12,"December"))</f>
        <v>November</v>
      </c>
      <c r="J927" s="10" t="str" cm="1">
        <f t="array" ref="J927">_xlfn.IFS(OR(I927="December",I927="January",I927="Febuary"),"Winter",OR(I927="March",I927="April",I927="May"),"Spring",OR(I927="June",I927="July",I927="August"),"Summer",OR(I927="September",I927="October",I927="November"),"Fall")</f>
        <v>Fall</v>
      </c>
      <c r="K927" s="13">
        <v>45253</v>
      </c>
      <c r="L927" s="9">
        <f t="shared" si="113"/>
        <v>10</v>
      </c>
      <c r="M927" s="9" t="s">
        <v>14</v>
      </c>
      <c r="N927" s="9">
        <v>6240</v>
      </c>
      <c r="O927" s="9">
        <v>78</v>
      </c>
      <c r="P927" s="14">
        <v>58.43</v>
      </c>
      <c r="Q927" s="14">
        <f t="shared" si="114"/>
        <v>58.43</v>
      </c>
      <c r="R927" s="9">
        <v>0</v>
      </c>
      <c r="S927" s="9" t="b">
        <v>1</v>
      </c>
      <c r="T927" s="9">
        <v>0</v>
      </c>
      <c r="U927" s="9">
        <f t="shared" si="115"/>
        <v>0</v>
      </c>
      <c r="V927" s="14">
        <f t="shared" si="116"/>
        <v>-58.43</v>
      </c>
      <c r="W927" s="14">
        <f t="shared" si="117"/>
        <v>0</v>
      </c>
      <c r="X927" s="14">
        <f t="shared" si="118"/>
        <v>0</v>
      </c>
      <c r="Y927" s="9">
        <f t="shared" si="119"/>
        <v>0</v>
      </c>
    </row>
    <row r="928" spans="1:25">
      <c r="A928" s="5" t="s">
        <v>1930</v>
      </c>
      <c r="B928" s="6" t="s">
        <v>1931</v>
      </c>
      <c r="C928" s="7" t="s">
        <v>4128</v>
      </c>
      <c r="D928" s="7">
        <v>45079</v>
      </c>
      <c r="E928" s="6">
        <v>6</v>
      </c>
      <c r="F928" s="6">
        <v>2</v>
      </c>
      <c r="G928" s="6">
        <v>2023</v>
      </c>
      <c r="H928" s="7">
        <f t="shared" si="112"/>
        <v>45079</v>
      </c>
      <c r="I928" s="7" t="str" cm="1">
        <f t="array" ref="I928">_xlfn.IFS(E928=1,"January",E928=2,"Febuary",E928=3,"March",E928=4,"April",E928=5,"May",E928=6,"June",E928=7,"July",E928=8,"August",E928=9,"September",E928=10,"October",E928=11,"November",E928=12,"December",E928&gt;12,_xlfn.IFS(F928=1,"January",F928=2,"Febuary",F928=3,"March",F928=4,"April",F928=5,"May",F928=6,"June",F928=7,"July",F928=8,"August",F928=9,"September",F928=10,"October",F928=11,"November",F928=12,"December"))</f>
        <v>June</v>
      </c>
      <c r="J928" s="7" t="str" cm="1">
        <f t="array" ref="J928">_xlfn.IFS(OR(I928="December",I928="January",I928="Febuary"),"Winter",OR(I928="March",I928="April",I928="May"),"Spring",OR(I928="June",I928="July",I928="August"),"Summer",OR(I928="September",I928="October",I928="November"),"Fall")</f>
        <v>Summer</v>
      </c>
      <c r="K928" s="11">
        <v>45107</v>
      </c>
      <c r="L928" s="6">
        <f t="shared" si="113"/>
        <v>28</v>
      </c>
      <c r="M928" s="6" t="s">
        <v>23</v>
      </c>
      <c r="N928" s="6">
        <v>44221</v>
      </c>
      <c r="O928" s="6">
        <v>2132</v>
      </c>
      <c r="P928" s="12">
        <v>1261.41</v>
      </c>
      <c r="Q928" s="12">
        <f t="shared" si="114"/>
        <v>1261.41</v>
      </c>
      <c r="R928" s="6">
        <v>230</v>
      </c>
      <c r="S928" s="6" t="b">
        <v>0</v>
      </c>
      <c r="T928" s="6">
        <v>0</v>
      </c>
      <c r="U928" s="6">
        <f t="shared" si="115"/>
        <v>0</v>
      </c>
      <c r="V928" s="12">
        <f t="shared" si="116"/>
        <v>10238.59</v>
      </c>
      <c r="W928" s="12">
        <f t="shared" si="117"/>
        <v>5.48439130434783</v>
      </c>
      <c r="X928" s="12">
        <f t="shared" si="118"/>
        <v>0</v>
      </c>
      <c r="Y928" s="6">
        <f t="shared" si="119"/>
        <v>0</v>
      </c>
    </row>
    <row r="929" spans="1:25">
      <c r="A929" s="8" t="s">
        <v>1932</v>
      </c>
      <c r="B929" s="9" t="s">
        <v>1933</v>
      </c>
      <c r="C929" s="10" t="s">
        <v>4131</v>
      </c>
      <c r="D929" s="10">
        <v>45271</v>
      </c>
      <c r="E929" s="9">
        <v>12</v>
      </c>
      <c r="F929" s="9">
        <v>11</v>
      </c>
      <c r="G929" s="9">
        <v>2023</v>
      </c>
      <c r="H929" s="10">
        <f t="shared" si="112"/>
        <v>45271</v>
      </c>
      <c r="I929" s="10" t="str" cm="1">
        <f t="array" ref="I929">_xlfn.IFS(E929=1,"January",E929=2,"Febuary",E929=3,"March",E929=4,"April",E929=5,"May",E929=6,"June",E929=7,"July",E929=8,"August",E929=9,"September",E929=10,"October",E929=11,"November",E929=12,"December",E929&gt;12,_xlfn.IFS(F929=1,"January",F929=2,"Febuary",F929=3,"March",F929=4,"April",F929=5,"May",F929=6,"June",F929=7,"July",F929=8,"August",F929=9,"September",F929=10,"October",F929=11,"November",F929=12,"December"))</f>
        <v>December</v>
      </c>
      <c r="J929" s="10" t="str" cm="1">
        <f t="array" ref="J929">_xlfn.IFS(OR(I929="December",I929="January",I929="Febuary"),"Winter",OR(I929="March",I929="April",I929="May"),"Spring",OR(I929="June",I929="July",I929="August"),"Summer",OR(I929="September",I929="October",I929="November"),"Fall")</f>
        <v>Winter</v>
      </c>
      <c r="K929" s="13">
        <v>45277</v>
      </c>
      <c r="L929" s="9">
        <f t="shared" si="113"/>
        <v>6</v>
      </c>
      <c r="M929" s="9" t="s">
        <v>41</v>
      </c>
      <c r="N929" s="9">
        <v>11478</v>
      </c>
      <c r="O929" s="9">
        <v>126</v>
      </c>
      <c r="P929" s="14">
        <v>157.37</v>
      </c>
      <c r="Q929" s="14">
        <f t="shared" si="114"/>
        <v>157.37</v>
      </c>
      <c r="R929" s="9">
        <v>7</v>
      </c>
      <c r="S929" s="9" t="b">
        <v>0</v>
      </c>
      <c r="T929" s="9">
        <v>0</v>
      </c>
      <c r="U929" s="9">
        <f t="shared" si="115"/>
        <v>0</v>
      </c>
      <c r="V929" s="14">
        <f t="shared" si="116"/>
        <v>192.63</v>
      </c>
      <c r="W929" s="14">
        <f t="shared" si="117"/>
        <v>22.4814285714286</v>
      </c>
      <c r="X929" s="14">
        <f t="shared" si="118"/>
        <v>0</v>
      </c>
      <c r="Y929" s="9">
        <f t="shared" si="119"/>
        <v>0</v>
      </c>
    </row>
    <row r="930" spans="1:25">
      <c r="A930" s="5" t="s">
        <v>1934</v>
      </c>
      <c r="B930" s="6" t="s">
        <v>1935</v>
      </c>
      <c r="C930" s="7" t="s">
        <v>4131</v>
      </c>
      <c r="D930" s="7">
        <v>45083</v>
      </c>
      <c r="E930" s="6">
        <v>6</v>
      </c>
      <c r="F930" s="6">
        <v>6</v>
      </c>
      <c r="G930" s="6">
        <v>2023</v>
      </c>
      <c r="H930" s="7">
        <f t="shared" si="112"/>
        <v>45083</v>
      </c>
      <c r="I930" s="7" t="str" cm="1">
        <f t="array" ref="I930">_xlfn.IFS(E930=1,"January",E930=2,"Febuary",E930=3,"March",E930=4,"April",E930=5,"May",E930=6,"June",E930=7,"July",E930=8,"August",E930=9,"September",E930=10,"October",E930=11,"November",E930=12,"December",E930&gt;12,_xlfn.IFS(F930=1,"January",F930=2,"Febuary",F930=3,"March",F930=4,"April",F930=5,"May",F930=6,"June",F930=7,"July",F930=8,"August",F930=9,"September",F930=10,"October",F930=11,"November",F930=12,"December"))</f>
        <v>June</v>
      </c>
      <c r="J930" s="7" t="str" cm="1">
        <f t="array" ref="J930">_xlfn.IFS(OR(I930="December",I930="January",I930="Febuary"),"Winter",OR(I930="March",I930="April",I930="May"),"Spring",OR(I930="June",I930="July",I930="August"),"Summer",OR(I930="September",I930="October",I930="November"),"Fall")</f>
        <v>Summer</v>
      </c>
      <c r="K930" s="11">
        <v>45085</v>
      </c>
      <c r="L930" s="6">
        <f t="shared" si="113"/>
        <v>2</v>
      </c>
      <c r="M930" s="6" t="s">
        <v>14</v>
      </c>
      <c r="N930" s="6">
        <v>56645</v>
      </c>
      <c r="O930" s="6">
        <v>2139</v>
      </c>
      <c r="P930" s="12">
        <v>1410.68</v>
      </c>
      <c r="Q930" s="12">
        <f t="shared" si="114"/>
        <v>1410.68</v>
      </c>
      <c r="R930" s="6">
        <v>401</v>
      </c>
      <c r="S930" s="6" t="b">
        <v>0</v>
      </c>
      <c r="T930" s="6">
        <v>0</v>
      </c>
      <c r="U930" s="6">
        <f t="shared" si="115"/>
        <v>0</v>
      </c>
      <c r="V930" s="12">
        <f t="shared" si="116"/>
        <v>18639.32</v>
      </c>
      <c r="W930" s="12">
        <f t="shared" si="117"/>
        <v>3.51790523690773</v>
      </c>
      <c r="X930" s="12">
        <f t="shared" si="118"/>
        <v>0</v>
      </c>
      <c r="Y930" s="6">
        <f t="shared" si="119"/>
        <v>0</v>
      </c>
    </row>
    <row r="931" spans="1:25">
      <c r="A931" s="8" t="s">
        <v>1936</v>
      </c>
      <c r="B931" s="9" t="s">
        <v>1937</v>
      </c>
      <c r="C931" s="10" t="s">
        <v>4129</v>
      </c>
      <c r="D931" s="10">
        <v>44999</v>
      </c>
      <c r="E931" s="9">
        <v>3</v>
      </c>
      <c r="F931" s="9">
        <v>14</v>
      </c>
      <c r="G931" s="9">
        <v>2023</v>
      </c>
      <c r="H931" s="10">
        <f t="shared" si="112"/>
        <v>44999</v>
      </c>
      <c r="I931" s="10" t="str" cm="1">
        <f t="array" ref="I931">_xlfn.IFS(E931=1,"January",E931=2,"Febuary",E931=3,"March",E931=4,"April",E931=5,"May",E931=6,"June",E931=7,"July",E931=8,"August",E931=9,"September",E931=10,"October",E931=11,"November",E931=12,"December",E931&gt;12,_xlfn.IFS(F931=1,"January",F931=2,"Febuary",F931=3,"March",F931=4,"April",F931=5,"May",F931=6,"June",F931=7,"July",F931=8,"August",F931=9,"September",F931=10,"October",F931=11,"November",F931=12,"December"))</f>
        <v>March</v>
      </c>
      <c r="J931" s="10" t="str" cm="1">
        <f t="array" ref="J931">_xlfn.IFS(OR(I931="December",I931="January",I931="Febuary"),"Winter",OR(I931="March",I931="April",I931="May"),"Spring",OR(I931="June",I931="July",I931="August"),"Summer",OR(I931="September",I931="October",I931="November"),"Fall")</f>
        <v>Spring</v>
      </c>
      <c r="K931" s="13">
        <v>45009</v>
      </c>
      <c r="L931" s="9">
        <f t="shared" si="113"/>
        <v>10</v>
      </c>
      <c r="M931" s="9" t="s">
        <v>33</v>
      </c>
      <c r="N931" s="9">
        <v>20262</v>
      </c>
      <c r="O931" s="9">
        <v>269</v>
      </c>
      <c r="P931" s="14">
        <v>180.56</v>
      </c>
      <c r="Q931" s="14">
        <f t="shared" si="114"/>
        <v>180.56</v>
      </c>
      <c r="R931" s="9">
        <v>40</v>
      </c>
      <c r="S931" s="9" t="b">
        <v>0</v>
      </c>
      <c r="T931" s="9">
        <v>0</v>
      </c>
      <c r="U931" s="9">
        <f t="shared" si="115"/>
        <v>0</v>
      </c>
      <c r="V931" s="14">
        <f t="shared" si="116"/>
        <v>1819.44</v>
      </c>
      <c r="W931" s="14">
        <f t="shared" si="117"/>
        <v>4.514</v>
      </c>
      <c r="X931" s="14">
        <f t="shared" si="118"/>
        <v>0</v>
      </c>
      <c r="Y931" s="9">
        <f t="shared" si="119"/>
        <v>0</v>
      </c>
    </row>
    <row r="932" spans="1:25">
      <c r="A932" s="5" t="s">
        <v>1938</v>
      </c>
      <c r="B932" s="6" t="s">
        <v>1939</v>
      </c>
      <c r="C932" s="7" t="s">
        <v>4129</v>
      </c>
      <c r="D932" s="7">
        <v>44997</v>
      </c>
      <c r="E932" s="6">
        <v>3</v>
      </c>
      <c r="F932" s="6">
        <v>12</v>
      </c>
      <c r="G932" s="6">
        <v>2023</v>
      </c>
      <c r="H932" s="7">
        <f t="shared" si="112"/>
        <v>44997</v>
      </c>
      <c r="I932" s="7" t="str" cm="1">
        <f t="array" ref="I932">_xlfn.IFS(E932=1,"January",E932=2,"Febuary",E932=3,"March",E932=4,"April",E932=5,"May",E932=6,"June",E932=7,"July",E932=8,"August",E932=9,"September",E932=10,"October",E932=11,"November",E932=12,"December",E932&gt;12,_xlfn.IFS(F932=1,"January",F932=2,"Febuary",F932=3,"March",F932=4,"April",F932=5,"May",F932=6,"June",F932=7,"July",F932=8,"August",F932=9,"September",F932=10,"October",F932=11,"November",F932=12,"December"))</f>
        <v>March</v>
      </c>
      <c r="J932" s="7" t="str" cm="1">
        <f t="array" ref="J932">_xlfn.IFS(OR(I932="December",I932="January",I932="Febuary"),"Winter",OR(I932="March",I932="April",I932="May"),"Spring",OR(I932="June",I932="July",I932="August"),"Summer",OR(I932="September",I932="October",I932="November"),"Fall")</f>
        <v>Spring</v>
      </c>
      <c r="K932" s="11">
        <v>45017</v>
      </c>
      <c r="L932" s="6">
        <f t="shared" si="113"/>
        <v>20</v>
      </c>
      <c r="M932" s="6" t="s">
        <v>23</v>
      </c>
      <c r="N932" s="6">
        <v>53796</v>
      </c>
      <c r="O932" s="6">
        <v>2497</v>
      </c>
      <c r="P932" s="12">
        <v>4773.2</v>
      </c>
      <c r="Q932" s="12">
        <f t="shared" si="114"/>
        <v>3636.145</v>
      </c>
      <c r="R932" s="6">
        <v>495</v>
      </c>
      <c r="S932" s="6" t="b">
        <v>1</v>
      </c>
      <c r="T932" s="6">
        <v>0</v>
      </c>
      <c r="U932" s="6">
        <f t="shared" si="115"/>
        <v>0</v>
      </c>
      <c r="V932" s="12">
        <f t="shared" si="116"/>
        <v>21113.855</v>
      </c>
      <c r="W932" s="12">
        <f t="shared" si="117"/>
        <v>7.34574747474747</v>
      </c>
      <c r="X932" s="12">
        <f t="shared" si="118"/>
        <v>0</v>
      </c>
      <c r="Y932" s="6">
        <f t="shared" si="119"/>
        <v>0</v>
      </c>
    </row>
    <row r="933" spans="1:25">
      <c r="A933" s="8" t="s">
        <v>1940</v>
      </c>
      <c r="B933" s="9" t="s">
        <v>1941</v>
      </c>
      <c r="C933" s="10" t="s">
        <v>4131</v>
      </c>
      <c r="D933" s="10">
        <v>45176</v>
      </c>
      <c r="E933" s="9">
        <v>9</v>
      </c>
      <c r="F933" s="9">
        <v>7</v>
      </c>
      <c r="G933" s="9">
        <v>2023</v>
      </c>
      <c r="H933" s="10">
        <f t="shared" si="112"/>
        <v>45176</v>
      </c>
      <c r="I933" s="10" t="str" cm="1">
        <f t="array" ref="I933">_xlfn.IFS(E933=1,"January",E933=2,"Febuary",E933=3,"March",E933=4,"April",E933=5,"May",E933=6,"June",E933=7,"July",E933=8,"August",E933=9,"September",E933=10,"October",E933=11,"November",E933=12,"December",E933&gt;12,_xlfn.IFS(F933=1,"January",F933=2,"Febuary",F933=3,"March",F933=4,"April",F933=5,"May",F933=6,"June",F933=7,"July",F933=8,"August",F933=9,"September",F933=10,"October",F933=11,"November",F933=12,"December"))</f>
        <v>September</v>
      </c>
      <c r="J933" s="10" t="str" cm="1">
        <f t="array" ref="J933">_xlfn.IFS(OR(I933="December",I933="January",I933="Febuary"),"Winter",OR(I933="March",I933="April",I933="May"),"Spring",OR(I933="June",I933="July",I933="August"),"Summer",OR(I933="September",I933="October",I933="November"),"Fall")</f>
        <v>Fall</v>
      </c>
      <c r="K933" s="13">
        <v>45187</v>
      </c>
      <c r="L933" s="9">
        <f t="shared" si="113"/>
        <v>11</v>
      </c>
      <c r="M933" s="9" t="s">
        <v>33</v>
      </c>
      <c r="N933" s="9">
        <v>5432</v>
      </c>
      <c r="O933" s="9">
        <v>155</v>
      </c>
      <c r="P933" s="14">
        <v>280.39</v>
      </c>
      <c r="Q933" s="14">
        <f t="shared" si="114"/>
        <v>280.39</v>
      </c>
      <c r="R933" s="9">
        <v>28</v>
      </c>
      <c r="S933" s="9" t="b">
        <v>1</v>
      </c>
      <c r="T933" s="9">
        <v>0</v>
      </c>
      <c r="U933" s="9">
        <f t="shared" si="115"/>
        <v>0</v>
      </c>
      <c r="V933" s="14">
        <f t="shared" si="116"/>
        <v>1119.61</v>
      </c>
      <c r="W933" s="14">
        <f t="shared" si="117"/>
        <v>10.0139285714286</v>
      </c>
      <c r="X933" s="14">
        <f t="shared" si="118"/>
        <v>0</v>
      </c>
      <c r="Y933" s="9">
        <f t="shared" si="119"/>
        <v>0</v>
      </c>
    </row>
    <row r="934" spans="1:25">
      <c r="A934" s="5" t="s">
        <v>1942</v>
      </c>
      <c r="B934" s="6" t="s">
        <v>1943</v>
      </c>
      <c r="C934" s="7" t="s">
        <v>4128</v>
      </c>
      <c r="D934" s="7">
        <v>45257</v>
      </c>
      <c r="E934" s="6">
        <v>11</v>
      </c>
      <c r="F934" s="6">
        <v>27</v>
      </c>
      <c r="G934" s="6">
        <v>2023</v>
      </c>
      <c r="H934" s="7">
        <f t="shared" si="112"/>
        <v>45257</v>
      </c>
      <c r="I934" s="7" t="str" cm="1">
        <f t="array" ref="I934">_xlfn.IFS(E934=1,"January",E934=2,"Febuary",E934=3,"March",E934=4,"April",E934=5,"May",E934=6,"June",E934=7,"July",E934=8,"August",E934=9,"September",E934=10,"October",E934=11,"November",E934=12,"December",E934&gt;12,_xlfn.IFS(F934=1,"January",F934=2,"Febuary",F934=3,"March",F934=4,"April",F934=5,"May",F934=6,"June",F934=7,"July",F934=8,"August",F934=9,"September",F934=10,"October",F934=11,"November",F934=12,"December"))</f>
        <v>November</v>
      </c>
      <c r="J934" s="7" t="str" cm="1">
        <f t="array" ref="J934">_xlfn.IFS(OR(I934="December",I934="January",I934="Febuary"),"Winter",OR(I934="March",I934="April",I934="May"),"Spring",OR(I934="June",I934="July",I934="August"),"Summer",OR(I934="September",I934="October",I934="November"),"Fall")</f>
        <v>Fall</v>
      </c>
      <c r="K934" s="11">
        <v>45252</v>
      </c>
      <c r="L934" s="6">
        <f t="shared" si="113"/>
        <v>45287</v>
      </c>
      <c r="M934" s="6" t="s">
        <v>14</v>
      </c>
      <c r="N934" s="6">
        <v>96257</v>
      </c>
      <c r="O934" s="6">
        <v>1492</v>
      </c>
      <c r="P934" s="12">
        <v>1757.77</v>
      </c>
      <c r="Q934" s="12">
        <f t="shared" si="114"/>
        <v>1757.77</v>
      </c>
      <c r="R934" s="6">
        <v>0</v>
      </c>
      <c r="S934" s="6" t="b">
        <v>1</v>
      </c>
      <c r="T934" s="6">
        <v>0</v>
      </c>
      <c r="U934" s="6">
        <f t="shared" si="115"/>
        <v>0</v>
      </c>
      <c r="V934" s="12">
        <f t="shared" si="116"/>
        <v>-1757.77</v>
      </c>
      <c r="W934" s="12">
        <f t="shared" si="117"/>
        <v>0</v>
      </c>
      <c r="X934" s="12">
        <f t="shared" si="118"/>
        <v>0</v>
      </c>
      <c r="Y934" s="6">
        <f t="shared" si="119"/>
        <v>0</v>
      </c>
    </row>
    <row r="935" spans="1:25">
      <c r="A935" s="8" t="s">
        <v>1944</v>
      </c>
      <c r="B935" s="9" t="s">
        <v>1945</v>
      </c>
      <c r="C935" s="10" t="s">
        <v>4131</v>
      </c>
      <c r="D935" s="10">
        <v>45012</v>
      </c>
      <c r="E935" s="9">
        <v>3</v>
      </c>
      <c r="F935" s="9">
        <v>27</v>
      </c>
      <c r="G935" s="9">
        <v>2023</v>
      </c>
      <c r="H935" s="10">
        <f t="shared" si="112"/>
        <v>45012</v>
      </c>
      <c r="I935" s="10" t="str" cm="1">
        <f t="array" ref="I935">_xlfn.IFS(E935=1,"January",E935=2,"Febuary",E935=3,"March",E935=4,"April",E935=5,"May",E935=6,"June",E935=7,"July",E935=8,"August",E935=9,"September",E935=10,"October",E935=11,"November",E935=12,"December",E935&gt;12,_xlfn.IFS(F935=1,"January",F935=2,"Febuary",F935=3,"March",F935=4,"April",F935=5,"May",F935=6,"June",F935=7,"July",F935=8,"August",F935=9,"September",F935=10,"October",F935=11,"November",F935=12,"December"))</f>
        <v>March</v>
      </c>
      <c r="J935" s="10" t="str" cm="1">
        <f t="array" ref="J935">_xlfn.IFS(OR(I935="December",I935="January",I935="Febuary"),"Winter",OR(I935="March",I935="April",I935="May"),"Spring",OR(I935="June",I935="July",I935="August"),"Summer",OR(I935="September",I935="October",I935="November"),"Fall")</f>
        <v>Spring</v>
      </c>
      <c r="K935" s="13">
        <v>45016</v>
      </c>
      <c r="L935" s="9">
        <f t="shared" si="113"/>
        <v>4</v>
      </c>
      <c r="M935" s="9" t="s">
        <v>14</v>
      </c>
      <c r="N935" s="9">
        <v>65291</v>
      </c>
      <c r="O935" s="9">
        <v>1542</v>
      </c>
      <c r="P935" s="14">
        <v>3051.17</v>
      </c>
      <c r="Q935" s="14">
        <f t="shared" si="114"/>
        <v>3051.17</v>
      </c>
      <c r="R935" s="9">
        <v>197</v>
      </c>
      <c r="S935" s="9" t="b">
        <v>0</v>
      </c>
      <c r="T935" s="9">
        <v>0</v>
      </c>
      <c r="U935" s="9">
        <f t="shared" si="115"/>
        <v>0</v>
      </c>
      <c r="V935" s="14">
        <f t="shared" si="116"/>
        <v>6798.83</v>
      </c>
      <c r="W935" s="14">
        <f t="shared" si="117"/>
        <v>15.4881725888325</v>
      </c>
      <c r="X935" s="14">
        <f t="shared" si="118"/>
        <v>0</v>
      </c>
      <c r="Y935" s="9">
        <f t="shared" si="119"/>
        <v>0</v>
      </c>
    </row>
    <row r="936" spans="1:25">
      <c r="A936" s="5" t="s">
        <v>1946</v>
      </c>
      <c r="B936" s="6" t="s">
        <v>1947</v>
      </c>
      <c r="C936" s="7" t="s">
        <v>4129</v>
      </c>
      <c r="D936" s="7">
        <v>45088</v>
      </c>
      <c r="E936" s="6">
        <v>6</v>
      </c>
      <c r="F936" s="6">
        <v>11</v>
      </c>
      <c r="G936" s="6">
        <v>2023</v>
      </c>
      <c r="H936" s="7">
        <f t="shared" si="112"/>
        <v>45088</v>
      </c>
      <c r="I936" s="7" t="str" cm="1">
        <f t="array" ref="I936">_xlfn.IFS(E936=1,"January",E936=2,"Febuary",E936=3,"March",E936=4,"April",E936=5,"May",E936=6,"June",E936=7,"July",E936=8,"August",E936=9,"September",E936=10,"October",E936=11,"November",E936=12,"December",E936&gt;12,_xlfn.IFS(F936=1,"January",F936=2,"Febuary",F936=3,"March",F936=4,"April",F936=5,"May",F936=6,"June",F936=7,"July",F936=8,"August",F936=9,"September",F936=10,"October",F936=11,"November",F936=12,"December"))</f>
        <v>June</v>
      </c>
      <c r="J936" s="7" t="str" cm="1">
        <f t="array" ref="J936">_xlfn.IFS(OR(I936="December",I936="January",I936="Febuary"),"Winter",OR(I936="March",I936="April",I936="May"),"Spring",OR(I936="June",I936="July",I936="August"),"Summer",OR(I936="September",I936="October",I936="November"),"Fall")</f>
        <v>Summer</v>
      </c>
      <c r="K936" s="11">
        <v>45110</v>
      </c>
      <c r="L936" s="6">
        <f t="shared" si="113"/>
        <v>22</v>
      </c>
      <c r="M936" s="6" t="s">
        <v>23</v>
      </c>
      <c r="N936" s="6">
        <v>80104</v>
      </c>
      <c r="O936" s="6">
        <v>1329</v>
      </c>
      <c r="P936" s="12">
        <v>664.87</v>
      </c>
      <c r="Q936" s="12">
        <f t="shared" si="114"/>
        <v>664.87</v>
      </c>
      <c r="R936" s="6">
        <v>104</v>
      </c>
      <c r="S936" s="6" t="b">
        <v>1</v>
      </c>
      <c r="T936" s="6">
        <v>0</v>
      </c>
      <c r="U936" s="6">
        <f t="shared" si="115"/>
        <v>0</v>
      </c>
      <c r="V936" s="12">
        <f t="shared" si="116"/>
        <v>4535.13</v>
      </c>
      <c r="W936" s="12">
        <f t="shared" si="117"/>
        <v>6.39298076923077</v>
      </c>
      <c r="X936" s="12">
        <f t="shared" si="118"/>
        <v>0</v>
      </c>
      <c r="Y936" s="6">
        <f t="shared" si="119"/>
        <v>0</v>
      </c>
    </row>
    <row r="937" spans="1:25">
      <c r="A937" s="8" t="s">
        <v>1948</v>
      </c>
      <c r="B937" s="9" t="s">
        <v>1949</v>
      </c>
      <c r="C937" s="10" t="s">
        <v>4127</v>
      </c>
      <c r="D937" s="10">
        <v>45110</v>
      </c>
      <c r="E937" s="9">
        <v>7</v>
      </c>
      <c r="F937" s="9">
        <v>3</v>
      </c>
      <c r="G937" s="9">
        <v>2023</v>
      </c>
      <c r="H937" s="10">
        <f t="shared" si="112"/>
        <v>45110</v>
      </c>
      <c r="I937" s="10" t="str" cm="1">
        <f t="array" ref="I937">_xlfn.IFS(E937=1,"January",E937=2,"Febuary",E937=3,"March",E937=4,"April",E937=5,"May",E937=6,"June",E937=7,"July",E937=8,"August",E937=9,"September",E937=10,"October",E937=11,"November",E937=12,"December",E937&gt;12,_xlfn.IFS(F937=1,"January",F937=2,"Febuary",F937=3,"March",F937=4,"April",F937=5,"May",F937=6,"June",F937=7,"July",F937=8,"August",F937=9,"September",F937=10,"October",F937=11,"November",F937=12,"December"))</f>
        <v>July</v>
      </c>
      <c r="J937" s="10" t="str" cm="1">
        <f t="array" ref="J937">_xlfn.IFS(OR(I937="December",I937="January",I937="Febuary"),"Winter",OR(I937="March",I937="April",I937="May"),"Spring",OR(I937="June",I937="July",I937="August"),"Summer",OR(I937="September",I937="October",I937="November"),"Fall")</f>
        <v>Summer</v>
      </c>
      <c r="K937" s="13">
        <v>45115</v>
      </c>
      <c r="L937" s="9">
        <f t="shared" si="113"/>
        <v>5</v>
      </c>
      <c r="M937" s="9" t="s">
        <v>41</v>
      </c>
      <c r="N937" s="9">
        <v>60399</v>
      </c>
      <c r="O937" s="9">
        <v>1016</v>
      </c>
      <c r="P937" s="14">
        <v>1443.7</v>
      </c>
      <c r="Q937" s="14">
        <f t="shared" si="114"/>
        <v>1443.7</v>
      </c>
      <c r="R937" s="9">
        <v>121</v>
      </c>
      <c r="S937" s="9" t="b">
        <v>1</v>
      </c>
      <c r="T937" s="9">
        <v>0</v>
      </c>
      <c r="U937" s="9">
        <f t="shared" si="115"/>
        <v>0</v>
      </c>
      <c r="V937" s="14">
        <f t="shared" si="116"/>
        <v>4606.3</v>
      </c>
      <c r="W937" s="14">
        <f t="shared" si="117"/>
        <v>11.9314049586777</v>
      </c>
      <c r="X937" s="14">
        <f t="shared" si="118"/>
        <v>0</v>
      </c>
      <c r="Y937" s="9">
        <f t="shared" si="119"/>
        <v>0</v>
      </c>
    </row>
    <row r="938" spans="1:25">
      <c r="A938" s="5" t="s">
        <v>1950</v>
      </c>
      <c r="B938" s="6" t="s">
        <v>1951</v>
      </c>
      <c r="C938" s="7" t="s">
        <v>4128</v>
      </c>
      <c r="D938" s="7">
        <v>45026</v>
      </c>
      <c r="E938" s="6">
        <v>4</v>
      </c>
      <c r="F938" s="6">
        <v>10</v>
      </c>
      <c r="G938" s="6">
        <v>2023</v>
      </c>
      <c r="H938" s="7">
        <f t="shared" si="112"/>
        <v>45026</v>
      </c>
      <c r="I938" s="7" t="str" cm="1">
        <f t="array" ref="I938">_xlfn.IFS(E938=1,"January",E938=2,"Febuary",E938=3,"March",E938=4,"April",E938=5,"May",E938=6,"June",E938=7,"July",E938=8,"August",E938=9,"September",E938=10,"October",E938=11,"November",E938=12,"December",E938&gt;12,_xlfn.IFS(F938=1,"January",F938=2,"Febuary",F938=3,"March",F938=4,"April",F938=5,"May",F938=6,"June",F938=7,"July",F938=8,"August",F938=9,"September",F938=10,"October",F938=11,"November",F938=12,"December"))</f>
        <v>April</v>
      </c>
      <c r="J938" s="7" t="str" cm="1">
        <f t="array" ref="J938">_xlfn.IFS(OR(I938="December",I938="January",I938="Febuary"),"Winter",OR(I938="March",I938="April",I938="May"),"Spring",OR(I938="June",I938="July",I938="August"),"Summer",OR(I938="September",I938="October",I938="November"),"Fall")</f>
        <v>Spring</v>
      </c>
      <c r="K938" s="11">
        <v>45053</v>
      </c>
      <c r="L938" s="6">
        <f t="shared" si="113"/>
        <v>27</v>
      </c>
      <c r="M938" s="6" t="s">
        <v>14</v>
      </c>
      <c r="N938" s="6">
        <v>80714</v>
      </c>
      <c r="O938" s="6">
        <v>3868</v>
      </c>
      <c r="P938" s="12">
        <v>5510.52</v>
      </c>
      <c r="Q938" s="12">
        <f t="shared" si="114"/>
        <v>3636.145</v>
      </c>
      <c r="R938" s="6">
        <v>717</v>
      </c>
      <c r="S938" s="6" t="b">
        <v>0</v>
      </c>
      <c r="T938" s="6">
        <v>0</v>
      </c>
      <c r="U938" s="6">
        <f t="shared" si="115"/>
        <v>0</v>
      </c>
      <c r="V938" s="12">
        <f t="shared" si="116"/>
        <v>32213.855</v>
      </c>
      <c r="W938" s="12">
        <f t="shared" si="117"/>
        <v>5.07133193863319</v>
      </c>
      <c r="X938" s="12">
        <f t="shared" si="118"/>
        <v>0</v>
      </c>
      <c r="Y938" s="6">
        <f t="shared" si="119"/>
        <v>0</v>
      </c>
    </row>
    <row r="939" spans="1:25">
      <c r="A939" s="8" t="s">
        <v>1952</v>
      </c>
      <c r="B939" s="9" t="s">
        <v>1953</v>
      </c>
      <c r="C939" s="10" t="s">
        <v>4129</v>
      </c>
      <c r="D939" s="10">
        <v>45185</v>
      </c>
      <c r="E939" s="9">
        <v>9</v>
      </c>
      <c r="F939" s="9">
        <v>16</v>
      </c>
      <c r="G939" s="9">
        <v>2023</v>
      </c>
      <c r="H939" s="10">
        <f t="shared" si="112"/>
        <v>45185</v>
      </c>
      <c r="I939" s="10" t="str" cm="1">
        <f t="array" ref="I939">_xlfn.IFS(E939=1,"January",E939=2,"Febuary",E939=3,"March",E939=4,"April",E939=5,"May",E939=6,"June",E939=7,"July",E939=8,"August",E939=9,"September",E939=10,"October",E939=11,"November",E939=12,"December",E939&gt;12,_xlfn.IFS(F939=1,"January",F939=2,"Febuary",F939=3,"March",F939=4,"April",F939=5,"May",F939=6,"June",F939=7,"July",F939=8,"August",F939=9,"September",F939=10,"October",F939=11,"November",F939=12,"December"))</f>
        <v>September</v>
      </c>
      <c r="J939" s="10" t="str" cm="1">
        <f t="array" ref="J939">_xlfn.IFS(OR(I939="December",I939="January",I939="Febuary"),"Winter",OR(I939="March",I939="April",I939="May"),"Spring",OR(I939="June",I939="July",I939="August"),"Summer",OR(I939="September",I939="October",I939="November"),"Fall")</f>
        <v>Fall</v>
      </c>
      <c r="K939" s="13">
        <v>45188</v>
      </c>
      <c r="L939" s="9">
        <f t="shared" si="113"/>
        <v>3</v>
      </c>
      <c r="M939" s="9" t="s">
        <v>19</v>
      </c>
      <c r="N939" s="9">
        <v>51428</v>
      </c>
      <c r="O939" s="9">
        <v>1430</v>
      </c>
      <c r="P939" s="14">
        <v>1696.22</v>
      </c>
      <c r="Q939" s="14">
        <f t="shared" si="114"/>
        <v>1696.22</v>
      </c>
      <c r="R939" s="9">
        <v>82</v>
      </c>
      <c r="S939" s="9" t="b">
        <v>0</v>
      </c>
      <c r="T939" s="9">
        <v>0</v>
      </c>
      <c r="U939" s="9">
        <f t="shared" si="115"/>
        <v>0</v>
      </c>
      <c r="V939" s="14">
        <f t="shared" si="116"/>
        <v>2403.78</v>
      </c>
      <c r="W939" s="14">
        <f t="shared" si="117"/>
        <v>20.6856097560976</v>
      </c>
      <c r="X939" s="14">
        <f t="shared" si="118"/>
        <v>0</v>
      </c>
      <c r="Y939" s="9">
        <f t="shared" si="119"/>
        <v>0</v>
      </c>
    </row>
    <row r="940" spans="1:25">
      <c r="A940" s="5" t="s">
        <v>1954</v>
      </c>
      <c r="B940" s="6" t="s">
        <v>1955</v>
      </c>
      <c r="C940" s="7" t="s">
        <v>4127</v>
      </c>
      <c r="D940" s="7">
        <v>45178</v>
      </c>
      <c r="E940" s="6">
        <v>9</v>
      </c>
      <c r="F940" s="6">
        <v>9</v>
      </c>
      <c r="G940" s="6">
        <v>2023</v>
      </c>
      <c r="H940" s="7">
        <f t="shared" si="112"/>
        <v>45178</v>
      </c>
      <c r="I940" s="7" t="str" cm="1">
        <f t="array" ref="I940">_xlfn.IFS(E940=1,"January",E940=2,"Febuary",E940=3,"March",E940=4,"April",E940=5,"May",E940=6,"June",E940=7,"July",E940=8,"August",E940=9,"September",E940=10,"October",E940=11,"November",E940=12,"December",E940&gt;12,_xlfn.IFS(F940=1,"January",F940=2,"Febuary",F940=3,"March",F940=4,"April",F940=5,"May",F940=6,"June",F940=7,"July",F940=8,"August",F940=9,"September",F940=10,"October",F940=11,"November",F940=12,"December"))</f>
        <v>September</v>
      </c>
      <c r="J940" s="7" t="str" cm="1">
        <f t="array" ref="J940">_xlfn.IFS(OR(I940="December",I940="January",I940="Febuary"),"Winter",OR(I940="March",I940="April",I940="May"),"Spring",OR(I940="June",I940="July",I940="August"),"Summer",OR(I940="September",I940="October",I940="November"),"Fall")</f>
        <v>Fall</v>
      </c>
      <c r="K940" s="11">
        <v>45185</v>
      </c>
      <c r="L940" s="6">
        <f t="shared" si="113"/>
        <v>7</v>
      </c>
      <c r="M940" s="6" t="s">
        <v>23</v>
      </c>
      <c r="N940" s="6">
        <v>88731</v>
      </c>
      <c r="O940" s="6">
        <v>3686</v>
      </c>
      <c r="P940" s="12">
        <v>4037.73</v>
      </c>
      <c r="Q940" s="12">
        <f t="shared" si="114"/>
        <v>3636.145</v>
      </c>
      <c r="R940" s="6">
        <v>661</v>
      </c>
      <c r="S940" s="6" t="b">
        <v>0</v>
      </c>
      <c r="T940" s="6">
        <v>0</v>
      </c>
      <c r="U940" s="6">
        <f t="shared" si="115"/>
        <v>0</v>
      </c>
      <c r="V940" s="12">
        <f t="shared" si="116"/>
        <v>29413.855</v>
      </c>
      <c r="W940" s="12">
        <f t="shared" si="117"/>
        <v>5.50097579425113</v>
      </c>
      <c r="X940" s="12">
        <f t="shared" si="118"/>
        <v>0</v>
      </c>
      <c r="Y940" s="6">
        <f t="shared" si="119"/>
        <v>0</v>
      </c>
    </row>
    <row r="941" spans="1:25">
      <c r="A941" s="8" t="s">
        <v>1956</v>
      </c>
      <c r="B941" s="9" t="s">
        <v>1957</v>
      </c>
      <c r="C941" s="10" t="s">
        <v>4131</v>
      </c>
      <c r="D941" s="10">
        <v>45177</v>
      </c>
      <c r="E941" s="9">
        <v>9</v>
      </c>
      <c r="F941" s="9">
        <v>8</v>
      </c>
      <c r="G941" s="9">
        <v>2023</v>
      </c>
      <c r="H941" s="10">
        <f t="shared" si="112"/>
        <v>45177</v>
      </c>
      <c r="I941" s="10" t="str" cm="1">
        <f t="array" ref="I941">_xlfn.IFS(E941=1,"January",E941=2,"Febuary",E941=3,"March",E941=4,"April",E941=5,"May",E941=6,"June",E941=7,"July",E941=8,"August",E941=9,"September",E941=10,"October",E941=11,"November",E941=12,"December",E941&gt;12,_xlfn.IFS(F941=1,"January",F941=2,"Febuary",F941=3,"March",F941=4,"April",F941=5,"May",F941=6,"June",F941=7,"July",F941=8,"August",F941=9,"September",F941=10,"October",F941=11,"November",F941=12,"December"))</f>
        <v>September</v>
      </c>
      <c r="J941" s="10" t="str" cm="1">
        <f t="array" ref="J941">_xlfn.IFS(OR(I941="December",I941="January",I941="Febuary"),"Winter",OR(I941="March",I941="April",I941="May"),"Spring",OR(I941="June",I941="July",I941="August"),"Summer",OR(I941="September",I941="October",I941="November"),"Fall")</f>
        <v>Fall</v>
      </c>
      <c r="K941" s="13">
        <v>45193</v>
      </c>
      <c r="L941" s="9">
        <f t="shared" si="113"/>
        <v>16</v>
      </c>
      <c r="M941" s="9" t="s">
        <v>19</v>
      </c>
      <c r="N941" s="9">
        <v>1302</v>
      </c>
      <c r="O941" s="9">
        <v>46</v>
      </c>
      <c r="P941" s="14">
        <v>54.42</v>
      </c>
      <c r="Q941" s="14">
        <f t="shared" si="114"/>
        <v>54.42</v>
      </c>
      <c r="R941" s="9">
        <v>4</v>
      </c>
      <c r="S941" s="9" t="b">
        <v>1</v>
      </c>
      <c r="T941" s="9">
        <v>0</v>
      </c>
      <c r="U941" s="9">
        <f t="shared" si="115"/>
        <v>0</v>
      </c>
      <c r="V941" s="14">
        <f t="shared" si="116"/>
        <v>145.58</v>
      </c>
      <c r="W941" s="14">
        <f t="shared" si="117"/>
        <v>13.605</v>
      </c>
      <c r="X941" s="14">
        <f t="shared" si="118"/>
        <v>0</v>
      </c>
      <c r="Y941" s="9">
        <f t="shared" si="119"/>
        <v>0</v>
      </c>
    </row>
    <row r="942" spans="1:25">
      <c r="A942" s="5" t="s">
        <v>1958</v>
      </c>
      <c r="B942" s="6" t="s">
        <v>1959</v>
      </c>
      <c r="C942" s="7" t="s">
        <v>4129</v>
      </c>
      <c r="D942" s="7">
        <v>45039</v>
      </c>
      <c r="E942" s="6">
        <v>4</v>
      </c>
      <c r="F942" s="6">
        <v>23</v>
      </c>
      <c r="G942" s="6">
        <v>2023</v>
      </c>
      <c r="H942" s="7">
        <f t="shared" si="112"/>
        <v>45039</v>
      </c>
      <c r="I942" s="7" t="str" cm="1">
        <f t="array" ref="I942">_xlfn.IFS(E942=1,"January",E942=2,"Febuary",E942=3,"March",E942=4,"April",E942=5,"May",E942=6,"June",E942=7,"July",E942=8,"August",E942=9,"September",E942=10,"October",E942=11,"November",E942=12,"December",E942&gt;12,_xlfn.IFS(F942=1,"January",F942=2,"Febuary",F942=3,"March",F942=4,"April",F942=5,"May",F942=6,"June",F942=7,"July",F942=8,"August",F942=9,"September",F942=10,"October",F942=11,"November",F942=12,"December"))</f>
        <v>April</v>
      </c>
      <c r="J942" s="7" t="str" cm="1">
        <f t="array" ref="J942">_xlfn.IFS(OR(I942="December",I942="January",I942="Febuary"),"Winter",OR(I942="March",I942="April",I942="May"),"Spring",OR(I942="June",I942="July",I942="August"),"Summer",OR(I942="September",I942="October",I942="November"),"Fall")</f>
        <v>Spring</v>
      </c>
      <c r="K942" s="11">
        <v>45055</v>
      </c>
      <c r="L942" s="6">
        <f t="shared" si="113"/>
        <v>16</v>
      </c>
      <c r="M942" s="6" t="s">
        <v>14</v>
      </c>
      <c r="N942" s="6">
        <v>83558</v>
      </c>
      <c r="O942" s="6">
        <v>3096</v>
      </c>
      <c r="P942" s="12">
        <v>3475.08</v>
      </c>
      <c r="Q942" s="12">
        <f t="shared" si="114"/>
        <v>3475.08</v>
      </c>
      <c r="R942" s="6">
        <v>572</v>
      </c>
      <c r="S942" s="6" t="b">
        <v>0</v>
      </c>
      <c r="T942" s="6">
        <v>0</v>
      </c>
      <c r="U942" s="6">
        <f t="shared" si="115"/>
        <v>0</v>
      </c>
      <c r="V942" s="12">
        <f t="shared" si="116"/>
        <v>25124.92</v>
      </c>
      <c r="W942" s="12">
        <f t="shared" si="117"/>
        <v>6.07531468531469</v>
      </c>
      <c r="X942" s="12">
        <f t="shared" si="118"/>
        <v>0</v>
      </c>
      <c r="Y942" s="6">
        <f t="shared" si="119"/>
        <v>0</v>
      </c>
    </row>
    <row r="943" spans="1:25">
      <c r="A943" s="8" t="s">
        <v>1960</v>
      </c>
      <c r="B943" s="9" t="s">
        <v>1961</v>
      </c>
      <c r="C943" s="10" t="s">
        <v>4128</v>
      </c>
      <c r="D943" s="10">
        <v>45202</v>
      </c>
      <c r="E943" s="9">
        <v>10</v>
      </c>
      <c r="F943" s="9">
        <v>3</v>
      </c>
      <c r="G943" s="9">
        <v>2023</v>
      </c>
      <c r="H943" s="10">
        <f t="shared" si="112"/>
        <v>45202</v>
      </c>
      <c r="I943" s="10" t="str" cm="1">
        <f t="array" ref="I943">_xlfn.IFS(E943=1,"January",E943=2,"Febuary",E943=3,"March",E943=4,"April",E943=5,"May",E943=6,"June",E943=7,"July",E943=8,"August",E943=9,"September",E943=10,"October",E943=11,"November",E943=12,"December",E943&gt;12,_xlfn.IFS(F943=1,"January",F943=2,"Febuary",F943=3,"March",F943=4,"April",F943=5,"May",F943=6,"June",F943=7,"July",F943=8,"August",F943=9,"September",F943=10,"October",F943=11,"November",F943=12,"December"))</f>
        <v>October</v>
      </c>
      <c r="J943" s="10" t="str" cm="1">
        <f t="array" ref="J943">_xlfn.IFS(OR(I943="December",I943="January",I943="Febuary"),"Winter",OR(I943="March",I943="April",I943="May"),"Spring",OR(I943="June",I943="July",I943="August"),"Summer",OR(I943="September",I943="October",I943="November"),"Fall")</f>
        <v>Fall</v>
      </c>
      <c r="K943" s="13">
        <v>45210</v>
      </c>
      <c r="L943" s="9">
        <f t="shared" si="113"/>
        <v>8</v>
      </c>
      <c r="M943" s="9" t="s">
        <v>33</v>
      </c>
      <c r="N943" s="9">
        <v>1055</v>
      </c>
      <c r="O943" s="9">
        <v>16</v>
      </c>
      <c r="P943" s="14">
        <v>25.53</v>
      </c>
      <c r="Q943" s="14">
        <f t="shared" si="114"/>
        <v>25.53</v>
      </c>
      <c r="R943" s="9">
        <v>3</v>
      </c>
      <c r="S943" s="9" t="b">
        <v>1</v>
      </c>
      <c r="T943" s="9">
        <v>0</v>
      </c>
      <c r="U943" s="9">
        <f t="shared" si="115"/>
        <v>0</v>
      </c>
      <c r="V943" s="14">
        <f t="shared" si="116"/>
        <v>124.47</v>
      </c>
      <c r="W943" s="14">
        <f t="shared" si="117"/>
        <v>8.51</v>
      </c>
      <c r="X943" s="14">
        <f t="shared" si="118"/>
        <v>0</v>
      </c>
      <c r="Y943" s="9">
        <f t="shared" si="119"/>
        <v>0</v>
      </c>
    </row>
    <row r="944" spans="1:25">
      <c r="A944" s="5" t="s">
        <v>1962</v>
      </c>
      <c r="B944" s="6" t="s">
        <v>1963</v>
      </c>
      <c r="C944" s="7" t="s">
        <v>4127</v>
      </c>
      <c r="D944" s="7">
        <v>45216</v>
      </c>
      <c r="E944" s="6">
        <v>10</v>
      </c>
      <c r="F944" s="6">
        <v>17</v>
      </c>
      <c r="G944" s="6">
        <v>2023</v>
      </c>
      <c r="H944" s="7">
        <f t="shared" si="112"/>
        <v>45216</v>
      </c>
      <c r="I944" s="7" t="str" cm="1">
        <f t="array" ref="I944">_xlfn.IFS(E944=1,"January",E944=2,"Febuary",E944=3,"March",E944=4,"April",E944=5,"May",E944=6,"June",E944=7,"July",E944=8,"August",E944=9,"September",E944=10,"October",E944=11,"November",E944=12,"December",E944&gt;12,_xlfn.IFS(F944=1,"January",F944=2,"Febuary",F944=3,"March",F944=4,"April",F944=5,"May",F944=6,"June",F944=7,"July",F944=8,"August",F944=9,"September",F944=10,"October",F944=11,"November",F944=12,"December"))</f>
        <v>October</v>
      </c>
      <c r="J944" s="7" t="str" cm="1">
        <f t="array" ref="J944">_xlfn.IFS(OR(I944="December",I944="January",I944="Febuary"),"Winter",OR(I944="March",I944="April",I944="May"),"Spring",OR(I944="June",I944="July",I944="August"),"Summer",OR(I944="September",I944="October",I944="November"),"Fall")</f>
        <v>Fall</v>
      </c>
      <c r="K944" s="11">
        <v>45217</v>
      </c>
      <c r="L944" s="6">
        <f t="shared" si="113"/>
        <v>1</v>
      </c>
      <c r="M944" s="6" t="s">
        <v>14</v>
      </c>
      <c r="N944" s="6">
        <v>9717</v>
      </c>
      <c r="O944" s="6">
        <v>188</v>
      </c>
      <c r="P944" s="12">
        <v>132.17</v>
      </c>
      <c r="Q944" s="12">
        <f t="shared" si="114"/>
        <v>132.17</v>
      </c>
      <c r="R944" s="6">
        <v>28</v>
      </c>
      <c r="S944" s="6" t="b">
        <v>0</v>
      </c>
      <c r="T944" s="6">
        <v>0</v>
      </c>
      <c r="U944" s="6">
        <f t="shared" si="115"/>
        <v>0</v>
      </c>
      <c r="V944" s="12">
        <f t="shared" si="116"/>
        <v>1267.83</v>
      </c>
      <c r="W944" s="12">
        <f t="shared" si="117"/>
        <v>4.72035714285714</v>
      </c>
      <c r="X944" s="12">
        <f t="shared" si="118"/>
        <v>0</v>
      </c>
      <c r="Y944" s="6">
        <f t="shared" si="119"/>
        <v>0</v>
      </c>
    </row>
    <row r="945" spans="1:25">
      <c r="A945" s="8" t="s">
        <v>1964</v>
      </c>
      <c r="B945" s="9" t="s">
        <v>1965</v>
      </c>
      <c r="C945" s="10" t="s">
        <v>4128</v>
      </c>
      <c r="D945" s="10">
        <v>45208</v>
      </c>
      <c r="E945" s="9">
        <v>10</v>
      </c>
      <c r="F945" s="9">
        <v>9</v>
      </c>
      <c r="G945" s="9">
        <v>2023</v>
      </c>
      <c r="H945" s="10">
        <f t="shared" si="112"/>
        <v>45208</v>
      </c>
      <c r="I945" s="10" t="str" cm="1">
        <f t="array" ref="I945">_xlfn.IFS(E945=1,"January",E945=2,"Febuary",E945=3,"March",E945=4,"April",E945=5,"May",E945=6,"June",E945=7,"July",E945=8,"August",E945=9,"September",E945=10,"October",E945=11,"November",E945=12,"December",E945&gt;12,_xlfn.IFS(F945=1,"January",F945=2,"Febuary",F945=3,"March",F945=4,"April",F945=5,"May",F945=6,"June",F945=7,"July",F945=8,"August",F945=9,"September",F945=10,"October",F945=11,"November",F945=12,"December"))</f>
        <v>October</v>
      </c>
      <c r="J945" s="10" t="str" cm="1">
        <f t="array" ref="J945">_xlfn.IFS(OR(I945="December",I945="January",I945="Febuary"),"Winter",OR(I945="March",I945="April",I945="May"),"Spring",OR(I945="June",I945="July",I945="August"),"Summer",OR(I945="September",I945="October",I945="November"),"Fall")</f>
        <v>Fall</v>
      </c>
      <c r="K945" s="13">
        <v>45221</v>
      </c>
      <c r="L945" s="9">
        <f t="shared" si="113"/>
        <v>13</v>
      </c>
      <c r="M945" s="9" t="s">
        <v>33</v>
      </c>
      <c r="N945" s="9">
        <v>29699</v>
      </c>
      <c r="O945" s="9">
        <v>1231</v>
      </c>
      <c r="P945" s="14">
        <v>980.44</v>
      </c>
      <c r="Q945" s="14">
        <f t="shared" si="114"/>
        <v>980.44</v>
      </c>
      <c r="R945" s="9">
        <v>184</v>
      </c>
      <c r="S945" s="9" t="b">
        <v>0</v>
      </c>
      <c r="T945" s="9">
        <v>0</v>
      </c>
      <c r="U945" s="9">
        <f t="shared" si="115"/>
        <v>0</v>
      </c>
      <c r="V945" s="14">
        <f t="shared" si="116"/>
        <v>8219.56</v>
      </c>
      <c r="W945" s="14">
        <f t="shared" si="117"/>
        <v>5.32847826086957</v>
      </c>
      <c r="X945" s="14">
        <f t="shared" si="118"/>
        <v>0</v>
      </c>
      <c r="Y945" s="9">
        <f t="shared" si="119"/>
        <v>0</v>
      </c>
    </row>
    <row r="946" spans="1:25">
      <c r="A946" s="5" t="s">
        <v>1966</v>
      </c>
      <c r="B946" s="6" t="s">
        <v>1967</v>
      </c>
      <c r="C946" s="7" t="s">
        <v>4127</v>
      </c>
      <c r="D946" s="7">
        <v>45064</v>
      </c>
      <c r="E946" s="6">
        <v>5</v>
      </c>
      <c r="F946" s="6">
        <v>18</v>
      </c>
      <c r="G946" s="6">
        <v>2023</v>
      </c>
      <c r="H946" s="7">
        <f t="shared" si="112"/>
        <v>45064</v>
      </c>
      <c r="I946" s="7" t="str" cm="1">
        <f t="array" ref="I946">_xlfn.IFS(E946=1,"January",E946=2,"Febuary",E946=3,"March",E946=4,"April",E946=5,"May",E946=6,"June",E946=7,"July",E946=8,"August",E946=9,"September",E946=10,"October",E946=11,"November",E946=12,"December",E946&gt;12,_xlfn.IFS(F946=1,"January",F946=2,"Febuary",F946=3,"March",F946=4,"April",F946=5,"May",F946=6,"June",F946=7,"July",F946=8,"August",F946=9,"September",F946=10,"October",F946=11,"November",F946=12,"December"))</f>
        <v>May</v>
      </c>
      <c r="J946" s="7" t="str" cm="1">
        <f t="array" ref="J946">_xlfn.IFS(OR(I946="December",I946="January",I946="Febuary"),"Winter",OR(I946="March",I946="April",I946="May"),"Spring",OR(I946="June",I946="July",I946="August"),"Summer",OR(I946="September",I946="October",I946="November"),"Fall")</f>
        <v>Spring</v>
      </c>
      <c r="K946" s="11">
        <v>45089</v>
      </c>
      <c r="L946" s="6">
        <f t="shared" si="113"/>
        <v>25</v>
      </c>
      <c r="M946" s="6" t="s">
        <v>138</v>
      </c>
      <c r="N946" s="6">
        <v>74686</v>
      </c>
      <c r="O946" s="6">
        <v>3646</v>
      </c>
      <c r="P946" s="12">
        <v>2810.25</v>
      </c>
      <c r="Q946" s="12">
        <f t="shared" si="114"/>
        <v>2810.25</v>
      </c>
      <c r="R946" s="6">
        <v>429</v>
      </c>
      <c r="S946" s="6" t="b">
        <v>1</v>
      </c>
      <c r="T946" s="6">
        <v>0</v>
      </c>
      <c r="U946" s="6">
        <f t="shared" si="115"/>
        <v>0</v>
      </c>
      <c r="V946" s="12">
        <f t="shared" si="116"/>
        <v>18639.75</v>
      </c>
      <c r="W946" s="12">
        <f t="shared" si="117"/>
        <v>6.5506993006993</v>
      </c>
      <c r="X946" s="12">
        <f t="shared" si="118"/>
        <v>0</v>
      </c>
      <c r="Y946" s="6">
        <f t="shared" si="119"/>
        <v>0</v>
      </c>
    </row>
    <row r="947" spans="1:25">
      <c r="A947" s="8" t="s">
        <v>1968</v>
      </c>
      <c r="B947" s="9" t="s">
        <v>1969</v>
      </c>
      <c r="C947" s="10" t="s">
        <v>4129</v>
      </c>
      <c r="D947" s="10">
        <v>45114</v>
      </c>
      <c r="E947" s="9">
        <v>7</v>
      </c>
      <c r="F947" s="9">
        <v>7</v>
      </c>
      <c r="G947" s="9">
        <v>2023</v>
      </c>
      <c r="H947" s="10">
        <f t="shared" si="112"/>
        <v>45114</v>
      </c>
      <c r="I947" s="10" t="str" cm="1">
        <f t="array" ref="I947">_xlfn.IFS(E947=1,"January",E947=2,"Febuary",E947=3,"March",E947=4,"April",E947=5,"May",E947=6,"June",E947=7,"July",E947=8,"August",E947=9,"September",E947=10,"October",E947=11,"November",E947=12,"December",E947&gt;12,_xlfn.IFS(F947=1,"January",F947=2,"Febuary",F947=3,"March",F947=4,"April",F947=5,"May",F947=6,"June",F947=7,"July",F947=8,"August",F947=9,"September",F947=10,"October",F947=11,"November",F947=12,"December"))</f>
        <v>July</v>
      </c>
      <c r="J947" s="10" t="str" cm="1">
        <f t="array" ref="J947">_xlfn.IFS(OR(I947="December",I947="January",I947="Febuary"),"Winter",OR(I947="March",I947="April",I947="May"),"Spring",OR(I947="June",I947="July",I947="August"),"Summer",OR(I947="September",I947="October",I947="November"),"Fall")</f>
        <v>Summer</v>
      </c>
      <c r="K947" s="13">
        <v>45138</v>
      </c>
      <c r="L947" s="9">
        <f t="shared" si="113"/>
        <v>24</v>
      </c>
      <c r="M947" s="9" t="s">
        <v>23</v>
      </c>
      <c r="N947" s="9">
        <v>68661</v>
      </c>
      <c r="O947" s="9">
        <v>1408</v>
      </c>
      <c r="P947" s="14">
        <v>1258.34</v>
      </c>
      <c r="Q947" s="14">
        <f t="shared" si="114"/>
        <v>1258.34</v>
      </c>
      <c r="R947" s="9">
        <v>246</v>
      </c>
      <c r="S947" s="9" t="b">
        <v>0</v>
      </c>
      <c r="T947" s="9">
        <v>0</v>
      </c>
      <c r="U947" s="9">
        <f t="shared" si="115"/>
        <v>0</v>
      </c>
      <c r="V947" s="14">
        <f t="shared" si="116"/>
        <v>11041.66</v>
      </c>
      <c r="W947" s="14">
        <f t="shared" si="117"/>
        <v>5.11520325203252</v>
      </c>
      <c r="X947" s="14">
        <f t="shared" si="118"/>
        <v>0</v>
      </c>
      <c r="Y947" s="9">
        <f t="shared" si="119"/>
        <v>0</v>
      </c>
    </row>
    <row r="948" spans="1:25">
      <c r="A948" s="5" t="s">
        <v>1970</v>
      </c>
      <c r="B948" s="6" t="s">
        <v>1971</v>
      </c>
      <c r="C948" s="7" t="s">
        <v>4127</v>
      </c>
      <c r="D948" s="7">
        <v>45152</v>
      </c>
      <c r="E948" s="6">
        <v>8</v>
      </c>
      <c r="F948" s="6">
        <v>14</v>
      </c>
      <c r="G948" s="6">
        <v>2023</v>
      </c>
      <c r="H948" s="7">
        <f t="shared" si="112"/>
        <v>45152</v>
      </c>
      <c r="I948" s="7" t="str" cm="1">
        <f t="array" ref="I948">_xlfn.IFS(E948=1,"January",E948=2,"Febuary",E948=3,"March",E948=4,"April",E948=5,"May",E948=6,"June",E948=7,"July",E948=8,"August",E948=9,"September",E948=10,"October",E948=11,"November",E948=12,"December",E948&gt;12,_xlfn.IFS(F948=1,"January",F948=2,"Febuary",F948=3,"March",F948=4,"April",F948=5,"May",F948=6,"June",F948=7,"July",F948=8,"August",F948=9,"September",F948=10,"October",F948=11,"November",F948=12,"December"))</f>
        <v>August</v>
      </c>
      <c r="J948" s="7" t="str" cm="1">
        <f t="array" ref="J948">_xlfn.IFS(OR(I948="December",I948="January",I948="Febuary"),"Winter",OR(I948="March",I948="April",I948="May"),"Spring",OR(I948="June",I948="July",I948="August"),"Summer",OR(I948="September",I948="October",I948="November"),"Fall")</f>
        <v>Summer</v>
      </c>
      <c r="K948" s="11">
        <v>45178</v>
      </c>
      <c r="L948" s="6">
        <f t="shared" si="113"/>
        <v>26</v>
      </c>
      <c r="M948" s="6" t="s">
        <v>14</v>
      </c>
      <c r="N948" s="6">
        <v>45247</v>
      </c>
      <c r="O948" s="6">
        <v>943</v>
      </c>
      <c r="P948" s="12">
        <v>1214.48</v>
      </c>
      <c r="Q948" s="12">
        <f t="shared" si="114"/>
        <v>1214.48</v>
      </c>
      <c r="R948" s="6">
        <v>183</v>
      </c>
      <c r="S948" s="6" t="b">
        <v>1</v>
      </c>
      <c r="T948" s="6">
        <v>0</v>
      </c>
      <c r="U948" s="6">
        <f t="shared" si="115"/>
        <v>0</v>
      </c>
      <c r="V948" s="12">
        <f t="shared" si="116"/>
        <v>7935.52</v>
      </c>
      <c r="W948" s="12">
        <f t="shared" si="117"/>
        <v>6.63650273224044</v>
      </c>
      <c r="X948" s="12">
        <f t="shared" si="118"/>
        <v>0</v>
      </c>
      <c r="Y948" s="6">
        <f t="shared" si="119"/>
        <v>0</v>
      </c>
    </row>
    <row r="949" spans="1:25">
      <c r="A949" s="8" t="s">
        <v>1972</v>
      </c>
      <c r="B949" s="9" t="s">
        <v>1973</v>
      </c>
      <c r="C949" s="10" t="s">
        <v>4131</v>
      </c>
      <c r="D949" s="10">
        <v>44979</v>
      </c>
      <c r="E949" s="9">
        <v>2</v>
      </c>
      <c r="F949" s="9">
        <v>22</v>
      </c>
      <c r="G949" s="9">
        <v>2023</v>
      </c>
      <c r="H949" s="10">
        <f t="shared" si="112"/>
        <v>44979</v>
      </c>
      <c r="I949" s="10" t="str" cm="1">
        <f t="array" ref="I949">_xlfn.IFS(E949=1,"January",E949=2,"Febuary",E949=3,"March",E949=4,"April",E949=5,"May",E949=6,"June",E949=7,"July",E949=8,"August",E949=9,"September",E949=10,"October",E949=11,"November",E949=12,"December",E949&gt;12,_xlfn.IFS(F949=1,"January",F949=2,"Febuary",F949=3,"March",F949=4,"April",F949=5,"May",F949=6,"June",F949=7,"July",F949=8,"August",F949=9,"September",F949=10,"October",F949=11,"November",F949=12,"December"))</f>
        <v>Febuary</v>
      </c>
      <c r="J949" s="10" t="str" cm="1">
        <f t="array" ref="J949">_xlfn.IFS(OR(I949="December",I949="January",I949="Febuary"),"Winter",OR(I949="March",I949="April",I949="May"),"Spring",OR(I949="June",I949="July",I949="August"),"Summer",OR(I949="September",I949="October",I949="November"),"Fall")</f>
        <v>Winter</v>
      </c>
      <c r="K949" s="13">
        <v>45000</v>
      </c>
      <c r="L949" s="9">
        <f t="shared" si="113"/>
        <v>21</v>
      </c>
      <c r="M949" s="9" t="s">
        <v>23</v>
      </c>
      <c r="N949" s="9">
        <v>17748</v>
      </c>
      <c r="O949" s="9">
        <v>513</v>
      </c>
      <c r="P949" s="14">
        <v>342.08</v>
      </c>
      <c r="Q949" s="14">
        <f t="shared" si="114"/>
        <v>342.08</v>
      </c>
      <c r="R949" s="9">
        <v>85</v>
      </c>
      <c r="S949" s="9" t="b">
        <v>1</v>
      </c>
      <c r="T949" s="9">
        <v>0</v>
      </c>
      <c r="U949" s="9">
        <f t="shared" si="115"/>
        <v>0</v>
      </c>
      <c r="V949" s="14">
        <f t="shared" si="116"/>
        <v>3907.92</v>
      </c>
      <c r="W949" s="14">
        <f t="shared" si="117"/>
        <v>4.02447058823529</v>
      </c>
      <c r="X949" s="14">
        <f t="shared" si="118"/>
        <v>0</v>
      </c>
      <c r="Y949" s="9">
        <f t="shared" si="119"/>
        <v>0</v>
      </c>
    </row>
    <row r="950" spans="1:25">
      <c r="A950" s="5" t="s">
        <v>1974</v>
      </c>
      <c r="B950" s="6" t="s">
        <v>1975</v>
      </c>
      <c r="C950" s="7" t="s">
        <v>4128</v>
      </c>
      <c r="D950" s="7">
        <v>45053</v>
      </c>
      <c r="E950" s="6">
        <v>5</v>
      </c>
      <c r="F950" s="6">
        <v>7</v>
      </c>
      <c r="G950" s="6">
        <v>2023</v>
      </c>
      <c r="H950" s="7">
        <f t="shared" si="112"/>
        <v>45053</v>
      </c>
      <c r="I950" s="7" t="str" cm="1">
        <f t="array" ref="I950">_xlfn.IFS(E950=1,"January",E950=2,"Febuary",E950=3,"March",E950=4,"April",E950=5,"May",E950=6,"June",E950=7,"July",E950=8,"August",E950=9,"September",E950=10,"October",E950=11,"November",E950=12,"December",E950&gt;12,_xlfn.IFS(F950=1,"January",F950=2,"Febuary",F950=3,"March",F950=4,"April",F950=5,"May",F950=6,"June",F950=7,"July",F950=8,"August",F950=9,"September",F950=10,"October",F950=11,"November",F950=12,"December"))</f>
        <v>May</v>
      </c>
      <c r="J950" s="7" t="str" cm="1">
        <f t="array" ref="J950">_xlfn.IFS(OR(I950="December",I950="January",I950="Febuary"),"Winter",OR(I950="March",I950="April",I950="May"),"Spring",OR(I950="June",I950="July",I950="August"),"Summer",OR(I950="September",I950="October",I950="November"),"Fall")</f>
        <v>Spring</v>
      </c>
      <c r="K950" s="11">
        <v>45082</v>
      </c>
      <c r="L950" s="6">
        <f t="shared" si="113"/>
        <v>29</v>
      </c>
      <c r="M950" s="6" t="s">
        <v>41</v>
      </c>
      <c r="N950" s="6">
        <v>5621</v>
      </c>
      <c r="O950" s="6">
        <v>277</v>
      </c>
      <c r="P950" s="12">
        <v>499.22</v>
      </c>
      <c r="Q950" s="12">
        <f t="shared" si="114"/>
        <v>499.22</v>
      </c>
      <c r="R950" s="6">
        <v>39</v>
      </c>
      <c r="S950" s="6" t="b">
        <v>1</v>
      </c>
      <c r="T950" s="6">
        <v>0</v>
      </c>
      <c r="U950" s="6">
        <f t="shared" si="115"/>
        <v>0</v>
      </c>
      <c r="V950" s="12">
        <f t="shared" si="116"/>
        <v>1450.78</v>
      </c>
      <c r="W950" s="12">
        <f t="shared" si="117"/>
        <v>12.8005128205128</v>
      </c>
      <c r="X950" s="12">
        <f t="shared" si="118"/>
        <v>0</v>
      </c>
      <c r="Y950" s="6">
        <f t="shared" si="119"/>
        <v>0</v>
      </c>
    </row>
    <row r="951" spans="1:25">
      <c r="A951" s="8" t="s">
        <v>1976</v>
      </c>
      <c r="B951" s="9" t="s">
        <v>1977</v>
      </c>
      <c r="C951" s="10" t="s">
        <v>4131</v>
      </c>
      <c r="D951" s="10">
        <v>45157</v>
      </c>
      <c r="E951" s="9">
        <v>8</v>
      </c>
      <c r="F951" s="9">
        <v>19</v>
      </c>
      <c r="G951" s="9">
        <v>2023</v>
      </c>
      <c r="H951" s="10">
        <f t="shared" si="112"/>
        <v>45157</v>
      </c>
      <c r="I951" s="10" t="str" cm="1">
        <f t="array" ref="I951">_xlfn.IFS(E951=1,"January",E951=2,"Febuary",E951=3,"March",E951=4,"April",E951=5,"May",E951=6,"June",E951=7,"July",E951=8,"August",E951=9,"September",E951=10,"October",E951=11,"November",E951=12,"December",E951&gt;12,_xlfn.IFS(F951=1,"January",F951=2,"Febuary",F951=3,"March",F951=4,"April",F951=5,"May",F951=6,"June",F951=7,"July",F951=8,"August",F951=9,"September",F951=10,"October",F951=11,"November",F951=12,"December"))</f>
        <v>August</v>
      </c>
      <c r="J951" s="10" t="str" cm="1">
        <f t="array" ref="J951">_xlfn.IFS(OR(I951="December",I951="January",I951="Febuary"),"Winter",OR(I951="March",I951="April",I951="May"),"Spring",OR(I951="June",I951="July",I951="August"),"Summer",OR(I951="September",I951="October",I951="November"),"Fall")</f>
        <v>Summer</v>
      </c>
      <c r="K951" s="13">
        <v>45163</v>
      </c>
      <c r="L951" s="9">
        <f t="shared" si="113"/>
        <v>6</v>
      </c>
      <c r="M951" s="9" t="s">
        <v>19</v>
      </c>
      <c r="N951" s="9">
        <v>16034</v>
      </c>
      <c r="O951" s="9">
        <v>332</v>
      </c>
      <c r="P951" s="14">
        <v>314.09</v>
      </c>
      <c r="Q951" s="14">
        <f t="shared" si="114"/>
        <v>314.09</v>
      </c>
      <c r="R951" s="9">
        <v>46</v>
      </c>
      <c r="S951" s="9" t="b">
        <v>0</v>
      </c>
      <c r="T951" s="9">
        <v>0</v>
      </c>
      <c r="U951" s="9">
        <f t="shared" si="115"/>
        <v>0</v>
      </c>
      <c r="V951" s="14">
        <f t="shared" si="116"/>
        <v>1985.91</v>
      </c>
      <c r="W951" s="14">
        <f t="shared" si="117"/>
        <v>6.82804347826087</v>
      </c>
      <c r="X951" s="14">
        <f t="shared" si="118"/>
        <v>0</v>
      </c>
      <c r="Y951" s="9">
        <f t="shared" si="119"/>
        <v>0</v>
      </c>
    </row>
    <row r="952" spans="1:25">
      <c r="A952" s="5" t="s">
        <v>1978</v>
      </c>
      <c r="B952" s="6" t="s">
        <v>1979</v>
      </c>
      <c r="C952" s="7" t="s">
        <v>4131</v>
      </c>
      <c r="D952" s="7">
        <v>44971</v>
      </c>
      <c r="E952" s="6">
        <v>2</v>
      </c>
      <c r="F952" s="6">
        <v>14</v>
      </c>
      <c r="G952" s="6">
        <v>2023</v>
      </c>
      <c r="H952" s="7">
        <f t="shared" si="112"/>
        <v>44971</v>
      </c>
      <c r="I952" s="7" t="str" cm="1">
        <f t="array" ref="I952">_xlfn.IFS(E952=1,"January",E952=2,"Febuary",E952=3,"March",E952=4,"April",E952=5,"May",E952=6,"June",E952=7,"July",E952=8,"August",E952=9,"September",E952=10,"October",E952=11,"November",E952=12,"December",E952&gt;12,_xlfn.IFS(F952=1,"January",F952=2,"Febuary",F952=3,"March",F952=4,"April",F952=5,"May",F952=6,"June",F952=7,"July",F952=8,"August",F952=9,"September",F952=10,"October",F952=11,"November",F952=12,"December"))</f>
        <v>Febuary</v>
      </c>
      <c r="J952" s="7" t="str" cm="1">
        <f t="array" ref="J952">_xlfn.IFS(OR(I952="December",I952="January",I952="Febuary"),"Winter",OR(I952="March",I952="April",I952="May"),"Spring",OR(I952="June",I952="July",I952="August"),"Summer",OR(I952="September",I952="October",I952="November"),"Fall")</f>
        <v>Winter</v>
      </c>
      <c r="K952" s="11">
        <v>44996</v>
      </c>
      <c r="L952" s="6">
        <f t="shared" si="113"/>
        <v>25</v>
      </c>
      <c r="M952" s="6" t="s">
        <v>23</v>
      </c>
      <c r="N952" s="6">
        <v>6126</v>
      </c>
      <c r="O952" s="6">
        <v>160</v>
      </c>
      <c r="P952" s="12">
        <v>119.01</v>
      </c>
      <c r="Q952" s="12">
        <f t="shared" si="114"/>
        <v>119.01</v>
      </c>
      <c r="R952" s="6">
        <v>28</v>
      </c>
      <c r="S952" s="6" t="b">
        <v>0</v>
      </c>
      <c r="T952" s="6">
        <v>0</v>
      </c>
      <c r="U952" s="6">
        <f t="shared" si="115"/>
        <v>0</v>
      </c>
      <c r="V952" s="12">
        <f t="shared" si="116"/>
        <v>1280.99</v>
      </c>
      <c r="W952" s="12">
        <f t="shared" si="117"/>
        <v>4.25035714285714</v>
      </c>
      <c r="X952" s="12">
        <f t="shared" si="118"/>
        <v>0</v>
      </c>
      <c r="Y952" s="6">
        <f t="shared" si="119"/>
        <v>0</v>
      </c>
    </row>
    <row r="953" spans="1:25">
      <c r="A953" s="8" t="s">
        <v>1980</v>
      </c>
      <c r="B953" s="9" t="s">
        <v>1981</v>
      </c>
      <c r="C953" s="10" t="s">
        <v>4127</v>
      </c>
      <c r="D953" s="10">
        <v>45048</v>
      </c>
      <c r="E953" s="9">
        <v>5</v>
      </c>
      <c r="F953" s="9">
        <v>2</v>
      </c>
      <c r="G953" s="9">
        <v>2023</v>
      </c>
      <c r="H953" s="10">
        <f t="shared" si="112"/>
        <v>45048</v>
      </c>
      <c r="I953" s="10" t="str" cm="1">
        <f t="array" ref="I953">_xlfn.IFS(E953=1,"January",E953=2,"Febuary",E953=3,"March",E953=4,"April",E953=5,"May",E953=6,"June",E953=7,"July",E953=8,"August",E953=9,"September",E953=10,"October",E953=11,"November",E953=12,"December",E953&gt;12,_xlfn.IFS(F953=1,"January",F953=2,"Febuary",F953=3,"March",F953=4,"April",F953=5,"May",F953=6,"June",F953=7,"July",F953=8,"August",F953=9,"September",F953=10,"October",F953=11,"November",F953=12,"December"))</f>
        <v>May</v>
      </c>
      <c r="J953" s="10" t="str" cm="1">
        <f t="array" ref="J953">_xlfn.IFS(OR(I953="December",I953="January",I953="Febuary"),"Winter",OR(I953="March",I953="April",I953="May"),"Spring",OR(I953="June",I953="July",I953="August"),"Summer",OR(I953="September",I953="October",I953="November"),"Fall")</f>
        <v>Spring</v>
      </c>
      <c r="K953" s="13">
        <v>45061</v>
      </c>
      <c r="L953" s="9">
        <f t="shared" si="113"/>
        <v>13</v>
      </c>
      <c r="M953" s="9" t="s">
        <v>33</v>
      </c>
      <c r="N953" s="9">
        <v>6122</v>
      </c>
      <c r="O953" s="9">
        <v>279</v>
      </c>
      <c r="P953" s="14">
        <v>422.25</v>
      </c>
      <c r="Q953" s="14">
        <f t="shared" si="114"/>
        <v>422.25</v>
      </c>
      <c r="R953" s="9">
        <v>36</v>
      </c>
      <c r="S953" s="9" t="b">
        <v>0</v>
      </c>
      <c r="T953" s="9">
        <v>0</v>
      </c>
      <c r="U953" s="9">
        <f t="shared" si="115"/>
        <v>0</v>
      </c>
      <c r="V953" s="14">
        <f t="shared" si="116"/>
        <v>1377.75</v>
      </c>
      <c r="W953" s="14">
        <f t="shared" si="117"/>
        <v>11.7291666666667</v>
      </c>
      <c r="X953" s="14">
        <f t="shared" si="118"/>
        <v>0</v>
      </c>
      <c r="Y953" s="9">
        <f t="shared" si="119"/>
        <v>0</v>
      </c>
    </row>
    <row r="954" spans="1:25">
      <c r="A954" s="5" t="s">
        <v>1982</v>
      </c>
      <c r="B954" s="6" t="s">
        <v>1983</v>
      </c>
      <c r="C954" s="7" t="s">
        <v>4127</v>
      </c>
      <c r="D954" s="7">
        <v>45279</v>
      </c>
      <c r="E954" s="6">
        <v>12</v>
      </c>
      <c r="F954" s="6">
        <v>19</v>
      </c>
      <c r="G954" s="6">
        <v>2023</v>
      </c>
      <c r="H954" s="7">
        <f t="shared" si="112"/>
        <v>45279</v>
      </c>
      <c r="I954" s="7" t="str" cm="1">
        <f t="array" ref="I954">_xlfn.IFS(E954=1,"January",E954=2,"Febuary",E954=3,"March",E954=4,"April",E954=5,"May",E954=6,"June",E954=7,"July",E954=8,"August",E954=9,"September",E954=10,"October",E954=11,"November",E954=12,"December",E954&gt;12,_xlfn.IFS(F954=1,"January",F954=2,"Febuary",F954=3,"March",F954=4,"April",F954=5,"May",F954=6,"June",F954=7,"July",F954=8,"August",F954=9,"September",F954=10,"October",F954=11,"November",F954=12,"December"))</f>
        <v>December</v>
      </c>
      <c r="J954" s="7" t="str" cm="1">
        <f t="array" ref="J954">_xlfn.IFS(OR(I954="December",I954="January",I954="Febuary"),"Winter",OR(I954="March",I954="April",I954="May"),"Spring",OR(I954="June",I954="July",I954="August"),"Summer",OR(I954="September",I954="October",I954="November"),"Fall")</f>
        <v>Winter</v>
      </c>
      <c r="K954" s="11">
        <v>45281</v>
      </c>
      <c r="L954" s="6">
        <f t="shared" si="113"/>
        <v>2</v>
      </c>
      <c r="M954" s="6" t="s">
        <v>14</v>
      </c>
      <c r="N954" s="6">
        <v>19030</v>
      </c>
      <c r="O954" s="6">
        <v>192</v>
      </c>
      <c r="P954" s="12">
        <v>106.97</v>
      </c>
      <c r="Q954" s="12">
        <f t="shared" si="114"/>
        <v>106.97</v>
      </c>
      <c r="R954" s="6">
        <v>32</v>
      </c>
      <c r="S954" s="6" t="b">
        <v>1</v>
      </c>
      <c r="T954" s="6">
        <v>0</v>
      </c>
      <c r="U954" s="6">
        <f t="shared" si="115"/>
        <v>0</v>
      </c>
      <c r="V954" s="12">
        <f t="shared" si="116"/>
        <v>1493.03</v>
      </c>
      <c r="W954" s="12">
        <f t="shared" si="117"/>
        <v>3.3428125</v>
      </c>
      <c r="X954" s="12">
        <f t="shared" si="118"/>
        <v>0</v>
      </c>
      <c r="Y954" s="6">
        <f t="shared" si="119"/>
        <v>0</v>
      </c>
    </row>
    <row r="955" spans="1:25">
      <c r="A955" s="8" t="s">
        <v>1984</v>
      </c>
      <c r="B955" s="9" t="s">
        <v>1985</v>
      </c>
      <c r="C955" s="10" t="s">
        <v>4131</v>
      </c>
      <c r="D955" s="10">
        <v>45250</v>
      </c>
      <c r="E955" s="9">
        <v>11</v>
      </c>
      <c r="F955" s="9">
        <v>20</v>
      </c>
      <c r="G955" s="9">
        <v>2023</v>
      </c>
      <c r="H955" s="10">
        <f t="shared" si="112"/>
        <v>45250</v>
      </c>
      <c r="I955" s="10" t="str" cm="1">
        <f t="array" ref="I955">_xlfn.IFS(E955=1,"January",E955=2,"Febuary",E955=3,"March",E955=4,"April",E955=5,"May",E955=6,"June",E955=7,"July",E955=8,"August",E955=9,"September",E955=10,"October",E955=11,"November",E955=12,"December",E955&gt;12,_xlfn.IFS(F955=1,"January",F955=2,"Febuary",F955=3,"March",F955=4,"April",F955=5,"May",F955=6,"June",F955=7,"July",F955=8,"August",F955=9,"September",F955=10,"October",F955=11,"November",F955=12,"December"))</f>
        <v>November</v>
      </c>
      <c r="J955" s="10" t="str" cm="1">
        <f t="array" ref="J955">_xlfn.IFS(OR(I955="December",I955="January",I955="Febuary"),"Winter",OR(I955="March",I955="April",I955="May"),"Spring",OR(I955="June",I955="July",I955="August"),"Summer",OR(I955="September",I955="October",I955="November"),"Fall")</f>
        <v>Fall</v>
      </c>
      <c r="K955" s="13">
        <v>45260</v>
      </c>
      <c r="L955" s="9">
        <f t="shared" si="113"/>
        <v>10</v>
      </c>
      <c r="M955" s="9" t="s">
        <v>23</v>
      </c>
      <c r="N955" s="9">
        <v>83838</v>
      </c>
      <c r="O955" s="9">
        <v>971</v>
      </c>
      <c r="P955" s="14">
        <v>1388.48</v>
      </c>
      <c r="Q955" s="14">
        <f t="shared" si="114"/>
        <v>1388.48</v>
      </c>
      <c r="R955" s="9">
        <v>122</v>
      </c>
      <c r="S955" s="9" t="b">
        <v>0</v>
      </c>
      <c r="T955" s="9">
        <v>0</v>
      </c>
      <c r="U955" s="9">
        <f t="shared" si="115"/>
        <v>0</v>
      </c>
      <c r="V955" s="14">
        <f t="shared" si="116"/>
        <v>4711.52</v>
      </c>
      <c r="W955" s="14">
        <f t="shared" si="117"/>
        <v>11.3809836065574</v>
      </c>
      <c r="X955" s="14">
        <f t="shared" si="118"/>
        <v>0</v>
      </c>
      <c r="Y955" s="9">
        <f t="shared" si="119"/>
        <v>0</v>
      </c>
    </row>
    <row r="956" spans="1:25">
      <c r="A956" s="5" t="s">
        <v>1986</v>
      </c>
      <c r="B956" s="6" t="s">
        <v>1987</v>
      </c>
      <c r="C956" s="7" t="s">
        <v>4131</v>
      </c>
      <c r="D956" s="7">
        <v>45032</v>
      </c>
      <c r="E956" s="6">
        <v>4</v>
      </c>
      <c r="F956" s="6">
        <v>16</v>
      </c>
      <c r="G956" s="6">
        <v>2023</v>
      </c>
      <c r="H956" s="7">
        <f t="shared" si="112"/>
        <v>45032</v>
      </c>
      <c r="I956" s="7" t="str" cm="1">
        <f t="array" ref="I956">_xlfn.IFS(E956=1,"January",E956=2,"Febuary",E956=3,"March",E956=4,"April",E956=5,"May",E956=6,"June",E956=7,"July",E956=8,"August",E956=9,"September",E956=10,"October",E956=11,"November",E956=12,"December",E956&gt;12,_xlfn.IFS(F956=1,"January",F956=2,"Febuary",F956=3,"March",F956=4,"April",F956=5,"May",F956=6,"June",F956=7,"July",F956=8,"August",F956=9,"September",F956=10,"October",F956=11,"November",F956=12,"December"))</f>
        <v>April</v>
      </c>
      <c r="J956" s="7" t="str" cm="1">
        <f t="array" ref="J956">_xlfn.IFS(OR(I956="December",I956="January",I956="Febuary"),"Winter",OR(I956="March",I956="April",I956="May"),"Spring",OR(I956="June",I956="July",I956="August"),"Summer",OR(I956="September",I956="October",I956="November"),"Fall")</f>
        <v>Spring</v>
      </c>
      <c r="K956" s="11">
        <v>45038</v>
      </c>
      <c r="L956" s="6">
        <f t="shared" si="113"/>
        <v>6</v>
      </c>
      <c r="M956" s="6" t="s">
        <v>23</v>
      </c>
      <c r="N956" s="6">
        <v>85717</v>
      </c>
      <c r="O956" s="6">
        <v>2928</v>
      </c>
      <c r="P956" s="12">
        <v>4530.49</v>
      </c>
      <c r="Q956" s="12">
        <f t="shared" si="114"/>
        <v>3636.145</v>
      </c>
      <c r="R956" s="6">
        <v>173</v>
      </c>
      <c r="S956" s="6" t="b">
        <v>1</v>
      </c>
      <c r="T956" s="6">
        <v>0</v>
      </c>
      <c r="U956" s="6">
        <f t="shared" si="115"/>
        <v>0</v>
      </c>
      <c r="V956" s="12">
        <f t="shared" si="116"/>
        <v>5013.855</v>
      </c>
      <c r="W956" s="12">
        <f t="shared" si="117"/>
        <v>21.0181791907514</v>
      </c>
      <c r="X956" s="12">
        <f t="shared" si="118"/>
        <v>0</v>
      </c>
      <c r="Y956" s="6">
        <f t="shared" si="119"/>
        <v>0</v>
      </c>
    </row>
    <row r="957" spans="1:25">
      <c r="A957" s="8" t="s">
        <v>1988</v>
      </c>
      <c r="B957" s="9" t="s">
        <v>1989</v>
      </c>
      <c r="C957" s="10" t="s">
        <v>4129</v>
      </c>
      <c r="D957" s="10">
        <v>45218</v>
      </c>
      <c r="E957" s="9">
        <v>10</v>
      </c>
      <c r="F957" s="9">
        <v>19</v>
      </c>
      <c r="G957" s="9">
        <v>2023</v>
      </c>
      <c r="H957" s="10">
        <f t="shared" si="112"/>
        <v>45218</v>
      </c>
      <c r="I957" s="10" t="str" cm="1">
        <f t="array" ref="I957">_xlfn.IFS(E957=1,"January",E957=2,"Febuary",E957=3,"March",E957=4,"April",E957=5,"May",E957=6,"June",E957=7,"July",E957=8,"August",E957=9,"September",E957=10,"October",E957=11,"November",E957=12,"December",E957&gt;12,_xlfn.IFS(F957=1,"January",F957=2,"Febuary",F957=3,"March",F957=4,"April",F957=5,"May",F957=6,"June",F957=7,"July",F957=8,"August",F957=9,"September",F957=10,"October",F957=11,"November",F957=12,"December"))</f>
        <v>October</v>
      </c>
      <c r="J957" s="10" t="str" cm="1">
        <f t="array" ref="J957">_xlfn.IFS(OR(I957="December",I957="January",I957="Febuary"),"Winter",OR(I957="March",I957="April",I957="May"),"Spring",OR(I957="June",I957="July",I957="August"),"Summer",OR(I957="September",I957="October",I957="November"),"Fall")</f>
        <v>Fall</v>
      </c>
      <c r="K957" s="13">
        <v>45226</v>
      </c>
      <c r="L957" s="9">
        <f t="shared" si="113"/>
        <v>8</v>
      </c>
      <c r="M957" s="9" t="s">
        <v>41</v>
      </c>
      <c r="N957" s="9">
        <v>56658</v>
      </c>
      <c r="O957" s="9">
        <v>2622</v>
      </c>
      <c r="P957" s="14">
        <v>2156.27</v>
      </c>
      <c r="Q957" s="14">
        <f t="shared" si="114"/>
        <v>2156.27</v>
      </c>
      <c r="R957" s="9">
        <v>282</v>
      </c>
      <c r="S957" s="9" t="b">
        <v>0</v>
      </c>
      <c r="T957" s="9">
        <v>0</v>
      </c>
      <c r="U957" s="9">
        <f t="shared" si="115"/>
        <v>0</v>
      </c>
      <c r="V957" s="14">
        <f t="shared" si="116"/>
        <v>11943.73</v>
      </c>
      <c r="W957" s="14">
        <f t="shared" si="117"/>
        <v>7.6463475177305</v>
      </c>
      <c r="X957" s="14">
        <f t="shared" si="118"/>
        <v>0</v>
      </c>
      <c r="Y957" s="9">
        <f t="shared" si="119"/>
        <v>0</v>
      </c>
    </row>
    <row r="958" spans="1:25">
      <c r="A958" s="5" t="s">
        <v>1990</v>
      </c>
      <c r="B958" s="6" t="s">
        <v>1991</v>
      </c>
      <c r="C958" s="7" t="s">
        <v>4131</v>
      </c>
      <c r="D958" s="7">
        <v>45202</v>
      </c>
      <c r="E958" s="6">
        <v>10</v>
      </c>
      <c r="F958" s="6">
        <v>3</v>
      </c>
      <c r="G958" s="6">
        <v>2023</v>
      </c>
      <c r="H958" s="7">
        <f t="shared" si="112"/>
        <v>45202</v>
      </c>
      <c r="I958" s="7" t="str" cm="1">
        <f t="array" ref="I958">_xlfn.IFS(E958=1,"January",E958=2,"Febuary",E958=3,"March",E958=4,"April",E958=5,"May",E958=6,"June",E958=7,"July",E958=8,"August",E958=9,"September",E958=10,"October",E958=11,"November",E958=12,"December",E958&gt;12,_xlfn.IFS(F958=1,"January",F958=2,"Febuary",F958=3,"March",F958=4,"April",F958=5,"May",F958=6,"June",F958=7,"July",F958=8,"August",F958=9,"September",F958=10,"October",F958=11,"November",F958=12,"December"))</f>
        <v>October</v>
      </c>
      <c r="J958" s="7" t="str" cm="1">
        <f t="array" ref="J958">_xlfn.IFS(OR(I958="December",I958="January",I958="Febuary"),"Winter",OR(I958="March",I958="April",I958="May"),"Spring",OR(I958="June",I958="July",I958="August"),"Summer",OR(I958="September",I958="October",I958="November"),"Fall")</f>
        <v>Fall</v>
      </c>
      <c r="K958" s="11">
        <v>45213</v>
      </c>
      <c r="L958" s="6">
        <f t="shared" si="113"/>
        <v>11</v>
      </c>
      <c r="M958" s="6" t="s">
        <v>14</v>
      </c>
      <c r="N958" s="6">
        <v>39638</v>
      </c>
      <c r="O958" s="6">
        <v>775</v>
      </c>
      <c r="P958" s="12">
        <v>436.28</v>
      </c>
      <c r="Q958" s="12">
        <f t="shared" si="114"/>
        <v>436.28</v>
      </c>
      <c r="R958" s="6">
        <v>90</v>
      </c>
      <c r="S958" s="6" t="b">
        <v>1</v>
      </c>
      <c r="T958" s="6">
        <v>0</v>
      </c>
      <c r="U958" s="6">
        <f t="shared" si="115"/>
        <v>0</v>
      </c>
      <c r="V958" s="12">
        <f t="shared" si="116"/>
        <v>4063.72</v>
      </c>
      <c r="W958" s="12">
        <f t="shared" si="117"/>
        <v>4.84755555555556</v>
      </c>
      <c r="X958" s="12">
        <f t="shared" si="118"/>
        <v>0</v>
      </c>
      <c r="Y958" s="6">
        <f t="shared" si="119"/>
        <v>0</v>
      </c>
    </row>
    <row r="959" spans="1:25">
      <c r="A959" s="8" t="s">
        <v>1992</v>
      </c>
      <c r="B959" s="9" t="s">
        <v>1993</v>
      </c>
      <c r="C959" s="10" t="s">
        <v>4128</v>
      </c>
      <c r="D959" s="10">
        <v>45076</v>
      </c>
      <c r="E959" s="9">
        <v>5</v>
      </c>
      <c r="F959" s="9">
        <v>30</v>
      </c>
      <c r="G959" s="9">
        <v>2023</v>
      </c>
      <c r="H959" s="10">
        <f t="shared" si="112"/>
        <v>45076</v>
      </c>
      <c r="I959" s="10" t="str" cm="1">
        <f t="array" ref="I959">_xlfn.IFS(E959=1,"January",E959=2,"Febuary",E959=3,"March",E959=4,"April",E959=5,"May",E959=6,"June",E959=7,"July",E959=8,"August",E959=9,"September",E959=10,"October",E959=11,"November",E959=12,"December",E959&gt;12,_xlfn.IFS(F959=1,"January",F959=2,"Febuary",F959=3,"March",F959=4,"April",F959=5,"May",F959=6,"June",F959=7,"July",F959=8,"August",F959=9,"September",F959=10,"October",F959=11,"November",F959=12,"December"))</f>
        <v>May</v>
      </c>
      <c r="J959" s="10" t="str" cm="1">
        <f t="array" ref="J959">_xlfn.IFS(OR(I959="December",I959="January",I959="Febuary"),"Winter",OR(I959="March",I959="April",I959="May"),"Spring",OR(I959="June",I959="July",I959="August"),"Summer",OR(I959="September",I959="October",I959="November"),"Fall")</f>
        <v>Spring</v>
      </c>
      <c r="K959" s="13">
        <v>45104</v>
      </c>
      <c r="L959" s="9">
        <f t="shared" si="113"/>
        <v>28</v>
      </c>
      <c r="M959" s="9" t="s">
        <v>41</v>
      </c>
      <c r="N959" s="9">
        <v>68067</v>
      </c>
      <c r="O959" s="9">
        <v>1959</v>
      </c>
      <c r="P959" s="14">
        <v>2048.07</v>
      </c>
      <c r="Q959" s="14">
        <f t="shared" si="114"/>
        <v>2048.07</v>
      </c>
      <c r="R959" s="9">
        <v>139</v>
      </c>
      <c r="S959" s="9" t="b">
        <v>1</v>
      </c>
      <c r="T959" s="9">
        <v>0</v>
      </c>
      <c r="U959" s="9">
        <f t="shared" si="115"/>
        <v>0</v>
      </c>
      <c r="V959" s="14">
        <f t="shared" si="116"/>
        <v>4901.93</v>
      </c>
      <c r="W959" s="14">
        <f t="shared" si="117"/>
        <v>14.7343165467626</v>
      </c>
      <c r="X959" s="14">
        <f t="shared" si="118"/>
        <v>0</v>
      </c>
      <c r="Y959" s="9">
        <f t="shared" si="119"/>
        <v>0</v>
      </c>
    </row>
    <row r="960" spans="1:25">
      <c r="A960" s="5" t="s">
        <v>1994</v>
      </c>
      <c r="B960" s="6" t="s">
        <v>1995</v>
      </c>
      <c r="C960" s="7" t="s">
        <v>4129</v>
      </c>
      <c r="D960" s="7">
        <v>45190</v>
      </c>
      <c r="E960" s="6">
        <v>9</v>
      </c>
      <c r="F960" s="6">
        <v>21</v>
      </c>
      <c r="G960" s="6">
        <v>2023</v>
      </c>
      <c r="H960" s="7">
        <f t="shared" si="112"/>
        <v>45190</v>
      </c>
      <c r="I960" s="7" t="str" cm="1">
        <f t="array" ref="I960">_xlfn.IFS(E960=1,"January",E960=2,"Febuary",E960=3,"March",E960=4,"April",E960=5,"May",E960=6,"June",E960=7,"July",E960=8,"August",E960=9,"September",E960=10,"October",E960=11,"November",E960=12,"December",E960&gt;12,_xlfn.IFS(F960=1,"January",F960=2,"Febuary",F960=3,"March",F960=4,"April",F960=5,"May",F960=6,"June",F960=7,"July",F960=8,"August",F960=9,"September",F960=10,"October",F960=11,"November",F960=12,"December"))</f>
        <v>September</v>
      </c>
      <c r="J960" s="7" t="str" cm="1">
        <f t="array" ref="J960">_xlfn.IFS(OR(I960="December",I960="January",I960="Febuary"),"Winter",OR(I960="March",I960="April",I960="May"),"Spring",OR(I960="June",I960="July",I960="August"),"Summer",OR(I960="September",I960="October",I960="November"),"Fall")</f>
        <v>Fall</v>
      </c>
      <c r="K960" s="11">
        <v>45212</v>
      </c>
      <c r="L960" s="6">
        <f t="shared" si="113"/>
        <v>22</v>
      </c>
      <c r="M960" s="6" t="s">
        <v>23</v>
      </c>
      <c r="N960" s="6">
        <v>89869</v>
      </c>
      <c r="O960" s="6">
        <v>2518</v>
      </c>
      <c r="P960" s="12">
        <v>1631.39</v>
      </c>
      <c r="Q960" s="12">
        <f t="shared" si="114"/>
        <v>1631.39</v>
      </c>
      <c r="R960" s="6">
        <v>164</v>
      </c>
      <c r="S960" s="6" t="b">
        <v>1</v>
      </c>
      <c r="T960" s="6">
        <v>0</v>
      </c>
      <c r="U960" s="6">
        <f t="shared" si="115"/>
        <v>0</v>
      </c>
      <c r="V960" s="12">
        <f t="shared" si="116"/>
        <v>6568.61</v>
      </c>
      <c r="W960" s="12">
        <f t="shared" si="117"/>
        <v>9.9475</v>
      </c>
      <c r="X960" s="12">
        <f t="shared" si="118"/>
        <v>0</v>
      </c>
      <c r="Y960" s="6">
        <f t="shared" si="119"/>
        <v>0</v>
      </c>
    </row>
    <row r="961" spans="1:25">
      <c r="A961" s="8" t="s">
        <v>1996</v>
      </c>
      <c r="B961" s="9" t="s">
        <v>1997</v>
      </c>
      <c r="C961" s="10" t="s">
        <v>4129</v>
      </c>
      <c r="D961" s="10">
        <v>44975</v>
      </c>
      <c r="E961" s="9">
        <v>2</v>
      </c>
      <c r="F961" s="9">
        <v>18</v>
      </c>
      <c r="G961" s="9">
        <v>2023</v>
      </c>
      <c r="H961" s="10">
        <f t="shared" si="112"/>
        <v>44975</v>
      </c>
      <c r="I961" s="10" t="str" cm="1">
        <f t="array" ref="I961">_xlfn.IFS(E961=1,"January",E961=2,"Febuary",E961=3,"March",E961=4,"April",E961=5,"May",E961=6,"June",E961=7,"July",E961=8,"August",E961=9,"September",E961=10,"October",E961=11,"November",E961=12,"December",E961&gt;12,_xlfn.IFS(F961=1,"January",F961=2,"Febuary",F961=3,"March",F961=4,"April",F961=5,"May",F961=6,"June",F961=7,"July",F961=8,"August",F961=9,"September",F961=10,"October",F961=11,"November",F961=12,"December"))</f>
        <v>Febuary</v>
      </c>
      <c r="J961" s="10" t="str" cm="1">
        <f t="array" ref="J961">_xlfn.IFS(OR(I961="December",I961="January",I961="Febuary"),"Winter",OR(I961="March",I961="April",I961="May"),"Spring",OR(I961="June",I961="July",I961="August"),"Summer",OR(I961="September",I961="October",I961="November"),"Fall")</f>
        <v>Winter</v>
      </c>
      <c r="K961" s="13">
        <v>44994</v>
      </c>
      <c r="L961" s="9">
        <f t="shared" si="113"/>
        <v>19</v>
      </c>
      <c r="M961" s="9" t="s">
        <v>33</v>
      </c>
      <c r="N961" s="9">
        <v>35674</v>
      </c>
      <c r="O961" s="9">
        <v>1031</v>
      </c>
      <c r="P961" s="14">
        <v>695.63</v>
      </c>
      <c r="Q961" s="14">
        <f t="shared" si="114"/>
        <v>695.63</v>
      </c>
      <c r="R961" s="9">
        <v>134</v>
      </c>
      <c r="S961" s="9" t="b">
        <v>0</v>
      </c>
      <c r="T961" s="9">
        <v>0</v>
      </c>
      <c r="U961" s="9">
        <f t="shared" si="115"/>
        <v>0</v>
      </c>
      <c r="V961" s="14">
        <f t="shared" si="116"/>
        <v>6004.37</v>
      </c>
      <c r="W961" s="14">
        <f t="shared" si="117"/>
        <v>5.19126865671642</v>
      </c>
      <c r="X961" s="14">
        <f t="shared" si="118"/>
        <v>0</v>
      </c>
      <c r="Y961" s="9">
        <f t="shared" si="119"/>
        <v>0</v>
      </c>
    </row>
    <row r="962" spans="1:25">
      <c r="A962" s="5" t="s">
        <v>1998</v>
      </c>
      <c r="B962" s="6" t="s">
        <v>1999</v>
      </c>
      <c r="C962" s="7" t="s">
        <v>4127</v>
      </c>
      <c r="D962" s="7">
        <v>45137</v>
      </c>
      <c r="E962" s="6">
        <v>7</v>
      </c>
      <c r="F962" s="6">
        <v>30</v>
      </c>
      <c r="G962" s="6">
        <v>2023</v>
      </c>
      <c r="H962" s="7">
        <f t="shared" ref="H962:H1025" si="120">IF(E962&gt;12,DATE(G962,F962,E962),D962)</f>
        <v>45137</v>
      </c>
      <c r="I962" s="7" t="str" cm="1">
        <f t="array" ref="I962">_xlfn.IFS(E962=1,"January",E962=2,"Febuary",E962=3,"March",E962=4,"April",E962=5,"May",E962=6,"June",E962=7,"July",E962=8,"August",E962=9,"September",E962=10,"October",E962=11,"November",E962=12,"December",E962&gt;12,_xlfn.IFS(F962=1,"January",F962=2,"Febuary",F962=3,"March",F962=4,"April",F962=5,"May",F962=6,"June",F962=7,"July",F962=8,"August",F962=9,"September",F962=10,"October",F962=11,"November",F962=12,"December"))</f>
        <v>July</v>
      </c>
      <c r="J962" s="7" t="str" cm="1">
        <f t="array" ref="J962">_xlfn.IFS(OR(I962="December",I962="January",I962="Febuary"),"Winter",OR(I962="March",I962="April",I962="May"),"Spring",OR(I962="June",I962="July",I962="August"),"Summer",OR(I962="September",I962="October",I962="November"),"Fall")</f>
        <v>Summer</v>
      </c>
      <c r="K962" s="11">
        <v>45132</v>
      </c>
      <c r="L962" s="6">
        <f t="shared" ref="L962:L1025" si="121">IF(DATEDIF(H962,K962,"D")&lt;0,H962+30,DATEDIF(H962,K962,"D"))</f>
        <v>45167</v>
      </c>
      <c r="M962" s="6" t="s">
        <v>138</v>
      </c>
      <c r="N962" s="6">
        <v>36854</v>
      </c>
      <c r="O962" s="6">
        <v>1286</v>
      </c>
      <c r="P962" s="12">
        <v>1133.47</v>
      </c>
      <c r="Q962" s="12">
        <f t="shared" ref="Q962:Q1025" si="122">IF(IF(P962&lt;$AA$6,$AA$6,IF(P962&gt;$AA$7,$AA$7,P962))&lt;0,IF(P962&lt;$AA$6,$AA$6,IF(P962&gt;$AA$7,$AA$7,P962))*(-1),IF(P962&lt;$AA$6,$AA$6,IF(P962&gt;$AA$7,$AA$7,P962)))</f>
        <v>1133.47</v>
      </c>
      <c r="R962" s="6">
        <v>80</v>
      </c>
      <c r="S962" s="6" t="b">
        <v>0</v>
      </c>
      <c r="T962" s="6">
        <v>0</v>
      </c>
      <c r="U962" s="6">
        <f t="shared" ref="U962:U1025" si="123">IFERROR((R962/T962)*100,0)</f>
        <v>0</v>
      </c>
      <c r="V962" s="12">
        <f t="shared" ref="V962:V1025" si="124">(R962*50)-Q962</f>
        <v>2866.53</v>
      </c>
      <c r="W962" s="12">
        <f t="shared" ref="W962:W1025" si="125">IFERROR(Q962/R962,0)</f>
        <v>14.168375</v>
      </c>
      <c r="X962" s="12">
        <f t="shared" ref="X962:X1025" si="126">IFERROR(Q962/T962,0)</f>
        <v>0</v>
      </c>
      <c r="Y962" s="6">
        <f t="shared" ref="Y962:Y1025" si="127">T962/N962</f>
        <v>0</v>
      </c>
    </row>
    <row r="963" spans="1:25">
      <c r="A963" s="8" t="s">
        <v>2000</v>
      </c>
      <c r="B963" s="9" t="s">
        <v>2001</v>
      </c>
      <c r="C963" s="10" t="s">
        <v>4129</v>
      </c>
      <c r="D963" s="10">
        <v>45262</v>
      </c>
      <c r="E963" s="9">
        <v>12</v>
      </c>
      <c r="F963" s="9">
        <v>2</v>
      </c>
      <c r="G963" s="9">
        <v>2023</v>
      </c>
      <c r="H963" s="10">
        <f t="shared" si="120"/>
        <v>45262</v>
      </c>
      <c r="I963" s="10" t="str" cm="1">
        <f t="array" ref="I963">_xlfn.IFS(E963=1,"January",E963=2,"Febuary",E963=3,"March",E963=4,"April",E963=5,"May",E963=6,"June",E963=7,"July",E963=8,"August",E963=9,"September",E963=10,"October",E963=11,"November",E963=12,"December",E963&gt;12,_xlfn.IFS(F963=1,"January",F963=2,"Febuary",F963=3,"March",F963=4,"April",F963=5,"May",F963=6,"June",F963=7,"July",F963=8,"August",F963=9,"September",F963=10,"October",F963=11,"November",F963=12,"December"))</f>
        <v>December</v>
      </c>
      <c r="J963" s="10" t="str" cm="1">
        <f t="array" ref="J963">_xlfn.IFS(OR(I963="December",I963="January",I963="Febuary"),"Winter",OR(I963="March",I963="April",I963="May"),"Spring",OR(I963="June",I963="July",I963="August"),"Summer",OR(I963="September",I963="October",I963="November"),"Fall")</f>
        <v>Winter</v>
      </c>
      <c r="K963" s="13">
        <v>45278</v>
      </c>
      <c r="L963" s="9">
        <f t="shared" si="121"/>
        <v>16</v>
      </c>
      <c r="M963" s="9" t="s">
        <v>19</v>
      </c>
      <c r="N963" s="9">
        <v>47271</v>
      </c>
      <c r="O963" s="9">
        <v>1360</v>
      </c>
      <c r="P963" s="14">
        <v>1282.75</v>
      </c>
      <c r="Q963" s="14">
        <f t="shared" si="122"/>
        <v>1282.75</v>
      </c>
      <c r="R963" s="9">
        <v>129</v>
      </c>
      <c r="S963" s="9" t="b">
        <v>0</v>
      </c>
      <c r="T963" s="9">
        <v>0</v>
      </c>
      <c r="U963" s="9">
        <f t="shared" si="123"/>
        <v>0</v>
      </c>
      <c r="V963" s="14">
        <f t="shared" si="124"/>
        <v>5167.25</v>
      </c>
      <c r="W963" s="14">
        <f t="shared" si="125"/>
        <v>9.9437984496124</v>
      </c>
      <c r="X963" s="14">
        <f t="shared" si="126"/>
        <v>0</v>
      </c>
      <c r="Y963" s="9">
        <f t="shared" si="127"/>
        <v>0</v>
      </c>
    </row>
    <row r="964" spans="1:25">
      <c r="A964" s="5" t="s">
        <v>2002</v>
      </c>
      <c r="B964" s="6" t="s">
        <v>2003</v>
      </c>
      <c r="C964" s="7" t="s">
        <v>4128</v>
      </c>
      <c r="D964" s="7">
        <v>45054</v>
      </c>
      <c r="E964" s="6">
        <v>5</v>
      </c>
      <c r="F964" s="6">
        <v>8</v>
      </c>
      <c r="G964" s="6">
        <v>2023</v>
      </c>
      <c r="H964" s="7">
        <f t="shared" si="120"/>
        <v>45054</v>
      </c>
      <c r="I964" s="7" t="str" cm="1">
        <f t="array" ref="I964">_xlfn.IFS(E964=1,"January",E964=2,"Febuary",E964=3,"March",E964=4,"April",E964=5,"May",E964=6,"June",E964=7,"July",E964=8,"August",E964=9,"September",E964=10,"October",E964=11,"November",E964=12,"December",E964&gt;12,_xlfn.IFS(F964=1,"January",F964=2,"Febuary",F964=3,"March",F964=4,"April",F964=5,"May",F964=6,"June",F964=7,"July",F964=8,"August",F964=9,"September",F964=10,"October",F964=11,"November",F964=12,"December"))</f>
        <v>May</v>
      </c>
      <c r="J964" s="7" t="str" cm="1">
        <f t="array" ref="J964">_xlfn.IFS(OR(I964="December",I964="January",I964="Febuary"),"Winter",OR(I964="March",I964="April",I964="May"),"Spring",OR(I964="June",I964="July",I964="August"),"Summer",OR(I964="September",I964="October",I964="November"),"Fall")</f>
        <v>Spring</v>
      </c>
      <c r="K964" s="11">
        <v>45062</v>
      </c>
      <c r="L964" s="6">
        <f t="shared" si="121"/>
        <v>8</v>
      </c>
      <c r="M964" s="6" t="s">
        <v>41</v>
      </c>
      <c r="N964" s="6">
        <v>74688</v>
      </c>
      <c r="O964" s="6">
        <v>2083</v>
      </c>
      <c r="P964" s="12">
        <v>2697.39</v>
      </c>
      <c r="Q964" s="12">
        <f t="shared" si="122"/>
        <v>2697.39</v>
      </c>
      <c r="R964" s="6">
        <v>336</v>
      </c>
      <c r="S964" s="6" t="b">
        <v>1</v>
      </c>
      <c r="T964" s="6">
        <v>0</v>
      </c>
      <c r="U964" s="6">
        <f t="shared" si="123"/>
        <v>0</v>
      </c>
      <c r="V964" s="12">
        <f t="shared" si="124"/>
        <v>14102.61</v>
      </c>
      <c r="W964" s="12">
        <f t="shared" si="125"/>
        <v>8.02794642857143</v>
      </c>
      <c r="X964" s="12">
        <f t="shared" si="126"/>
        <v>0</v>
      </c>
      <c r="Y964" s="6">
        <f t="shared" si="127"/>
        <v>0</v>
      </c>
    </row>
    <row r="965" spans="1:25">
      <c r="A965" s="8" t="s">
        <v>2004</v>
      </c>
      <c r="B965" s="9" t="s">
        <v>2005</v>
      </c>
      <c r="C965" s="10" t="s">
        <v>4131</v>
      </c>
      <c r="D965" s="10">
        <v>45053</v>
      </c>
      <c r="E965" s="9">
        <v>5</v>
      </c>
      <c r="F965" s="9">
        <v>7</v>
      </c>
      <c r="G965" s="9">
        <v>2023</v>
      </c>
      <c r="H965" s="10">
        <f t="shared" si="120"/>
        <v>45053</v>
      </c>
      <c r="I965" s="10" t="str" cm="1">
        <f t="array" ref="I965">_xlfn.IFS(E965=1,"January",E965=2,"Febuary",E965=3,"March",E965=4,"April",E965=5,"May",E965=6,"June",E965=7,"July",E965=8,"August",E965=9,"September",E965=10,"October",E965=11,"November",E965=12,"December",E965&gt;12,_xlfn.IFS(F965=1,"January",F965=2,"Febuary",F965=3,"March",F965=4,"April",F965=5,"May",F965=6,"June",F965=7,"July",F965=8,"August",F965=9,"September",F965=10,"October",F965=11,"November",F965=12,"December"))</f>
        <v>May</v>
      </c>
      <c r="J965" s="10" t="str" cm="1">
        <f t="array" ref="J965">_xlfn.IFS(OR(I965="December",I965="January",I965="Febuary"),"Winter",OR(I965="March",I965="April",I965="May"),"Spring",OR(I965="June",I965="July",I965="August"),"Summer",OR(I965="September",I965="October",I965="November"),"Fall")</f>
        <v>Spring</v>
      </c>
      <c r="K965" s="13">
        <v>45076</v>
      </c>
      <c r="L965" s="9">
        <f t="shared" si="121"/>
        <v>23</v>
      </c>
      <c r="M965" s="9" t="s">
        <v>415</v>
      </c>
      <c r="N965" s="9">
        <v>39518</v>
      </c>
      <c r="O965" s="9">
        <v>1144</v>
      </c>
      <c r="P965" s="14">
        <v>1736.12</v>
      </c>
      <c r="Q965" s="14">
        <f t="shared" si="122"/>
        <v>1736.12</v>
      </c>
      <c r="R965" s="9">
        <v>222</v>
      </c>
      <c r="S965" s="9" t="b">
        <v>0</v>
      </c>
      <c r="T965" s="9">
        <v>0</v>
      </c>
      <c r="U965" s="9">
        <f t="shared" si="123"/>
        <v>0</v>
      </c>
      <c r="V965" s="14">
        <f t="shared" si="124"/>
        <v>9363.88</v>
      </c>
      <c r="W965" s="14">
        <f t="shared" si="125"/>
        <v>7.82036036036036</v>
      </c>
      <c r="X965" s="14">
        <f t="shared" si="126"/>
        <v>0</v>
      </c>
      <c r="Y965" s="9">
        <f t="shared" si="127"/>
        <v>0</v>
      </c>
    </row>
    <row r="966" spans="1:25">
      <c r="A966" s="5" t="s">
        <v>2006</v>
      </c>
      <c r="B966" s="6" t="s">
        <v>2007</v>
      </c>
      <c r="C966" s="7" t="s">
        <v>4127</v>
      </c>
      <c r="D966" s="7">
        <v>45177</v>
      </c>
      <c r="E966" s="6">
        <v>9</v>
      </c>
      <c r="F966" s="6">
        <v>8</v>
      </c>
      <c r="G966" s="6">
        <v>2023</v>
      </c>
      <c r="H966" s="7">
        <f t="shared" si="120"/>
        <v>45177</v>
      </c>
      <c r="I966" s="7" t="str" cm="1">
        <f t="array" ref="I966">_xlfn.IFS(E966=1,"January",E966=2,"Febuary",E966=3,"March",E966=4,"April",E966=5,"May",E966=6,"June",E966=7,"July",E966=8,"August",E966=9,"September",E966=10,"October",E966=11,"November",E966=12,"December",E966&gt;12,_xlfn.IFS(F966=1,"January",F966=2,"Febuary",F966=3,"March",F966=4,"April",F966=5,"May",F966=6,"June",F966=7,"July",F966=8,"August",F966=9,"September",F966=10,"October",F966=11,"November",F966=12,"December"))</f>
        <v>September</v>
      </c>
      <c r="J966" s="7" t="str" cm="1">
        <f t="array" ref="J966">_xlfn.IFS(OR(I966="December",I966="January",I966="Febuary"),"Winter",OR(I966="March",I966="April",I966="May"),"Spring",OR(I966="June",I966="July",I966="August"),"Summer",OR(I966="September",I966="October",I966="November"),"Fall")</f>
        <v>Fall</v>
      </c>
      <c r="K966" s="11">
        <v>45192</v>
      </c>
      <c r="L966" s="6">
        <f t="shared" si="121"/>
        <v>15</v>
      </c>
      <c r="M966" s="6" t="s">
        <v>23</v>
      </c>
      <c r="N966" s="6">
        <v>11267</v>
      </c>
      <c r="O966" s="6">
        <v>378</v>
      </c>
      <c r="P966" s="12">
        <v>525.1</v>
      </c>
      <c r="Q966" s="12">
        <f t="shared" si="122"/>
        <v>525.1</v>
      </c>
      <c r="R966" s="6">
        <v>0</v>
      </c>
      <c r="S966" s="6" t="b">
        <v>1</v>
      </c>
      <c r="T966" s="6">
        <v>0</v>
      </c>
      <c r="U966" s="6">
        <f t="shared" si="123"/>
        <v>0</v>
      </c>
      <c r="V966" s="12">
        <f t="shared" si="124"/>
        <v>-525.1</v>
      </c>
      <c r="W966" s="12">
        <f t="shared" si="125"/>
        <v>0</v>
      </c>
      <c r="X966" s="12">
        <f t="shared" si="126"/>
        <v>0</v>
      </c>
      <c r="Y966" s="6">
        <f t="shared" si="127"/>
        <v>0</v>
      </c>
    </row>
    <row r="967" spans="1:25">
      <c r="A967" s="8" t="s">
        <v>2008</v>
      </c>
      <c r="B967" s="9" t="s">
        <v>2009</v>
      </c>
      <c r="C967" s="10" t="s">
        <v>4128</v>
      </c>
      <c r="D967" s="10">
        <v>45248</v>
      </c>
      <c r="E967" s="9">
        <v>11</v>
      </c>
      <c r="F967" s="9">
        <v>18</v>
      </c>
      <c r="G967" s="9">
        <v>2023</v>
      </c>
      <c r="H967" s="10">
        <f t="shared" si="120"/>
        <v>45248</v>
      </c>
      <c r="I967" s="10" t="str" cm="1">
        <f t="array" ref="I967">_xlfn.IFS(E967=1,"January",E967=2,"Febuary",E967=3,"March",E967=4,"April",E967=5,"May",E967=6,"June",E967=7,"July",E967=8,"August",E967=9,"September",E967=10,"October",E967=11,"November",E967=12,"December",E967&gt;12,_xlfn.IFS(F967=1,"January",F967=2,"Febuary",F967=3,"March",F967=4,"April",F967=5,"May",F967=6,"June",F967=7,"July",F967=8,"August",F967=9,"September",F967=10,"October",F967=11,"November",F967=12,"December"))</f>
        <v>November</v>
      </c>
      <c r="J967" s="10" t="str" cm="1">
        <f t="array" ref="J967">_xlfn.IFS(OR(I967="December",I967="January",I967="Febuary"),"Winter",OR(I967="March",I967="April",I967="May"),"Spring",OR(I967="June",I967="July",I967="August"),"Summer",OR(I967="September",I967="October",I967="November"),"Fall")</f>
        <v>Fall</v>
      </c>
      <c r="K967" s="13">
        <v>45274</v>
      </c>
      <c r="L967" s="9">
        <f t="shared" si="121"/>
        <v>26</v>
      </c>
      <c r="M967" s="9" t="s">
        <v>33</v>
      </c>
      <c r="N967" s="9">
        <v>91825</v>
      </c>
      <c r="O967" s="9">
        <v>2890</v>
      </c>
      <c r="P967" s="14">
        <v>2088.14</v>
      </c>
      <c r="Q967" s="14">
        <f t="shared" si="122"/>
        <v>2088.14</v>
      </c>
      <c r="R967" s="9">
        <v>574</v>
      </c>
      <c r="S967" s="9" t="b">
        <v>1</v>
      </c>
      <c r="T967" s="9">
        <v>0</v>
      </c>
      <c r="U967" s="9">
        <f t="shared" si="123"/>
        <v>0</v>
      </c>
      <c r="V967" s="14">
        <f t="shared" si="124"/>
        <v>26611.86</v>
      </c>
      <c r="W967" s="14">
        <f t="shared" si="125"/>
        <v>3.63787456445993</v>
      </c>
      <c r="X967" s="14">
        <f t="shared" si="126"/>
        <v>0</v>
      </c>
      <c r="Y967" s="9">
        <f t="shared" si="127"/>
        <v>0</v>
      </c>
    </row>
    <row r="968" spans="1:25">
      <c r="A968" s="5" t="s">
        <v>2010</v>
      </c>
      <c r="B968" s="6" t="s">
        <v>2011</v>
      </c>
      <c r="C968" s="7" t="s">
        <v>4128</v>
      </c>
      <c r="D968" s="7">
        <v>45251</v>
      </c>
      <c r="E968" s="6">
        <v>11</v>
      </c>
      <c r="F968" s="6">
        <v>21</v>
      </c>
      <c r="G968" s="6">
        <v>2023</v>
      </c>
      <c r="H968" s="7">
        <f t="shared" si="120"/>
        <v>45251</v>
      </c>
      <c r="I968" s="7" t="str" cm="1">
        <f t="array" ref="I968">_xlfn.IFS(E968=1,"January",E968=2,"Febuary",E968=3,"March",E968=4,"April",E968=5,"May",E968=6,"June",E968=7,"July",E968=8,"August",E968=9,"September",E968=10,"October",E968=11,"November",E968=12,"December",E968&gt;12,_xlfn.IFS(F968=1,"January",F968=2,"Febuary",F968=3,"March",F968=4,"April",F968=5,"May",F968=6,"June",F968=7,"July",F968=8,"August",F968=9,"September",F968=10,"October",F968=11,"November",F968=12,"December"))</f>
        <v>November</v>
      </c>
      <c r="J968" s="7" t="str" cm="1">
        <f t="array" ref="J968">_xlfn.IFS(OR(I968="December",I968="January",I968="Febuary"),"Winter",OR(I968="March",I968="April",I968="May"),"Spring",OR(I968="June",I968="July",I968="August"),"Summer",OR(I968="September",I968="October",I968="November"),"Fall")</f>
        <v>Fall</v>
      </c>
      <c r="K968" s="11">
        <v>45274</v>
      </c>
      <c r="L968" s="6">
        <f t="shared" si="121"/>
        <v>23</v>
      </c>
      <c r="M968" s="6" t="s">
        <v>41</v>
      </c>
      <c r="N968" s="6">
        <v>2062</v>
      </c>
      <c r="O968" s="6">
        <v>91</v>
      </c>
      <c r="P968" s="12">
        <v>68.99</v>
      </c>
      <c r="Q968" s="12">
        <f t="shared" si="122"/>
        <v>68.99</v>
      </c>
      <c r="R968" s="6">
        <v>14</v>
      </c>
      <c r="S968" s="6" t="b">
        <v>1</v>
      </c>
      <c r="T968" s="6">
        <v>0</v>
      </c>
      <c r="U968" s="6">
        <f t="shared" si="123"/>
        <v>0</v>
      </c>
      <c r="V968" s="12">
        <f t="shared" si="124"/>
        <v>631.01</v>
      </c>
      <c r="W968" s="12">
        <f t="shared" si="125"/>
        <v>4.92785714285714</v>
      </c>
      <c r="X968" s="12">
        <f t="shared" si="126"/>
        <v>0</v>
      </c>
      <c r="Y968" s="6">
        <f t="shared" si="127"/>
        <v>0</v>
      </c>
    </row>
    <row r="969" spans="1:25">
      <c r="A969" s="8" t="s">
        <v>2012</v>
      </c>
      <c r="B969" s="9" t="s">
        <v>2013</v>
      </c>
      <c r="C969" s="10" t="s">
        <v>4131</v>
      </c>
      <c r="D969" s="10">
        <v>45133</v>
      </c>
      <c r="E969" s="9">
        <v>7</v>
      </c>
      <c r="F969" s="9">
        <v>26</v>
      </c>
      <c r="G969" s="9">
        <v>2023</v>
      </c>
      <c r="H969" s="10">
        <f t="shared" si="120"/>
        <v>45133</v>
      </c>
      <c r="I969" s="10" t="str" cm="1">
        <f t="array" ref="I969">_xlfn.IFS(E969=1,"January",E969=2,"Febuary",E969=3,"March",E969=4,"April",E969=5,"May",E969=6,"June",E969=7,"July",E969=8,"August",E969=9,"September",E969=10,"October",E969=11,"November",E969=12,"December",E969&gt;12,_xlfn.IFS(F969=1,"January",F969=2,"Febuary",F969=3,"March",F969=4,"April",F969=5,"May",F969=6,"June",F969=7,"July",F969=8,"August",F969=9,"September",F969=10,"October",F969=11,"November",F969=12,"December"))</f>
        <v>July</v>
      </c>
      <c r="J969" s="10" t="str" cm="1">
        <f t="array" ref="J969">_xlfn.IFS(OR(I969="December",I969="January",I969="Febuary"),"Winter",OR(I969="March",I969="April",I969="May"),"Spring",OR(I969="June",I969="July",I969="August"),"Summer",OR(I969="September",I969="October",I969="November"),"Fall")</f>
        <v>Summer</v>
      </c>
      <c r="K969" s="13">
        <v>45163</v>
      </c>
      <c r="L969" s="9">
        <f t="shared" si="121"/>
        <v>30</v>
      </c>
      <c r="M969" s="9" t="s">
        <v>23</v>
      </c>
      <c r="N969" s="9">
        <v>51448</v>
      </c>
      <c r="O969" s="9">
        <v>616</v>
      </c>
      <c r="P969" s="14">
        <v>1119.98</v>
      </c>
      <c r="Q969" s="14">
        <f t="shared" si="122"/>
        <v>1119.98</v>
      </c>
      <c r="R969" s="9">
        <v>57</v>
      </c>
      <c r="S969" s="9" t="b">
        <v>0</v>
      </c>
      <c r="T969" s="9">
        <v>0</v>
      </c>
      <c r="U969" s="9">
        <f t="shared" si="123"/>
        <v>0</v>
      </c>
      <c r="V969" s="14">
        <f t="shared" si="124"/>
        <v>1730.02</v>
      </c>
      <c r="W969" s="14">
        <f t="shared" si="125"/>
        <v>19.6487719298246</v>
      </c>
      <c r="X969" s="14">
        <f t="shared" si="126"/>
        <v>0</v>
      </c>
      <c r="Y969" s="9">
        <f t="shared" si="127"/>
        <v>0</v>
      </c>
    </row>
    <row r="970" spans="1:25">
      <c r="A970" s="5" t="s">
        <v>2014</v>
      </c>
      <c r="B970" s="6" t="s">
        <v>2015</v>
      </c>
      <c r="C970" s="7" t="s">
        <v>4129</v>
      </c>
      <c r="D970" s="7">
        <v>45115</v>
      </c>
      <c r="E970" s="6">
        <v>7</v>
      </c>
      <c r="F970" s="6">
        <v>8</v>
      </c>
      <c r="G970" s="6">
        <v>2023</v>
      </c>
      <c r="H970" s="7">
        <f t="shared" si="120"/>
        <v>45115</v>
      </c>
      <c r="I970" s="7" t="str" cm="1">
        <f t="array" ref="I970">_xlfn.IFS(E970=1,"January",E970=2,"Febuary",E970=3,"March",E970=4,"April",E970=5,"May",E970=6,"June",E970=7,"July",E970=8,"August",E970=9,"September",E970=10,"October",E970=11,"November",E970=12,"December",E970&gt;12,_xlfn.IFS(F970=1,"January",F970=2,"Febuary",F970=3,"March",F970=4,"April",F970=5,"May",F970=6,"June",F970=7,"July",F970=8,"August",F970=9,"September",F970=10,"October",F970=11,"November",F970=12,"December"))</f>
        <v>July</v>
      </c>
      <c r="J970" s="7" t="str" cm="1">
        <f t="array" ref="J970">_xlfn.IFS(OR(I970="December",I970="January",I970="Febuary"),"Winter",OR(I970="March",I970="April",I970="May"),"Spring",OR(I970="June",I970="July",I970="August"),"Summer",OR(I970="September",I970="October",I970="November"),"Fall")</f>
        <v>Summer</v>
      </c>
      <c r="K970" s="11">
        <v>45119</v>
      </c>
      <c r="L970" s="6">
        <f t="shared" si="121"/>
        <v>4</v>
      </c>
      <c r="M970" s="6" t="s">
        <v>19</v>
      </c>
      <c r="N970" s="6">
        <v>96462</v>
      </c>
      <c r="O970" s="6">
        <v>4179</v>
      </c>
      <c r="P970" s="12">
        <v>5589.53</v>
      </c>
      <c r="Q970" s="12">
        <f t="shared" si="122"/>
        <v>3636.145</v>
      </c>
      <c r="R970" s="6">
        <v>630</v>
      </c>
      <c r="S970" s="6" t="b">
        <v>1</v>
      </c>
      <c r="T970" s="6">
        <v>0</v>
      </c>
      <c r="U970" s="6">
        <f t="shared" si="123"/>
        <v>0</v>
      </c>
      <c r="V970" s="12">
        <f t="shared" si="124"/>
        <v>27863.855</v>
      </c>
      <c r="W970" s="12">
        <f t="shared" si="125"/>
        <v>5.77165873015873</v>
      </c>
      <c r="X970" s="12">
        <f t="shared" si="126"/>
        <v>0</v>
      </c>
      <c r="Y970" s="6">
        <f t="shared" si="127"/>
        <v>0</v>
      </c>
    </row>
    <row r="971" spans="1:25">
      <c r="A971" s="8" t="s">
        <v>2016</v>
      </c>
      <c r="B971" s="9" t="s">
        <v>2017</v>
      </c>
      <c r="C971" s="10" t="s">
        <v>4128</v>
      </c>
      <c r="D971" s="10" t="s">
        <v>2018</v>
      </c>
      <c r="E971" s="9">
        <v>25</v>
      </c>
      <c r="F971" s="9">
        <v>10</v>
      </c>
      <c r="G971" s="9">
        <v>2023</v>
      </c>
      <c r="H971" s="10">
        <f t="shared" si="120"/>
        <v>45224</v>
      </c>
      <c r="I971" s="10" t="str" cm="1">
        <f t="array" ref="I971">_xlfn.IFS(E971=1,"January",E971=2,"Febuary",E971=3,"March",E971=4,"April",E971=5,"May",E971=6,"June",E971=7,"July",E971=8,"August",E971=9,"September",E971=10,"October",E971=11,"November",E971=12,"December",E971&gt;12,_xlfn.IFS(F971=1,"January",F971=2,"Febuary",F971=3,"March",F971=4,"April",F971=5,"May",F971=6,"June",F971=7,"July",F971=8,"August",F971=9,"September",F971=10,"October",F971=11,"November",F971=12,"December"))</f>
        <v>October</v>
      </c>
      <c r="J971" s="10" t="str" cm="1">
        <f t="array" ref="J971">_xlfn.IFS(OR(I971="December",I971="January",I971="Febuary"),"Winter",OR(I971="March",I971="April",I971="May"),"Spring",OR(I971="June",I971="July",I971="August"),"Summer",OR(I971="September",I971="October",I971="November"),"Fall")</f>
        <v>Fall</v>
      </c>
      <c r="K971" s="13">
        <v>45228</v>
      </c>
      <c r="L971" s="9">
        <f t="shared" si="121"/>
        <v>4</v>
      </c>
      <c r="M971" s="9" t="s">
        <v>41</v>
      </c>
      <c r="N971" s="9">
        <v>7229</v>
      </c>
      <c r="O971" s="9">
        <v>316</v>
      </c>
      <c r="P971" s="14">
        <v>570.35</v>
      </c>
      <c r="Q971" s="14">
        <f t="shared" si="122"/>
        <v>570.35</v>
      </c>
      <c r="R971" s="9">
        <v>49</v>
      </c>
      <c r="S971" s="9" t="b">
        <v>0</v>
      </c>
      <c r="T971" s="9">
        <v>0</v>
      </c>
      <c r="U971" s="9">
        <f t="shared" si="123"/>
        <v>0</v>
      </c>
      <c r="V971" s="14">
        <f t="shared" si="124"/>
        <v>1879.65</v>
      </c>
      <c r="W971" s="14">
        <f t="shared" si="125"/>
        <v>11.6397959183673</v>
      </c>
      <c r="X971" s="14">
        <f t="shared" si="126"/>
        <v>0</v>
      </c>
      <c r="Y971" s="9">
        <f t="shared" si="127"/>
        <v>0</v>
      </c>
    </row>
    <row r="972" spans="1:25">
      <c r="A972" s="5" t="s">
        <v>2019</v>
      </c>
      <c r="B972" s="6" t="s">
        <v>2020</v>
      </c>
      <c r="C972" s="7" t="s">
        <v>4128</v>
      </c>
      <c r="D972" s="7">
        <v>44974</v>
      </c>
      <c r="E972" s="6">
        <v>2</v>
      </c>
      <c r="F972" s="6">
        <v>17</v>
      </c>
      <c r="G972" s="6">
        <v>2023</v>
      </c>
      <c r="H972" s="7">
        <f t="shared" si="120"/>
        <v>44974</v>
      </c>
      <c r="I972" s="7" t="str" cm="1">
        <f t="array" ref="I972">_xlfn.IFS(E972=1,"January",E972=2,"Febuary",E972=3,"March",E972=4,"April",E972=5,"May",E972=6,"June",E972=7,"July",E972=8,"August",E972=9,"September",E972=10,"October",E972=11,"November",E972=12,"December",E972&gt;12,_xlfn.IFS(F972=1,"January",F972=2,"Febuary",F972=3,"March",F972=4,"April",F972=5,"May",F972=6,"June",F972=7,"July",F972=8,"August",F972=9,"September",F972=10,"October",F972=11,"November",F972=12,"December"))</f>
        <v>Febuary</v>
      </c>
      <c r="J972" s="7" t="str" cm="1">
        <f t="array" ref="J972">_xlfn.IFS(OR(I972="December",I972="January",I972="Febuary"),"Winter",OR(I972="March",I972="April",I972="May"),"Spring",OR(I972="June",I972="July",I972="August"),"Summer",OR(I972="September",I972="October",I972="November"),"Fall")</f>
        <v>Winter</v>
      </c>
      <c r="K972" s="11">
        <v>44980</v>
      </c>
      <c r="L972" s="6">
        <f t="shared" si="121"/>
        <v>6</v>
      </c>
      <c r="M972" s="6" t="s">
        <v>41</v>
      </c>
      <c r="N972" s="6">
        <v>57793</v>
      </c>
      <c r="O972" s="6">
        <v>1236</v>
      </c>
      <c r="P972" s="12">
        <v>1306.85</v>
      </c>
      <c r="Q972" s="12">
        <f t="shared" si="122"/>
        <v>1306.85</v>
      </c>
      <c r="R972" s="6">
        <v>130</v>
      </c>
      <c r="S972" s="6" t="b">
        <v>1</v>
      </c>
      <c r="T972" s="6">
        <v>57876</v>
      </c>
      <c r="U972" s="6">
        <f t="shared" si="123"/>
        <v>0.224618149146451</v>
      </c>
      <c r="V972" s="12">
        <f t="shared" si="124"/>
        <v>5193.15</v>
      </c>
      <c r="W972" s="12">
        <f t="shared" si="125"/>
        <v>10.0526923076923</v>
      </c>
      <c r="X972" s="12">
        <f t="shared" si="126"/>
        <v>0.0225801714009261</v>
      </c>
      <c r="Y972" s="6">
        <f t="shared" si="127"/>
        <v>1.00143616008859</v>
      </c>
    </row>
    <row r="973" spans="1:25">
      <c r="A973" s="8" t="s">
        <v>2021</v>
      </c>
      <c r="B973" s="9" t="s">
        <v>2022</v>
      </c>
      <c r="C973" s="10" t="s">
        <v>4131</v>
      </c>
      <c r="D973" s="10">
        <v>45267</v>
      </c>
      <c r="E973" s="9">
        <v>12</v>
      </c>
      <c r="F973" s="9">
        <v>7</v>
      </c>
      <c r="G973" s="9">
        <v>2023</v>
      </c>
      <c r="H973" s="10">
        <f t="shared" si="120"/>
        <v>45267</v>
      </c>
      <c r="I973" s="10" t="str" cm="1">
        <f t="array" ref="I973">_xlfn.IFS(E973=1,"January",E973=2,"Febuary",E973=3,"March",E973=4,"April",E973=5,"May",E973=6,"June",E973=7,"July",E973=8,"August",E973=9,"September",E973=10,"October",E973=11,"November",E973=12,"December",E973&gt;12,_xlfn.IFS(F973=1,"January",F973=2,"Febuary",F973=3,"March",F973=4,"April",F973=5,"May",F973=6,"June",F973=7,"July",F973=8,"August",F973=9,"September",F973=10,"October",F973=11,"November",F973=12,"December"))</f>
        <v>December</v>
      </c>
      <c r="J973" s="10" t="str" cm="1">
        <f t="array" ref="J973">_xlfn.IFS(OR(I973="December",I973="January",I973="Febuary"),"Winter",OR(I973="March",I973="April",I973="May"),"Spring",OR(I973="June",I973="July",I973="August"),"Summer",OR(I973="September",I973="October",I973="November"),"Fall")</f>
        <v>Winter</v>
      </c>
      <c r="K973" s="13">
        <v>45272</v>
      </c>
      <c r="L973" s="9">
        <f t="shared" si="121"/>
        <v>5</v>
      </c>
      <c r="M973" s="9" t="s">
        <v>19</v>
      </c>
      <c r="N973" s="9">
        <v>48915</v>
      </c>
      <c r="O973" s="9">
        <v>1394</v>
      </c>
      <c r="P973" s="14">
        <v>1981.71</v>
      </c>
      <c r="Q973" s="14">
        <f t="shared" si="122"/>
        <v>1981.71</v>
      </c>
      <c r="R973" s="9">
        <v>73</v>
      </c>
      <c r="S973" s="9" t="b">
        <v>0</v>
      </c>
      <c r="T973" s="9">
        <v>0</v>
      </c>
      <c r="U973" s="9">
        <f t="shared" si="123"/>
        <v>0</v>
      </c>
      <c r="V973" s="14">
        <f t="shared" si="124"/>
        <v>1668.29</v>
      </c>
      <c r="W973" s="14">
        <f t="shared" si="125"/>
        <v>27.1467123287671</v>
      </c>
      <c r="X973" s="14">
        <f t="shared" si="126"/>
        <v>0</v>
      </c>
      <c r="Y973" s="9">
        <f t="shared" si="127"/>
        <v>0</v>
      </c>
    </row>
    <row r="974" spans="1:25">
      <c r="A974" s="5" t="s">
        <v>2023</v>
      </c>
      <c r="B974" s="6" t="s">
        <v>2024</v>
      </c>
      <c r="C974" s="7" t="s">
        <v>4127</v>
      </c>
      <c r="D974" s="7">
        <v>45200</v>
      </c>
      <c r="E974" s="6">
        <v>10</v>
      </c>
      <c r="F974" s="6">
        <v>1</v>
      </c>
      <c r="G974" s="6">
        <v>2023</v>
      </c>
      <c r="H974" s="7">
        <f t="shared" si="120"/>
        <v>45200</v>
      </c>
      <c r="I974" s="7" t="str" cm="1">
        <f t="array" ref="I974">_xlfn.IFS(E974=1,"January",E974=2,"Febuary",E974=3,"March",E974=4,"April",E974=5,"May",E974=6,"June",E974=7,"July",E974=8,"August",E974=9,"September",E974=10,"October",E974=11,"November",E974=12,"December",E974&gt;12,_xlfn.IFS(F974=1,"January",F974=2,"Febuary",F974=3,"March",F974=4,"April",F974=5,"May",F974=6,"June",F974=7,"July",F974=8,"August",F974=9,"September",F974=10,"October",F974=11,"November",F974=12,"December"))</f>
        <v>October</v>
      </c>
      <c r="J974" s="7" t="str" cm="1">
        <f t="array" ref="J974">_xlfn.IFS(OR(I974="December",I974="January",I974="Febuary"),"Winter",OR(I974="March",I974="April",I974="May"),"Spring",OR(I974="June",I974="July",I974="August"),"Summer",OR(I974="September",I974="October",I974="November"),"Fall")</f>
        <v>Fall</v>
      </c>
      <c r="K974" s="11">
        <v>45205</v>
      </c>
      <c r="L974" s="6">
        <f t="shared" si="121"/>
        <v>5</v>
      </c>
      <c r="M974" s="6" t="s">
        <v>23</v>
      </c>
      <c r="N974" s="6">
        <v>5632</v>
      </c>
      <c r="O974" s="6">
        <v>155</v>
      </c>
      <c r="P974" s="12">
        <v>199.25</v>
      </c>
      <c r="Q974" s="12">
        <f t="shared" si="122"/>
        <v>199.25</v>
      </c>
      <c r="R974" s="6">
        <v>0</v>
      </c>
      <c r="S974" s="6" t="b">
        <v>1</v>
      </c>
      <c r="T974" s="6">
        <v>0</v>
      </c>
      <c r="U974" s="6">
        <f t="shared" si="123"/>
        <v>0</v>
      </c>
      <c r="V974" s="12">
        <f t="shared" si="124"/>
        <v>-199.25</v>
      </c>
      <c r="W974" s="12">
        <f t="shared" si="125"/>
        <v>0</v>
      </c>
      <c r="X974" s="12">
        <f t="shared" si="126"/>
        <v>0</v>
      </c>
      <c r="Y974" s="6">
        <f t="shared" si="127"/>
        <v>0</v>
      </c>
    </row>
    <row r="975" spans="1:25">
      <c r="A975" s="8" t="s">
        <v>2025</v>
      </c>
      <c r="B975" s="9" t="s">
        <v>2026</v>
      </c>
      <c r="C975" s="10" t="s">
        <v>4129</v>
      </c>
      <c r="D975" s="10">
        <v>45035</v>
      </c>
      <c r="E975" s="9">
        <v>4</v>
      </c>
      <c r="F975" s="9">
        <v>19</v>
      </c>
      <c r="G975" s="9">
        <v>2023</v>
      </c>
      <c r="H975" s="10">
        <f t="shared" si="120"/>
        <v>45035</v>
      </c>
      <c r="I975" s="10" t="str" cm="1">
        <f t="array" ref="I975">_xlfn.IFS(E975=1,"January",E975=2,"Febuary",E975=3,"March",E975=4,"April",E975=5,"May",E975=6,"June",E975=7,"July",E975=8,"August",E975=9,"September",E975=10,"October",E975=11,"November",E975=12,"December",E975&gt;12,_xlfn.IFS(F975=1,"January",F975=2,"Febuary",F975=3,"March",F975=4,"April",F975=5,"May",F975=6,"June",F975=7,"July",F975=8,"August",F975=9,"September",F975=10,"October",F975=11,"November",F975=12,"December"))</f>
        <v>April</v>
      </c>
      <c r="J975" s="10" t="str" cm="1">
        <f t="array" ref="J975">_xlfn.IFS(OR(I975="December",I975="January",I975="Febuary"),"Winter",OR(I975="March",I975="April",I975="May"),"Spring",OR(I975="June",I975="July",I975="August"),"Summer",OR(I975="September",I975="October",I975="November"),"Fall")</f>
        <v>Spring</v>
      </c>
      <c r="K975" s="13">
        <v>45059</v>
      </c>
      <c r="L975" s="9">
        <f t="shared" si="121"/>
        <v>24</v>
      </c>
      <c r="M975" s="9" t="s">
        <v>14</v>
      </c>
      <c r="N975" s="9">
        <v>4596</v>
      </c>
      <c r="O975" s="9">
        <v>86</v>
      </c>
      <c r="P975" s="14">
        <v>84.17</v>
      </c>
      <c r="Q975" s="14">
        <f t="shared" si="122"/>
        <v>84.17</v>
      </c>
      <c r="R975" s="9">
        <v>4</v>
      </c>
      <c r="S975" s="9" t="b">
        <v>0</v>
      </c>
      <c r="T975" s="9">
        <v>0</v>
      </c>
      <c r="U975" s="9">
        <f t="shared" si="123"/>
        <v>0</v>
      </c>
      <c r="V975" s="14">
        <f t="shared" si="124"/>
        <v>115.83</v>
      </c>
      <c r="W975" s="14">
        <f t="shared" si="125"/>
        <v>21.0425</v>
      </c>
      <c r="X975" s="14">
        <f t="shared" si="126"/>
        <v>0</v>
      </c>
      <c r="Y975" s="9">
        <f t="shared" si="127"/>
        <v>0</v>
      </c>
    </row>
    <row r="976" spans="1:25">
      <c r="A976" s="5" t="s">
        <v>2027</v>
      </c>
      <c r="B976" s="6" t="s">
        <v>2028</v>
      </c>
      <c r="C976" s="7" t="s">
        <v>4129</v>
      </c>
      <c r="D976" s="7">
        <v>45072</v>
      </c>
      <c r="E976" s="6">
        <v>5</v>
      </c>
      <c r="F976" s="6">
        <v>26</v>
      </c>
      <c r="G976" s="6">
        <v>2023</v>
      </c>
      <c r="H976" s="7">
        <f t="shared" si="120"/>
        <v>45072</v>
      </c>
      <c r="I976" s="7" t="str" cm="1">
        <f t="array" ref="I976">_xlfn.IFS(E976=1,"January",E976=2,"Febuary",E976=3,"March",E976=4,"April",E976=5,"May",E976=6,"June",E976=7,"July",E976=8,"August",E976=9,"September",E976=10,"October",E976=11,"November",E976=12,"December",E976&gt;12,_xlfn.IFS(F976=1,"January",F976=2,"Febuary",F976=3,"March",F976=4,"April",F976=5,"May",F976=6,"June",F976=7,"July",F976=8,"August",F976=9,"September",F976=10,"October",F976=11,"November",F976=12,"December"))</f>
        <v>May</v>
      </c>
      <c r="J976" s="7" t="str" cm="1">
        <f t="array" ref="J976">_xlfn.IFS(OR(I976="December",I976="January",I976="Febuary"),"Winter",OR(I976="March",I976="April",I976="May"),"Spring",OR(I976="June",I976="July",I976="August"),"Summer",OR(I976="September",I976="October",I976="November"),"Fall")</f>
        <v>Spring</v>
      </c>
      <c r="K976" s="11">
        <v>45092</v>
      </c>
      <c r="L976" s="6">
        <f t="shared" si="121"/>
        <v>20</v>
      </c>
      <c r="M976" s="6" t="s">
        <v>33</v>
      </c>
      <c r="N976" s="6">
        <v>7168</v>
      </c>
      <c r="O976" s="6">
        <v>185</v>
      </c>
      <c r="P976" s="12">
        <v>222.9</v>
      </c>
      <c r="Q976" s="12">
        <f t="shared" si="122"/>
        <v>222.9</v>
      </c>
      <c r="R976" s="6">
        <v>26</v>
      </c>
      <c r="S976" s="6" t="b">
        <v>0</v>
      </c>
      <c r="T976" s="6">
        <v>0</v>
      </c>
      <c r="U976" s="6">
        <f t="shared" si="123"/>
        <v>0</v>
      </c>
      <c r="V976" s="12">
        <f t="shared" si="124"/>
        <v>1077.1</v>
      </c>
      <c r="W976" s="12">
        <f t="shared" si="125"/>
        <v>8.57307692307692</v>
      </c>
      <c r="X976" s="12">
        <f t="shared" si="126"/>
        <v>0</v>
      </c>
      <c r="Y976" s="6">
        <f t="shared" si="127"/>
        <v>0</v>
      </c>
    </row>
    <row r="977" spans="1:25">
      <c r="A977" s="8" t="s">
        <v>2029</v>
      </c>
      <c r="B977" s="9" t="s">
        <v>2030</v>
      </c>
      <c r="C977" s="10" t="s">
        <v>4128</v>
      </c>
      <c r="D977" s="10">
        <v>45216</v>
      </c>
      <c r="E977" s="9">
        <v>10</v>
      </c>
      <c r="F977" s="9">
        <v>17</v>
      </c>
      <c r="G977" s="9">
        <v>2023</v>
      </c>
      <c r="H977" s="10">
        <f t="shared" si="120"/>
        <v>45216</v>
      </c>
      <c r="I977" s="10" t="str" cm="1">
        <f t="array" ref="I977">_xlfn.IFS(E977=1,"January",E977=2,"Febuary",E977=3,"March",E977=4,"April",E977=5,"May",E977=6,"June",E977=7,"July",E977=8,"August",E977=9,"September",E977=10,"October",E977=11,"November",E977=12,"December",E977&gt;12,_xlfn.IFS(F977=1,"January",F977=2,"Febuary",F977=3,"March",F977=4,"April",F977=5,"May",F977=6,"June",F977=7,"July",F977=8,"August",F977=9,"September",F977=10,"October",F977=11,"November",F977=12,"December"))</f>
        <v>October</v>
      </c>
      <c r="J977" s="10" t="str" cm="1">
        <f t="array" ref="J977">_xlfn.IFS(OR(I977="December",I977="January",I977="Febuary"),"Winter",OR(I977="March",I977="April",I977="May"),"Spring",OR(I977="June",I977="July",I977="August"),"Summer",OR(I977="September",I977="October",I977="November"),"Fall")</f>
        <v>Fall</v>
      </c>
      <c r="K977" s="13">
        <v>45211</v>
      </c>
      <c r="L977" s="9">
        <f t="shared" si="121"/>
        <v>45246</v>
      </c>
      <c r="M977" s="9" t="s">
        <v>23</v>
      </c>
      <c r="N977" s="9">
        <v>8561</v>
      </c>
      <c r="O977" s="9">
        <v>100</v>
      </c>
      <c r="P977" s="14">
        <v>125.37</v>
      </c>
      <c r="Q977" s="14">
        <f t="shared" si="122"/>
        <v>125.37</v>
      </c>
      <c r="R977" s="9">
        <v>7</v>
      </c>
      <c r="S977" s="9" t="b">
        <v>1</v>
      </c>
      <c r="T977" s="9">
        <v>0</v>
      </c>
      <c r="U977" s="9">
        <f t="shared" si="123"/>
        <v>0</v>
      </c>
      <c r="V977" s="14">
        <f t="shared" si="124"/>
        <v>224.63</v>
      </c>
      <c r="W977" s="14">
        <f t="shared" si="125"/>
        <v>17.91</v>
      </c>
      <c r="X977" s="14">
        <f t="shared" si="126"/>
        <v>0</v>
      </c>
      <c r="Y977" s="9">
        <f t="shared" si="127"/>
        <v>0</v>
      </c>
    </row>
    <row r="978" spans="1:25">
      <c r="A978" s="5" t="s">
        <v>2031</v>
      </c>
      <c r="B978" s="6" t="s">
        <v>2032</v>
      </c>
      <c r="C978" s="7" t="s">
        <v>4131</v>
      </c>
      <c r="D978" s="7">
        <v>45276</v>
      </c>
      <c r="E978" s="6">
        <v>12</v>
      </c>
      <c r="F978" s="6">
        <v>16</v>
      </c>
      <c r="G978" s="6">
        <v>2023</v>
      </c>
      <c r="H978" s="7">
        <f t="shared" si="120"/>
        <v>45276</v>
      </c>
      <c r="I978" s="7" t="str" cm="1">
        <f t="array" ref="I978">_xlfn.IFS(E978=1,"January",E978=2,"Febuary",E978=3,"March",E978=4,"April",E978=5,"May",E978=6,"June",E978=7,"July",E978=8,"August",E978=9,"September",E978=10,"October",E978=11,"November",E978=12,"December",E978&gt;12,_xlfn.IFS(F978=1,"January",F978=2,"Febuary",F978=3,"March",F978=4,"April",F978=5,"May",F978=6,"June",F978=7,"July",F978=8,"August",F978=9,"September",F978=10,"October",F978=11,"November",F978=12,"December"))</f>
        <v>December</v>
      </c>
      <c r="J978" s="7" t="str" cm="1">
        <f t="array" ref="J978">_xlfn.IFS(OR(I978="December",I978="January",I978="Febuary"),"Winter",OR(I978="March",I978="April",I978="May"),"Spring",OR(I978="June",I978="July",I978="August"),"Summer",OR(I978="September",I978="October",I978="November"),"Fall")</f>
        <v>Winter</v>
      </c>
      <c r="K978" s="11">
        <v>45277</v>
      </c>
      <c r="L978" s="6">
        <f t="shared" si="121"/>
        <v>1</v>
      </c>
      <c r="M978" s="6" t="s">
        <v>23</v>
      </c>
      <c r="N978" s="6">
        <v>74794</v>
      </c>
      <c r="O978" s="6">
        <v>1579</v>
      </c>
      <c r="P978" s="12">
        <v>1265.03</v>
      </c>
      <c r="Q978" s="12">
        <f t="shared" si="122"/>
        <v>1265.03</v>
      </c>
      <c r="R978" s="6">
        <v>212</v>
      </c>
      <c r="S978" s="6" t="b">
        <v>0</v>
      </c>
      <c r="T978" s="6">
        <v>0</v>
      </c>
      <c r="U978" s="6">
        <f t="shared" si="123"/>
        <v>0</v>
      </c>
      <c r="V978" s="12">
        <f t="shared" si="124"/>
        <v>9334.97</v>
      </c>
      <c r="W978" s="12">
        <f t="shared" si="125"/>
        <v>5.96712264150943</v>
      </c>
      <c r="X978" s="12">
        <f t="shared" si="126"/>
        <v>0</v>
      </c>
      <c r="Y978" s="6">
        <f t="shared" si="127"/>
        <v>0</v>
      </c>
    </row>
    <row r="979" spans="1:25">
      <c r="A979" s="8" t="s">
        <v>2033</v>
      </c>
      <c r="B979" s="9" t="s">
        <v>2034</v>
      </c>
      <c r="C979" s="10" t="s">
        <v>4128</v>
      </c>
      <c r="D979" s="10">
        <v>45247</v>
      </c>
      <c r="E979" s="9">
        <v>11</v>
      </c>
      <c r="F979" s="9">
        <v>17</v>
      </c>
      <c r="G979" s="9">
        <v>2023</v>
      </c>
      <c r="H979" s="10">
        <f t="shared" si="120"/>
        <v>45247</v>
      </c>
      <c r="I979" s="10" t="str" cm="1">
        <f t="array" ref="I979">_xlfn.IFS(E979=1,"January",E979=2,"Febuary",E979=3,"March",E979=4,"April",E979=5,"May",E979=6,"June",E979=7,"July",E979=8,"August",E979=9,"September",E979=10,"October",E979=11,"November",E979=12,"December",E979&gt;12,_xlfn.IFS(F979=1,"January",F979=2,"Febuary",F979=3,"March",F979=4,"April",F979=5,"May",F979=6,"June",F979=7,"July",F979=8,"August",F979=9,"September",F979=10,"October",F979=11,"November",F979=12,"December"))</f>
        <v>November</v>
      </c>
      <c r="J979" s="10" t="str" cm="1">
        <f t="array" ref="J979">_xlfn.IFS(OR(I979="December",I979="January",I979="Febuary"),"Winter",OR(I979="March",I979="April",I979="May"),"Spring",OR(I979="June",I979="July",I979="August"),"Summer",OR(I979="September",I979="October",I979="November"),"Fall")</f>
        <v>Fall</v>
      </c>
      <c r="K979" s="13">
        <v>45262</v>
      </c>
      <c r="L979" s="9">
        <f t="shared" si="121"/>
        <v>15</v>
      </c>
      <c r="M979" s="9" t="s">
        <v>33</v>
      </c>
      <c r="N979" s="9">
        <v>83152</v>
      </c>
      <c r="O979" s="9">
        <v>3547</v>
      </c>
      <c r="P979" s="14">
        <v>3449.51</v>
      </c>
      <c r="Q979" s="14">
        <f t="shared" si="122"/>
        <v>3449.51</v>
      </c>
      <c r="R979" s="9">
        <v>445</v>
      </c>
      <c r="S979" s="9" t="b">
        <v>1</v>
      </c>
      <c r="T979" s="9">
        <v>0</v>
      </c>
      <c r="U979" s="9">
        <f t="shared" si="123"/>
        <v>0</v>
      </c>
      <c r="V979" s="14">
        <f t="shared" si="124"/>
        <v>18800.49</v>
      </c>
      <c r="W979" s="14">
        <f t="shared" si="125"/>
        <v>7.75170786516854</v>
      </c>
      <c r="X979" s="14">
        <f t="shared" si="126"/>
        <v>0</v>
      </c>
      <c r="Y979" s="9">
        <f t="shared" si="127"/>
        <v>0</v>
      </c>
    </row>
    <row r="980" spans="1:25">
      <c r="A980" s="5" t="s">
        <v>2035</v>
      </c>
      <c r="B980" s="6" t="s">
        <v>2036</v>
      </c>
      <c r="C980" s="7" t="s">
        <v>4129</v>
      </c>
      <c r="D980" s="7">
        <v>44990</v>
      </c>
      <c r="E980" s="6">
        <v>3</v>
      </c>
      <c r="F980" s="6">
        <v>5</v>
      </c>
      <c r="G980" s="6">
        <v>2023</v>
      </c>
      <c r="H980" s="7">
        <f t="shared" si="120"/>
        <v>44990</v>
      </c>
      <c r="I980" s="7" t="str" cm="1">
        <f t="array" ref="I980">_xlfn.IFS(E980=1,"January",E980=2,"Febuary",E980=3,"March",E980=4,"April",E980=5,"May",E980=6,"June",E980=7,"July",E980=8,"August",E980=9,"September",E980=10,"October",E980=11,"November",E980=12,"December",E980&gt;12,_xlfn.IFS(F980=1,"January",F980=2,"Febuary",F980=3,"March",F980=4,"April",F980=5,"May",F980=6,"June",F980=7,"July",F980=8,"August",F980=9,"September",F980=10,"October",F980=11,"November",F980=12,"December"))</f>
        <v>March</v>
      </c>
      <c r="J980" s="7" t="str" cm="1">
        <f t="array" ref="J980">_xlfn.IFS(OR(I980="December",I980="January",I980="Febuary"),"Winter",OR(I980="March",I980="April",I980="May"),"Spring",OR(I980="June",I980="July",I980="August"),"Summer",OR(I980="September",I980="October",I980="November"),"Fall")</f>
        <v>Spring</v>
      </c>
      <c r="K980" s="11">
        <v>45006</v>
      </c>
      <c r="L980" s="6">
        <f t="shared" si="121"/>
        <v>16</v>
      </c>
      <c r="M980" s="6" t="s">
        <v>41</v>
      </c>
      <c r="N980" s="6">
        <v>27734</v>
      </c>
      <c r="O980" s="6">
        <v>593</v>
      </c>
      <c r="P980" s="12">
        <v>1000.46</v>
      </c>
      <c r="Q980" s="12">
        <f t="shared" si="122"/>
        <v>1000.46</v>
      </c>
      <c r="R980" s="6">
        <v>30</v>
      </c>
      <c r="S980" s="6" t="b">
        <v>1</v>
      </c>
      <c r="T980" s="6">
        <v>0</v>
      </c>
      <c r="U980" s="6">
        <f t="shared" si="123"/>
        <v>0</v>
      </c>
      <c r="V980" s="12">
        <f t="shared" si="124"/>
        <v>499.54</v>
      </c>
      <c r="W980" s="12">
        <f t="shared" si="125"/>
        <v>33.3486666666667</v>
      </c>
      <c r="X980" s="12">
        <f t="shared" si="126"/>
        <v>0</v>
      </c>
      <c r="Y980" s="6">
        <f t="shared" si="127"/>
        <v>0</v>
      </c>
    </row>
    <row r="981" spans="1:25">
      <c r="A981" s="8" t="s">
        <v>2037</v>
      </c>
      <c r="B981" s="9" t="s">
        <v>2038</v>
      </c>
      <c r="C981" s="10" t="s">
        <v>4131</v>
      </c>
      <c r="D981" s="10" t="s">
        <v>677</v>
      </c>
      <c r="E981" s="9">
        <v>22</v>
      </c>
      <c r="F981" s="9">
        <v>8</v>
      </c>
      <c r="G981" s="9">
        <v>2023</v>
      </c>
      <c r="H981" s="10">
        <f t="shared" si="120"/>
        <v>45160</v>
      </c>
      <c r="I981" s="10" t="str" cm="1">
        <f t="array" ref="I981">_xlfn.IFS(E981=1,"January",E981=2,"Febuary",E981=3,"March",E981=4,"April",E981=5,"May",E981=6,"June",E981=7,"July",E981=8,"August",E981=9,"September",E981=10,"October",E981=11,"November",E981=12,"December",E981&gt;12,_xlfn.IFS(F981=1,"January",F981=2,"Febuary",F981=3,"March",F981=4,"April",F981=5,"May",F981=6,"June",F981=7,"July",F981=8,"August",F981=9,"September",F981=10,"October",F981=11,"November",F981=12,"December"))</f>
        <v>August</v>
      </c>
      <c r="J981" s="10" t="str" cm="1">
        <f t="array" ref="J981">_xlfn.IFS(OR(I981="December",I981="January",I981="Febuary"),"Winter",OR(I981="March",I981="April",I981="May"),"Spring",OR(I981="June",I981="July",I981="August"),"Summer",OR(I981="September",I981="October",I981="November"),"Fall")</f>
        <v>Summer</v>
      </c>
      <c r="K981" s="13">
        <v>45172</v>
      </c>
      <c r="L981" s="9">
        <f t="shared" si="121"/>
        <v>12</v>
      </c>
      <c r="M981" s="9" t="s">
        <v>23</v>
      </c>
      <c r="N981" s="9">
        <v>7371</v>
      </c>
      <c r="O981" s="9">
        <v>314</v>
      </c>
      <c r="P981" s="14">
        <v>588.34</v>
      </c>
      <c r="Q981" s="14">
        <f t="shared" si="122"/>
        <v>588.34</v>
      </c>
      <c r="R981" s="9">
        <v>32</v>
      </c>
      <c r="S981" s="9" t="b">
        <v>1</v>
      </c>
      <c r="T981" s="9">
        <v>0</v>
      </c>
      <c r="U981" s="9">
        <f t="shared" si="123"/>
        <v>0</v>
      </c>
      <c r="V981" s="14">
        <f t="shared" si="124"/>
        <v>1011.66</v>
      </c>
      <c r="W981" s="14">
        <f t="shared" si="125"/>
        <v>18.385625</v>
      </c>
      <c r="X981" s="14">
        <f t="shared" si="126"/>
        <v>0</v>
      </c>
      <c r="Y981" s="9">
        <f t="shared" si="127"/>
        <v>0</v>
      </c>
    </row>
    <row r="982" spans="1:25">
      <c r="A982" s="5" t="s">
        <v>2039</v>
      </c>
      <c r="B982" s="6" t="s">
        <v>2040</v>
      </c>
      <c r="C982" s="7" t="s">
        <v>4131</v>
      </c>
      <c r="D982" s="7">
        <v>45146</v>
      </c>
      <c r="E982" s="6">
        <v>8</v>
      </c>
      <c r="F982" s="6">
        <v>8</v>
      </c>
      <c r="G982" s="6">
        <v>2023</v>
      </c>
      <c r="H982" s="7">
        <f t="shared" si="120"/>
        <v>45146</v>
      </c>
      <c r="I982" s="7" t="str" cm="1">
        <f t="array" ref="I982">_xlfn.IFS(E982=1,"January",E982=2,"Febuary",E982=3,"March",E982=4,"April",E982=5,"May",E982=6,"June",E982=7,"July",E982=8,"August",E982=9,"September",E982=10,"October",E982=11,"November",E982=12,"December",E982&gt;12,_xlfn.IFS(F982=1,"January",F982=2,"Febuary",F982=3,"March",F982=4,"April",F982=5,"May",F982=6,"June",F982=7,"July",F982=8,"August",F982=9,"September",F982=10,"October",F982=11,"November",F982=12,"December"))</f>
        <v>August</v>
      </c>
      <c r="J982" s="7" t="str" cm="1">
        <f t="array" ref="J982">_xlfn.IFS(OR(I982="December",I982="January",I982="Febuary"),"Winter",OR(I982="March",I982="April",I982="May"),"Spring",OR(I982="June",I982="July",I982="August"),"Summer",OR(I982="September",I982="October",I982="November"),"Fall")</f>
        <v>Summer</v>
      </c>
      <c r="K982" s="11">
        <v>45172</v>
      </c>
      <c r="L982" s="6">
        <f t="shared" si="121"/>
        <v>26</v>
      </c>
      <c r="M982" s="6" t="s">
        <v>14</v>
      </c>
      <c r="N982" s="6">
        <v>27069</v>
      </c>
      <c r="O982" s="6">
        <v>846</v>
      </c>
      <c r="P982" s="12">
        <v>879.58</v>
      </c>
      <c r="Q982" s="12">
        <f t="shared" si="122"/>
        <v>879.58</v>
      </c>
      <c r="R982" s="6">
        <v>118</v>
      </c>
      <c r="S982" s="6" t="b">
        <v>0</v>
      </c>
      <c r="T982" s="6">
        <v>0</v>
      </c>
      <c r="U982" s="6">
        <f t="shared" si="123"/>
        <v>0</v>
      </c>
      <c r="V982" s="12">
        <f t="shared" si="124"/>
        <v>5020.42</v>
      </c>
      <c r="W982" s="12">
        <f t="shared" si="125"/>
        <v>7.45406779661017</v>
      </c>
      <c r="X982" s="12">
        <f t="shared" si="126"/>
        <v>0</v>
      </c>
      <c r="Y982" s="6">
        <f t="shared" si="127"/>
        <v>0</v>
      </c>
    </row>
    <row r="983" spans="1:25">
      <c r="A983" s="8" t="s">
        <v>2041</v>
      </c>
      <c r="B983" s="9" t="s">
        <v>2042</v>
      </c>
      <c r="C983" s="10" t="s">
        <v>4129</v>
      </c>
      <c r="D983" s="10">
        <v>44994</v>
      </c>
      <c r="E983" s="9">
        <v>3</v>
      </c>
      <c r="F983" s="9">
        <v>9</v>
      </c>
      <c r="G983" s="9">
        <v>2023</v>
      </c>
      <c r="H983" s="10">
        <f t="shared" si="120"/>
        <v>44994</v>
      </c>
      <c r="I983" s="10" t="str" cm="1">
        <f t="array" ref="I983">_xlfn.IFS(E983=1,"January",E983=2,"Febuary",E983=3,"March",E983=4,"April",E983=5,"May",E983=6,"June",E983=7,"July",E983=8,"August",E983=9,"September",E983=10,"October",E983=11,"November",E983=12,"December",E983&gt;12,_xlfn.IFS(F983=1,"January",F983=2,"Febuary",F983=3,"March",F983=4,"April",F983=5,"May",F983=6,"June",F983=7,"July",F983=8,"August",F983=9,"September",F983=10,"October",F983=11,"November",F983=12,"December"))</f>
        <v>March</v>
      </c>
      <c r="J983" s="10" t="str" cm="1">
        <f t="array" ref="J983">_xlfn.IFS(OR(I983="December",I983="January",I983="Febuary"),"Winter",OR(I983="March",I983="April",I983="May"),"Spring",OR(I983="June",I983="July",I983="August"),"Summer",OR(I983="September",I983="October",I983="November"),"Fall")</f>
        <v>Spring</v>
      </c>
      <c r="K983" s="13">
        <v>45017</v>
      </c>
      <c r="L983" s="9">
        <f t="shared" si="121"/>
        <v>23</v>
      </c>
      <c r="M983" s="9" t="s">
        <v>33</v>
      </c>
      <c r="N983" s="9">
        <v>80905</v>
      </c>
      <c r="O983" s="9">
        <v>3656</v>
      </c>
      <c r="P983" s="14">
        <v>3511.44</v>
      </c>
      <c r="Q983" s="14">
        <f t="shared" si="122"/>
        <v>3511.44</v>
      </c>
      <c r="R983" s="9">
        <v>0</v>
      </c>
      <c r="S983" s="9" t="b">
        <v>1</v>
      </c>
      <c r="T983" s="9">
        <v>0</v>
      </c>
      <c r="U983" s="9">
        <f t="shared" si="123"/>
        <v>0</v>
      </c>
      <c r="V983" s="14">
        <f t="shared" si="124"/>
        <v>-3511.44</v>
      </c>
      <c r="W983" s="14">
        <f t="shared" si="125"/>
        <v>0</v>
      </c>
      <c r="X983" s="14">
        <f t="shared" si="126"/>
        <v>0</v>
      </c>
      <c r="Y983" s="9">
        <f t="shared" si="127"/>
        <v>0</v>
      </c>
    </row>
    <row r="984" spans="1:25">
      <c r="A984" s="5" t="s">
        <v>2043</v>
      </c>
      <c r="B984" s="6" t="s">
        <v>2044</v>
      </c>
      <c r="C984" s="7" t="s">
        <v>4128</v>
      </c>
      <c r="D984" s="7" t="s">
        <v>1616</v>
      </c>
      <c r="E984" s="6">
        <v>21</v>
      </c>
      <c r="F984" s="6">
        <v>5</v>
      </c>
      <c r="G984" s="6">
        <v>2023</v>
      </c>
      <c r="H984" s="7">
        <f t="shared" si="120"/>
        <v>45067</v>
      </c>
      <c r="I984" s="7" t="str" cm="1">
        <f t="array" ref="I984">_xlfn.IFS(E984=1,"January",E984=2,"Febuary",E984=3,"March",E984=4,"April",E984=5,"May",E984=6,"June",E984=7,"July",E984=8,"August",E984=9,"September",E984=10,"October",E984=11,"November",E984=12,"December",E984&gt;12,_xlfn.IFS(F984=1,"January",F984=2,"Febuary",F984=3,"March",F984=4,"April",F984=5,"May",F984=6,"June",F984=7,"July",F984=8,"August",F984=9,"September",F984=10,"October",F984=11,"November",F984=12,"December"))</f>
        <v>May</v>
      </c>
      <c r="J984" s="7" t="str" cm="1">
        <f t="array" ref="J984">_xlfn.IFS(OR(I984="December",I984="January",I984="Febuary"),"Winter",OR(I984="March",I984="April",I984="May"),"Spring",OR(I984="June",I984="July",I984="August"),"Summer",OR(I984="September",I984="October",I984="November"),"Fall")</f>
        <v>Spring</v>
      </c>
      <c r="K984" s="11">
        <v>45081</v>
      </c>
      <c r="L984" s="6">
        <f t="shared" si="121"/>
        <v>14</v>
      </c>
      <c r="M984" s="6" t="s">
        <v>23</v>
      </c>
      <c r="N984" s="6">
        <v>13910</v>
      </c>
      <c r="O984" s="6">
        <v>458</v>
      </c>
      <c r="P984" s="12">
        <v>363.1</v>
      </c>
      <c r="Q984" s="12">
        <f t="shared" si="122"/>
        <v>363.1</v>
      </c>
      <c r="R984" s="6">
        <v>83</v>
      </c>
      <c r="S984" s="6" t="b">
        <v>1</v>
      </c>
      <c r="T984" s="6">
        <v>0</v>
      </c>
      <c r="U984" s="6">
        <f t="shared" si="123"/>
        <v>0</v>
      </c>
      <c r="V984" s="12">
        <f t="shared" si="124"/>
        <v>3786.9</v>
      </c>
      <c r="W984" s="12">
        <f t="shared" si="125"/>
        <v>4.37469879518072</v>
      </c>
      <c r="X984" s="12">
        <f t="shared" si="126"/>
        <v>0</v>
      </c>
      <c r="Y984" s="6">
        <f t="shared" si="127"/>
        <v>0</v>
      </c>
    </row>
    <row r="985" spans="1:25">
      <c r="A985" s="8" t="s">
        <v>2045</v>
      </c>
      <c r="B985" s="9" t="s">
        <v>2046</v>
      </c>
      <c r="C985" s="10" t="s">
        <v>4129</v>
      </c>
      <c r="D985" s="10">
        <v>45111</v>
      </c>
      <c r="E985" s="9">
        <v>7</v>
      </c>
      <c r="F985" s="9">
        <v>4</v>
      </c>
      <c r="G985" s="9">
        <v>2023</v>
      </c>
      <c r="H985" s="10">
        <f t="shared" si="120"/>
        <v>45111</v>
      </c>
      <c r="I985" s="10" t="str" cm="1">
        <f t="array" ref="I985">_xlfn.IFS(E985=1,"January",E985=2,"Febuary",E985=3,"March",E985=4,"April",E985=5,"May",E985=6,"June",E985=7,"July",E985=8,"August",E985=9,"September",E985=10,"October",E985=11,"November",E985=12,"December",E985&gt;12,_xlfn.IFS(F985=1,"January",F985=2,"Febuary",F985=3,"March",F985=4,"April",F985=5,"May",F985=6,"June",F985=7,"July",F985=8,"August",F985=9,"September",F985=10,"October",F985=11,"November",F985=12,"December"))</f>
        <v>July</v>
      </c>
      <c r="J985" s="10" t="str" cm="1">
        <f t="array" ref="J985">_xlfn.IFS(OR(I985="December",I985="January",I985="Febuary"),"Winter",OR(I985="March",I985="April",I985="May"),"Spring",OR(I985="June",I985="July",I985="August"),"Summer",OR(I985="September",I985="October",I985="November"),"Fall")</f>
        <v>Summer</v>
      </c>
      <c r="K985" s="13">
        <v>45112</v>
      </c>
      <c r="L985" s="9">
        <f t="shared" si="121"/>
        <v>1</v>
      </c>
      <c r="M985" s="9" t="s">
        <v>41</v>
      </c>
      <c r="N985" s="9">
        <v>74479</v>
      </c>
      <c r="O985" s="9">
        <v>833</v>
      </c>
      <c r="P985" s="14">
        <v>1264.27</v>
      </c>
      <c r="Q985" s="14">
        <f t="shared" si="122"/>
        <v>1264.27</v>
      </c>
      <c r="R985" s="9">
        <v>102</v>
      </c>
      <c r="S985" s="9" t="b">
        <v>1</v>
      </c>
      <c r="T985" s="9">
        <v>0</v>
      </c>
      <c r="U985" s="9">
        <f t="shared" si="123"/>
        <v>0</v>
      </c>
      <c r="V985" s="14">
        <f t="shared" si="124"/>
        <v>3835.73</v>
      </c>
      <c r="W985" s="14">
        <f t="shared" si="125"/>
        <v>12.3948039215686</v>
      </c>
      <c r="X985" s="14">
        <f t="shared" si="126"/>
        <v>0</v>
      </c>
      <c r="Y985" s="9">
        <f t="shared" si="127"/>
        <v>0</v>
      </c>
    </row>
    <row r="986" spans="1:25">
      <c r="A986" s="5" t="s">
        <v>2047</v>
      </c>
      <c r="B986" s="6" t="s">
        <v>2048</v>
      </c>
      <c r="C986" s="7" t="s">
        <v>4129</v>
      </c>
      <c r="D986" s="7">
        <v>45259</v>
      </c>
      <c r="E986" s="6">
        <v>11</v>
      </c>
      <c r="F986" s="6">
        <v>29</v>
      </c>
      <c r="G986" s="6">
        <v>2023</v>
      </c>
      <c r="H986" s="7">
        <f t="shared" si="120"/>
        <v>45259</v>
      </c>
      <c r="I986" s="7" t="str" cm="1">
        <f t="array" ref="I986">_xlfn.IFS(E986=1,"January",E986=2,"Febuary",E986=3,"March",E986=4,"April",E986=5,"May",E986=6,"June",E986=7,"July",E986=8,"August",E986=9,"September",E986=10,"October",E986=11,"November",E986=12,"December",E986&gt;12,_xlfn.IFS(F986=1,"January",F986=2,"Febuary",F986=3,"March",F986=4,"April",F986=5,"May",F986=6,"June",F986=7,"July",F986=8,"August",F986=9,"September",F986=10,"October",F986=11,"November",F986=12,"December"))</f>
        <v>November</v>
      </c>
      <c r="J986" s="7" t="str" cm="1">
        <f t="array" ref="J986">_xlfn.IFS(OR(I986="December",I986="January",I986="Febuary"),"Winter",OR(I986="March",I986="April",I986="May"),"Spring",OR(I986="June",I986="July",I986="August"),"Summer",OR(I986="September",I986="October",I986="November"),"Fall")</f>
        <v>Fall</v>
      </c>
      <c r="K986" s="11">
        <v>45282</v>
      </c>
      <c r="L986" s="6">
        <f t="shared" si="121"/>
        <v>23</v>
      </c>
      <c r="M986" s="6" t="s">
        <v>33</v>
      </c>
      <c r="N986" s="6">
        <v>78735</v>
      </c>
      <c r="O986" s="6">
        <v>2914</v>
      </c>
      <c r="P986" s="12">
        <v>2869.27</v>
      </c>
      <c r="Q986" s="12">
        <f t="shared" si="122"/>
        <v>2869.27</v>
      </c>
      <c r="R986" s="6">
        <v>464</v>
      </c>
      <c r="S986" s="6" t="b">
        <v>0</v>
      </c>
      <c r="T986" s="6">
        <v>0</v>
      </c>
      <c r="U986" s="6">
        <f t="shared" si="123"/>
        <v>0</v>
      </c>
      <c r="V986" s="12">
        <f t="shared" si="124"/>
        <v>20330.73</v>
      </c>
      <c r="W986" s="12">
        <f t="shared" si="125"/>
        <v>6.18377155172414</v>
      </c>
      <c r="X986" s="12">
        <f t="shared" si="126"/>
        <v>0</v>
      </c>
      <c r="Y986" s="6">
        <f t="shared" si="127"/>
        <v>0</v>
      </c>
    </row>
    <row r="987" spans="1:25">
      <c r="A987" s="8" t="s">
        <v>2049</v>
      </c>
      <c r="B987" s="9" t="s">
        <v>2050</v>
      </c>
      <c r="C987" s="10" t="s">
        <v>4131</v>
      </c>
      <c r="D987" s="10">
        <v>45083</v>
      </c>
      <c r="E987" s="9">
        <v>6</v>
      </c>
      <c r="F987" s="9">
        <v>6</v>
      </c>
      <c r="G987" s="9">
        <v>2023</v>
      </c>
      <c r="H987" s="10">
        <f t="shared" si="120"/>
        <v>45083</v>
      </c>
      <c r="I987" s="10" t="str" cm="1">
        <f t="array" ref="I987">_xlfn.IFS(E987=1,"January",E987=2,"Febuary",E987=3,"March",E987=4,"April",E987=5,"May",E987=6,"June",E987=7,"July",E987=8,"August",E987=9,"September",E987=10,"October",E987=11,"November",E987=12,"December",E987&gt;12,_xlfn.IFS(F987=1,"January",F987=2,"Febuary",F987=3,"March",F987=4,"April",F987=5,"May",F987=6,"June",F987=7,"July",F987=8,"August",F987=9,"September",F987=10,"October",F987=11,"November",F987=12,"December"))</f>
        <v>June</v>
      </c>
      <c r="J987" s="10" t="str" cm="1">
        <f t="array" ref="J987">_xlfn.IFS(OR(I987="December",I987="January",I987="Febuary"),"Winter",OR(I987="March",I987="April",I987="May"),"Spring",OR(I987="June",I987="July",I987="August"),"Summer",OR(I987="September",I987="October",I987="November"),"Fall")</f>
        <v>Summer</v>
      </c>
      <c r="K987" s="13">
        <v>45078</v>
      </c>
      <c r="L987" s="9">
        <f t="shared" si="121"/>
        <v>45113</v>
      </c>
      <c r="M987" s="9" t="s">
        <v>14</v>
      </c>
      <c r="N987" s="9">
        <v>82264</v>
      </c>
      <c r="O987" s="9">
        <v>970</v>
      </c>
      <c r="P987" s="14">
        <v>1922.18</v>
      </c>
      <c r="Q987" s="14">
        <f t="shared" si="122"/>
        <v>1922.18</v>
      </c>
      <c r="R987" s="9">
        <v>94</v>
      </c>
      <c r="S987" s="9" t="b">
        <v>1</v>
      </c>
      <c r="T987" s="9">
        <v>0</v>
      </c>
      <c r="U987" s="9">
        <f t="shared" si="123"/>
        <v>0</v>
      </c>
      <c r="V987" s="14">
        <f t="shared" si="124"/>
        <v>2777.82</v>
      </c>
      <c r="W987" s="14">
        <f t="shared" si="125"/>
        <v>20.4487234042553</v>
      </c>
      <c r="X987" s="14">
        <f t="shared" si="126"/>
        <v>0</v>
      </c>
      <c r="Y987" s="9">
        <f t="shared" si="127"/>
        <v>0</v>
      </c>
    </row>
    <row r="988" spans="1:25">
      <c r="A988" s="5" t="s">
        <v>2051</v>
      </c>
      <c r="B988" s="6" t="s">
        <v>2052</v>
      </c>
      <c r="C988" s="7" t="s">
        <v>4127</v>
      </c>
      <c r="D988" s="7">
        <v>45146</v>
      </c>
      <c r="E988" s="6">
        <v>8</v>
      </c>
      <c r="F988" s="6">
        <v>8</v>
      </c>
      <c r="G988" s="6">
        <v>2023</v>
      </c>
      <c r="H988" s="7">
        <f t="shared" si="120"/>
        <v>45146</v>
      </c>
      <c r="I988" s="7" t="str" cm="1">
        <f t="array" ref="I988">_xlfn.IFS(E988=1,"January",E988=2,"Febuary",E988=3,"March",E988=4,"April",E988=5,"May",E988=6,"June",E988=7,"July",E988=8,"August",E988=9,"September",E988=10,"October",E988=11,"November",E988=12,"December",E988&gt;12,_xlfn.IFS(F988=1,"January",F988=2,"Febuary",F988=3,"March",F988=4,"April",F988=5,"May",F988=6,"June",F988=7,"July",F988=8,"August",F988=9,"September",F988=10,"October",F988=11,"November",F988=12,"December"))</f>
        <v>August</v>
      </c>
      <c r="J988" s="7" t="str" cm="1">
        <f t="array" ref="J988">_xlfn.IFS(OR(I988="December",I988="January",I988="Febuary"),"Winter",OR(I988="March",I988="April",I988="May"),"Spring",OR(I988="June",I988="July",I988="August"),"Summer",OR(I988="September",I988="October",I988="November"),"Fall")</f>
        <v>Summer</v>
      </c>
      <c r="K988" s="11">
        <v>45175</v>
      </c>
      <c r="L988" s="6">
        <f t="shared" si="121"/>
        <v>29</v>
      </c>
      <c r="M988" s="6" t="s">
        <v>19</v>
      </c>
      <c r="N988" s="6">
        <v>24275</v>
      </c>
      <c r="O988" s="6">
        <v>680</v>
      </c>
      <c r="P988" s="12">
        <v>672.2</v>
      </c>
      <c r="Q988" s="12">
        <f t="shared" si="122"/>
        <v>672.2</v>
      </c>
      <c r="R988" s="6">
        <v>68</v>
      </c>
      <c r="S988" s="6" t="b">
        <v>1</v>
      </c>
      <c r="T988" s="6">
        <v>0</v>
      </c>
      <c r="U988" s="6">
        <f t="shared" si="123"/>
        <v>0</v>
      </c>
      <c r="V988" s="12">
        <f t="shared" si="124"/>
        <v>2727.8</v>
      </c>
      <c r="W988" s="12">
        <f t="shared" si="125"/>
        <v>9.88529411764706</v>
      </c>
      <c r="X988" s="12">
        <f t="shared" si="126"/>
        <v>0</v>
      </c>
      <c r="Y988" s="6">
        <f t="shared" si="127"/>
        <v>0</v>
      </c>
    </row>
    <row r="989" spans="1:25">
      <c r="A989" s="8" t="s">
        <v>2053</v>
      </c>
      <c r="B989" s="9" t="s">
        <v>2054</v>
      </c>
      <c r="C989" s="10" t="s">
        <v>4131</v>
      </c>
      <c r="D989" s="10">
        <v>44927</v>
      </c>
      <c r="E989" s="9">
        <v>1</v>
      </c>
      <c r="F989" s="9">
        <v>1</v>
      </c>
      <c r="G989" s="9">
        <v>2023</v>
      </c>
      <c r="H989" s="10">
        <f t="shared" si="120"/>
        <v>44927</v>
      </c>
      <c r="I989" s="10" t="str" cm="1">
        <f t="array" ref="I989">_xlfn.IFS(E989=1,"January",E989=2,"Febuary",E989=3,"March",E989=4,"April",E989=5,"May",E989=6,"June",E989=7,"July",E989=8,"August",E989=9,"September",E989=10,"October",E989=11,"November",E989=12,"December",E989&gt;12,_xlfn.IFS(F989=1,"January",F989=2,"Febuary",F989=3,"March",F989=4,"April",F989=5,"May",F989=6,"June",F989=7,"July",F989=8,"August",F989=9,"September",F989=10,"October",F989=11,"November",F989=12,"December"))</f>
        <v>January</v>
      </c>
      <c r="J989" s="10" t="str" cm="1">
        <f t="array" ref="J989">_xlfn.IFS(OR(I989="December",I989="January",I989="Febuary"),"Winter",OR(I989="March",I989="April",I989="May"),"Spring",OR(I989="June",I989="July",I989="August"),"Summer",OR(I989="September",I989="October",I989="November"),"Fall")</f>
        <v>Winter</v>
      </c>
      <c r="K989" s="13">
        <v>44950</v>
      </c>
      <c r="L989" s="9">
        <f t="shared" si="121"/>
        <v>23</v>
      </c>
      <c r="M989" s="9" t="s">
        <v>33</v>
      </c>
      <c r="N989" s="9">
        <v>73274</v>
      </c>
      <c r="O989" s="9">
        <v>3456</v>
      </c>
      <c r="P989" s="14">
        <v>3771.2</v>
      </c>
      <c r="Q989" s="14">
        <f t="shared" si="122"/>
        <v>3636.145</v>
      </c>
      <c r="R989" s="9">
        <v>273</v>
      </c>
      <c r="S989" s="9" t="b">
        <v>0</v>
      </c>
      <c r="T989" s="9">
        <v>0</v>
      </c>
      <c r="U989" s="9">
        <f t="shared" si="123"/>
        <v>0</v>
      </c>
      <c r="V989" s="14">
        <f t="shared" si="124"/>
        <v>10013.855</v>
      </c>
      <c r="W989" s="14">
        <f t="shared" si="125"/>
        <v>13.3192124542125</v>
      </c>
      <c r="X989" s="14">
        <f t="shared" si="126"/>
        <v>0</v>
      </c>
      <c r="Y989" s="9">
        <f t="shared" si="127"/>
        <v>0</v>
      </c>
    </row>
    <row r="990" spans="1:25">
      <c r="A990" s="5" t="s">
        <v>2055</v>
      </c>
      <c r="B990" s="6" t="s">
        <v>2056</v>
      </c>
      <c r="C990" s="7" t="s">
        <v>4131</v>
      </c>
      <c r="D990" s="7">
        <v>45230</v>
      </c>
      <c r="E990" s="6">
        <v>10</v>
      </c>
      <c r="F990" s="6">
        <v>31</v>
      </c>
      <c r="G990" s="6">
        <v>2023</v>
      </c>
      <c r="H990" s="7">
        <f t="shared" si="120"/>
        <v>45230</v>
      </c>
      <c r="I990" s="7" t="str" cm="1">
        <f t="array" ref="I990">_xlfn.IFS(E990=1,"January",E990=2,"Febuary",E990=3,"March",E990=4,"April",E990=5,"May",E990=6,"June",E990=7,"July",E990=8,"August",E990=9,"September",E990=10,"October",E990=11,"November",E990=12,"December",E990&gt;12,_xlfn.IFS(F990=1,"January",F990=2,"Febuary",F990=3,"March",F990=4,"April",F990=5,"May",F990=6,"June",F990=7,"July",F990=8,"August",F990=9,"September",F990=10,"October",F990=11,"November",F990=12,"December"))</f>
        <v>October</v>
      </c>
      <c r="J990" s="7" t="str" cm="1">
        <f t="array" ref="J990">_xlfn.IFS(OR(I990="December",I990="January",I990="Febuary"),"Winter",OR(I990="March",I990="April",I990="May"),"Spring",OR(I990="June",I990="July",I990="August"),"Summer",OR(I990="September",I990="October",I990="November"),"Fall")</f>
        <v>Fall</v>
      </c>
      <c r="K990" s="11">
        <v>45242</v>
      </c>
      <c r="L990" s="6">
        <f t="shared" si="121"/>
        <v>12</v>
      </c>
      <c r="M990" s="6" t="s">
        <v>14</v>
      </c>
      <c r="N990" s="6">
        <v>82449</v>
      </c>
      <c r="O990" s="6">
        <v>1369</v>
      </c>
      <c r="P990" s="12">
        <v>1923.45</v>
      </c>
      <c r="Q990" s="12">
        <f t="shared" si="122"/>
        <v>1923.45</v>
      </c>
      <c r="R990" s="6">
        <v>183</v>
      </c>
      <c r="S990" s="6" t="b">
        <v>1</v>
      </c>
      <c r="T990" s="6">
        <v>0</v>
      </c>
      <c r="U990" s="6">
        <f t="shared" si="123"/>
        <v>0</v>
      </c>
      <c r="V990" s="12">
        <f t="shared" si="124"/>
        <v>7226.55</v>
      </c>
      <c r="W990" s="12">
        <f t="shared" si="125"/>
        <v>10.5106557377049</v>
      </c>
      <c r="X990" s="12">
        <f t="shared" si="126"/>
        <v>0</v>
      </c>
      <c r="Y990" s="6">
        <f t="shared" si="127"/>
        <v>0</v>
      </c>
    </row>
    <row r="991" spans="1:25">
      <c r="A991" s="8" t="s">
        <v>2057</v>
      </c>
      <c r="B991" s="9" t="s">
        <v>2058</v>
      </c>
      <c r="C991" s="10" t="s">
        <v>4127</v>
      </c>
      <c r="D991" s="10">
        <v>45047</v>
      </c>
      <c r="E991" s="9">
        <v>5</v>
      </c>
      <c r="F991" s="9">
        <v>1</v>
      </c>
      <c r="G991" s="9">
        <v>2023</v>
      </c>
      <c r="H991" s="10">
        <f t="shared" si="120"/>
        <v>45047</v>
      </c>
      <c r="I991" s="10" t="str" cm="1">
        <f t="array" ref="I991">_xlfn.IFS(E991=1,"January",E991=2,"Febuary",E991=3,"March",E991=4,"April",E991=5,"May",E991=6,"June",E991=7,"July",E991=8,"August",E991=9,"September",E991=10,"October",E991=11,"November",E991=12,"December",E991&gt;12,_xlfn.IFS(F991=1,"January",F991=2,"Febuary",F991=3,"March",F991=4,"April",F991=5,"May",F991=6,"June",F991=7,"July",F991=8,"August",F991=9,"September",F991=10,"October",F991=11,"November",F991=12,"December"))</f>
        <v>May</v>
      </c>
      <c r="J991" s="10" t="str" cm="1">
        <f t="array" ref="J991">_xlfn.IFS(OR(I991="December",I991="January",I991="Febuary"),"Winter",OR(I991="March",I991="April",I991="May"),"Spring",OR(I991="June",I991="July",I991="August"),"Summer",OR(I991="September",I991="October",I991="November"),"Fall")</f>
        <v>Spring</v>
      </c>
      <c r="K991" s="13">
        <v>44952</v>
      </c>
      <c r="L991" s="9">
        <f t="shared" si="121"/>
        <v>45077</v>
      </c>
      <c r="M991" s="9" t="s">
        <v>23</v>
      </c>
      <c r="N991" s="9">
        <v>61004</v>
      </c>
      <c r="O991" s="9">
        <v>1561</v>
      </c>
      <c r="P991" s="14">
        <v>2657.64</v>
      </c>
      <c r="Q991" s="14">
        <f t="shared" si="122"/>
        <v>2657.64</v>
      </c>
      <c r="R991" s="9">
        <v>151</v>
      </c>
      <c r="S991" s="9" t="b">
        <v>0</v>
      </c>
      <c r="T991" s="9">
        <v>0</v>
      </c>
      <c r="U991" s="9">
        <f t="shared" si="123"/>
        <v>0</v>
      </c>
      <c r="V991" s="14">
        <f t="shared" si="124"/>
        <v>4892.36</v>
      </c>
      <c r="W991" s="14">
        <f t="shared" si="125"/>
        <v>17.6002649006622</v>
      </c>
      <c r="X991" s="14">
        <f t="shared" si="126"/>
        <v>0</v>
      </c>
      <c r="Y991" s="9">
        <f t="shared" si="127"/>
        <v>0</v>
      </c>
    </row>
    <row r="992" spans="1:25">
      <c r="A992" s="5" t="s">
        <v>2059</v>
      </c>
      <c r="B992" s="6" t="s">
        <v>2060</v>
      </c>
      <c r="C992" s="7" t="s">
        <v>4127</v>
      </c>
      <c r="D992" s="7">
        <v>45102</v>
      </c>
      <c r="E992" s="6">
        <v>6</v>
      </c>
      <c r="F992" s="6">
        <v>25</v>
      </c>
      <c r="G992" s="6">
        <v>2023</v>
      </c>
      <c r="H992" s="7">
        <f t="shared" si="120"/>
        <v>45102</v>
      </c>
      <c r="I992" s="7" t="str" cm="1">
        <f t="array" ref="I992">_xlfn.IFS(E992=1,"January",E992=2,"Febuary",E992=3,"March",E992=4,"April",E992=5,"May",E992=6,"June",E992=7,"July",E992=8,"August",E992=9,"September",E992=10,"October",E992=11,"November",E992=12,"December",E992&gt;12,_xlfn.IFS(F992=1,"January",F992=2,"Febuary",F992=3,"March",F992=4,"April",F992=5,"May",F992=6,"June",F992=7,"July",F992=8,"August",F992=9,"September",F992=10,"October",F992=11,"November",F992=12,"December"))</f>
        <v>June</v>
      </c>
      <c r="J992" s="7" t="str" cm="1">
        <f t="array" ref="J992">_xlfn.IFS(OR(I992="December",I992="January",I992="Febuary"),"Winter",OR(I992="March",I992="April",I992="May"),"Spring",OR(I992="June",I992="July",I992="August"),"Summer",OR(I992="September",I992="October",I992="November"),"Fall")</f>
        <v>Summer</v>
      </c>
      <c r="K992" s="11">
        <v>45120</v>
      </c>
      <c r="L992" s="6">
        <f t="shared" si="121"/>
        <v>18</v>
      </c>
      <c r="M992" s="6" t="s">
        <v>23</v>
      </c>
      <c r="N992" s="6">
        <v>63981</v>
      </c>
      <c r="O992" s="6">
        <v>2507</v>
      </c>
      <c r="P992" s="12">
        <v>3019.12</v>
      </c>
      <c r="Q992" s="12">
        <f t="shared" si="122"/>
        <v>3019.12</v>
      </c>
      <c r="R992" s="6">
        <v>157</v>
      </c>
      <c r="S992" s="6" t="b">
        <v>1</v>
      </c>
      <c r="T992" s="6">
        <v>0</v>
      </c>
      <c r="U992" s="6">
        <f t="shared" si="123"/>
        <v>0</v>
      </c>
      <c r="V992" s="12">
        <f t="shared" si="124"/>
        <v>4830.88</v>
      </c>
      <c r="W992" s="12">
        <f t="shared" si="125"/>
        <v>19.2300636942675</v>
      </c>
      <c r="X992" s="12">
        <f t="shared" si="126"/>
        <v>0</v>
      </c>
      <c r="Y992" s="6">
        <f t="shared" si="127"/>
        <v>0</v>
      </c>
    </row>
    <row r="993" spans="1:25">
      <c r="A993" s="8" t="s">
        <v>2061</v>
      </c>
      <c r="B993" s="9" t="s">
        <v>2062</v>
      </c>
      <c r="C993" s="10" t="s">
        <v>4128</v>
      </c>
      <c r="D993" s="10">
        <v>45143</v>
      </c>
      <c r="E993" s="9">
        <v>8</v>
      </c>
      <c r="F993" s="9">
        <v>5</v>
      </c>
      <c r="G993" s="9">
        <v>2023</v>
      </c>
      <c r="H993" s="10">
        <f t="shared" si="120"/>
        <v>45143</v>
      </c>
      <c r="I993" s="10" t="str" cm="1">
        <f t="array" ref="I993">_xlfn.IFS(E993=1,"January",E993=2,"Febuary",E993=3,"March",E993=4,"April",E993=5,"May",E993=6,"June",E993=7,"July",E993=8,"August",E993=9,"September",E993=10,"October",E993=11,"November",E993=12,"December",E993&gt;12,_xlfn.IFS(F993=1,"January",F993=2,"Febuary",F993=3,"March",F993=4,"April",F993=5,"May",F993=6,"June",F993=7,"July",F993=8,"August",F993=9,"September",F993=10,"October",F993=11,"November",F993=12,"December"))</f>
        <v>August</v>
      </c>
      <c r="J993" s="10" t="str" cm="1">
        <f t="array" ref="J993">_xlfn.IFS(OR(I993="December",I993="January",I993="Febuary"),"Winter",OR(I993="March",I993="April",I993="May"),"Spring",OR(I993="June",I993="July",I993="August"),"Summer",OR(I993="September",I993="October",I993="November"),"Fall")</f>
        <v>Summer</v>
      </c>
      <c r="K993" s="13">
        <v>45147</v>
      </c>
      <c r="L993" s="9">
        <f t="shared" si="121"/>
        <v>4</v>
      </c>
      <c r="M993" s="9" t="s">
        <v>14</v>
      </c>
      <c r="N993" s="9">
        <v>85659</v>
      </c>
      <c r="O993" s="9">
        <v>3879</v>
      </c>
      <c r="P993" s="14">
        <v>4398.72</v>
      </c>
      <c r="Q993" s="14">
        <f t="shared" si="122"/>
        <v>3636.145</v>
      </c>
      <c r="R993" s="9">
        <v>592</v>
      </c>
      <c r="S993" s="9" t="b">
        <v>1</v>
      </c>
      <c r="T993" s="9">
        <v>0</v>
      </c>
      <c r="U993" s="9">
        <f t="shared" si="123"/>
        <v>0</v>
      </c>
      <c r="V993" s="14">
        <f t="shared" si="124"/>
        <v>25963.855</v>
      </c>
      <c r="W993" s="14">
        <f t="shared" si="125"/>
        <v>6.14213682432432</v>
      </c>
      <c r="X993" s="14">
        <f t="shared" si="126"/>
        <v>0</v>
      </c>
      <c r="Y993" s="9">
        <f t="shared" si="127"/>
        <v>0</v>
      </c>
    </row>
    <row r="994" spans="1:25">
      <c r="A994" s="5" t="s">
        <v>2063</v>
      </c>
      <c r="B994" s="6" t="s">
        <v>2064</v>
      </c>
      <c r="C994" s="7" t="s">
        <v>4127</v>
      </c>
      <c r="D994" s="7">
        <v>45044</v>
      </c>
      <c r="E994" s="6">
        <v>4</v>
      </c>
      <c r="F994" s="6">
        <v>28</v>
      </c>
      <c r="G994" s="6">
        <v>2023</v>
      </c>
      <c r="H994" s="7">
        <f t="shared" si="120"/>
        <v>45044</v>
      </c>
      <c r="I994" s="7" t="str" cm="1">
        <f t="array" ref="I994">_xlfn.IFS(E994=1,"January",E994=2,"Febuary",E994=3,"March",E994=4,"April",E994=5,"May",E994=6,"June",E994=7,"July",E994=8,"August",E994=9,"September",E994=10,"October",E994=11,"November",E994=12,"December",E994&gt;12,_xlfn.IFS(F994=1,"January",F994=2,"Febuary",F994=3,"March",F994=4,"April",F994=5,"May",F994=6,"June",F994=7,"July",F994=8,"August",F994=9,"September",F994=10,"October",F994=11,"November",F994=12,"December"))</f>
        <v>April</v>
      </c>
      <c r="J994" s="7" t="str" cm="1">
        <f t="array" ref="J994">_xlfn.IFS(OR(I994="December",I994="January",I994="Febuary"),"Winter",OR(I994="March",I994="April",I994="May"),"Spring",OR(I994="June",I994="July",I994="August"),"Summer",OR(I994="September",I994="October",I994="November"),"Fall")</f>
        <v>Spring</v>
      </c>
      <c r="K994" s="11">
        <v>45058</v>
      </c>
      <c r="L994" s="6">
        <f t="shared" si="121"/>
        <v>14</v>
      </c>
      <c r="M994" s="6" t="s">
        <v>23</v>
      </c>
      <c r="N994" s="6">
        <v>55553</v>
      </c>
      <c r="O994" s="6">
        <v>2046</v>
      </c>
      <c r="P994" s="12">
        <v>4078.61</v>
      </c>
      <c r="Q994" s="12">
        <f t="shared" si="122"/>
        <v>3636.145</v>
      </c>
      <c r="R994" s="6">
        <v>319</v>
      </c>
      <c r="S994" s="6" t="b">
        <v>0</v>
      </c>
      <c r="T994" s="6">
        <v>0</v>
      </c>
      <c r="U994" s="6">
        <f t="shared" si="123"/>
        <v>0</v>
      </c>
      <c r="V994" s="12">
        <f t="shared" si="124"/>
        <v>12313.855</v>
      </c>
      <c r="W994" s="12">
        <f t="shared" si="125"/>
        <v>11.3985736677116</v>
      </c>
      <c r="X994" s="12">
        <f t="shared" si="126"/>
        <v>0</v>
      </c>
      <c r="Y994" s="6">
        <f t="shared" si="127"/>
        <v>0</v>
      </c>
    </row>
    <row r="995" spans="1:25">
      <c r="A995" s="8" t="s">
        <v>2065</v>
      </c>
      <c r="B995" s="9" t="s">
        <v>2066</v>
      </c>
      <c r="C995" s="10" t="s">
        <v>4131</v>
      </c>
      <c r="D995" s="10">
        <v>44979</v>
      </c>
      <c r="E995" s="9">
        <v>2</v>
      </c>
      <c r="F995" s="9">
        <v>22</v>
      </c>
      <c r="G995" s="9">
        <v>2023</v>
      </c>
      <c r="H995" s="10">
        <f t="shared" si="120"/>
        <v>44979</v>
      </c>
      <c r="I995" s="10" t="str" cm="1">
        <f t="array" ref="I995">_xlfn.IFS(E995=1,"January",E995=2,"Febuary",E995=3,"March",E995=4,"April",E995=5,"May",E995=6,"June",E995=7,"July",E995=8,"August",E995=9,"September",E995=10,"October",E995=11,"November",E995=12,"December",E995&gt;12,_xlfn.IFS(F995=1,"January",F995=2,"Febuary",F995=3,"March",F995=4,"April",F995=5,"May",F995=6,"June",F995=7,"July",F995=8,"August",F995=9,"September",F995=10,"October",F995=11,"November",F995=12,"December"))</f>
        <v>Febuary</v>
      </c>
      <c r="J995" s="10" t="str" cm="1">
        <f t="array" ref="J995">_xlfn.IFS(OR(I995="December",I995="January",I995="Febuary"),"Winter",OR(I995="March",I995="April",I995="May"),"Spring",OR(I995="June",I995="July",I995="August"),"Summer",OR(I995="September",I995="October",I995="November"),"Fall")</f>
        <v>Winter</v>
      </c>
      <c r="K995" s="13">
        <v>44995</v>
      </c>
      <c r="L995" s="9">
        <f t="shared" si="121"/>
        <v>16</v>
      </c>
      <c r="M995" s="9" t="s">
        <v>14</v>
      </c>
      <c r="N995" s="9">
        <v>49447</v>
      </c>
      <c r="O995" s="9">
        <v>1005</v>
      </c>
      <c r="P995" s="14">
        <v>518.32</v>
      </c>
      <c r="Q995" s="14">
        <f t="shared" si="122"/>
        <v>518.32</v>
      </c>
      <c r="R995" s="9">
        <v>104</v>
      </c>
      <c r="S995" s="9" t="b">
        <v>1</v>
      </c>
      <c r="T995" s="9">
        <v>0</v>
      </c>
      <c r="U995" s="9">
        <f t="shared" si="123"/>
        <v>0</v>
      </c>
      <c r="V995" s="14">
        <f t="shared" si="124"/>
        <v>4681.68</v>
      </c>
      <c r="W995" s="14">
        <f t="shared" si="125"/>
        <v>4.98384615384615</v>
      </c>
      <c r="X995" s="14">
        <f t="shared" si="126"/>
        <v>0</v>
      </c>
      <c r="Y995" s="9">
        <f t="shared" si="127"/>
        <v>0</v>
      </c>
    </row>
    <row r="996" spans="1:25">
      <c r="A996" s="5" t="s">
        <v>2067</v>
      </c>
      <c r="B996" s="6" t="s">
        <v>2068</v>
      </c>
      <c r="C996" s="7" t="s">
        <v>4127</v>
      </c>
      <c r="D996" s="7">
        <v>45080</v>
      </c>
      <c r="E996" s="6">
        <v>6</v>
      </c>
      <c r="F996" s="6">
        <v>3</v>
      </c>
      <c r="G996" s="6">
        <v>2023</v>
      </c>
      <c r="H996" s="7">
        <f t="shared" si="120"/>
        <v>45080</v>
      </c>
      <c r="I996" s="7" t="str" cm="1">
        <f t="array" ref="I996">_xlfn.IFS(E996=1,"January",E996=2,"Febuary",E996=3,"March",E996=4,"April",E996=5,"May",E996=6,"June",E996=7,"July",E996=8,"August",E996=9,"September",E996=10,"October",E996=11,"November",E996=12,"December",E996&gt;12,_xlfn.IFS(F996=1,"January",F996=2,"Febuary",F996=3,"March",F996=4,"April",F996=5,"May",F996=6,"June",F996=7,"July",F996=8,"August",F996=9,"September",F996=10,"October",F996=11,"November",F996=12,"December"))</f>
        <v>June</v>
      </c>
      <c r="J996" s="7" t="str" cm="1">
        <f t="array" ref="J996">_xlfn.IFS(OR(I996="December",I996="January",I996="Febuary"),"Winter",OR(I996="March",I996="April",I996="May"),"Spring",OR(I996="June",I996="July",I996="August"),"Summer",OR(I996="September",I996="October",I996="November"),"Fall")</f>
        <v>Summer</v>
      </c>
      <c r="K996" s="11">
        <v>45082</v>
      </c>
      <c r="L996" s="6">
        <f t="shared" si="121"/>
        <v>2</v>
      </c>
      <c r="M996" s="6" t="s">
        <v>14</v>
      </c>
      <c r="N996" s="6">
        <v>35529</v>
      </c>
      <c r="O996" s="6">
        <v>1314</v>
      </c>
      <c r="P996" s="12">
        <v>2421.17</v>
      </c>
      <c r="Q996" s="12">
        <f t="shared" si="122"/>
        <v>2421.17</v>
      </c>
      <c r="R996" s="6">
        <v>80</v>
      </c>
      <c r="S996" s="6" t="b">
        <v>1</v>
      </c>
      <c r="T996" s="6">
        <v>0</v>
      </c>
      <c r="U996" s="6">
        <f t="shared" si="123"/>
        <v>0</v>
      </c>
      <c r="V996" s="12">
        <f t="shared" si="124"/>
        <v>1578.83</v>
      </c>
      <c r="W996" s="12">
        <f t="shared" si="125"/>
        <v>30.264625</v>
      </c>
      <c r="X996" s="12">
        <f t="shared" si="126"/>
        <v>0</v>
      </c>
      <c r="Y996" s="6">
        <f t="shared" si="127"/>
        <v>0</v>
      </c>
    </row>
    <row r="997" spans="1:25">
      <c r="A997" s="8" t="s">
        <v>2069</v>
      </c>
      <c r="B997" s="9" t="s">
        <v>2070</v>
      </c>
      <c r="C997" s="10" t="s">
        <v>4128</v>
      </c>
      <c r="D997" s="10">
        <v>44995</v>
      </c>
      <c r="E997" s="9">
        <v>3</v>
      </c>
      <c r="F997" s="9">
        <v>10</v>
      </c>
      <c r="G997" s="9">
        <v>2023</v>
      </c>
      <c r="H997" s="10">
        <f t="shared" si="120"/>
        <v>44995</v>
      </c>
      <c r="I997" s="10" t="str" cm="1">
        <f t="array" ref="I997">_xlfn.IFS(E997=1,"January",E997=2,"Febuary",E997=3,"March",E997=4,"April",E997=5,"May",E997=6,"June",E997=7,"July",E997=8,"August",E997=9,"September",E997=10,"October",E997=11,"November",E997=12,"December",E997&gt;12,_xlfn.IFS(F997=1,"January",F997=2,"Febuary",F997=3,"March",F997=4,"April",F997=5,"May",F997=6,"June",F997=7,"July",F997=8,"August",F997=9,"September",F997=10,"October",F997=11,"November",F997=12,"December"))</f>
        <v>March</v>
      </c>
      <c r="J997" s="10" t="str" cm="1">
        <f t="array" ref="J997">_xlfn.IFS(OR(I997="December",I997="January",I997="Febuary"),"Winter",OR(I997="March",I997="April",I997="May"),"Spring",OR(I997="June",I997="July",I997="August"),"Summer",OR(I997="September",I997="October",I997="November"),"Fall")</f>
        <v>Spring</v>
      </c>
      <c r="K997" s="13">
        <v>45004</v>
      </c>
      <c r="L997" s="9">
        <f t="shared" si="121"/>
        <v>9</v>
      </c>
      <c r="M997" s="9" t="s">
        <v>14</v>
      </c>
      <c r="N997" s="9">
        <v>76703</v>
      </c>
      <c r="O997" s="9">
        <v>1677</v>
      </c>
      <c r="P997" s="14">
        <v>1213.66</v>
      </c>
      <c r="Q997" s="14">
        <f t="shared" si="122"/>
        <v>1213.66</v>
      </c>
      <c r="R997" s="9">
        <v>191</v>
      </c>
      <c r="S997" s="9" t="b">
        <v>1</v>
      </c>
      <c r="T997" s="9">
        <v>0</v>
      </c>
      <c r="U997" s="9">
        <f t="shared" si="123"/>
        <v>0</v>
      </c>
      <c r="V997" s="14">
        <f t="shared" si="124"/>
        <v>8336.34</v>
      </c>
      <c r="W997" s="14">
        <f t="shared" si="125"/>
        <v>6.35424083769634</v>
      </c>
      <c r="X997" s="14">
        <f t="shared" si="126"/>
        <v>0</v>
      </c>
      <c r="Y997" s="9">
        <f t="shared" si="127"/>
        <v>0</v>
      </c>
    </row>
    <row r="998" spans="1:25">
      <c r="A998" s="5" t="s">
        <v>2071</v>
      </c>
      <c r="B998" s="6" t="s">
        <v>2072</v>
      </c>
      <c r="C998" s="7" t="s">
        <v>4129</v>
      </c>
      <c r="D998" s="7">
        <v>44962</v>
      </c>
      <c r="E998" s="6">
        <v>2</v>
      </c>
      <c r="F998" s="6">
        <v>5</v>
      </c>
      <c r="G998" s="6">
        <v>2023</v>
      </c>
      <c r="H998" s="7">
        <f t="shared" si="120"/>
        <v>44962</v>
      </c>
      <c r="I998" s="7" t="str" cm="1">
        <f t="array" ref="I998">_xlfn.IFS(E998=1,"January",E998=2,"Febuary",E998=3,"March",E998=4,"April",E998=5,"May",E998=6,"June",E998=7,"July",E998=8,"August",E998=9,"September",E998=10,"October",E998=11,"November",E998=12,"December",E998&gt;12,_xlfn.IFS(F998=1,"January",F998=2,"Febuary",F998=3,"March",F998=4,"April",F998=5,"May",F998=6,"June",F998=7,"July",F998=8,"August",F998=9,"September",F998=10,"October",F998=11,"November",F998=12,"December"))</f>
        <v>Febuary</v>
      </c>
      <c r="J998" s="7" t="str" cm="1">
        <f t="array" ref="J998">_xlfn.IFS(OR(I998="December",I998="January",I998="Febuary"),"Winter",OR(I998="March",I998="April",I998="May"),"Spring",OR(I998="June",I998="July",I998="August"),"Summer",OR(I998="September",I998="October",I998="November"),"Fall")</f>
        <v>Winter</v>
      </c>
      <c r="K998" s="11">
        <v>45062</v>
      </c>
      <c r="L998" s="6">
        <f t="shared" si="121"/>
        <v>100</v>
      </c>
      <c r="M998" s="6" t="s">
        <v>33</v>
      </c>
      <c r="N998" s="6">
        <v>77090</v>
      </c>
      <c r="O998" s="6">
        <v>2986</v>
      </c>
      <c r="P998" s="12">
        <v>5013.16</v>
      </c>
      <c r="Q998" s="12">
        <f t="shared" si="122"/>
        <v>3636.145</v>
      </c>
      <c r="R998" s="6">
        <v>347</v>
      </c>
      <c r="S998" s="6" t="b">
        <v>0</v>
      </c>
      <c r="T998" s="6">
        <v>0</v>
      </c>
      <c r="U998" s="6">
        <f t="shared" si="123"/>
        <v>0</v>
      </c>
      <c r="V998" s="12">
        <f t="shared" si="124"/>
        <v>13713.855</v>
      </c>
      <c r="W998" s="12">
        <f t="shared" si="125"/>
        <v>10.4788040345821</v>
      </c>
      <c r="X998" s="12">
        <f t="shared" si="126"/>
        <v>0</v>
      </c>
      <c r="Y998" s="6">
        <f t="shared" si="127"/>
        <v>0</v>
      </c>
    </row>
    <row r="999" spans="1:25">
      <c r="A999" s="8" t="s">
        <v>2073</v>
      </c>
      <c r="B999" s="9" t="s">
        <v>2074</v>
      </c>
      <c r="C999" s="10" t="s">
        <v>4127</v>
      </c>
      <c r="D999" s="10">
        <v>45259</v>
      </c>
      <c r="E999" s="9">
        <v>11</v>
      </c>
      <c r="F999" s="9">
        <v>29</v>
      </c>
      <c r="G999" s="9">
        <v>2023</v>
      </c>
      <c r="H999" s="10">
        <f t="shared" si="120"/>
        <v>45259</v>
      </c>
      <c r="I999" s="10" t="str" cm="1">
        <f t="array" ref="I999">_xlfn.IFS(E999=1,"January",E999=2,"Febuary",E999=3,"March",E999=4,"April",E999=5,"May",E999=6,"June",E999=7,"July",E999=8,"August",E999=9,"September",E999=10,"October",E999=11,"November",E999=12,"December",E999&gt;12,_xlfn.IFS(F999=1,"January",F999=2,"Febuary",F999=3,"March",F999=4,"April",F999=5,"May",F999=6,"June",F999=7,"July",F999=8,"August",F999=9,"September",F999=10,"October",F999=11,"November",F999=12,"December"))</f>
        <v>November</v>
      </c>
      <c r="J999" s="10" t="str" cm="1">
        <f t="array" ref="J999">_xlfn.IFS(OR(I999="December",I999="January",I999="Febuary"),"Winter",OR(I999="March",I999="April",I999="May"),"Spring",OR(I999="June",I999="July",I999="August"),"Summer",OR(I999="September",I999="October",I999="November"),"Fall")</f>
        <v>Fall</v>
      </c>
      <c r="K999" s="13">
        <v>45277</v>
      </c>
      <c r="L999" s="9">
        <f t="shared" si="121"/>
        <v>18</v>
      </c>
      <c r="M999" s="9" t="s">
        <v>14</v>
      </c>
      <c r="N999" s="9">
        <v>18260</v>
      </c>
      <c r="O999" s="9">
        <v>879</v>
      </c>
      <c r="P999" s="14">
        <v>1254.24</v>
      </c>
      <c r="Q999" s="14">
        <f t="shared" si="122"/>
        <v>1254.24</v>
      </c>
      <c r="R999" s="9">
        <v>132</v>
      </c>
      <c r="S999" s="9" t="b">
        <v>1</v>
      </c>
      <c r="T999" s="9">
        <v>0</v>
      </c>
      <c r="U999" s="9">
        <f t="shared" si="123"/>
        <v>0</v>
      </c>
      <c r="V999" s="14">
        <f t="shared" si="124"/>
        <v>5345.76</v>
      </c>
      <c r="W999" s="14">
        <f t="shared" si="125"/>
        <v>9.50181818181818</v>
      </c>
      <c r="X999" s="14">
        <f t="shared" si="126"/>
        <v>0</v>
      </c>
      <c r="Y999" s="9">
        <f t="shared" si="127"/>
        <v>0</v>
      </c>
    </row>
    <row r="1000" spans="1:25">
      <c r="A1000" s="5" t="s">
        <v>2075</v>
      </c>
      <c r="B1000" s="6" t="s">
        <v>2076</v>
      </c>
      <c r="C1000" s="7" t="s">
        <v>4131</v>
      </c>
      <c r="D1000" s="7">
        <v>45036</v>
      </c>
      <c r="E1000" s="6">
        <v>4</v>
      </c>
      <c r="F1000" s="6">
        <v>20</v>
      </c>
      <c r="G1000" s="6">
        <v>2023</v>
      </c>
      <c r="H1000" s="7">
        <f t="shared" si="120"/>
        <v>45036</v>
      </c>
      <c r="I1000" s="7" t="str" cm="1">
        <f t="array" ref="I1000">_xlfn.IFS(E1000=1,"January",E1000=2,"Febuary",E1000=3,"March",E1000=4,"April",E1000=5,"May",E1000=6,"June",E1000=7,"July",E1000=8,"August",E1000=9,"September",E1000=10,"October",E1000=11,"November",E1000=12,"December",E1000&gt;12,_xlfn.IFS(F1000=1,"January",F1000=2,"Febuary",F1000=3,"March",F1000=4,"April",F1000=5,"May",F1000=6,"June",F1000=7,"July",F1000=8,"August",F1000=9,"September",F1000=10,"October",F1000=11,"November",F1000=12,"December"))</f>
        <v>April</v>
      </c>
      <c r="J1000" s="7" t="str" cm="1">
        <f t="array" ref="J1000">_xlfn.IFS(OR(I1000="December",I1000="January",I1000="Febuary"),"Winter",OR(I1000="March",I1000="April",I1000="May"),"Spring",OR(I1000="June",I1000="July",I1000="August"),"Summer",OR(I1000="September",I1000="October",I1000="November"),"Fall")</f>
        <v>Spring</v>
      </c>
      <c r="K1000" s="11">
        <v>45059</v>
      </c>
      <c r="L1000" s="6">
        <f t="shared" si="121"/>
        <v>23</v>
      </c>
      <c r="M1000" s="6" t="s">
        <v>33</v>
      </c>
      <c r="N1000" s="6">
        <v>4812</v>
      </c>
      <c r="O1000" s="6">
        <v>186</v>
      </c>
      <c r="P1000" s="12">
        <v>188.38</v>
      </c>
      <c r="Q1000" s="12">
        <f t="shared" si="122"/>
        <v>188.38</v>
      </c>
      <c r="R1000" s="6">
        <v>18</v>
      </c>
      <c r="S1000" s="6" t="b">
        <v>1</v>
      </c>
      <c r="T1000" s="6">
        <v>0</v>
      </c>
      <c r="U1000" s="6">
        <f t="shared" si="123"/>
        <v>0</v>
      </c>
      <c r="V1000" s="12">
        <f t="shared" si="124"/>
        <v>711.62</v>
      </c>
      <c r="W1000" s="12">
        <f t="shared" si="125"/>
        <v>10.4655555555556</v>
      </c>
      <c r="X1000" s="12">
        <f t="shared" si="126"/>
        <v>0</v>
      </c>
      <c r="Y1000" s="6">
        <f t="shared" si="127"/>
        <v>0</v>
      </c>
    </row>
    <row r="1001" spans="1:25">
      <c r="A1001" s="8" t="s">
        <v>2077</v>
      </c>
      <c r="B1001" s="9" t="s">
        <v>2078</v>
      </c>
      <c r="C1001" s="10" t="s">
        <v>4129</v>
      </c>
      <c r="D1001" s="10">
        <v>45137</v>
      </c>
      <c r="E1001" s="9">
        <v>7</v>
      </c>
      <c r="F1001" s="9">
        <v>30</v>
      </c>
      <c r="G1001" s="9">
        <v>2023</v>
      </c>
      <c r="H1001" s="10">
        <f t="shared" si="120"/>
        <v>45137</v>
      </c>
      <c r="I1001" s="10" t="str" cm="1">
        <f t="array" ref="I1001">_xlfn.IFS(E1001=1,"January",E1001=2,"Febuary",E1001=3,"March",E1001=4,"April",E1001=5,"May",E1001=6,"June",E1001=7,"July",E1001=8,"August",E1001=9,"September",E1001=10,"October",E1001=11,"November",E1001=12,"December",E1001&gt;12,_xlfn.IFS(F1001=1,"January",F1001=2,"Febuary",F1001=3,"March",F1001=4,"April",F1001=5,"May",F1001=6,"June",F1001=7,"July",F1001=8,"August",F1001=9,"September",F1001=10,"October",F1001=11,"November",F1001=12,"December"))</f>
        <v>July</v>
      </c>
      <c r="J1001" s="10" t="str" cm="1">
        <f t="array" ref="J1001">_xlfn.IFS(OR(I1001="December",I1001="January",I1001="Febuary"),"Winter",OR(I1001="March",I1001="April",I1001="May"),"Spring",OR(I1001="June",I1001="July",I1001="August"),"Summer",OR(I1001="September",I1001="October",I1001="November"),"Fall")</f>
        <v>Summer</v>
      </c>
      <c r="K1001" s="13">
        <v>45151</v>
      </c>
      <c r="L1001" s="9">
        <f t="shared" si="121"/>
        <v>14</v>
      </c>
      <c r="M1001" s="9" t="s">
        <v>23</v>
      </c>
      <c r="N1001" s="9">
        <v>29024</v>
      </c>
      <c r="O1001" s="9">
        <v>1292</v>
      </c>
      <c r="P1001" s="14">
        <v>2339.57</v>
      </c>
      <c r="Q1001" s="14">
        <f t="shared" si="122"/>
        <v>2339.57</v>
      </c>
      <c r="R1001" s="9">
        <v>196</v>
      </c>
      <c r="S1001" s="9" t="b">
        <v>1</v>
      </c>
      <c r="T1001" s="9">
        <v>0</v>
      </c>
      <c r="U1001" s="9">
        <f t="shared" si="123"/>
        <v>0</v>
      </c>
      <c r="V1001" s="14">
        <f t="shared" si="124"/>
        <v>7460.43</v>
      </c>
      <c r="W1001" s="14">
        <f t="shared" si="125"/>
        <v>11.9365816326531</v>
      </c>
      <c r="X1001" s="14">
        <f t="shared" si="126"/>
        <v>0</v>
      </c>
      <c r="Y1001" s="9">
        <f t="shared" si="127"/>
        <v>0</v>
      </c>
    </row>
    <row r="1002" spans="1:25">
      <c r="A1002" s="5" t="s">
        <v>2079</v>
      </c>
      <c r="B1002" s="6" t="s">
        <v>2080</v>
      </c>
      <c r="C1002" s="7" t="s">
        <v>4129</v>
      </c>
      <c r="D1002" s="7" t="s">
        <v>2081</v>
      </c>
      <c r="E1002" s="6">
        <v>22</v>
      </c>
      <c r="F1002" s="6">
        <v>4</v>
      </c>
      <c r="G1002" s="6">
        <v>2023</v>
      </c>
      <c r="H1002" s="7">
        <f t="shared" si="120"/>
        <v>45038</v>
      </c>
      <c r="I1002" s="7" t="str" cm="1">
        <f t="array" ref="I1002">_xlfn.IFS(E1002=1,"January",E1002=2,"Febuary",E1002=3,"March",E1002=4,"April",E1002=5,"May",E1002=6,"June",E1002=7,"July",E1002=8,"August",E1002=9,"September",E1002=10,"October",E1002=11,"November",E1002=12,"December",E1002&gt;12,_xlfn.IFS(F1002=1,"January",F1002=2,"Febuary",F1002=3,"March",F1002=4,"April",F1002=5,"May",F1002=6,"June",F1002=7,"July",F1002=8,"August",F1002=9,"September",F1002=10,"October",F1002=11,"November",F1002=12,"December"))</f>
        <v>April</v>
      </c>
      <c r="J1002" s="7" t="str" cm="1">
        <f t="array" ref="J1002">_xlfn.IFS(OR(I1002="December",I1002="January",I1002="Febuary"),"Winter",OR(I1002="March",I1002="April",I1002="May"),"Spring",OR(I1002="June",I1002="July",I1002="August"),"Summer",OR(I1002="September",I1002="October",I1002="November"),"Fall")</f>
        <v>Spring</v>
      </c>
      <c r="K1002" s="11">
        <v>45041</v>
      </c>
      <c r="L1002" s="6">
        <f t="shared" si="121"/>
        <v>3</v>
      </c>
      <c r="M1002" s="6" t="s">
        <v>19</v>
      </c>
      <c r="N1002" s="6">
        <v>59656</v>
      </c>
      <c r="O1002" s="6">
        <v>601</v>
      </c>
      <c r="P1002" s="12">
        <v>312.14</v>
      </c>
      <c r="Q1002" s="12">
        <f t="shared" si="122"/>
        <v>312.14</v>
      </c>
      <c r="R1002" s="6">
        <v>108</v>
      </c>
      <c r="S1002" s="6" t="b">
        <v>0</v>
      </c>
      <c r="T1002" s="6">
        <v>0</v>
      </c>
      <c r="U1002" s="6">
        <f t="shared" si="123"/>
        <v>0</v>
      </c>
      <c r="V1002" s="12">
        <f t="shared" si="124"/>
        <v>5087.86</v>
      </c>
      <c r="W1002" s="12">
        <f t="shared" si="125"/>
        <v>2.89018518518519</v>
      </c>
      <c r="X1002" s="12">
        <f t="shared" si="126"/>
        <v>0</v>
      </c>
      <c r="Y1002" s="6">
        <f t="shared" si="127"/>
        <v>0</v>
      </c>
    </row>
    <row r="1003" spans="1:25">
      <c r="A1003" s="8" t="s">
        <v>2082</v>
      </c>
      <c r="B1003" s="9" t="s">
        <v>2083</v>
      </c>
      <c r="C1003" s="10" t="s">
        <v>4128</v>
      </c>
      <c r="D1003" s="10">
        <v>44978</v>
      </c>
      <c r="E1003" s="9">
        <v>2</v>
      </c>
      <c r="F1003" s="9">
        <v>21</v>
      </c>
      <c r="G1003" s="9">
        <v>2023</v>
      </c>
      <c r="H1003" s="10">
        <f t="shared" si="120"/>
        <v>44978</v>
      </c>
      <c r="I1003" s="10" t="str" cm="1">
        <f t="array" ref="I1003">_xlfn.IFS(E1003=1,"January",E1003=2,"Febuary",E1003=3,"March",E1003=4,"April",E1003=5,"May",E1003=6,"June",E1003=7,"July",E1003=8,"August",E1003=9,"September",E1003=10,"October",E1003=11,"November",E1003=12,"December",E1003&gt;12,_xlfn.IFS(F1003=1,"January",F1003=2,"Febuary",F1003=3,"March",F1003=4,"April",F1003=5,"May",F1003=6,"June",F1003=7,"July",F1003=8,"August",F1003=9,"September",F1003=10,"October",F1003=11,"November",F1003=12,"December"))</f>
        <v>Febuary</v>
      </c>
      <c r="J1003" s="10" t="str" cm="1">
        <f t="array" ref="J1003">_xlfn.IFS(OR(I1003="December",I1003="January",I1003="Febuary"),"Winter",OR(I1003="March",I1003="April",I1003="May"),"Spring",OR(I1003="June",I1003="July",I1003="August"),"Summer",OR(I1003="September",I1003="October",I1003="November"),"Fall")</f>
        <v>Winter</v>
      </c>
      <c r="K1003" s="13">
        <v>44981</v>
      </c>
      <c r="L1003" s="9">
        <f t="shared" si="121"/>
        <v>3</v>
      </c>
      <c r="M1003" s="9" t="s">
        <v>14</v>
      </c>
      <c r="N1003" s="9">
        <v>28285</v>
      </c>
      <c r="O1003" s="9">
        <v>1094</v>
      </c>
      <c r="P1003" s="14">
        <v>919</v>
      </c>
      <c r="Q1003" s="14">
        <f t="shared" si="122"/>
        <v>919</v>
      </c>
      <c r="R1003" s="9">
        <v>93</v>
      </c>
      <c r="S1003" s="9" t="b">
        <v>0</v>
      </c>
      <c r="T1003" s="9">
        <v>28352</v>
      </c>
      <c r="U1003" s="9">
        <f t="shared" si="123"/>
        <v>0.328019187358916</v>
      </c>
      <c r="V1003" s="14">
        <f t="shared" si="124"/>
        <v>3731</v>
      </c>
      <c r="W1003" s="14">
        <f t="shared" si="125"/>
        <v>9.88172043010753</v>
      </c>
      <c r="X1003" s="14">
        <f t="shared" si="126"/>
        <v>0.0324139390519187</v>
      </c>
      <c r="Y1003" s="9">
        <f t="shared" si="127"/>
        <v>1.00236874668552</v>
      </c>
    </row>
    <row r="1004" spans="1:25">
      <c r="A1004" s="5" t="s">
        <v>2084</v>
      </c>
      <c r="B1004" s="6" t="s">
        <v>2085</v>
      </c>
      <c r="C1004" s="7" t="s">
        <v>4127</v>
      </c>
      <c r="D1004" s="7">
        <v>45123</v>
      </c>
      <c r="E1004" s="6">
        <v>7</v>
      </c>
      <c r="F1004" s="6">
        <v>16</v>
      </c>
      <c r="G1004" s="6">
        <v>2023</v>
      </c>
      <c r="H1004" s="7">
        <f t="shared" si="120"/>
        <v>45123</v>
      </c>
      <c r="I1004" s="7" t="str" cm="1">
        <f t="array" ref="I1004">_xlfn.IFS(E1004=1,"January",E1004=2,"Febuary",E1004=3,"March",E1004=4,"April",E1004=5,"May",E1004=6,"June",E1004=7,"July",E1004=8,"August",E1004=9,"September",E1004=10,"October",E1004=11,"November",E1004=12,"December",E1004&gt;12,_xlfn.IFS(F1004=1,"January",F1004=2,"Febuary",F1004=3,"March",F1004=4,"April",F1004=5,"May",F1004=6,"June",F1004=7,"July",F1004=8,"August",F1004=9,"September",F1004=10,"October",F1004=11,"November",F1004=12,"December"))</f>
        <v>July</v>
      </c>
      <c r="J1004" s="7" t="str" cm="1">
        <f t="array" ref="J1004">_xlfn.IFS(OR(I1004="December",I1004="January",I1004="Febuary"),"Winter",OR(I1004="March",I1004="April",I1004="May"),"Spring",OR(I1004="June",I1004="July",I1004="August"),"Summer",OR(I1004="September",I1004="October",I1004="November"),"Fall")</f>
        <v>Summer</v>
      </c>
      <c r="K1004" s="11">
        <v>45126</v>
      </c>
      <c r="L1004" s="6">
        <f t="shared" si="121"/>
        <v>3</v>
      </c>
      <c r="M1004" s="6" t="s">
        <v>33</v>
      </c>
      <c r="N1004" s="6">
        <v>93436</v>
      </c>
      <c r="O1004" s="6">
        <v>4034</v>
      </c>
      <c r="P1004" s="12">
        <v>5447.27</v>
      </c>
      <c r="Q1004" s="12">
        <f t="shared" si="122"/>
        <v>3636.145</v>
      </c>
      <c r="R1004" s="6">
        <v>794</v>
      </c>
      <c r="S1004" s="6" t="b">
        <v>1</v>
      </c>
      <c r="T1004" s="6">
        <v>0</v>
      </c>
      <c r="U1004" s="6">
        <f t="shared" si="123"/>
        <v>0</v>
      </c>
      <c r="V1004" s="12">
        <f t="shared" si="124"/>
        <v>36063.855</v>
      </c>
      <c r="W1004" s="12">
        <f t="shared" si="125"/>
        <v>4.57952770780856</v>
      </c>
      <c r="X1004" s="12">
        <f t="shared" si="126"/>
        <v>0</v>
      </c>
      <c r="Y1004" s="6">
        <f t="shared" si="127"/>
        <v>0</v>
      </c>
    </row>
    <row r="1005" spans="1:25">
      <c r="A1005" s="8" t="s">
        <v>2086</v>
      </c>
      <c r="B1005" s="9" t="s">
        <v>2087</v>
      </c>
      <c r="C1005" s="10" t="s">
        <v>4127</v>
      </c>
      <c r="D1005" s="10">
        <v>44998</v>
      </c>
      <c r="E1005" s="9">
        <v>3</v>
      </c>
      <c r="F1005" s="9">
        <v>13</v>
      </c>
      <c r="G1005" s="9">
        <v>2023</v>
      </c>
      <c r="H1005" s="10">
        <f t="shared" si="120"/>
        <v>44998</v>
      </c>
      <c r="I1005" s="10" t="str" cm="1">
        <f t="array" ref="I1005">_xlfn.IFS(E1005=1,"January",E1005=2,"Febuary",E1005=3,"March",E1005=4,"April",E1005=5,"May",E1005=6,"June",E1005=7,"July",E1005=8,"August",E1005=9,"September",E1005=10,"October",E1005=11,"November",E1005=12,"December",E1005&gt;12,_xlfn.IFS(F1005=1,"January",F1005=2,"Febuary",F1005=3,"March",F1005=4,"April",F1005=5,"May",F1005=6,"June",F1005=7,"July",F1005=8,"August",F1005=9,"September",F1005=10,"October",F1005=11,"November",F1005=12,"December"))</f>
        <v>March</v>
      </c>
      <c r="J1005" s="10" t="str" cm="1">
        <f t="array" ref="J1005">_xlfn.IFS(OR(I1005="December",I1005="January",I1005="Febuary"),"Winter",OR(I1005="March",I1005="April",I1005="May"),"Spring",OR(I1005="June",I1005="July",I1005="August"),"Summer",OR(I1005="September",I1005="October",I1005="November"),"Fall")</f>
        <v>Spring</v>
      </c>
      <c r="K1005" s="13">
        <v>45007</v>
      </c>
      <c r="L1005" s="9">
        <f t="shared" si="121"/>
        <v>9</v>
      </c>
      <c r="M1005" s="9" t="s">
        <v>41</v>
      </c>
      <c r="N1005" s="9">
        <v>2605</v>
      </c>
      <c r="O1005" s="9">
        <v>30</v>
      </c>
      <c r="P1005" s="14">
        <v>30.82</v>
      </c>
      <c r="Q1005" s="14">
        <f t="shared" si="122"/>
        <v>30.82</v>
      </c>
      <c r="R1005" s="9">
        <v>3</v>
      </c>
      <c r="S1005" s="9" t="b">
        <v>0</v>
      </c>
      <c r="T1005" s="9">
        <v>0</v>
      </c>
      <c r="U1005" s="9">
        <f t="shared" si="123"/>
        <v>0</v>
      </c>
      <c r="V1005" s="14">
        <f t="shared" si="124"/>
        <v>119.18</v>
      </c>
      <c r="W1005" s="14">
        <f t="shared" si="125"/>
        <v>10.2733333333333</v>
      </c>
      <c r="X1005" s="14">
        <f t="shared" si="126"/>
        <v>0</v>
      </c>
      <c r="Y1005" s="9">
        <f t="shared" si="127"/>
        <v>0</v>
      </c>
    </row>
    <row r="1006" spans="1:25">
      <c r="A1006" s="5" t="s">
        <v>2088</v>
      </c>
      <c r="B1006" s="6" t="s">
        <v>2089</v>
      </c>
      <c r="C1006" s="7" t="s">
        <v>4127</v>
      </c>
      <c r="D1006" s="7">
        <v>45054</v>
      </c>
      <c r="E1006" s="6">
        <v>5</v>
      </c>
      <c r="F1006" s="6">
        <v>8</v>
      </c>
      <c r="G1006" s="6">
        <v>2023</v>
      </c>
      <c r="H1006" s="7">
        <f t="shared" si="120"/>
        <v>45054</v>
      </c>
      <c r="I1006" s="7" t="str" cm="1">
        <f t="array" ref="I1006">_xlfn.IFS(E1006=1,"January",E1006=2,"Febuary",E1006=3,"March",E1006=4,"April",E1006=5,"May",E1006=6,"June",E1006=7,"July",E1006=8,"August",E1006=9,"September",E1006=10,"October",E1006=11,"November",E1006=12,"December",E1006&gt;12,_xlfn.IFS(F1006=1,"January",F1006=2,"Febuary",F1006=3,"March",F1006=4,"April",F1006=5,"May",F1006=6,"June",F1006=7,"July",F1006=8,"August",F1006=9,"September",F1006=10,"October",F1006=11,"November",F1006=12,"December"))</f>
        <v>May</v>
      </c>
      <c r="J1006" s="7" t="str" cm="1">
        <f t="array" ref="J1006">_xlfn.IFS(OR(I1006="December",I1006="January",I1006="Febuary"),"Winter",OR(I1006="March",I1006="April",I1006="May"),"Spring",OR(I1006="June",I1006="July",I1006="August"),"Summer",OR(I1006="September",I1006="October",I1006="November"),"Fall")</f>
        <v>Spring</v>
      </c>
      <c r="K1006" s="11">
        <v>45083</v>
      </c>
      <c r="L1006" s="6">
        <f t="shared" si="121"/>
        <v>29</v>
      </c>
      <c r="M1006" s="6" t="s">
        <v>19</v>
      </c>
      <c r="N1006" s="6">
        <v>72158</v>
      </c>
      <c r="O1006" s="6">
        <v>3237</v>
      </c>
      <c r="P1006" s="12">
        <v>4582.19</v>
      </c>
      <c r="Q1006" s="12">
        <f t="shared" si="122"/>
        <v>3636.145</v>
      </c>
      <c r="R1006" s="6">
        <v>291</v>
      </c>
      <c r="S1006" s="6" t="b">
        <v>1</v>
      </c>
      <c r="T1006" s="6">
        <v>0</v>
      </c>
      <c r="U1006" s="6">
        <f t="shared" si="123"/>
        <v>0</v>
      </c>
      <c r="V1006" s="12">
        <f t="shared" si="124"/>
        <v>10913.855</v>
      </c>
      <c r="W1006" s="12">
        <f t="shared" si="125"/>
        <v>12.4953436426117</v>
      </c>
      <c r="X1006" s="12">
        <f t="shared" si="126"/>
        <v>0</v>
      </c>
      <c r="Y1006" s="6">
        <f t="shared" si="127"/>
        <v>0</v>
      </c>
    </row>
    <row r="1007" spans="1:25">
      <c r="A1007" s="8" t="s">
        <v>2090</v>
      </c>
      <c r="B1007" s="9" t="s">
        <v>2091</v>
      </c>
      <c r="C1007" s="10" t="s">
        <v>4129</v>
      </c>
      <c r="D1007" s="10">
        <v>45238</v>
      </c>
      <c r="E1007" s="9">
        <v>11</v>
      </c>
      <c r="F1007" s="9">
        <v>8</v>
      </c>
      <c r="G1007" s="9">
        <v>2023</v>
      </c>
      <c r="H1007" s="10">
        <f t="shared" si="120"/>
        <v>45238</v>
      </c>
      <c r="I1007" s="10" t="str" cm="1">
        <f t="array" ref="I1007">_xlfn.IFS(E1007=1,"January",E1007=2,"Febuary",E1007=3,"March",E1007=4,"April",E1007=5,"May",E1007=6,"June",E1007=7,"July",E1007=8,"August",E1007=9,"September",E1007=10,"October",E1007=11,"November",E1007=12,"December",E1007&gt;12,_xlfn.IFS(F1007=1,"January",F1007=2,"Febuary",F1007=3,"March",F1007=4,"April",F1007=5,"May",F1007=6,"June",F1007=7,"July",F1007=8,"August",F1007=9,"September",F1007=10,"October",F1007=11,"November",F1007=12,"December"))</f>
        <v>November</v>
      </c>
      <c r="J1007" s="10" t="str" cm="1">
        <f t="array" ref="J1007">_xlfn.IFS(OR(I1007="December",I1007="January",I1007="Febuary"),"Winter",OR(I1007="March",I1007="April",I1007="May"),"Spring",OR(I1007="June",I1007="July",I1007="August"),"Summer",OR(I1007="September",I1007="October",I1007="November"),"Fall")</f>
        <v>Fall</v>
      </c>
      <c r="K1007" s="13">
        <v>45260</v>
      </c>
      <c r="L1007" s="9">
        <f t="shared" si="121"/>
        <v>22</v>
      </c>
      <c r="M1007" s="9" t="s">
        <v>14</v>
      </c>
      <c r="N1007" s="9">
        <v>73303</v>
      </c>
      <c r="O1007" s="9">
        <v>1485</v>
      </c>
      <c r="P1007" s="14">
        <v>796.21</v>
      </c>
      <c r="Q1007" s="14">
        <f t="shared" si="122"/>
        <v>796.21</v>
      </c>
      <c r="R1007" s="9">
        <v>168</v>
      </c>
      <c r="S1007" s="9" t="b">
        <v>1</v>
      </c>
      <c r="T1007" s="9">
        <v>0</v>
      </c>
      <c r="U1007" s="9">
        <f t="shared" si="123"/>
        <v>0</v>
      </c>
      <c r="V1007" s="14">
        <f t="shared" si="124"/>
        <v>7603.79</v>
      </c>
      <c r="W1007" s="14">
        <f t="shared" si="125"/>
        <v>4.73934523809524</v>
      </c>
      <c r="X1007" s="14">
        <f t="shared" si="126"/>
        <v>0</v>
      </c>
      <c r="Y1007" s="9">
        <f t="shared" si="127"/>
        <v>0</v>
      </c>
    </row>
    <row r="1008" spans="1:25">
      <c r="A1008" s="5" t="s">
        <v>2092</v>
      </c>
      <c r="B1008" s="6" t="s">
        <v>2093</v>
      </c>
      <c r="C1008" s="7" t="s">
        <v>4131</v>
      </c>
      <c r="D1008" s="7">
        <v>44940</v>
      </c>
      <c r="E1008" s="6">
        <v>1</v>
      </c>
      <c r="F1008" s="6">
        <v>14</v>
      </c>
      <c r="G1008" s="6">
        <v>2023</v>
      </c>
      <c r="H1008" s="7">
        <f t="shared" si="120"/>
        <v>44940</v>
      </c>
      <c r="I1008" s="7" t="str" cm="1">
        <f t="array" ref="I1008">_xlfn.IFS(E1008=1,"January",E1008=2,"Febuary",E1008=3,"March",E1008=4,"April",E1008=5,"May",E1008=6,"June",E1008=7,"July",E1008=8,"August",E1008=9,"September",E1008=10,"October",E1008=11,"November",E1008=12,"December",E1008&gt;12,_xlfn.IFS(F1008=1,"January",F1008=2,"Febuary",F1008=3,"March",F1008=4,"April",F1008=5,"May",F1008=6,"June",F1008=7,"July",F1008=8,"August",F1008=9,"September",F1008=10,"October",F1008=11,"November",F1008=12,"December"))</f>
        <v>January</v>
      </c>
      <c r="J1008" s="7" t="str" cm="1">
        <f t="array" ref="J1008">_xlfn.IFS(OR(I1008="December",I1008="January",I1008="Febuary"),"Winter",OR(I1008="March",I1008="April",I1008="May"),"Spring",OR(I1008="June",I1008="July",I1008="August"),"Summer",OR(I1008="September",I1008="October",I1008="November"),"Fall")</f>
        <v>Winter</v>
      </c>
      <c r="K1008" s="11">
        <v>44952</v>
      </c>
      <c r="L1008" s="6">
        <f t="shared" si="121"/>
        <v>12</v>
      </c>
      <c r="M1008" s="6" t="s">
        <v>41</v>
      </c>
      <c r="N1008" s="6">
        <v>28139</v>
      </c>
      <c r="O1008" s="6">
        <v>1030</v>
      </c>
      <c r="P1008" s="12">
        <v>694.93</v>
      </c>
      <c r="Q1008" s="12">
        <f t="shared" si="122"/>
        <v>694.93</v>
      </c>
      <c r="R1008" s="6">
        <v>66</v>
      </c>
      <c r="S1008" s="6" t="b">
        <v>1</v>
      </c>
      <c r="T1008" s="6">
        <v>28220</v>
      </c>
      <c r="U1008" s="6">
        <f t="shared" si="123"/>
        <v>0.233876683203402</v>
      </c>
      <c r="V1008" s="12">
        <f t="shared" si="124"/>
        <v>2605.07</v>
      </c>
      <c r="W1008" s="12">
        <f t="shared" si="125"/>
        <v>10.5292424242424</v>
      </c>
      <c r="X1008" s="12">
        <f t="shared" si="126"/>
        <v>0.0246254429482636</v>
      </c>
      <c r="Y1008" s="6">
        <f t="shared" si="127"/>
        <v>1.00287856711326</v>
      </c>
    </row>
    <row r="1009" spans="1:25">
      <c r="A1009" s="8" t="s">
        <v>2094</v>
      </c>
      <c r="B1009" s="9" t="s">
        <v>2095</v>
      </c>
      <c r="C1009" s="10" t="s">
        <v>4129</v>
      </c>
      <c r="D1009" s="10">
        <v>45081</v>
      </c>
      <c r="E1009" s="9">
        <v>6</v>
      </c>
      <c r="F1009" s="9">
        <v>4</v>
      </c>
      <c r="G1009" s="9">
        <v>2023</v>
      </c>
      <c r="H1009" s="10">
        <f t="shared" si="120"/>
        <v>45081</v>
      </c>
      <c r="I1009" s="10" t="str" cm="1">
        <f t="array" ref="I1009">_xlfn.IFS(E1009=1,"January",E1009=2,"Febuary",E1009=3,"March",E1009=4,"April",E1009=5,"May",E1009=6,"June",E1009=7,"July",E1009=8,"August",E1009=9,"September",E1009=10,"October",E1009=11,"November",E1009=12,"December",E1009&gt;12,_xlfn.IFS(F1009=1,"January",F1009=2,"Febuary",F1009=3,"March",F1009=4,"April",F1009=5,"May",F1009=6,"June",F1009=7,"July",F1009=8,"August",F1009=9,"September",F1009=10,"October",F1009=11,"November",F1009=12,"December"))</f>
        <v>June</v>
      </c>
      <c r="J1009" s="10" t="str" cm="1">
        <f t="array" ref="J1009">_xlfn.IFS(OR(I1009="December",I1009="January",I1009="Febuary"),"Winter",OR(I1009="March",I1009="April",I1009="May"),"Spring",OR(I1009="June",I1009="July",I1009="August"),"Summer",OR(I1009="September",I1009="October",I1009="November"),"Fall")</f>
        <v>Summer</v>
      </c>
      <c r="K1009" s="13">
        <v>45097</v>
      </c>
      <c r="L1009" s="9">
        <f t="shared" si="121"/>
        <v>16</v>
      </c>
      <c r="M1009" s="9" t="s">
        <v>19</v>
      </c>
      <c r="N1009" s="9">
        <v>78149</v>
      </c>
      <c r="O1009" s="9">
        <v>3283</v>
      </c>
      <c r="P1009" s="14">
        <v>2267.39</v>
      </c>
      <c r="Q1009" s="14">
        <f t="shared" si="122"/>
        <v>2267.39</v>
      </c>
      <c r="R1009" s="9">
        <v>226</v>
      </c>
      <c r="S1009" s="9" t="b">
        <v>1</v>
      </c>
      <c r="T1009" s="9">
        <v>0</v>
      </c>
      <c r="U1009" s="9">
        <f t="shared" si="123"/>
        <v>0</v>
      </c>
      <c r="V1009" s="14">
        <f t="shared" si="124"/>
        <v>9032.61</v>
      </c>
      <c r="W1009" s="14">
        <f t="shared" si="125"/>
        <v>10.0326991150442</v>
      </c>
      <c r="X1009" s="14">
        <f t="shared" si="126"/>
        <v>0</v>
      </c>
      <c r="Y1009" s="9">
        <f t="shared" si="127"/>
        <v>0</v>
      </c>
    </row>
    <row r="1010" spans="1:25">
      <c r="A1010" s="5" t="s">
        <v>2096</v>
      </c>
      <c r="B1010" s="6" t="s">
        <v>2097</v>
      </c>
      <c r="C1010" s="7" t="s">
        <v>4127</v>
      </c>
      <c r="D1010" s="7">
        <v>45023</v>
      </c>
      <c r="E1010" s="6">
        <v>4</v>
      </c>
      <c r="F1010" s="6">
        <v>7</v>
      </c>
      <c r="G1010" s="6">
        <v>2023</v>
      </c>
      <c r="H1010" s="7">
        <f t="shared" si="120"/>
        <v>45023</v>
      </c>
      <c r="I1010" s="7" t="str" cm="1">
        <f t="array" ref="I1010">_xlfn.IFS(E1010=1,"January",E1010=2,"Febuary",E1010=3,"March",E1010=4,"April",E1010=5,"May",E1010=6,"June",E1010=7,"July",E1010=8,"August",E1010=9,"September",E1010=10,"October",E1010=11,"November",E1010=12,"December",E1010&gt;12,_xlfn.IFS(F1010=1,"January",F1010=2,"Febuary",F1010=3,"March",F1010=4,"April",F1010=5,"May",F1010=6,"June",F1010=7,"July",F1010=8,"August",F1010=9,"September",F1010=10,"October",F1010=11,"November",F1010=12,"December"))</f>
        <v>April</v>
      </c>
      <c r="J1010" s="7" t="str" cm="1">
        <f t="array" ref="J1010">_xlfn.IFS(OR(I1010="December",I1010="January",I1010="Febuary"),"Winter",OR(I1010="March",I1010="April",I1010="May"),"Spring",OR(I1010="June",I1010="July",I1010="August"),"Summer",OR(I1010="September",I1010="October",I1010="November"),"Fall")</f>
        <v>Spring</v>
      </c>
      <c r="K1010" s="11">
        <v>45036</v>
      </c>
      <c r="L1010" s="6">
        <f t="shared" si="121"/>
        <v>13</v>
      </c>
      <c r="M1010" s="6" t="s">
        <v>19</v>
      </c>
      <c r="N1010" s="6">
        <v>57138</v>
      </c>
      <c r="O1010" s="6">
        <v>2085</v>
      </c>
      <c r="P1010" s="12">
        <v>1634.48</v>
      </c>
      <c r="Q1010" s="12">
        <f t="shared" si="122"/>
        <v>1634.48</v>
      </c>
      <c r="R1010" s="6">
        <v>0</v>
      </c>
      <c r="S1010" s="6" t="b">
        <v>1</v>
      </c>
      <c r="T1010" s="6">
        <v>0</v>
      </c>
      <c r="U1010" s="6">
        <f t="shared" si="123"/>
        <v>0</v>
      </c>
      <c r="V1010" s="12">
        <f t="shared" si="124"/>
        <v>-1634.48</v>
      </c>
      <c r="W1010" s="12">
        <f t="shared" si="125"/>
        <v>0</v>
      </c>
      <c r="X1010" s="12">
        <f t="shared" si="126"/>
        <v>0</v>
      </c>
      <c r="Y1010" s="6">
        <f t="shared" si="127"/>
        <v>0</v>
      </c>
    </row>
    <row r="1011" spans="1:25">
      <c r="A1011" s="8" t="s">
        <v>2098</v>
      </c>
      <c r="B1011" s="9" t="s">
        <v>2099</v>
      </c>
      <c r="C1011" s="10" t="s">
        <v>4128</v>
      </c>
      <c r="D1011" s="10">
        <v>44954</v>
      </c>
      <c r="E1011" s="9">
        <v>1</v>
      </c>
      <c r="F1011" s="9">
        <v>28</v>
      </c>
      <c r="G1011" s="9">
        <v>2023</v>
      </c>
      <c r="H1011" s="10">
        <f t="shared" si="120"/>
        <v>44954</v>
      </c>
      <c r="I1011" s="10" t="str" cm="1">
        <f t="array" ref="I1011">_xlfn.IFS(E1011=1,"January",E1011=2,"Febuary",E1011=3,"March",E1011=4,"April",E1011=5,"May",E1011=6,"June",E1011=7,"July",E1011=8,"August",E1011=9,"September",E1011=10,"October",E1011=11,"November",E1011=12,"December",E1011&gt;12,_xlfn.IFS(F1011=1,"January",F1011=2,"Febuary",F1011=3,"March",F1011=4,"April",F1011=5,"May",F1011=6,"June",F1011=7,"July",F1011=8,"August",F1011=9,"September",F1011=10,"October",F1011=11,"November",F1011=12,"December"))</f>
        <v>January</v>
      </c>
      <c r="J1011" s="10" t="str" cm="1">
        <f t="array" ref="J1011">_xlfn.IFS(OR(I1011="December",I1011="January",I1011="Febuary"),"Winter",OR(I1011="March",I1011="April",I1011="May"),"Spring",OR(I1011="June",I1011="July",I1011="August"),"Summer",OR(I1011="September",I1011="October",I1011="November"),"Fall")</f>
        <v>Winter</v>
      </c>
      <c r="K1011" s="13">
        <v>44971</v>
      </c>
      <c r="L1011" s="9">
        <f t="shared" si="121"/>
        <v>17</v>
      </c>
      <c r="M1011" s="9" t="s">
        <v>41</v>
      </c>
      <c r="N1011" s="9">
        <v>77125</v>
      </c>
      <c r="O1011" s="9">
        <v>1055</v>
      </c>
      <c r="P1011" s="14">
        <v>1254.39</v>
      </c>
      <c r="Q1011" s="14">
        <f t="shared" si="122"/>
        <v>1254.39</v>
      </c>
      <c r="R1011" s="9">
        <v>173</v>
      </c>
      <c r="S1011" s="9" t="b">
        <v>0</v>
      </c>
      <c r="T1011" s="9">
        <v>0</v>
      </c>
      <c r="U1011" s="9">
        <f t="shared" si="123"/>
        <v>0</v>
      </c>
      <c r="V1011" s="14">
        <f t="shared" si="124"/>
        <v>7395.61</v>
      </c>
      <c r="W1011" s="14">
        <f t="shared" si="125"/>
        <v>7.25080924855491</v>
      </c>
      <c r="X1011" s="14">
        <f t="shared" si="126"/>
        <v>0</v>
      </c>
      <c r="Y1011" s="9">
        <f t="shared" si="127"/>
        <v>0</v>
      </c>
    </row>
    <row r="1012" spans="1:25">
      <c r="A1012" s="5" t="s">
        <v>2100</v>
      </c>
      <c r="B1012" s="6" t="s">
        <v>2101</v>
      </c>
      <c r="C1012" s="7" t="s">
        <v>4127</v>
      </c>
      <c r="D1012" s="7">
        <v>45049</v>
      </c>
      <c r="E1012" s="6">
        <v>5</v>
      </c>
      <c r="F1012" s="6">
        <v>3</v>
      </c>
      <c r="G1012" s="6">
        <v>2023</v>
      </c>
      <c r="H1012" s="7">
        <f t="shared" si="120"/>
        <v>45049</v>
      </c>
      <c r="I1012" s="7" t="str" cm="1">
        <f t="array" ref="I1012">_xlfn.IFS(E1012=1,"January",E1012=2,"Febuary",E1012=3,"March",E1012=4,"April",E1012=5,"May",E1012=6,"June",E1012=7,"July",E1012=8,"August",E1012=9,"September",E1012=10,"October",E1012=11,"November",E1012=12,"December",E1012&gt;12,_xlfn.IFS(F1012=1,"January",F1012=2,"Febuary",F1012=3,"March",F1012=4,"April",F1012=5,"May",F1012=6,"June",F1012=7,"July",F1012=8,"August",F1012=9,"September",F1012=10,"October",F1012=11,"November",F1012=12,"December"))</f>
        <v>May</v>
      </c>
      <c r="J1012" s="7" t="str" cm="1">
        <f t="array" ref="J1012">_xlfn.IFS(OR(I1012="December",I1012="January",I1012="Febuary"),"Winter",OR(I1012="March",I1012="April",I1012="May"),"Spring",OR(I1012="June",I1012="July",I1012="August"),"Summer",OR(I1012="September",I1012="October",I1012="November"),"Fall")</f>
        <v>Spring</v>
      </c>
      <c r="K1012" s="11">
        <v>45079</v>
      </c>
      <c r="L1012" s="6">
        <f t="shared" si="121"/>
        <v>30</v>
      </c>
      <c r="M1012" s="6" t="s">
        <v>234</v>
      </c>
      <c r="N1012" s="6">
        <v>14918</v>
      </c>
      <c r="O1012" s="6">
        <v>505</v>
      </c>
      <c r="P1012" s="12">
        <v>822.24</v>
      </c>
      <c r="Q1012" s="12">
        <f t="shared" si="122"/>
        <v>822.24</v>
      </c>
      <c r="R1012" s="6">
        <v>93</v>
      </c>
      <c r="S1012" s="6" t="b">
        <v>0</v>
      </c>
      <c r="T1012" s="6">
        <v>0</v>
      </c>
      <c r="U1012" s="6">
        <f t="shared" si="123"/>
        <v>0</v>
      </c>
      <c r="V1012" s="12">
        <f t="shared" si="124"/>
        <v>3827.76</v>
      </c>
      <c r="W1012" s="12">
        <f t="shared" si="125"/>
        <v>8.84129032258065</v>
      </c>
      <c r="X1012" s="12">
        <f t="shared" si="126"/>
        <v>0</v>
      </c>
      <c r="Y1012" s="6">
        <f t="shared" si="127"/>
        <v>0</v>
      </c>
    </row>
    <row r="1013" spans="1:25">
      <c r="A1013" s="8" t="s">
        <v>2102</v>
      </c>
      <c r="B1013" s="9" t="s">
        <v>2103</v>
      </c>
      <c r="C1013" s="10" t="s">
        <v>4129</v>
      </c>
      <c r="D1013" s="10">
        <v>45182</v>
      </c>
      <c r="E1013" s="9">
        <v>9</v>
      </c>
      <c r="F1013" s="9">
        <v>13</v>
      </c>
      <c r="G1013" s="9">
        <v>2023</v>
      </c>
      <c r="H1013" s="10">
        <f t="shared" si="120"/>
        <v>45182</v>
      </c>
      <c r="I1013" s="10" t="str" cm="1">
        <f t="array" ref="I1013">_xlfn.IFS(E1013=1,"January",E1013=2,"Febuary",E1013=3,"March",E1013=4,"April",E1013=5,"May",E1013=6,"June",E1013=7,"July",E1013=8,"August",E1013=9,"September",E1013=10,"October",E1013=11,"November",E1013=12,"December",E1013&gt;12,_xlfn.IFS(F1013=1,"January",F1013=2,"Febuary",F1013=3,"March",F1013=4,"April",F1013=5,"May",F1013=6,"June",F1013=7,"July",F1013=8,"August",F1013=9,"September",F1013=10,"October",F1013=11,"November",F1013=12,"December"))</f>
        <v>September</v>
      </c>
      <c r="J1013" s="10" t="str" cm="1">
        <f t="array" ref="J1013">_xlfn.IFS(OR(I1013="December",I1013="January",I1013="Febuary"),"Winter",OR(I1013="March",I1013="April",I1013="May"),"Spring",OR(I1013="June",I1013="July",I1013="August"),"Summer",OR(I1013="September",I1013="October",I1013="November"),"Fall")</f>
        <v>Fall</v>
      </c>
      <c r="K1013" s="13">
        <v>45190</v>
      </c>
      <c r="L1013" s="9">
        <f t="shared" si="121"/>
        <v>8</v>
      </c>
      <c r="M1013" s="9" t="s">
        <v>33</v>
      </c>
      <c r="N1013" s="9">
        <v>86655</v>
      </c>
      <c r="O1013" s="9">
        <v>2771</v>
      </c>
      <c r="P1013" s="14">
        <v>5149.37</v>
      </c>
      <c r="Q1013" s="14">
        <f t="shared" si="122"/>
        <v>3636.145</v>
      </c>
      <c r="R1013" s="9">
        <v>414</v>
      </c>
      <c r="S1013" s="9" t="b">
        <v>1</v>
      </c>
      <c r="T1013" s="9">
        <v>0</v>
      </c>
      <c r="U1013" s="9">
        <f t="shared" si="123"/>
        <v>0</v>
      </c>
      <c r="V1013" s="14">
        <f t="shared" si="124"/>
        <v>17063.855</v>
      </c>
      <c r="W1013" s="14">
        <f t="shared" si="125"/>
        <v>8.78295893719807</v>
      </c>
      <c r="X1013" s="14">
        <f t="shared" si="126"/>
        <v>0</v>
      </c>
      <c r="Y1013" s="9">
        <f t="shared" si="127"/>
        <v>0</v>
      </c>
    </row>
    <row r="1014" spans="1:25">
      <c r="A1014" s="5" t="s">
        <v>2104</v>
      </c>
      <c r="B1014" s="6" t="s">
        <v>2105</v>
      </c>
      <c r="C1014" s="7" t="s">
        <v>4127</v>
      </c>
      <c r="D1014" s="7">
        <v>44933</v>
      </c>
      <c r="E1014" s="6">
        <v>1</v>
      </c>
      <c r="F1014" s="6">
        <v>7</v>
      </c>
      <c r="G1014" s="6">
        <v>2023</v>
      </c>
      <c r="H1014" s="7">
        <f t="shared" si="120"/>
        <v>44933</v>
      </c>
      <c r="I1014" s="7" t="str" cm="1">
        <f t="array" ref="I1014">_xlfn.IFS(E1014=1,"January",E1014=2,"Febuary",E1014=3,"March",E1014=4,"April",E1014=5,"May",E1014=6,"June",E1014=7,"July",E1014=8,"August",E1014=9,"September",E1014=10,"October",E1014=11,"November",E1014=12,"December",E1014&gt;12,_xlfn.IFS(F1014=1,"January",F1014=2,"Febuary",F1014=3,"March",F1014=4,"April",F1014=5,"May",F1014=6,"June",F1014=7,"July",F1014=8,"August",F1014=9,"September",F1014=10,"October",F1014=11,"November",F1014=12,"December"))</f>
        <v>January</v>
      </c>
      <c r="J1014" s="7" t="str" cm="1">
        <f t="array" ref="J1014">_xlfn.IFS(OR(I1014="December",I1014="January",I1014="Febuary"),"Winter",OR(I1014="March",I1014="April",I1014="May"),"Spring",OR(I1014="June",I1014="July",I1014="August"),"Summer",OR(I1014="September",I1014="October",I1014="November"),"Fall")</f>
        <v>Winter</v>
      </c>
      <c r="K1014" s="11">
        <v>44963</v>
      </c>
      <c r="L1014" s="6">
        <f t="shared" si="121"/>
        <v>30</v>
      </c>
      <c r="M1014" s="6" t="s">
        <v>23</v>
      </c>
      <c r="N1014" s="6">
        <v>28446</v>
      </c>
      <c r="O1014" s="6">
        <v>1308</v>
      </c>
      <c r="P1014" s="12">
        <v>2293</v>
      </c>
      <c r="Q1014" s="12">
        <f t="shared" si="122"/>
        <v>2293</v>
      </c>
      <c r="R1014" s="6">
        <v>86</v>
      </c>
      <c r="S1014" s="6" t="b">
        <v>0</v>
      </c>
      <c r="T1014" s="6">
        <v>0</v>
      </c>
      <c r="U1014" s="6">
        <f t="shared" si="123"/>
        <v>0</v>
      </c>
      <c r="V1014" s="12">
        <f t="shared" si="124"/>
        <v>2007</v>
      </c>
      <c r="W1014" s="12">
        <f t="shared" si="125"/>
        <v>26.6627906976744</v>
      </c>
      <c r="X1014" s="12">
        <f t="shared" si="126"/>
        <v>0</v>
      </c>
      <c r="Y1014" s="6">
        <f t="shared" si="127"/>
        <v>0</v>
      </c>
    </row>
    <row r="1015" spans="1:25">
      <c r="A1015" s="8" t="s">
        <v>2106</v>
      </c>
      <c r="B1015" s="9" t="s">
        <v>2107</v>
      </c>
      <c r="C1015" s="10" t="s">
        <v>4128</v>
      </c>
      <c r="D1015" s="10">
        <v>44994</v>
      </c>
      <c r="E1015" s="9">
        <v>3</v>
      </c>
      <c r="F1015" s="9">
        <v>9</v>
      </c>
      <c r="G1015" s="9">
        <v>2023</v>
      </c>
      <c r="H1015" s="10">
        <f t="shared" si="120"/>
        <v>44994</v>
      </c>
      <c r="I1015" s="10" t="str" cm="1">
        <f t="array" ref="I1015">_xlfn.IFS(E1015=1,"January",E1015=2,"Febuary",E1015=3,"March",E1015=4,"April",E1015=5,"May",E1015=6,"June",E1015=7,"July",E1015=8,"August",E1015=9,"September",E1015=10,"October",E1015=11,"November",E1015=12,"December",E1015&gt;12,_xlfn.IFS(F1015=1,"January",F1015=2,"Febuary",F1015=3,"March",F1015=4,"April",F1015=5,"May",F1015=6,"June",F1015=7,"July",F1015=8,"August",F1015=9,"September",F1015=10,"October",F1015=11,"November",F1015=12,"December"))</f>
        <v>March</v>
      </c>
      <c r="J1015" s="10" t="str" cm="1">
        <f t="array" ref="J1015">_xlfn.IFS(OR(I1015="December",I1015="January",I1015="Febuary"),"Winter",OR(I1015="March",I1015="April",I1015="May"),"Spring",OR(I1015="June",I1015="July",I1015="August"),"Summer",OR(I1015="September",I1015="October",I1015="November"),"Fall")</f>
        <v>Spring</v>
      </c>
      <c r="K1015" s="13">
        <v>45024</v>
      </c>
      <c r="L1015" s="9">
        <f t="shared" si="121"/>
        <v>30</v>
      </c>
      <c r="M1015" s="9" t="s">
        <v>41</v>
      </c>
      <c r="N1015" s="9">
        <v>14046</v>
      </c>
      <c r="O1015" s="9">
        <v>367</v>
      </c>
      <c r="P1015" s="14">
        <v>291.89</v>
      </c>
      <c r="Q1015" s="14">
        <f t="shared" si="122"/>
        <v>291.89</v>
      </c>
      <c r="R1015" s="9">
        <v>55</v>
      </c>
      <c r="S1015" s="9" t="b">
        <v>1</v>
      </c>
      <c r="T1015" s="9">
        <v>0</v>
      </c>
      <c r="U1015" s="9">
        <f t="shared" si="123"/>
        <v>0</v>
      </c>
      <c r="V1015" s="14">
        <f t="shared" si="124"/>
        <v>2458.11</v>
      </c>
      <c r="W1015" s="14">
        <f t="shared" si="125"/>
        <v>5.30709090909091</v>
      </c>
      <c r="X1015" s="14">
        <f t="shared" si="126"/>
        <v>0</v>
      </c>
      <c r="Y1015" s="9">
        <f t="shared" si="127"/>
        <v>0</v>
      </c>
    </row>
    <row r="1016" spans="1:25">
      <c r="A1016" s="5" t="s">
        <v>2108</v>
      </c>
      <c r="B1016" s="6" t="s">
        <v>2109</v>
      </c>
      <c r="C1016" s="7" t="s">
        <v>4131</v>
      </c>
      <c r="D1016" s="7">
        <v>45142</v>
      </c>
      <c r="E1016" s="6">
        <v>8</v>
      </c>
      <c r="F1016" s="6">
        <v>4</v>
      </c>
      <c r="G1016" s="6">
        <v>2023</v>
      </c>
      <c r="H1016" s="7">
        <f t="shared" si="120"/>
        <v>45142</v>
      </c>
      <c r="I1016" s="7" t="str" cm="1">
        <f t="array" ref="I1016">_xlfn.IFS(E1016=1,"January",E1016=2,"Febuary",E1016=3,"March",E1016=4,"April",E1016=5,"May",E1016=6,"June",E1016=7,"July",E1016=8,"August",E1016=9,"September",E1016=10,"October",E1016=11,"November",E1016=12,"December",E1016&gt;12,_xlfn.IFS(F1016=1,"January",F1016=2,"Febuary",F1016=3,"March",F1016=4,"April",F1016=5,"May",F1016=6,"June",F1016=7,"July",F1016=8,"August",F1016=9,"September",F1016=10,"October",F1016=11,"November",F1016=12,"December"))</f>
        <v>August</v>
      </c>
      <c r="J1016" s="7" t="str" cm="1">
        <f t="array" ref="J1016">_xlfn.IFS(OR(I1016="December",I1016="January",I1016="Febuary"),"Winter",OR(I1016="March",I1016="April",I1016="May"),"Spring",OR(I1016="June",I1016="July",I1016="August"),"Summer",OR(I1016="September",I1016="October",I1016="November"),"Fall")</f>
        <v>Summer</v>
      </c>
      <c r="K1016" s="11">
        <v>45137</v>
      </c>
      <c r="L1016" s="6">
        <f t="shared" si="121"/>
        <v>45172</v>
      </c>
      <c r="M1016" s="6" t="s">
        <v>33</v>
      </c>
      <c r="N1016" s="6">
        <v>25818</v>
      </c>
      <c r="O1016" s="6">
        <v>589</v>
      </c>
      <c r="P1016" s="12">
        <v>684.26</v>
      </c>
      <c r="Q1016" s="12">
        <f t="shared" si="122"/>
        <v>684.26</v>
      </c>
      <c r="R1016" s="6">
        <v>85</v>
      </c>
      <c r="S1016" s="6" t="b">
        <v>0</v>
      </c>
      <c r="T1016" s="6">
        <v>0</v>
      </c>
      <c r="U1016" s="6">
        <f t="shared" si="123"/>
        <v>0</v>
      </c>
      <c r="V1016" s="12">
        <f t="shared" si="124"/>
        <v>3565.74</v>
      </c>
      <c r="W1016" s="12">
        <f t="shared" si="125"/>
        <v>8.05011764705882</v>
      </c>
      <c r="X1016" s="12">
        <f t="shared" si="126"/>
        <v>0</v>
      </c>
      <c r="Y1016" s="6">
        <f t="shared" si="127"/>
        <v>0</v>
      </c>
    </row>
    <row r="1017" spans="1:25">
      <c r="A1017" s="8" t="s">
        <v>2110</v>
      </c>
      <c r="B1017" s="9" t="s">
        <v>2111</v>
      </c>
      <c r="C1017" s="10" t="s">
        <v>4128</v>
      </c>
      <c r="D1017" s="10">
        <v>45168</v>
      </c>
      <c r="E1017" s="9">
        <v>8</v>
      </c>
      <c r="F1017" s="9">
        <v>30</v>
      </c>
      <c r="G1017" s="9">
        <v>2023</v>
      </c>
      <c r="H1017" s="10">
        <f t="shared" si="120"/>
        <v>45168</v>
      </c>
      <c r="I1017" s="10" t="str" cm="1">
        <f t="array" ref="I1017">_xlfn.IFS(E1017=1,"January",E1017=2,"Febuary",E1017=3,"March",E1017=4,"April",E1017=5,"May",E1017=6,"June",E1017=7,"July",E1017=8,"August",E1017=9,"September",E1017=10,"October",E1017=11,"November",E1017=12,"December",E1017&gt;12,_xlfn.IFS(F1017=1,"January",F1017=2,"Febuary",F1017=3,"March",F1017=4,"April",F1017=5,"May",F1017=6,"June",F1017=7,"July",F1017=8,"August",F1017=9,"September",F1017=10,"October",F1017=11,"November",F1017=12,"December"))</f>
        <v>August</v>
      </c>
      <c r="J1017" s="10" t="str" cm="1">
        <f t="array" ref="J1017">_xlfn.IFS(OR(I1017="December",I1017="January",I1017="Febuary"),"Winter",OR(I1017="March",I1017="April",I1017="May"),"Spring",OR(I1017="June",I1017="July",I1017="August"),"Summer",OR(I1017="September",I1017="October",I1017="November"),"Fall")</f>
        <v>Summer</v>
      </c>
      <c r="K1017" s="13">
        <v>45173</v>
      </c>
      <c r="L1017" s="9">
        <f t="shared" si="121"/>
        <v>5</v>
      </c>
      <c r="M1017" s="9" t="s">
        <v>234</v>
      </c>
      <c r="N1017" s="9">
        <v>5324</v>
      </c>
      <c r="O1017" s="9">
        <v>212</v>
      </c>
      <c r="P1017" s="14">
        <v>169.41</v>
      </c>
      <c r="Q1017" s="14">
        <f t="shared" si="122"/>
        <v>169.41</v>
      </c>
      <c r="R1017" s="9">
        <v>36</v>
      </c>
      <c r="S1017" s="9" t="b">
        <v>1</v>
      </c>
      <c r="T1017" s="9">
        <v>0</v>
      </c>
      <c r="U1017" s="9">
        <f t="shared" si="123"/>
        <v>0</v>
      </c>
      <c r="V1017" s="14">
        <f t="shared" si="124"/>
        <v>1630.59</v>
      </c>
      <c r="W1017" s="14">
        <f t="shared" si="125"/>
        <v>4.70583333333333</v>
      </c>
      <c r="X1017" s="14">
        <f t="shared" si="126"/>
        <v>0</v>
      </c>
      <c r="Y1017" s="9">
        <f t="shared" si="127"/>
        <v>0</v>
      </c>
    </row>
    <row r="1018" spans="1:25">
      <c r="A1018" s="5" t="s">
        <v>2112</v>
      </c>
      <c r="B1018" s="6" t="s">
        <v>2113</v>
      </c>
      <c r="C1018" s="7" t="s">
        <v>4127</v>
      </c>
      <c r="D1018" s="7">
        <v>44935</v>
      </c>
      <c r="E1018" s="6">
        <v>1</v>
      </c>
      <c r="F1018" s="6">
        <v>9</v>
      </c>
      <c r="G1018" s="6">
        <v>2023</v>
      </c>
      <c r="H1018" s="7">
        <f t="shared" si="120"/>
        <v>44935</v>
      </c>
      <c r="I1018" s="7" t="str" cm="1">
        <f t="array" ref="I1018">_xlfn.IFS(E1018=1,"January",E1018=2,"Febuary",E1018=3,"March",E1018=4,"April",E1018=5,"May",E1018=6,"June",E1018=7,"July",E1018=8,"August",E1018=9,"September",E1018=10,"October",E1018=11,"November",E1018=12,"December",E1018&gt;12,_xlfn.IFS(F1018=1,"January",F1018=2,"Febuary",F1018=3,"March",F1018=4,"April",F1018=5,"May",F1018=6,"June",F1018=7,"July",F1018=8,"August",F1018=9,"September",F1018=10,"October",F1018=11,"November",F1018=12,"December"))</f>
        <v>January</v>
      </c>
      <c r="J1018" s="7" t="str" cm="1">
        <f t="array" ref="J1018">_xlfn.IFS(OR(I1018="December",I1018="January",I1018="Febuary"),"Winter",OR(I1018="March",I1018="April",I1018="May"),"Spring",OR(I1018="June",I1018="July",I1018="August"),"Summer",OR(I1018="September",I1018="October",I1018="November"),"Fall")</f>
        <v>Winter</v>
      </c>
      <c r="K1018" s="11">
        <v>45174</v>
      </c>
      <c r="L1018" s="6">
        <f t="shared" si="121"/>
        <v>239</v>
      </c>
      <c r="M1018" s="6" t="s">
        <v>23</v>
      </c>
      <c r="N1018" s="6">
        <v>77323</v>
      </c>
      <c r="O1018" s="6">
        <v>2049</v>
      </c>
      <c r="P1018" s="12">
        <v>1837.35</v>
      </c>
      <c r="Q1018" s="12">
        <f t="shared" si="122"/>
        <v>1837.35</v>
      </c>
      <c r="R1018" s="6">
        <v>0</v>
      </c>
      <c r="S1018" s="6" t="b">
        <v>1</v>
      </c>
      <c r="T1018" s="6">
        <v>0</v>
      </c>
      <c r="U1018" s="6">
        <f t="shared" si="123"/>
        <v>0</v>
      </c>
      <c r="V1018" s="12">
        <f t="shared" si="124"/>
        <v>-1837.35</v>
      </c>
      <c r="W1018" s="12">
        <f t="shared" si="125"/>
        <v>0</v>
      </c>
      <c r="X1018" s="12">
        <f t="shared" si="126"/>
        <v>0</v>
      </c>
      <c r="Y1018" s="6">
        <f t="shared" si="127"/>
        <v>0</v>
      </c>
    </row>
    <row r="1019" spans="1:25">
      <c r="A1019" s="8" t="s">
        <v>2114</v>
      </c>
      <c r="B1019" s="9" t="s">
        <v>2115</v>
      </c>
      <c r="C1019" s="10" t="s">
        <v>4131</v>
      </c>
      <c r="D1019" s="10" t="s">
        <v>2116</v>
      </c>
      <c r="E1019" s="9">
        <v>21</v>
      </c>
      <c r="F1019" s="9">
        <v>4</v>
      </c>
      <c r="G1019" s="9">
        <v>2023</v>
      </c>
      <c r="H1019" s="10">
        <f t="shared" si="120"/>
        <v>45037</v>
      </c>
      <c r="I1019" s="10" t="str" cm="1">
        <f t="array" ref="I1019">_xlfn.IFS(E1019=1,"January",E1019=2,"Febuary",E1019=3,"March",E1019=4,"April",E1019=5,"May",E1019=6,"June",E1019=7,"July",E1019=8,"August",E1019=9,"September",E1019=10,"October",E1019=11,"November",E1019=12,"December",E1019&gt;12,_xlfn.IFS(F1019=1,"January",F1019=2,"Febuary",F1019=3,"March",F1019=4,"April",F1019=5,"May",F1019=6,"June",F1019=7,"July",F1019=8,"August",F1019=9,"September",F1019=10,"October",F1019=11,"November",F1019=12,"December"))</f>
        <v>April</v>
      </c>
      <c r="J1019" s="10" t="str" cm="1">
        <f t="array" ref="J1019">_xlfn.IFS(OR(I1019="December",I1019="January",I1019="Febuary"),"Winter",OR(I1019="March",I1019="April",I1019="May"),"Spring",OR(I1019="June",I1019="July",I1019="August"),"Summer",OR(I1019="September",I1019="October",I1019="November"),"Fall")</f>
        <v>Spring</v>
      </c>
      <c r="K1019" s="13">
        <v>45038</v>
      </c>
      <c r="L1019" s="9">
        <f t="shared" si="121"/>
        <v>1</v>
      </c>
      <c r="M1019" s="9" t="s">
        <v>19</v>
      </c>
      <c r="N1019" s="9">
        <v>10111</v>
      </c>
      <c r="O1019" s="9">
        <v>362</v>
      </c>
      <c r="P1019" s="14">
        <v>454.43</v>
      </c>
      <c r="Q1019" s="14">
        <f t="shared" si="122"/>
        <v>454.43</v>
      </c>
      <c r="R1019" s="9">
        <v>65</v>
      </c>
      <c r="S1019" s="9" t="b">
        <v>0</v>
      </c>
      <c r="T1019" s="9">
        <v>0</v>
      </c>
      <c r="U1019" s="9">
        <f t="shared" si="123"/>
        <v>0</v>
      </c>
      <c r="V1019" s="14">
        <f t="shared" si="124"/>
        <v>2795.57</v>
      </c>
      <c r="W1019" s="14">
        <f t="shared" si="125"/>
        <v>6.99123076923077</v>
      </c>
      <c r="X1019" s="14">
        <f t="shared" si="126"/>
        <v>0</v>
      </c>
      <c r="Y1019" s="9">
        <f t="shared" si="127"/>
        <v>0</v>
      </c>
    </row>
    <row r="1020" spans="1:25">
      <c r="A1020" s="5" t="s">
        <v>2117</v>
      </c>
      <c r="B1020" s="6" t="s">
        <v>2118</v>
      </c>
      <c r="C1020" s="7" t="s">
        <v>4127</v>
      </c>
      <c r="D1020" s="7">
        <v>44957</v>
      </c>
      <c r="E1020" s="6">
        <v>1</v>
      </c>
      <c r="F1020" s="6">
        <v>31</v>
      </c>
      <c r="G1020" s="6">
        <v>2023</v>
      </c>
      <c r="H1020" s="7">
        <f t="shared" si="120"/>
        <v>44957</v>
      </c>
      <c r="I1020" s="7" t="str" cm="1">
        <f t="array" ref="I1020">_xlfn.IFS(E1020=1,"January",E1020=2,"Febuary",E1020=3,"March",E1020=4,"April",E1020=5,"May",E1020=6,"June",E1020=7,"July",E1020=8,"August",E1020=9,"September",E1020=10,"October",E1020=11,"November",E1020=12,"December",E1020&gt;12,_xlfn.IFS(F1020=1,"January",F1020=2,"Febuary",F1020=3,"March",F1020=4,"April",F1020=5,"May",F1020=6,"June",F1020=7,"July",F1020=8,"August",F1020=9,"September",F1020=10,"October",F1020=11,"November",F1020=12,"December"))</f>
        <v>January</v>
      </c>
      <c r="J1020" s="7" t="str" cm="1">
        <f t="array" ref="J1020">_xlfn.IFS(OR(I1020="December",I1020="January",I1020="Febuary"),"Winter",OR(I1020="March",I1020="April",I1020="May"),"Spring",OR(I1020="June",I1020="July",I1020="August"),"Summer",OR(I1020="September",I1020="October",I1020="November"),"Fall")</f>
        <v>Winter</v>
      </c>
      <c r="K1020" s="11">
        <v>44963</v>
      </c>
      <c r="L1020" s="6">
        <f t="shared" si="121"/>
        <v>6</v>
      </c>
      <c r="M1020" s="6" t="s">
        <v>138</v>
      </c>
      <c r="N1020" s="6">
        <v>39110</v>
      </c>
      <c r="O1020" s="6">
        <v>1402</v>
      </c>
      <c r="P1020" s="12">
        <v>844.23</v>
      </c>
      <c r="Q1020" s="12">
        <f t="shared" si="122"/>
        <v>844.23</v>
      </c>
      <c r="R1020" s="6">
        <v>157</v>
      </c>
      <c r="S1020" s="6" t="b">
        <v>1</v>
      </c>
      <c r="T1020" s="6">
        <v>0</v>
      </c>
      <c r="U1020" s="6">
        <f t="shared" si="123"/>
        <v>0</v>
      </c>
      <c r="V1020" s="12">
        <f t="shared" si="124"/>
        <v>7005.77</v>
      </c>
      <c r="W1020" s="12">
        <f t="shared" si="125"/>
        <v>5.37726114649682</v>
      </c>
      <c r="X1020" s="12">
        <f t="shared" si="126"/>
        <v>0</v>
      </c>
      <c r="Y1020" s="6">
        <f t="shared" si="127"/>
        <v>0</v>
      </c>
    </row>
    <row r="1021" spans="1:25">
      <c r="A1021" s="8" t="s">
        <v>2119</v>
      </c>
      <c r="B1021" s="9" t="s">
        <v>2120</v>
      </c>
      <c r="C1021" s="10" t="s">
        <v>4128</v>
      </c>
      <c r="D1021" s="10">
        <v>45073</v>
      </c>
      <c r="E1021" s="9">
        <v>5</v>
      </c>
      <c r="F1021" s="9">
        <v>27</v>
      </c>
      <c r="G1021" s="9">
        <v>2023</v>
      </c>
      <c r="H1021" s="10">
        <f t="shared" si="120"/>
        <v>45073</v>
      </c>
      <c r="I1021" s="10" t="str" cm="1">
        <f t="array" ref="I1021">_xlfn.IFS(E1021=1,"January",E1021=2,"Febuary",E1021=3,"March",E1021=4,"April",E1021=5,"May",E1021=6,"June",E1021=7,"July",E1021=8,"August",E1021=9,"September",E1021=10,"October",E1021=11,"November",E1021=12,"December",E1021&gt;12,_xlfn.IFS(F1021=1,"January",F1021=2,"Febuary",F1021=3,"March",F1021=4,"April",F1021=5,"May",F1021=6,"June",F1021=7,"July",F1021=8,"August",F1021=9,"September",F1021=10,"October",F1021=11,"November",F1021=12,"December"))</f>
        <v>May</v>
      </c>
      <c r="J1021" s="10" t="str" cm="1">
        <f t="array" ref="J1021">_xlfn.IFS(OR(I1021="December",I1021="January",I1021="Febuary"),"Winter",OR(I1021="March",I1021="April",I1021="May"),"Spring",OR(I1021="June",I1021="July",I1021="August"),"Summer",OR(I1021="September",I1021="October",I1021="November"),"Fall")</f>
        <v>Spring</v>
      </c>
      <c r="K1021" s="13">
        <v>45076</v>
      </c>
      <c r="L1021" s="9">
        <f t="shared" si="121"/>
        <v>3</v>
      </c>
      <c r="M1021" s="9" t="s">
        <v>14</v>
      </c>
      <c r="N1021" s="9">
        <v>17389</v>
      </c>
      <c r="O1021" s="9">
        <v>791</v>
      </c>
      <c r="P1021" s="14">
        <v>654.36</v>
      </c>
      <c r="Q1021" s="14">
        <f t="shared" si="122"/>
        <v>654.36</v>
      </c>
      <c r="R1021" s="9">
        <v>122</v>
      </c>
      <c r="S1021" s="9" t="b">
        <v>0</v>
      </c>
      <c r="T1021" s="9">
        <v>0</v>
      </c>
      <c r="U1021" s="9">
        <f t="shared" si="123"/>
        <v>0</v>
      </c>
      <c r="V1021" s="14">
        <f t="shared" si="124"/>
        <v>5445.64</v>
      </c>
      <c r="W1021" s="14">
        <f t="shared" si="125"/>
        <v>5.36360655737705</v>
      </c>
      <c r="X1021" s="14">
        <f t="shared" si="126"/>
        <v>0</v>
      </c>
      <c r="Y1021" s="9">
        <f t="shared" si="127"/>
        <v>0</v>
      </c>
    </row>
    <row r="1022" spans="1:25">
      <c r="A1022" s="5" t="s">
        <v>2121</v>
      </c>
      <c r="B1022" s="6" t="s">
        <v>2122</v>
      </c>
      <c r="C1022" s="7" t="s">
        <v>4128</v>
      </c>
      <c r="D1022" s="7">
        <v>45139</v>
      </c>
      <c r="E1022" s="6">
        <v>8</v>
      </c>
      <c r="F1022" s="6">
        <v>1</v>
      </c>
      <c r="G1022" s="6">
        <v>2023</v>
      </c>
      <c r="H1022" s="7">
        <f t="shared" si="120"/>
        <v>45139</v>
      </c>
      <c r="I1022" s="7" t="str" cm="1">
        <f t="array" ref="I1022">_xlfn.IFS(E1022=1,"January",E1022=2,"Febuary",E1022=3,"March",E1022=4,"April",E1022=5,"May",E1022=6,"June",E1022=7,"July",E1022=8,"August",E1022=9,"September",E1022=10,"October",E1022=11,"November",E1022=12,"December",E1022&gt;12,_xlfn.IFS(F1022=1,"January",F1022=2,"Febuary",F1022=3,"March",F1022=4,"April",F1022=5,"May",F1022=6,"June",F1022=7,"July",F1022=8,"August",F1022=9,"September",F1022=10,"October",F1022=11,"November",F1022=12,"December"))</f>
        <v>August</v>
      </c>
      <c r="J1022" s="7" t="str" cm="1">
        <f t="array" ref="J1022">_xlfn.IFS(OR(I1022="December",I1022="January",I1022="Febuary"),"Winter",OR(I1022="March",I1022="April",I1022="May"),"Spring",OR(I1022="June",I1022="July",I1022="August"),"Summer",OR(I1022="September",I1022="October",I1022="November"),"Fall")</f>
        <v>Summer</v>
      </c>
      <c r="K1022" s="11">
        <v>45158</v>
      </c>
      <c r="L1022" s="6">
        <f t="shared" si="121"/>
        <v>19</v>
      </c>
      <c r="M1022" s="6" t="s">
        <v>14</v>
      </c>
      <c r="N1022" s="6">
        <v>42427</v>
      </c>
      <c r="O1022" s="6">
        <v>1440</v>
      </c>
      <c r="P1022" s="12">
        <v>2740.42</v>
      </c>
      <c r="Q1022" s="12">
        <f t="shared" si="122"/>
        <v>2740.42</v>
      </c>
      <c r="R1022" s="6">
        <v>0</v>
      </c>
      <c r="S1022" s="6" t="b">
        <v>1</v>
      </c>
      <c r="T1022" s="6">
        <v>0</v>
      </c>
      <c r="U1022" s="6">
        <f t="shared" si="123"/>
        <v>0</v>
      </c>
      <c r="V1022" s="12">
        <f t="shared" si="124"/>
        <v>-2740.42</v>
      </c>
      <c r="W1022" s="12">
        <f t="shared" si="125"/>
        <v>0</v>
      </c>
      <c r="X1022" s="12">
        <f t="shared" si="126"/>
        <v>0</v>
      </c>
      <c r="Y1022" s="6">
        <f t="shared" si="127"/>
        <v>0</v>
      </c>
    </row>
    <row r="1023" spans="1:25">
      <c r="A1023" s="8" t="s">
        <v>2123</v>
      </c>
      <c r="B1023" s="9" t="s">
        <v>2124</v>
      </c>
      <c r="C1023" s="10" t="s">
        <v>4127</v>
      </c>
      <c r="D1023" s="10">
        <v>45254</v>
      </c>
      <c r="E1023" s="9">
        <v>11</v>
      </c>
      <c r="F1023" s="9">
        <v>24</v>
      </c>
      <c r="G1023" s="9">
        <v>2023</v>
      </c>
      <c r="H1023" s="10">
        <f t="shared" si="120"/>
        <v>45254</v>
      </c>
      <c r="I1023" s="10" t="str" cm="1">
        <f t="array" ref="I1023">_xlfn.IFS(E1023=1,"January",E1023=2,"Febuary",E1023=3,"March",E1023=4,"April",E1023=5,"May",E1023=6,"June",E1023=7,"July",E1023=8,"August",E1023=9,"September",E1023=10,"October",E1023=11,"November",E1023=12,"December",E1023&gt;12,_xlfn.IFS(F1023=1,"January",F1023=2,"Febuary",F1023=3,"March",F1023=4,"April",F1023=5,"May",F1023=6,"June",F1023=7,"July",F1023=8,"August",F1023=9,"September",F1023=10,"October",F1023=11,"November",F1023=12,"December"))</f>
        <v>November</v>
      </c>
      <c r="J1023" s="10" t="str" cm="1">
        <f t="array" ref="J1023">_xlfn.IFS(OR(I1023="December",I1023="January",I1023="Febuary"),"Winter",OR(I1023="March",I1023="April",I1023="May"),"Spring",OR(I1023="June",I1023="July",I1023="August"),"Summer",OR(I1023="September",I1023="October",I1023="November"),"Fall")</f>
        <v>Fall</v>
      </c>
      <c r="K1023" s="13">
        <v>45249</v>
      </c>
      <c r="L1023" s="9">
        <f t="shared" si="121"/>
        <v>45284</v>
      </c>
      <c r="M1023" s="9" t="s">
        <v>23</v>
      </c>
      <c r="N1023" s="9">
        <v>80579</v>
      </c>
      <c r="O1023" s="9">
        <v>2424</v>
      </c>
      <c r="P1023" s="14">
        <v>2906.8</v>
      </c>
      <c r="Q1023" s="14">
        <f t="shared" si="122"/>
        <v>2906.8</v>
      </c>
      <c r="R1023" s="9">
        <v>484</v>
      </c>
      <c r="S1023" s="9" t="b">
        <v>1</v>
      </c>
      <c r="T1023" s="9">
        <v>0</v>
      </c>
      <c r="U1023" s="9">
        <f t="shared" si="123"/>
        <v>0</v>
      </c>
      <c r="V1023" s="14">
        <f t="shared" si="124"/>
        <v>21293.2</v>
      </c>
      <c r="W1023" s="14">
        <f t="shared" si="125"/>
        <v>6.00578512396694</v>
      </c>
      <c r="X1023" s="14">
        <f t="shared" si="126"/>
        <v>0</v>
      </c>
      <c r="Y1023" s="9">
        <f t="shared" si="127"/>
        <v>0</v>
      </c>
    </row>
    <row r="1024" spans="1:25">
      <c r="A1024" s="5" t="s">
        <v>2125</v>
      </c>
      <c r="B1024" s="6" t="s">
        <v>2126</v>
      </c>
      <c r="C1024" s="7" t="s">
        <v>4129</v>
      </c>
      <c r="D1024" s="7" t="s">
        <v>2127</v>
      </c>
      <c r="E1024" s="6">
        <v>23</v>
      </c>
      <c r="F1024" s="6">
        <v>5</v>
      </c>
      <c r="G1024" s="6">
        <v>2023</v>
      </c>
      <c r="H1024" s="7">
        <f t="shared" si="120"/>
        <v>45069</v>
      </c>
      <c r="I1024" s="7" t="str" cm="1">
        <f t="array" ref="I1024">_xlfn.IFS(E1024=1,"January",E1024=2,"Febuary",E1024=3,"March",E1024=4,"April",E1024=5,"May",E1024=6,"June",E1024=7,"July",E1024=8,"August",E1024=9,"September",E1024=10,"October",E1024=11,"November",E1024=12,"December",E1024&gt;12,_xlfn.IFS(F1024=1,"January",F1024=2,"Febuary",F1024=3,"March",F1024=4,"April",F1024=5,"May",F1024=6,"June",F1024=7,"July",F1024=8,"August",F1024=9,"September",F1024=10,"October",F1024=11,"November",F1024=12,"December"))</f>
        <v>May</v>
      </c>
      <c r="J1024" s="7" t="str" cm="1">
        <f t="array" ref="J1024">_xlfn.IFS(OR(I1024="December",I1024="January",I1024="Febuary"),"Winter",OR(I1024="March",I1024="April",I1024="May"),"Spring",OR(I1024="June",I1024="July",I1024="August"),"Summer",OR(I1024="September",I1024="October",I1024="November"),"Fall")</f>
        <v>Spring</v>
      </c>
      <c r="K1024" s="11">
        <v>45091</v>
      </c>
      <c r="L1024" s="6">
        <f t="shared" si="121"/>
        <v>22</v>
      </c>
      <c r="M1024" s="6" t="s">
        <v>33</v>
      </c>
      <c r="N1024" s="6">
        <v>29746</v>
      </c>
      <c r="O1024" s="6">
        <v>462</v>
      </c>
      <c r="P1024" s="12">
        <v>539.65</v>
      </c>
      <c r="Q1024" s="12">
        <f t="shared" si="122"/>
        <v>539.65</v>
      </c>
      <c r="R1024" s="6">
        <v>35</v>
      </c>
      <c r="S1024" s="6" t="b">
        <v>1</v>
      </c>
      <c r="T1024" s="6">
        <v>0</v>
      </c>
      <c r="U1024" s="6">
        <f t="shared" si="123"/>
        <v>0</v>
      </c>
      <c r="V1024" s="12">
        <f t="shared" si="124"/>
        <v>1210.35</v>
      </c>
      <c r="W1024" s="12">
        <f t="shared" si="125"/>
        <v>15.4185714285714</v>
      </c>
      <c r="X1024" s="12">
        <f t="shared" si="126"/>
        <v>0</v>
      </c>
      <c r="Y1024" s="6">
        <f t="shared" si="127"/>
        <v>0</v>
      </c>
    </row>
    <row r="1025" spans="1:25">
      <c r="A1025" s="8" t="s">
        <v>2128</v>
      </c>
      <c r="B1025" s="9" t="s">
        <v>2129</v>
      </c>
      <c r="C1025" s="10" t="s">
        <v>4129</v>
      </c>
      <c r="D1025" s="10">
        <v>44967</v>
      </c>
      <c r="E1025" s="9">
        <v>2</v>
      </c>
      <c r="F1025" s="9">
        <v>10</v>
      </c>
      <c r="G1025" s="9">
        <v>2023</v>
      </c>
      <c r="H1025" s="10">
        <f t="shared" si="120"/>
        <v>44967</v>
      </c>
      <c r="I1025" s="10" t="str" cm="1">
        <f t="array" ref="I1025">_xlfn.IFS(E1025=1,"January",E1025=2,"Febuary",E1025=3,"March",E1025=4,"April",E1025=5,"May",E1025=6,"June",E1025=7,"July",E1025=8,"August",E1025=9,"September",E1025=10,"October",E1025=11,"November",E1025=12,"December",E1025&gt;12,_xlfn.IFS(F1025=1,"January",F1025=2,"Febuary",F1025=3,"March",F1025=4,"April",F1025=5,"May",F1025=6,"June",F1025=7,"July",F1025=8,"August",F1025=9,"September",F1025=10,"October",F1025=11,"November",F1025=12,"December"))</f>
        <v>Febuary</v>
      </c>
      <c r="J1025" s="10" t="str" cm="1">
        <f t="array" ref="J1025">_xlfn.IFS(OR(I1025="December",I1025="January",I1025="Febuary"),"Winter",OR(I1025="March",I1025="April",I1025="May"),"Spring",OR(I1025="June",I1025="July",I1025="August"),"Summer",OR(I1025="September",I1025="October",I1025="November"),"Fall")</f>
        <v>Winter</v>
      </c>
      <c r="K1025" s="13">
        <v>44974</v>
      </c>
      <c r="L1025" s="9">
        <f t="shared" si="121"/>
        <v>7</v>
      </c>
      <c r="M1025" s="9" t="s">
        <v>14</v>
      </c>
      <c r="N1025" s="9">
        <v>88886</v>
      </c>
      <c r="O1025" s="9">
        <v>1300</v>
      </c>
      <c r="P1025" s="14">
        <v>678.41</v>
      </c>
      <c r="Q1025" s="14">
        <f t="shared" si="122"/>
        <v>678.41</v>
      </c>
      <c r="R1025" s="9">
        <v>66</v>
      </c>
      <c r="S1025" s="9" t="b">
        <v>1</v>
      </c>
      <c r="T1025" s="9">
        <v>0</v>
      </c>
      <c r="U1025" s="9">
        <f t="shared" si="123"/>
        <v>0</v>
      </c>
      <c r="V1025" s="14">
        <f t="shared" si="124"/>
        <v>2621.59</v>
      </c>
      <c r="W1025" s="14">
        <f t="shared" si="125"/>
        <v>10.2789393939394</v>
      </c>
      <c r="X1025" s="14">
        <f t="shared" si="126"/>
        <v>0</v>
      </c>
      <c r="Y1025" s="9">
        <f t="shared" si="127"/>
        <v>0</v>
      </c>
    </row>
    <row r="1026" spans="1:25">
      <c r="A1026" s="5" t="s">
        <v>2130</v>
      </c>
      <c r="B1026" s="6" t="s">
        <v>2131</v>
      </c>
      <c r="C1026" s="7" t="s">
        <v>4127</v>
      </c>
      <c r="D1026" s="7">
        <v>45006</v>
      </c>
      <c r="E1026" s="6">
        <v>3</v>
      </c>
      <c r="F1026" s="6">
        <v>21</v>
      </c>
      <c r="G1026" s="6">
        <v>2023</v>
      </c>
      <c r="H1026" s="7">
        <f t="shared" ref="H1026:H1089" si="128">IF(E1026&gt;12,DATE(G1026,F1026,E1026),D1026)</f>
        <v>45006</v>
      </c>
      <c r="I1026" s="7" t="str" cm="1">
        <f t="array" ref="I1026">_xlfn.IFS(E1026=1,"January",E1026=2,"Febuary",E1026=3,"March",E1026=4,"April",E1026=5,"May",E1026=6,"June",E1026=7,"July",E1026=8,"August",E1026=9,"September",E1026=10,"October",E1026=11,"November",E1026=12,"December",E1026&gt;12,_xlfn.IFS(F1026=1,"January",F1026=2,"Febuary",F1026=3,"March",F1026=4,"April",F1026=5,"May",F1026=6,"June",F1026=7,"July",F1026=8,"August",F1026=9,"September",F1026=10,"October",F1026=11,"November",F1026=12,"December"))</f>
        <v>March</v>
      </c>
      <c r="J1026" s="7" t="str" cm="1">
        <f t="array" ref="J1026">_xlfn.IFS(OR(I1026="December",I1026="January",I1026="Febuary"),"Winter",OR(I1026="March",I1026="April",I1026="May"),"Spring",OR(I1026="June",I1026="July",I1026="August"),"Summer",OR(I1026="September",I1026="October",I1026="November"),"Fall")</f>
        <v>Spring</v>
      </c>
      <c r="K1026" s="11">
        <v>45021</v>
      </c>
      <c r="L1026" s="6">
        <f t="shared" ref="L1026:L1089" si="129">IF(DATEDIF(H1026,K1026,"D")&lt;0,H1026+30,DATEDIF(H1026,K1026,"D"))</f>
        <v>15</v>
      </c>
      <c r="M1026" s="6" t="s">
        <v>14</v>
      </c>
      <c r="N1026" s="6">
        <v>1117</v>
      </c>
      <c r="O1026" s="6">
        <v>18</v>
      </c>
      <c r="P1026" s="12">
        <v>15.68</v>
      </c>
      <c r="Q1026" s="12">
        <f t="shared" ref="Q1026:Q1089" si="130">IF(IF(P1026&lt;$AA$6,$AA$6,IF(P1026&gt;$AA$7,$AA$7,P1026))&lt;0,IF(P1026&lt;$AA$6,$AA$6,IF(P1026&gt;$AA$7,$AA$7,P1026))*(-1),IF(P1026&lt;$AA$6,$AA$6,IF(P1026&gt;$AA$7,$AA$7,P1026)))</f>
        <v>15.68</v>
      </c>
      <c r="R1026" s="6">
        <v>1</v>
      </c>
      <c r="S1026" s="6" t="b">
        <v>0</v>
      </c>
      <c r="T1026" s="6">
        <v>0</v>
      </c>
      <c r="U1026" s="6">
        <f t="shared" ref="U1026:U1089" si="131">IFERROR((R1026/T1026)*100,0)</f>
        <v>0</v>
      </c>
      <c r="V1026" s="12">
        <f t="shared" ref="V1026:V1089" si="132">(R1026*50)-Q1026</f>
        <v>34.32</v>
      </c>
      <c r="W1026" s="12">
        <f t="shared" ref="W1026:W1089" si="133">IFERROR(Q1026/R1026,0)</f>
        <v>15.68</v>
      </c>
      <c r="X1026" s="12">
        <f t="shared" ref="X1026:X1089" si="134">IFERROR(Q1026/T1026,0)</f>
        <v>0</v>
      </c>
      <c r="Y1026" s="6">
        <f t="shared" ref="Y1026:Y1089" si="135">T1026/N1026</f>
        <v>0</v>
      </c>
    </row>
    <row r="1027" spans="1:25">
      <c r="A1027" s="8" t="s">
        <v>2132</v>
      </c>
      <c r="B1027" s="9" t="s">
        <v>2133</v>
      </c>
      <c r="C1027" s="10" t="s">
        <v>4127</v>
      </c>
      <c r="D1027" s="10">
        <v>45251</v>
      </c>
      <c r="E1027" s="9">
        <v>11</v>
      </c>
      <c r="F1027" s="9">
        <v>21</v>
      </c>
      <c r="G1027" s="9">
        <v>2023</v>
      </c>
      <c r="H1027" s="10">
        <f t="shared" si="128"/>
        <v>45251</v>
      </c>
      <c r="I1027" s="10" t="str" cm="1">
        <f t="array" ref="I1027">_xlfn.IFS(E1027=1,"January",E1027=2,"Febuary",E1027=3,"March",E1027=4,"April",E1027=5,"May",E1027=6,"June",E1027=7,"July",E1027=8,"August",E1027=9,"September",E1027=10,"October",E1027=11,"November",E1027=12,"December",E1027&gt;12,_xlfn.IFS(F1027=1,"January",F1027=2,"Febuary",F1027=3,"March",F1027=4,"April",F1027=5,"May",F1027=6,"June",F1027=7,"July",F1027=8,"August",F1027=9,"September",F1027=10,"October",F1027=11,"November",F1027=12,"December"))</f>
        <v>November</v>
      </c>
      <c r="J1027" s="10" t="str" cm="1">
        <f t="array" ref="J1027">_xlfn.IFS(OR(I1027="December",I1027="January",I1027="Febuary"),"Winter",OR(I1027="March",I1027="April",I1027="May"),"Spring",OR(I1027="June",I1027="July",I1027="August"),"Summer",OR(I1027="September",I1027="October",I1027="November"),"Fall")</f>
        <v>Fall</v>
      </c>
      <c r="K1027" s="13">
        <v>45273</v>
      </c>
      <c r="L1027" s="9">
        <f t="shared" si="129"/>
        <v>22</v>
      </c>
      <c r="M1027" s="9" t="s">
        <v>41</v>
      </c>
      <c r="N1027" s="9">
        <v>85471</v>
      </c>
      <c r="O1027" s="9">
        <v>1442</v>
      </c>
      <c r="P1027" s="14">
        <v>2594.79</v>
      </c>
      <c r="Q1027" s="14">
        <f t="shared" si="130"/>
        <v>2594.79</v>
      </c>
      <c r="R1027" s="9">
        <v>239</v>
      </c>
      <c r="S1027" s="9" t="b">
        <v>0</v>
      </c>
      <c r="T1027" s="9">
        <v>0</v>
      </c>
      <c r="U1027" s="9">
        <f t="shared" si="131"/>
        <v>0</v>
      </c>
      <c r="V1027" s="14">
        <f t="shared" si="132"/>
        <v>9355.21</v>
      </c>
      <c r="W1027" s="14">
        <f t="shared" si="133"/>
        <v>10.8568619246862</v>
      </c>
      <c r="X1027" s="14">
        <f t="shared" si="134"/>
        <v>0</v>
      </c>
      <c r="Y1027" s="9">
        <f t="shared" si="135"/>
        <v>0</v>
      </c>
    </row>
    <row r="1028" spans="1:25">
      <c r="A1028" s="5" t="s">
        <v>2134</v>
      </c>
      <c r="B1028" s="6" t="s">
        <v>2135</v>
      </c>
      <c r="C1028" s="7" t="s">
        <v>4131</v>
      </c>
      <c r="D1028" s="7" t="s">
        <v>2136</v>
      </c>
      <c r="E1028" s="6">
        <v>26</v>
      </c>
      <c r="F1028" s="6">
        <v>11</v>
      </c>
      <c r="G1028" s="6">
        <v>2023</v>
      </c>
      <c r="H1028" s="7">
        <f t="shared" si="128"/>
        <v>45256</v>
      </c>
      <c r="I1028" s="7" t="str" cm="1">
        <f t="array" ref="I1028">_xlfn.IFS(E1028=1,"January",E1028=2,"Febuary",E1028=3,"March",E1028=4,"April",E1028=5,"May",E1028=6,"June",E1028=7,"July",E1028=8,"August",E1028=9,"September",E1028=10,"October",E1028=11,"November",E1028=12,"December",E1028&gt;12,_xlfn.IFS(F1028=1,"January",F1028=2,"Febuary",F1028=3,"March",F1028=4,"April",F1028=5,"May",F1028=6,"June",F1028=7,"July",F1028=8,"August",F1028=9,"September",F1028=10,"October",F1028=11,"November",F1028=12,"December"))</f>
        <v>November</v>
      </c>
      <c r="J1028" s="7" t="str" cm="1">
        <f t="array" ref="J1028">_xlfn.IFS(OR(I1028="December",I1028="January",I1028="Febuary"),"Winter",OR(I1028="March",I1028="April",I1028="May"),"Spring",OR(I1028="June",I1028="July",I1028="August"),"Summer",OR(I1028="September",I1028="October",I1028="November"),"Fall")</f>
        <v>Fall</v>
      </c>
      <c r="K1028" s="11">
        <v>45274</v>
      </c>
      <c r="L1028" s="6">
        <f t="shared" si="129"/>
        <v>18</v>
      </c>
      <c r="M1028" s="6" t="s">
        <v>23</v>
      </c>
      <c r="N1028" s="6">
        <v>14234</v>
      </c>
      <c r="O1028" s="6">
        <v>505</v>
      </c>
      <c r="P1028" s="12">
        <v>377.21</v>
      </c>
      <c r="Q1028" s="12">
        <f t="shared" si="130"/>
        <v>377.21</v>
      </c>
      <c r="R1028" s="6">
        <v>59</v>
      </c>
      <c r="S1028" s="6" t="b">
        <v>1</v>
      </c>
      <c r="T1028" s="6">
        <v>0</v>
      </c>
      <c r="U1028" s="6">
        <f t="shared" si="131"/>
        <v>0</v>
      </c>
      <c r="V1028" s="12">
        <f t="shared" si="132"/>
        <v>2572.79</v>
      </c>
      <c r="W1028" s="12">
        <f t="shared" si="133"/>
        <v>6.39338983050847</v>
      </c>
      <c r="X1028" s="12">
        <f t="shared" si="134"/>
        <v>0</v>
      </c>
      <c r="Y1028" s="6">
        <f t="shared" si="135"/>
        <v>0</v>
      </c>
    </row>
    <row r="1029" spans="1:25">
      <c r="A1029" s="8" t="s">
        <v>2137</v>
      </c>
      <c r="B1029" s="9" t="s">
        <v>2138</v>
      </c>
      <c r="C1029" s="10" t="s">
        <v>4127</v>
      </c>
      <c r="D1029" s="10">
        <v>45284</v>
      </c>
      <c r="E1029" s="9">
        <v>12</v>
      </c>
      <c r="F1029" s="9">
        <v>24</v>
      </c>
      <c r="G1029" s="9">
        <v>2023</v>
      </c>
      <c r="H1029" s="10">
        <f t="shared" si="128"/>
        <v>45284</v>
      </c>
      <c r="I1029" s="10" t="str" cm="1">
        <f t="array" ref="I1029">_xlfn.IFS(E1029=1,"January",E1029=2,"Febuary",E1029=3,"March",E1029=4,"April",E1029=5,"May",E1029=6,"June",E1029=7,"July",E1029=8,"August",E1029=9,"September",E1029=10,"October",E1029=11,"November",E1029=12,"December",E1029&gt;12,_xlfn.IFS(F1029=1,"January",F1029=2,"Febuary",F1029=3,"March",F1029=4,"April",F1029=5,"May",F1029=6,"June",F1029=7,"July",F1029=8,"August",F1029=9,"September",F1029=10,"October",F1029=11,"November",F1029=12,"December"))</f>
        <v>December</v>
      </c>
      <c r="J1029" s="10" t="str" cm="1">
        <f t="array" ref="J1029">_xlfn.IFS(OR(I1029="December",I1029="January",I1029="Febuary"),"Winter",OR(I1029="March",I1029="April",I1029="May"),"Spring",OR(I1029="June",I1029="July",I1029="August"),"Summer",OR(I1029="September",I1029="October",I1029="November"),"Fall")</f>
        <v>Winter</v>
      </c>
      <c r="K1029" s="13">
        <v>45296</v>
      </c>
      <c r="L1029" s="9">
        <f t="shared" si="129"/>
        <v>12</v>
      </c>
      <c r="M1029" s="9" t="s">
        <v>14</v>
      </c>
      <c r="N1029" s="9">
        <v>54441</v>
      </c>
      <c r="O1029" s="9">
        <v>2158</v>
      </c>
      <c r="P1029" s="14">
        <v>2422.76</v>
      </c>
      <c r="Q1029" s="14">
        <f t="shared" si="130"/>
        <v>2422.76</v>
      </c>
      <c r="R1029" s="9">
        <v>252</v>
      </c>
      <c r="S1029" s="9" t="b">
        <v>1</v>
      </c>
      <c r="T1029" s="9">
        <v>0</v>
      </c>
      <c r="U1029" s="9">
        <f t="shared" si="131"/>
        <v>0</v>
      </c>
      <c r="V1029" s="14">
        <f t="shared" si="132"/>
        <v>10177.24</v>
      </c>
      <c r="W1029" s="14">
        <f t="shared" si="133"/>
        <v>9.61412698412698</v>
      </c>
      <c r="X1029" s="14">
        <f t="shared" si="134"/>
        <v>0</v>
      </c>
      <c r="Y1029" s="9">
        <f t="shared" si="135"/>
        <v>0</v>
      </c>
    </row>
    <row r="1030" spans="1:25">
      <c r="A1030" s="5" t="s">
        <v>2139</v>
      </c>
      <c r="B1030" s="6" t="s">
        <v>2140</v>
      </c>
      <c r="C1030" s="7" t="s">
        <v>4131</v>
      </c>
      <c r="D1030" s="7">
        <v>44990</v>
      </c>
      <c r="E1030" s="6">
        <v>3</v>
      </c>
      <c r="F1030" s="6">
        <v>5</v>
      </c>
      <c r="G1030" s="6">
        <v>2023</v>
      </c>
      <c r="H1030" s="7">
        <f t="shared" si="128"/>
        <v>44990</v>
      </c>
      <c r="I1030" s="7" t="str" cm="1">
        <f t="array" ref="I1030">_xlfn.IFS(E1030=1,"January",E1030=2,"Febuary",E1030=3,"March",E1030=4,"April",E1030=5,"May",E1030=6,"June",E1030=7,"July",E1030=8,"August",E1030=9,"September",E1030=10,"October",E1030=11,"November",E1030=12,"December",E1030&gt;12,_xlfn.IFS(F1030=1,"January",F1030=2,"Febuary",F1030=3,"March",F1030=4,"April",F1030=5,"May",F1030=6,"June",F1030=7,"July",F1030=8,"August",F1030=9,"September",F1030=10,"October",F1030=11,"November",F1030=12,"December"))</f>
        <v>March</v>
      </c>
      <c r="J1030" s="7" t="str" cm="1">
        <f t="array" ref="J1030">_xlfn.IFS(OR(I1030="December",I1030="January",I1030="Febuary"),"Winter",OR(I1030="March",I1030="April",I1030="May"),"Spring",OR(I1030="June",I1030="July",I1030="August"),"Summer",OR(I1030="September",I1030="October",I1030="November"),"Fall")</f>
        <v>Spring</v>
      </c>
      <c r="K1030" s="11">
        <v>44985</v>
      </c>
      <c r="L1030" s="6">
        <f t="shared" si="129"/>
        <v>45020</v>
      </c>
      <c r="M1030" s="6" t="s">
        <v>14</v>
      </c>
      <c r="N1030" s="6">
        <v>1846</v>
      </c>
      <c r="O1030" s="6">
        <v>57</v>
      </c>
      <c r="P1030" s="12">
        <v>29.73</v>
      </c>
      <c r="Q1030" s="12">
        <f t="shared" si="130"/>
        <v>29.73</v>
      </c>
      <c r="R1030" s="6">
        <v>0</v>
      </c>
      <c r="S1030" s="6" t="b">
        <v>1</v>
      </c>
      <c r="T1030" s="6">
        <v>0</v>
      </c>
      <c r="U1030" s="6">
        <f t="shared" si="131"/>
        <v>0</v>
      </c>
      <c r="V1030" s="12">
        <f t="shared" si="132"/>
        <v>-29.73</v>
      </c>
      <c r="W1030" s="12">
        <f t="shared" si="133"/>
        <v>0</v>
      </c>
      <c r="X1030" s="12">
        <f t="shared" si="134"/>
        <v>0</v>
      </c>
      <c r="Y1030" s="6">
        <f t="shared" si="135"/>
        <v>0</v>
      </c>
    </row>
    <row r="1031" spans="1:25">
      <c r="A1031" s="8" t="s">
        <v>2141</v>
      </c>
      <c r="B1031" s="9" t="s">
        <v>2142</v>
      </c>
      <c r="C1031" s="10" t="s">
        <v>4129</v>
      </c>
      <c r="D1031" s="10">
        <v>44971</v>
      </c>
      <c r="E1031" s="9">
        <v>2</v>
      </c>
      <c r="F1031" s="9">
        <v>14</v>
      </c>
      <c r="G1031" s="9">
        <v>2023</v>
      </c>
      <c r="H1031" s="10">
        <f t="shared" si="128"/>
        <v>44971</v>
      </c>
      <c r="I1031" s="10" t="str" cm="1">
        <f t="array" ref="I1031">_xlfn.IFS(E1031=1,"January",E1031=2,"Febuary",E1031=3,"March",E1031=4,"April",E1031=5,"May",E1031=6,"June",E1031=7,"July",E1031=8,"August",E1031=9,"September",E1031=10,"October",E1031=11,"November",E1031=12,"December",E1031&gt;12,_xlfn.IFS(F1031=1,"January",F1031=2,"Febuary",F1031=3,"March",F1031=4,"April",F1031=5,"May",F1031=6,"June",F1031=7,"July",F1031=8,"August",F1031=9,"September",F1031=10,"October",F1031=11,"November",F1031=12,"December"))</f>
        <v>Febuary</v>
      </c>
      <c r="J1031" s="10" t="str" cm="1">
        <f t="array" ref="J1031">_xlfn.IFS(OR(I1031="December",I1031="January",I1031="Febuary"),"Winter",OR(I1031="March",I1031="April",I1031="May"),"Spring",OR(I1031="June",I1031="July",I1031="August"),"Summer",OR(I1031="September",I1031="October",I1031="November"),"Fall")</f>
        <v>Winter</v>
      </c>
      <c r="K1031" s="13">
        <v>44980</v>
      </c>
      <c r="L1031" s="9">
        <f t="shared" si="129"/>
        <v>9</v>
      </c>
      <c r="M1031" s="9" t="s">
        <v>19</v>
      </c>
      <c r="N1031" s="9">
        <v>11954</v>
      </c>
      <c r="O1031" s="9">
        <v>515</v>
      </c>
      <c r="P1031" s="14">
        <v>627.01</v>
      </c>
      <c r="Q1031" s="14">
        <f t="shared" si="130"/>
        <v>627.01</v>
      </c>
      <c r="R1031" s="9">
        <v>96</v>
      </c>
      <c r="S1031" s="9" t="b">
        <v>1</v>
      </c>
      <c r="T1031" s="9">
        <v>0</v>
      </c>
      <c r="U1031" s="9">
        <f t="shared" si="131"/>
        <v>0</v>
      </c>
      <c r="V1031" s="14">
        <f t="shared" si="132"/>
        <v>4172.99</v>
      </c>
      <c r="W1031" s="14">
        <f t="shared" si="133"/>
        <v>6.53135416666667</v>
      </c>
      <c r="X1031" s="14">
        <f t="shared" si="134"/>
        <v>0</v>
      </c>
      <c r="Y1031" s="9">
        <f t="shared" si="135"/>
        <v>0</v>
      </c>
    </row>
    <row r="1032" spans="1:25">
      <c r="A1032" s="5" t="s">
        <v>2143</v>
      </c>
      <c r="B1032" s="6" t="s">
        <v>2144</v>
      </c>
      <c r="C1032" s="7" t="s">
        <v>4127</v>
      </c>
      <c r="D1032" s="7">
        <v>45240</v>
      </c>
      <c r="E1032" s="6">
        <v>11</v>
      </c>
      <c r="F1032" s="6">
        <v>10</v>
      </c>
      <c r="G1032" s="6">
        <v>2023</v>
      </c>
      <c r="H1032" s="7">
        <f t="shared" si="128"/>
        <v>45240</v>
      </c>
      <c r="I1032" s="7" t="str" cm="1">
        <f t="array" ref="I1032">_xlfn.IFS(E1032=1,"January",E1032=2,"Febuary",E1032=3,"March",E1032=4,"April",E1032=5,"May",E1032=6,"June",E1032=7,"July",E1032=8,"August",E1032=9,"September",E1032=10,"October",E1032=11,"November",E1032=12,"December",E1032&gt;12,_xlfn.IFS(F1032=1,"January",F1032=2,"Febuary",F1032=3,"March",F1032=4,"April",F1032=5,"May",F1032=6,"June",F1032=7,"July",F1032=8,"August",F1032=9,"September",F1032=10,"October",F1032=11,"November",F1032=12,"December"))</f>
        <v>November</v>
      </c>
      <c r="J1032" s="7" t="str" cm="1">
        <f t="array" ref="J1032">_xlfn.IFS(OR(I1032="December",I1032="January",I1032="Febuary"),"Winter",OR(I1032="March",I1032="April",I1032="May"),"Spring",OR(I1032="June",I1032="July",I1032="August"),"Summer",OR(I1032="September",I1032="October",I1032="November"),"Fall")</f>
        <v>Fall</v>
      </c>
      <c r="K1032" s="11">
        <v>45256</v>
      </c>
      <c r="L1032" s="6">
        <f t="shared" si="129"/>
        <v>16</v>
      </c>
      <c r="M1032" s="6" t="s">
        <v>14</v>
      </c>
      <c r="N1032" s="6">
        <v>80239</v>
      </c>
      <c r="O1032" s="6">
        <v>3983</v>
      </c>
      <c r="P1032" s="12">
        <v>2117.09</v>
      </c>
      <c r="Q1032" s="12">
        <f t="shared" si="130"/>
        <v>2117.09</v>
      </c>
      <c r="R1032" s="6">
        <v>385</v>
      </c>
      <c r="S1032" s="6" t="b">
        <v>0</v>
      </c>
      <c r="T1032" s="6">
        <v>0</v>
      </c>
      <c r="U1032" s="6">
        <f t="shared" si="131"/>
        <v>0</v>
      </c>
      <c r="V1032" s="12">
        <f t="shared" si="132"/>
        <v>17132.91</v>
      </c>
      <c r="W1032" s="12">
        <f t="shared" si="133"/>
        <v>5.49893506493507</v>
      </c>
      <c r="X1032" s="12">
        <f t="shared" si="134"/>
        <v>0</v>
      </c>
      <c r="Y1032" s="6">
        <f t="shared" si="135"/>
        <v>0</v>
      </c>
    </row>
    <row r="1033" spans="1:25">
      <c r="A1033" s="8" t="s">
        <v>2145</v>
      </c>
      <c r="B1033" s="9" t="s">
        <v>2146</v>
      </c>
      <c r="C1033" s="10" t="s">
        <v>4131</v>
      </c>
      <c r="D1033" s="10">
        <v>45263</v>
      </c>
      <c r="E1033" s="9">
        <v>12</v>
      </c>
      <c r="F1033" s="9">
        <v>3</v>
      </c>
      <c r="G1033" s="9">
        <v>2023</v>
      </c>
      <c r="H1033" s="10">
        <f t="shared" si="128"/>
        <v>45263</v>
      </c>
      <c r="I1033" s="10" t="str" cm="1">
        <f t="array" ref="I1033">_xlfn.IFS(E1033=1,"January",E1033=2,"Febuary",E1033=3,"March",E1033=4,"April",E1033=5,"May",E1033=6,"June",E1033=7,"July",E1033=8,"August",E1033=9,"September",E1033=10,"October",E1033=11,"November",E1033=12,"December",E1033&gt;12,_xlfn.IFS(F1033=1,"January",F1033=2,"Febuary",F1033=3,"March",F1033=4,"April",F1033=5,"May",F1033=6,"June",F1033=7,"July",F1033=8,"August",F1033=9,"September",F1033=10,"October",F1033=11,"November",F1033=12,"December"))</f>
        <v>December</v>
      </c>
      <c r="J1033" s="10" t="str" cm="1">
        <f t="array" ref="J1033">_xlfn.IFS(OR(I1033="December",I1033="January",I1033="Febuary"),"Winter",OR(I1033="March",I1033="April",I1033="May"),"Spring",OR(I1033="June",I1033="July",I1033="August"),"Summer",OR(I1033="September",I1033="October",I1033="November"),"Fall")</f>
        <v>Winter</v>
      </c>
      <c r="K1033" s="13">
        <v>45266</v>
      </c>
      <c r="L1033" s="9">
        <f t="shared" si="129"/>
        <v>3</v>
      </c>
      <c r="M1033" s="9" t="s">
        <v>19</v>
      </c>
      <c r="N1033" s="9">
        <v>47514</v>
      </c>
      <c r="O1033" s="9">
        <v>2033</v>
      </c>
      <c r="P1033" s="14">
        <v>3515.9</v>
      </c>
      <c r="Q1033" s="14">
        <f t="shared" si="130"/>
        <v>3515.9</v>
      </c>
      <c r="R1033" s="9">
        <v>165</v>
      </c>
      <c r="S1033" s="9" t="b">
        <v>1</v>
      </c>
      <c r="T1033" s="9">
        <v>0</v>
      </c>
      <c r="U1033" s="9">
        <f t="shared" si="131"/>
        <v>0</v>
      </c>
      <c r="V1033" s="14">
        <f t="shared" si="132"/>
        <v>4734.1</v>
      </c>
      <c r="W1033" s="14">
        <f t="shared" si="133"/>
        <v>21.3084848484848</v>
      </c>
      <c r="X1033" s="14">
        <f t="shared" si="134"/>
        <v>0</v>
      </c>
      <c r="Y1033" s="9">
        <f t="shared" si="135"/>
        <v>0</v>
      </c>
    </row>
    <row r="1034" spans="1:25">
      <c r="A1034" s="5" t="s">
        <v>2147</v>
      </c>
      <c r="B1034" s="6" t="s">
        <v>2148</v>
      </c>
      <c r="C1034" s="7" t="s">
        <v>4131</v>
      </c>
      <c r="D1034" s="7">
        <v>45289</v>
      </c>
      <c r="E1034" s="6">
        <v>12</v>
      </c>
      <c r="F1034" s="6">
        <v>29</v>
      </c>
      <c r="G1034" s="6">
        <v>2023</v>
      </c>
      <c r="H1034" s="7">
        <f t="shared" si="128"/>
        <v>45289</v>
      </c>
      <c r="I1034" s="7" t="str" cm="1">
        <f t="array" ref="I1034">_xlfn.IFS(E1034=1,"January",E1034=2,"Febuary",E1034=3,"March",E1034=4,"April",E1034=5,"May",E1034=6,"June",E1034=7,"July",E1034=8,"August",E1034=9,"September",E1034=10,"October",E1034=11,"November",E1034=12,"December",E1034&gt;12,_xlfn.IFS(F1034=1,"January",F1034=2,"Febuary",F1034=3,"March",F1034=4,"April",F1034=5,"May",F1034=6,"June",F1034=7,"July",F1034=8,"August",F1034=9,"September",F1034=10,"October",F1034=11,"November",F1034=12,"December"))</f>
        <v>December</v>
      </c>
      <c r="J1034" s="7" t="str" cm="1">
        <f t="array" ref="J1034">_xlfn.IFS(OR(I1034="December",I1034="January",I1034="Febuary"),"Winter",OR(I1034="March",I1034="April",I1034="May"),"Spring",OR(I1034="June",I1034="July",I1034="August"),"Summer",OR(I1034="September",I1034="October",I1034="November"),"Fall")</f>
        <v>Winter</v>
      </c>
      <c r="K1034" s="11">
        <v>45315</v>
      </c>
      <c r="L1034" s="6">
        <f t="shared" si="129"/>
        <v>26</v>
      </c>
      <c r="M1034" s="6" t="s">
        <v>19</v>
      </c>
      <c r="N1034" s="6">
        <v>89236</v>
      </c>
      <c r="O1034" s="6">
        <v>3372</v>
      </c>
      <c r="P1034" s="12">
        <v>5858.11</v>
      </c>
      <c r="Q1034" s="12">
        <f t="shared" si="130"/>
        <v>3636.145</v>
      </c>
      <c r="R1034" s="6">
        <v>597</v>
      </c>
      <c r="S1034" s="6" t="b">
        <v>0</v>
      </c>
      <c r="T1034" s="6">
        <v>0</v>
      </c>
      <c r="U1034" s="6">
        <f t="shared" si="131"/>
        <v>0</v>
      </c>
      <c r="V1034" s="12">
        <f t="shared" si="132"/>
        <v>26213.855</v>
      </c>
      <c r="W1034" s="12">
        <f t="shared" si="133"/>
        <v>6.09069514237856</v>
      </c>
      <c r="X1034" s="12">
        <f t="shared" si="134"/>
        <v>0</v>
      </c>
      <c r="Y1034" s="6">
        <f t="shared" si="135"/>
        <v>0</v>
      </c>
    </row>
    <row r="1035" spans="1:25">
      <c r="A1035" s="8" t="s">
        <v>2149</v>
      </c>
      <c r="B1035" s="9" t="s">
        <v>2150</v>
      </c>
      <c r="C1035" s="10" t="s">
        <v>4131</v>
      </c>
      <c r="D1035" s="10">
        <v>45181</v>
      </c>
      <c r="E1035" s="9">
        <v>9</v>
      </c>
      <c r="F1035" s="9">
        <v>12</v>
      </c>
      <c r="G1035" s="9">
        <v>2023</v>
      </c>
      <c r="H1035" s="10">
        <f t="shared" si="128"/>
        <v>45181</v>
      </c>
      <c r="I1035" s="10" t="str" cm="1">
        <f t="array" ref="I1035">_xlfn.IFS(E1035=1,"January",E1035=2,"Febuary",E1035=3,"March",E1035=4,"April",E1035=5,"May",E1035=6,"June",E1035=7,"July",E1035=8,"August",E1035=9,"September",E1035=10,"October",E1035=11,"November",E1035=12,"December",E1035&gt;12,_xlfn.IFS(F1035=1,"January",F1035=2,"Febuary",F1035=3,"March",F1035=4,"April",F1035=5,"May",F1035=6,"June",F1035=7,"July",F1035=8,"August",F1035=9,"September",F1035=10,"October",F1035=11,"November",F1035=12,"December"))</f>
        <v>September</v>
      </c>
      <c r="J1035" s="10" t="str" cm="1">
        <f t="array" ref="J1035">_xlfn.IFS(OR(I1035="December",I1035="January",I1035="Febuary"),"Winter",OR(I1035="March",I1035="April",I1035="May"),"Spring",OR(I1035="June",I1035="July",I1035="August"),"Summer",OR(I1035="September",I1035="October",I1035="November"),"Fall")</f>
        <v>Fall</v>
      </c>
      <c r="K1035" s="13">
        <v>45203</v>
      </c>
      <c r="L1035" s="9">
        <f t="shared" si="129"/>
        <v>22</v>
      </c>
      <c r="M1035" s="9" t="s">
        <v>41</v>
      </c>
      <c r="N1035" s="9">
        <v>98579</v>
      </c>
      <c r="O1035" s="9">
        <v>3085</v>
      </c>
      <c r="P1035" s="14">
        <v>5187.78</v>
      </c>
      <c r="Q1035" s="14">
        <f t="shared" si="130"/>
        <v>3636.145</v>
      </c>
      <c r="R1035" s="9">
        <v>573</v>
      </c>
      <c r="S1035" s="9" t="b">
        <v>1</v>
      </c>
      <c r="T1035" s="9">
        <v>0</v>
      </c>
      <c r="U1035" s="9">
        <f t="shared" si="131"/>
        <v>0</v>
      </c>
      <c r="V1035" s="14">
        <f t="shared" si="132"/>
        <v>25013.855</v>
      </c>
      <c r="W1035" s="14">
        <f t="shared" si="133"/>
        <v>6.34580279232112</v>
      </c>
      <c r="X1035" s="14">
        <f t="shared" si="134"/>
        <v>0</v>
      </c>
      <c r="Y1035" s="9">
        <f t="shared" si="135"/>
        <v>0</v>
      </c>
    </row>
    <row r="1036" spans="1:25">
      <c r="A1036" s="5" t="s">
        <v>2151</v>
      </c>
      <c r="B1036" s="6" t="s">
        <v>2152</v>
      </c>
      <c r="C1036" s="7" t="s">
        <v>4129</v>
      </c>
      <c r="D1036" s="7">
        <v>45059</v>
      </c>
      <c r="E1036" s="6">
        <v>5</v>
      </c>
      <c r="F1036" s="6">
        <v>13</v>
      </c>
      <c r="G1036" s="6">
        <v>2023</v>
      </c>
      <c r="H1036" s="7">
        <f t="shared" si="128"/>
        <v>45059</v>
      </c>
      <c r="I1036" s="7" t="str" cm="1">
        <f t="array" ref="I1036">_xlfn.IFS(E1036=1,"January",E1036=2,"Febuary",E1036=3,"March",E1036=4,"April",E1036=5,"May",E1036=6,"June",E1036=7,"July",E1036=8,"August",E1036=9,"September",E1036=10,"October",E1036=11,"November",E1036=12,"December",E1036&gt;12,_xlfn.IFS(F1036=1,"January",F1036=2,"Febuary",F1036=3,"March",F1036=4,"April",F1036=5,"May",F1036=6,"June",F1036=7,"July",F1036=8,"August",F1036=9,"September",F1036=10,"October",F1036=11,"November",F1036=12,"December"))</f>
        <v>May</v>
      </c>
      <c r="J1036" s="7" t="str" cm="1">
        <f t="array" ref="J1036">_xlfn.IFS(OR(I1036="December",I1036="January",I1036="Febuary"),"Winter",OR(I1036="March",I1036="April",I1036="May"),"Spring",OR(I1036="June",I1036="July",I1036="August"),"Summer",OR(I1036="September",I1036="October",I1036="November"),"Fall")</f>
        <v>Spring</v>
      </c>
      <c r="K1036" s="11">
        <v>45065</v>
      </c>
      <c r="L1036" s="6">
        <f t="shared" si="129"/>
        <v>6</v>
      </c>
      <c r="M1036" s="6" t="s">
        <v>19</v>
      </c>
      <c r="N1036" s="6">
        <v>7469</v>
      </c>
      <c r="O1036" s="6">
        <v>208</v>
      </c>
      <c r="P1036" s="12">
        <v>192.41</v>
      </c>
      <c r="Q1036" s="12">
        <f t="shared" si="130"/>
        <v>192.41</v>
      </c>
      <c r="R1036" s="6">
        <v>27</v>
      </c>
      <c r="S1036" s="6" t="b">
        <v>0</v>
      </c>
      <c r="T1036" s="6">
        <v>7539</v>
      </c>
      <c r="U1036" s="6">
        <f t="shared" si="131"/>
        <v>0.358137684042977</v>
      </c>
      <c r="V1036" s="12">
        <f t="shared" si="132"/>
        <v>1157.59</v>
      </c>
      <c r="W1036" s="12">
        <f t="shared" si="133"/>
        <v>7.1262962962963</v>
      </c>
      <c r="X1036" s="12">
        <f t="shared" si="134"/>
        <v>0.025521952513596</v>
      </c>
      <c r="Y1036" s="6">
        <f t="shared" si="135"/>
        <v>1.00937207122774</v>
      </c>
    </row>
    <row r="1037" spans="1:25">
      <c r="A1037" s="8" t="s">
        <v>2153</v>
      </c>
      <c r="B1037" s="9" t="s">
        <v>2154</v>
      </c>
      <c r="C1037" s="10" t="s">
        <v>4131</v>
      </c>
      <c r="D1037" s="10">
        <v>45064</v>
      </c>
      <c r="E1037" s="9">
        <v>5</v>
      </c>
      <c r="F1037" s="9">
        <v>18</v>
      </c>
      <c r="G1037" s="9">
        <v>2023</v>
      </c>
      <c r="H1037" s="10">
        <f t="shared" si="128"/>
        <v>45064</v>
      </c>
      <c r="I1037" s="10" t="str" cm="1">
        <f t="array" ref="I1037">_xlfn.IFS(E1037=1,"January",E1037=2,"Febuary",E1037=3,"March",E1037=4,"April",E1037=5,"May",E1037=6,"June",E1037=7,"July",E1037=8,"August",E1037=9,"September",E1037=10,"October",E1037=11,"November",E1037=12,"December",E1037&gt;12,_xlfn.IFS(F1037=1,"January",F1037=2,"Febuary",F1037=3,"March",F1037=4,"April",F1037=5,"May",F1037=6,"June",F1037=7,"July",F1037=8,"August",F1037=9,"September",F1037=10,"October",F1037=11,"November",F1037=12,"December"))</f>
        <v>May</v>
      </c>
      <c r="J1037" s="10" t="str" cm="1">
        <f t="array" ref="J1037">_xlfn.IFS(OR(I1037="December",I1037="January",I1037="Febuary"),"Winter",OR(I1037="March",I1037="April",I1037="May"),"Spring",OR(I1037="June",I1037="July",I1037="August"),"Summer",OR(I1037="September",I1037="October",I1037="November"),"Fall")</f>
        <v>Spring</v>
      </c>
      <c r="K1037" s="13">
        <v>45083</v>
      </c>
      <c r="L1037" s="9">
        <f t="shared" si="129"/>
        <v>19</v>
      </c>
      <c r="M1037" s="9" t="s">
        <v>19</v>
      </c>
      <c r="N1037" s="9">
        <v>31105</v>
      </c>
      <c r="O1037" s="9">
        <v>416</v>
      </c>
      <c r="P1037" s="14">
        <v>730.44</v>
      </c>
      <c r="Q1037" s="14">
        <f t="shared" si="130"/>
        <v>730.44</v>
      </c>
      <c r="R1037" s="9">
        <v>60</v>
      </c>
      <c r="S1037" s="9" t="b">
        <v>0</v>
      </c>
      <c r="T1037" s="9">
        <v>0</v>
      </c>
      <c r="U1037" s="9">
        <f t="shared" si="131"/>
        <v>0</v>
      </c>
      <c r="V1037" s="14">
        <f t="shared" si="132"/>
        <v>2269.56</v>
      </c>
      <c r="W1037" s="14">
        <f t="shared" si="133"/>
        <v>12.174</v>
      </c>
      <c r="X1037" s="14">
        <f t="shared" si="134"/>
        <v>0</v>
      </c>
      <c r="Y1037" s="9">
        <f t="shared" si="135"/>
        <v>0</v>
      </c>
    </row>
    <row r="1038" spans="1:25">
      <c r="A1038" s="5" t="s">
        <v>2155</v>
      </c>
      <c r="B1038" s="6" t="s">
        <v>2156</v>
      </c>
      <c r="C1038" s="7" t="s">
        <v>4129</v>
      </c>
      <c r="D1038" s="7">
        <v>44942</v>
      </c>
      <c r="E1038" s="6">
        <v>1</v>
      </c>
      <c r="F1038" s="6">
        <v>16</v>
      </c>
      <c r="G1038" s="6">
        <v>2023</v>
      </c>
      <c r="H1038" s="7">
        <f t="shared" si="128"/>
        <v>44942</v>
      </c>
      <c r="I1038" s="7" t="str" cm="1">
        <f t="array" ref="I1038">_xlfn.IFS(E1038=1,"January",E1038=2,"Febuary",E1038=3,"March",E1038=4,"April",E1038=5,"May",E1038=6,"June",E1038=7,"July",E1038=8,"August",E1038=9,"September",E1038=10,"October",E1038=11,"November",E1038=12,"December",E1038&gt;12,_xlfn.IFS(F1038=1,"January",F1038=2,"Febuary",F1038=3,"March",F1038=4,"April",F1038=5,"May",F1038=6,"June",F1038=7,"July",F1038=8,"August",F1038=9,"September",F1038=10,"October",F1038=11,"November",F1038=12,"December"))</f>
        <v>January</v>
      </c>
      <c r="J1038" s="7" t="str" cm="1">
        <f t="array" ref="J1038">_xlfn.IFS(OR(I1038="December",I1038="January",I1038="Febuary"),"Winter",OR(I1038="March",I1038="April",I1038="May"),"Spring",OR(I1038="June",I1038="July",I1038="August"),"Summer",OR(I1038="September",I1038="October",I1038="November"),"Fall")</f>
        <v>Winter</v>
      </c>
      <c r="K1038" s="11">
        <v>44956</v>
      </c>
      <c r="L1038" s="6">
        <f t="shared" si="129"/>
        <v>14</v>
      </c>
      <c r="M1038" s="6" t="s">
        <v>23</v>
      </c>
      <c r="N1038" s="6">
        <v>43101</v>
      </c>
      <c r="O1038" s="6">
        <v>1119</v>
      </c>
      <c r="P1038" s="12">
        <v>1470.92</v>
      </c>
      <c r="Q1038" s="12">
        <f t="shared" si="130"/>
        <v>1470.92</v>
      </c>
      <c r="R1038" s="6">
        <v>99</v>
      </c>
      <c r="S1038" s="6" t="b">
        <v>1</v>
      </c>
      <c r="T1038" s="6">
        <v>0</v>
      </c>
      <c r="U1038" s="6">
        <f t="shared" si="131"/>
        <v>0</v>
      </c>
      <c r="V1038" s="12">
        <f t="shared" si="132"/>
        <v>3479.08</v>
      </c>
      <c r="W1038" s="12">
        <f t="shared" si="133"/>
        <v>14.8577777777778</v>
      </c>
      <c r="X1038" s="12">
        <f t="shared" si="134"/>
        <v>0</v>
      </c>
      <c r="Y1038" s="6">
        <f t="shared" si="135"/>
        <v>0</v>
      </c>
    </row>
    <row r="1039" spans="1:25">
      <c r="A1039" s="8" t="s">
        <v>2157</v>
      </c>
      <c r="B1039" s="9" t="s">
        <v>2158</v>
      </c>
      <c r="C1039" s="10" t="s">
        <v>4131</v>
      </c>
      <c r="D1039" s="10" t="s">
        <v>2159</v>
      </c>
      <c r="E1039" s="9">
        <v>26</v>
      </c>
      <c r="F1039" s="9">
        <v>9</v>
      </c>
      <c r="G1039" s="9">
        <v>2023</v>
      </c>
      <c r="H1039" s="10">
        <f t="shared" si="128"/>
        <v>45195</v>
      </c>
      <c r="I1039" s="10" t="str" cm="1">
        <f t="array" ref="I1039">_xlfn.IFS(E1039=1,"January",E1039=2,"Febuary",E1039=3,"March",E1039=4,"April",E1039=5,"May",E1039=6,"June",E1039=7,"July",E1039=8,"August",E1039=9,"September",E1039=10,"October",E1039=11,"November",E1039=12,"December",E1039&gt;12,_xlfn.IFS(F1039=1,"January",F1039=2,"Febuary",F1039=3,"March",F1039=4,"April",F1039=5,"May",F1039=6,"June",F1039=7,"July",F1039=8,"August",F1039=9,"September",F1039=10,"October",F1039=11,"November",F1039=12,"December"))</f>
        <v>September</v>
      </c>
      <c r="J1039" s="10" t="str" cm="1">
        <f t="array" ref="J1039">_xlfn.IFS(OR(I1039="December",I1039="January",I1039="Febuary"),"Winter",OR(I1039="March",I1039="April",I1039="May"),"Spring",OR(I1039="June",I1039="July",I1039="August"),"Summer",OR(I1039="September",I1039="October",I1039="November"),"Fall")</f>
        <v>Fall</v>
      </c>
      <c r="K1039" s="13">
        <v>45199</v>
      </c>
      <c r="L1039" s="9">
        <f t="shared" si="129"/>
        <v>4</v>
      </c>
      <c r="M1039" s="9" t="s">
        <v>19</v>
      </c>
      <c r="N1039" s="9">
        <v>65323</v>
      </c>
      <c r="O1039" s="9">
        <v>3031</v>
      </c>
      <c r="P1039" s="14">
        <v>3215.02</v>
      </c>
      <c r="Q1039" s="14">
        <f t="shared" si="130"/>
        <v>3215.02</v>
      </c>
      <c r="R1039" s="9">
        <v>515</v>
      </c>
      <c r="S1039" s="9" t="b">
        <v>0</v>
      </c>
      <c r="T1039" s="9">
        <v>0</v>
      </c>
      <c r="U1039" s="9">
        <f t="shared" si="131"/>
        <v>0</v>
      </c>
      <c r="V1039" s="14">
        <f t="shared" si="132"/>
        <v>22534.98</v>
      </c>
      <c r="W1039" s="14">
        <f t="shared" si="133"/>
        <v>6.2427572815534</v>
      </c>
      <c r="X1039" s="14">
        <f t="shared" si="134"/>
        <v>0</v>
      </c>
      <c r="Y1039" s="9">
        <f t="shared" si="135"/>
        <v>0</v>
      </c>
    </row>
    <row r="1040" spans="1:25">
      <c r="A1040" s="5" t="s">
        <v>2160</v>
      </c>
      <c r="B1040" s="6" t="s">
        <v>2161</v>
      </c>
      <c r="C1040" s="7" t="s">
        <v>4131</v>
      </c>
      <c r="D1040" s="7">
        <v>45291</v>
      </c>
      <c r="E1040" s="6">
        <v>12</v>
      </c>
      <c r="F1040" s="6">
        <v>31</v>
      </c>
      <c r="G1040" s="6">
        <v>2023</v>
      </c>
      <c r="H1040" s="7">
        <f t="shared" si="128"/>
        <v>45291</v>
      </c>
      <c r="I1040" s="7" t="str" cm="1">
        <f t="array" ref="I1040">_xlfn.IFS(E1040=1,"January",E1040=2,"Febuary",E1040=3,"March",E1040=4,"April",E1040=5,"May",E1040=6,"June",E1040=7,"July",E1040=8,"August",E1040=9,"September",E1040=10,"October",E1040=11,"November",E1040=12,"December",E1040&gt;12,_xlfn.IFS(F1040=1,"January",F1040=2,"Febuary",F1040=3,"March",F1040=4,"April",F1040=5,"May",F1040=6,"June",F1040=7,"July",F1040=8,"August",F1040=9,"September",F1040=10,"October",F1040=11,"November",F1040=12,"December"))</f>
        <v>December</v>
      </c>
      <c r="J1040" s="7" t="str" cm="1">
        <f t="array" ref="J1040">_xlfn.IFS(OR(I1040="December",I1040="January",I1040="Febuary"),"Winter",OR(I1040="March",I1040="April",I1040="May"),"Spring",OR(I1040="June",I1040="July",I1040="August"),"Summer",OR(I1040="September",I1040="October",I1040="November"),"Fall")</f>
        <v>Winter</v>
      </c>
      <c r="K1040" s="11">
        <v>45309</v>
      </c>
      <c r="L1040" s="6">
        <f t="shared" si="129"/>
        <v>18</v>
      </c>
      <c r="M1040" s="6" t="s">
        <v>23</v>
      </c>
      <c r="N1040" s="6">
        <v>92922</v>
      </c>
      <c r="O1040" s="6">
        <v>3932</v>
      </c>
      <c r="P1040" s="12">
        <v>5654.2</v>
      </c>
      <c r="Q1040" s="12">
        <f t="shared" si="130"/>
        <v>3636.145</v>
      </c>
      <c r="R1040" s="6">
        <v>569</v>
      </c>
      <c r="S1040" s="6" t="b">
        <v>1</v>
      </c>
      <c r="T1040" s="6">
        <v>0</v>
      </c>
      <c r="U1040" s="6">
        <f t="shared" si="131"/>
        <v>0</v>
      </c>
      <c r="V1040" s="12">
        <f t="shared" si="132"/>
        <v>24813.855</v>
      </c>
      <c r="W1040" s="12">
        <f t="shared" si="133"/>
        <v>6.39041300527241</v>
      </c>
      <c r="X1040" s="12">
        <f t="shared" si="134"/>
        <v>0</v>
      </c>
      <c r="Y1040" s="6">
        <f t="shared" si="135"/>
        <v>0</v>
      </c>
    </row>
    <row r="1041" spans="1:25">
      <c r="A1041" s="8" t="s">
        <v>2162</v>
      </c>
      <c r="B1041" s="9" t="s">
        <v>2163</v>
      </c>
      <c r="C1041" s="10" t="s">
        <v>4128</v>
      </c>
      <c r="D1041" s="10">
        <v>45181</v>
      </c>
      <c r="E1041" s="9">
        <v>9</v>
      </c>
      <c r="F1041" s="9">
        <v>12</v>
      </c>
      <c r="G1041" s="9">
        <v>2023</v>
      </c>
      <c r="H1041" s="10">
        <f t="shared" si="128"/>
        <v>45181</v>
      </c>
      <c r="I1041" s="10" t="str" cm="1">
        <f t="array" ref="I1041">_xlfn.IFS(E1041=1,"January",E1041=2,"Febuary",E1041=3,"March",E1041=4,"April",E1041=5,"May",E1041=6,"June",E1041=7,"July",E1041=8,"August",E1041=9,"September",E1041=10,"October",E1041=11,"November",E1041=12,"December",E1041&gt;12,_xlfn.IFS(F1041=1,"January",F1041=2,"Febuary",F1041=3,"March",F1041=4,"April",F1041=5,"May",F1041=6,"June",F1041=7,"July",F1041=8,"August",F1041=9,"September",F1041=10,"October",F1041=11,"November",F1041=12,"December"))</f>
        <v>September</v>
      </c>
      <c r="J1041" s="10" t="str" cm="1">
        <f t="array" ref="J1041">_xlfn.IFS(OR(I1041="December",I1041="January",I1041="Febuary"),"Winter",OR(I1041="March",I1041="April",I1041="May"),"Spring",OR(I1041="June",I1041="July",I1041="August"),"Summer",OR(I1041="September",I1041="October",I1041="November"),"Fall")</f>
        <v>Fall</v>
      </c>
      <c r="K1041" s="13">
        <v>45183</v>
      </c>
      <c r="L1041" s="9">
        <f t="shared" si="129"/>
        <v>2</v>
      </c>
      <c r="M1041" s="9" t="s">
        <v>14</v>
      </c>
      <c r="N1041" s="9">
        <v>59067</v>
      </c>
      <c r="O1041" s="9">
        <v>1101</v>
      </c>
      <c r="P1041" s="14">
        <v>570.88</v>
      </c>
      <c r="Q1041" s="14">
        <f t="shared" si="130"/>
        <v>570.88</v>
      </c>
      <c r="R1041" s="9">
        <v>138</v>
      </c>
      <c r="S1041" s="9" t="b">
        <v>1</v>
      </c>
      <c r="T1041" s="9">
        <v>0</v>
      </c>
      <c r="U1041" s="9">
        <f t="shared" si="131"/>
        <v>0</v>
      </c>
      <c r="V1041" s="14">
        <f t="shared" si="132"/>
        <v>6329.12</v>
      </c>
      <c r="W1041" s="14">
        <f t="shared" si="133"/>
        <v>4.1368115942029</v>
      </c>
      <c r="X1041" s="14">
        <f t="shared" si="134"/>
        <v>0</v>
      </c>
      <c r="Y1041" s="9">
        <f t="shared" si="135"/>
        <v>0</v>
      </c>
    </row>
    <row r="1042" spans="1:25">
      <c r="A1042" s="5" t="s">
        <v>2164</v>
      </c>
      <c r="B1042" s="6" t="s">
        <v>2165</v>
      </c>
      <c r="C1042" s="7" t="s">
        <v>4131</v>
      </c>
      <c r="D1042" s="7">
        <v>45182</v>
      </c>
      <c r="E1042" s="6">
        <v>9</v>
      </c>
      <c r="F1042" s="6">
        <v>13</v>
      </c>
      <c r="G1042" s="6">
        <v>2023</v>
      </c>
      <c r="H1042" s="7">
        <f t="shared" si="128"/>
        <v>45182</v>
      </c>
      <c r="I1042" s="7" t="str" cm="1">
        <f t="array" ref="I1042">_xlfn.IFS(E1042=1,"January",E1042=2,"Febuary",E1042=3,"March",E1042=4,"April",E1042=5,"May",E1042=6,"June",E1042=7,"July",E1042=8,"August",E1042=9,"September",E1042=10,"October",E1042=11,"November",E1042=12,"December",E1042&gt;12,_xlfn.IFS(F1042=1,"January",F1042=2,"Febuary",F1042=3,"March",F1042=4,"April",F1042=5,"May",F1042=6,"June",F1042=7,"July",F1042=8,"August",F1042=9,"September",F1042=10,"October",F1042=11,"November",F1042=12,"December"))</f>
        <v>September</v>
      </c>
      <c r="J1042" s="7" t="str" cm="1">
        <f t="array" ref="J1042">_xlfn.IFS(OR(I1042="December",I1042="January",I1042="Febuary"),"Winter",OR(I1042="March",I1042="April",I1042="May"),"Spring",OR(I1042="June",I1042="July",I1042="August"),"Summer",OR(I1042="September",I1042="October",I1042="November"),"Fall")</f>
        <v>Fall</v>
      </c>
      <c r="K1042" s="11">
        <v>45190</v>
      </c>
      <c r="L1042" s="6">
        <f t="shared" si="129"/>
        <v>8</v>
      </c>
      <c r="M1042" s="6" t="s">
        <v>19</v>
      </c>
      <c r="N1042" s="6">
        <v>50376</v>
      </c>
      <c r="O1042" s="6">
        <v>1443</v>
      </c>
      <c r="P1042" s="12">
        <v>1030.94</v>
      </c>
      <c r="Q1042" s="12">
        <f t="shared" si="130"/>
        <v>1030.94</v>
      </c>
      <c r="R1042" s="6">
        <v>85</v>
      </c>
      <c r="S1042" s="6" t="b">
        <v>1</v>
      </c>
      <c r="T1042" s="6">
        <v>0</v>
      </c>
      <c r="U1042" s="6">
        <f t="shared" si="131"/>
        <v>0</v>
      </c>
      <c r="V1042" s="12">
        <f t="shared" si="132"/>
        <v>3219.06</v>
      </c>
      <c r="W1042" s="12">
        <f t="shared" si="133"/>
        <v>12.1287058823529</v>
      </c>
      <c r="X1042" s="12">
        <f t="shared" si="134"/>
        <v>0</v>
      </c>
      <c r="Y1042" s="6">
        <f t="shared" si="135"/>
        <v>0</v>
      </c>
    </row>
    <row r="1043" spans="1:25">
      <c r="A1043" s="8" t="s">
        <v>2166</v>
      </c>
      <c r="B1043" s="9" t="s">
        <v>2167</v>
      </c>
      <c r="C1043" s="10" t="s">
        <v>4128</v>
      </c>
      <c r="D1043" s="10">
        <v>45007</v>
      </c>
      <c r="E1043" s="9">
        <v>3</v>
      </c>
      <c r="F1043" s="9">
        <v>22</v>
      </c>
      <c r="G1043" s="9">
        <v>2023</v>
      </c>
      <c r="H1043" s="10">
        <f t="shared" si="128"/>
        <v>45007</v>
      </c>
      <c r="I1043" s="10" t="str" cm="1">
        <f t="array" ref="I1043">_xlfn.IFS(E1043=1,"January",E1043=2,"Febuary",E1043=3,"March",E1043=4,"April",E1043=5,"May",E1043=6,"June",E1043=7,"July",E1043=8,"August",E1043=9,"September",E1043=10,"October",E1043=11,"November",E1043=12,"December",E1043&gt;12,_xlfn.IFS(F1043=1,"January",F1043=2,"Febuary",F1043=3,"March",F1043=4,"April",F1043=5,"May",F1043=6,"June",F1043=7,"July",F1043=8,"August",F1043=9,"September",F1043=10,"October",F1043=11,"November",F1043=12,"December"))</f>
        <v>March</v>
      </c>
      <c r="J1043" s="10" t="str" cm="1">
        <f t="array" ref="J1043">_xlfn.IFS(OR(I1043="December",I1043="January",I1043="Febuary"),"Winter",OR(I1043="March",I1043="April",I1043="May"),"Spring",OR(I1043="June",I1043="July",I1043="August"),"Summer",OR(I1043="September",I1043="October",I1043="November"),"Fall")</f>
        <v>Spring</v>
      </c>
      <c r="K1043" s="13">
        <v>45014</v>
      </c>
      <c r="L1043" s="9">
        <f t="shared" si="129"/>
        <v>7</v>
      </c>
      <c r="M1043" s="9" t="s">
        <v>23</v>
      </c>
      <c r="N1043" s="9">
        <v>46587</v>
      </c>
      <c r="O1043" s="9">
        <v>1987</v>
      </c>
      <c r="P1043" s="14">
        <v>3205.91</v>
      </c>
      <c r="Q1043" s="14">
        <f t="shared" si="130"/>
        <v>3205.91</v>
      </c>
      <c r="R1043" s="9">
        <v>372</v>
      </c>
      <c r="S1043" s="9" t="b">
        <v>1</v>
      </c>
      <c r="T1043" s="9">
        <v>0</v>
      </c>
      <c r="U1043" s="9">
        <f t="shared" si="131"/>
        <v>0</v>
      </c>
      <c r="V1043" s="14">
        <f t="shared" si="132"/>
        <v>15394.09</v>
      </c>
      <c r="W1043" s="14">
        <f t="shared" si="133"/>
        <v>8.6180376344086</v>
      </c>
      <c r="X1043" s="14">
        <f t="shared" si="134"/>
        <v>0</v>
      </c>
      <c r="Y1043" s="9">
        <f t="shared" si="135"/>
        <v>0</v>
      </c>
    </row>
    <row r="1044" spans="1:25">
      <c r="A1044" s="5" t="s">
        <v>2168</v>
      </c>
      <c r="B1044" s="6" t="s">
        <v>2169</v>
      </c>
      <c r="C1044" s="7" t="s">
        <v>4127</v>
      </c>
      <c r="D1044" s="7">
        <v>45220</v>
      </c>
      <c r="E1044" s="6">
        <v>10</v>
      </c>
      <c r="F1044" s="6">
        <v>21</v>
      </c>
      <c r="G1044" s="6">
        <v>2023</v>
      </c>
      <c r="H1044" s="7">
        <f t="shared" si="128"/>
        <v>45220</v>
      </c>
      <c r="I1044" s="7" t="str" cm="1">
        <f t="array" ref="I1044">_xlfn.IFS(E1044=1,"January",E1044=2,"Febuary",E1044=3,"March",E1044=4,"April",E1044=5,"May",E1044=6,"June",E1044=7,"July",E1044=8,"August",E1044=9,"September",E1044=10,"October",E1044=11,"November",E1044=12,"December",E1044&gt;12,_xlfn.IFS(F1044=1,"January",F1044=2,"Febuary",F1044=3,"March",F1044=4,"April",F1044=5,"May",F1044=6,"June",F1044=7,"July",F1044=8,"August",F1044=9,"September",F1044=10,"October",F1044=11,"November",F1044=12,"December"))</f>
        <v>October</v>
      </c>
      <c r="J1044" s="7" t="str" cm="1">
        <f t="array" ref="J1044">_xlfn.IFS(OR(I1044="December",I1044="January",I1044="Febuary"),"Winter",OR(I1044="March",I1044="April",I1044="May"),"Spring",OR(I1044="June",I1044="July",I1044="August"),"Summer",OR(I1044="September",I1044="October",I1044="November"),"Fall")</f>
        <v>Fall</v>
      </c>
      <c r="K1044" s="11">
        <v>45225</v>
      </c>
      <c r="L1044" s="6">
        <f t="shared" si="129"/>
        <v>5</v>
      </c>
      <c r="M1044" s="6" t="s">
        <v>138</v>
      </c>
      <c r="N1044" s="6">
        <v>37976</v>
      </c>
      <c r="O1044" s="6">
        <v>482</v>
      </c>
      <c r="P1044" s="12">
        <v>417.53</v>
      </c>
      <c r="Q1044" s="12">
        <f t="shared" si="130"/>
        <v>417.53</v>
      </c>
      <c r="R1044" s="6">
        <v>68</v>
      </c>
      <c r="S1044" s="6" t="b">
        <v>1</v>
      </c>
      <c r="T1044" s="6">
        <v>0</v>
      </c>
      <c r="U1044" s="6">
        <f t="shared" si="131"/>
        <v>0</v>
      </c>
      <c r="V1044" s="12">
        <f t="shared" si="132"/>
        <v>2982.47</v>
      </c>
      <c r="W1044" s="12">
        <f t="shared" si="133"/>
        <v>6.14014705882353</v>
      </c>
      <c r="X1044" s="12">
        <f t="shared" si="134"/>
        <v>0</v>
      </c>
      <c r="Y1044" s="6">
        <f t="shared" si="135"/>
        <v>0</v>
      </c>
    </row>
    <row r="1045" spans="1:25">
      <c r="A1045" s="8" t="s">
        <v>2170</v>
      </c>
      <c r="B1045" s="9" t="s">
        <v>2171</v>
      </c>
      <c r="C1045" s="10" t="s">
        <v>4129</v>
      </c>
      <c r="D1045" s="10" t="s">
        <v>2172</v>
      </c>
      <c r="E1045" s="9">
        <v>18</v>
      </c>
      <c r="F1045" s="9">
        <v>9</v>
      </c>
      <c r="G1045" s="9">
        <v>2023</v>
      </c>
      <c r="H1045" s="10">
        <f t="shared" si="128"/>
        <v>45187</v>
      </c>
      <c r="I1045" s="10" t="str" cm="1">
        <f t="array" ref="I1045">_xlfn.IFS(E1045=1,"January",E1045=2,"Febuary",E1045=3,"March",E1045=4,"April",E1045=5,"May",E1045=6,"June",E1045=7,"July",E1045=8,"August",E1045=9,"September",E1045=10,"October",E1045=11,"November",E1045=12,"December",E1045&gt;12,_xlfn.IFS(F1045=1,"January",F1045=2,"Febuary",F1045=3,"March",F1045=4,"April",F1045=5,"May",F1045=6,"June",F1045=7,"July",F1045=8,"August",F1045=9,"September",F1045=10,"October",F1045=11,"November",F1045=12,"December"))</f>
        <v>September</v>
      </c>
      <c r="J1045" s="10" t="str" cm="1">
        <f t="array" ref="J1045">_xlfn.IFS(OR(I1045="December",I1045="January",I1045="Febuary"),"Winter",OR(I1045="March",I1045="April",I1045="May"),"Spring",OR(I1045="June",I1045="July",I1045="August"),"Summer",OR(I1045="September",I1045="October",I1045="November"),"Fall")</f>
        <v>Fall</v>
      </c>
      <c r="K1045" s="13">
        <v>45197</v>
      </c>
      <c r="L1045" s="9">
        <f t="shared" si="129"/>
        <v>10</v>
      </c>
      <c r="M1045" s="9" t="s">
        <v>33</v>
      </c>
      <c r="N1045" s="9">
        <v>68584</v>
      </c>
      <c r="O1045" s="9">
        <v>1748</v>
      </c>
      <c r="P1045" s="14">
        <v>2441.98</v>
      </c>
      <c r="Q1045" s="14">
        <f t="shared" si="130"/>
        <v>2441.98</v>
      </c>
      <c r="R1045" s="9">
        <v>137</v>
      </c>
      <c r="S1045" s="9" t="b">
        <v>0</v>
      </c>
      <c r="T1045" s="9">
        <v>0</v>
      </c>
      <c r="U1045" s="9">
        <f t="shared" si="131"/>
        <v>0</v>
      </c>
      <c r="V1045" s="14">
        <f t="shared" si="132"/>
        <v>4408.02</v>
      </c>
      <c r="W1045" s="14">
        <f t="shared" si="133"/>
        <v>17.8246715328467</v>
      </c>
      <c r="X1045" s="14">
        <f t="shared" si="134"/>
        <v>0</v>
      </c>
      <c r="Y1045" s="9">
        <f t="shared" si="135"/>
        <v>0</v>
      </c>
    </row>
    <row r="1046" spans="1:25">
      <c r="A1046" s="5" t="s">
        <v>2173</v>
      </c>
      <c r="B1046" s="6" t="s">
        <v>2174</v>
      </c>
      <c r="C1046" s="7" t="s">
        <v>4128</v>
      </c>
      <c r="D1046" s="7">
        <v>44933</v>
      </c>
      <c r="E1046" s="6">
        <v>1</v>
      </c>
      <c r="F1046" s="6">
        <v>7</v>
      </c>
      <c r="G1046" s="6">
        <v>2023</v>
      </c>
      <c r="H1046" s="7">
        <f t="shared" si="128"/>
        <v>44933</v>
      </c>
      <c r="I1046" s="7" t="str" cm="1">
        <f t="array" ref="I1046">_xlfn.IFS(E1046=1,"January",E1046=2,"Febuary",E1046=3,"March",E1046=4,"April",E1046=5,"May",E1046=6,"June",E1046=7,"July",E1046=8,"August",E1046=9,"September",E1046=10,"October",E1046=11,"November",E1046=12,"December",E1046&gt;12,_xlfn.IFS(F1046=1,"January",F1046=2,"Febuary",F1046=3,"March",F1046=4,"April",F1046=5,"May",F1046=6,"June",F1046=7,"July",F1046=8,"August",F1046=9,"September",F1046=10,"October",F1046=11,"November",F1046=12,"December"))</f>
        <v>January</v>
      </c>
      <c r="J1046" s="7" t="str" cm="1">
        <f t="array" ref="J1046">_xlfn.IFS(OR(I1046="December",I1046="January",I1046="Febuary"),"Winter",OR(I1046="March",I1046="April",I1046="May"),"Spring",OR(I1046="June",I1046="July",I1046="August"),"Summer",OR(I1046="September",I1046="October",I1046="November"),"Fall")</f>
        <v>Winter</v>
      </c>
      <c r="K1046" s="11">
        <v>44938</v>
      </c>
      <c r="L1046" s="6">
        <f t="shared" si="129"/>
        <v>5</v>
      </c>
      <c r="M1046" s="6" t="s">
        <v>23</v>
      </c>
      <c r="N1046" s="6">
        <v>79477</v>
      </c>
      <c r="O1046" s="6">
        <v>3502</v>
      </c>
      <c r="P1046" s="12">
        <v>3773.94</v>
      </c>
      <c r="Q1046" s="12">
        <f t="shared" si="130"/>
        <v>3636.145</v>
      </c>
      <c r="R1046" s="6">
        <v>493</v>
      </c>
      <c r="S1046" s="6" t="b">
        <v>1</v>
      </c>
      <c r="T1046" s="6">
        <v>0</v>
      </c>
      <c r="U1046" s="6">
        <f t="shared" si="131"/>
        <v>0</v>
      </c>
      <c r="V1046" s="12">
        <f t="shared" si="132"/>
        <v>21013.855</v>
      </c>
      <c r="W1046" s="12">
        <f t="shared" si="133"/>
        <v>7.3755476673428</v>
      </c>
      <c r="X1046" s="12">
        <f t="shared" si="134"/>
        <v>0</v>
      </c>
      <c r="Y1046" s="6">
        <f t="shared" si="135"/>
        <v>0</v>
      </c>
    </row>
    <row r="1047" spans="1:25">
      <c r="A1047" s="8" t="s">
        <v>2175</v>
      </c>
      <c r="B1047" s="9" t="s">
        <v>2176</v>
      </c>
      <c r="C1047" s="10" t="s">
        <v>4131</v>
      </c>
      <c r="D1047" s="10">
        <v>45123</v>
      </c>
      <c r="E1047" s="9">
        <v>7</v>
      </c>
      <c r="F1047" s="9">
        <v>16</v>
      </c>
      <c r="G1047" s="9">
        <v>2023</v>
      </c>
      <c r="H1047" s="10">
        <f t="shared" si="128"/>
        <v>45123</v>
      </c>
      <c r="I1047" s="10" t="str" cm="1">
        <f t="array" ref="I1047">_xlfn.IFS(E1047=1,"January",E1047=2,"Febuary",E1047=3,"March",E1047=4,"April",E1047=5,"May",E1047=6,"June",E1047=7,"July",E1047=8,"August",E1047=9,"September",E1047=10,"October",E1047=11,"November",E1047=12,"December",E1047&gt;12,_xlfn.IFS(F1047=1,"January",F1047=2,"Febuary",F1047=3,"March",F1047=4,"April",F1047=5,"May",F1047=6,"June",F1047=7,"July",F1047=8,"August",F1047=9,"September",F1047=10,"October",F1047=11,"November",F1047=12,"December"))</f>
        <v>July</v>
      </c>
      <c r="J1047" s="10" t="str" cm="1">
        <f t="array" ref="J1047">_xlfn.IFS(OR(I1047="December",I1047="January",I1047="Febuary"),"Winter",OR(I1047="March",I1047="April",I1047="May"),"Spring",OR(I1047="June",I1047="July",I1047="August"),"Summer",OR(I1047="September",I1047="October",I1047="November"),"Fall")</f>
        <v>Summer</v>
      </c>
      <c r="K1047" s="13">
        <v>45147</v>
      </c>
      <c r="L1047" s="9">
        <f t="shared" si="129"/>
        <v>24</v>
      </c>
      <c r="M1047" s="9" t="s">
        <v>23</v>
      </c>
      <c r="N1047" s="9">
        <v>43533</v>
      </c>
      <c r="O1047" s="9">
        <v>1138</v>
      </c>
      <c r="P1047" s="14">
        <v>2028.15</v>
      </c>
      <c r="Q1047" s="14">
        <f t="shared" si="130"/>
        <v>2028.15</v>
      </c>
      <c r="R1047" s="9">
        <v>172</v>
      </c>
      <c r="S1047" s="9" t="b">
        <v>1</v>
      </c>
      <c r="T1047" s="9">
        <v>43575</v>
      </c>
      <c r="U1047" s="9">
        <f t="shared" si="131"/>
        <v>0.394721744119335</v>
      </c>
      <c r="V1047" s="14">
        <f t="shared" si="132"/>
        <v>6571.85</v>
      </c>
      <c r="W1047" s="14">
        <f t="shared" si="133"/>
        <v>11.7915697674419</v>
      </c>
      <c r="X1047" s="14">
        <f t="shared" si="134"/>
        <v>0.0465438898450947</v>
      </c>
      <c r="Y1047" s="9">
        <f t="shared" si="135"/>
        <v>1.00096478533526</v>
      </c>
    </row>
    <row r="1048" spans="1:25">
      <c r="A1048" s="5" t="s">
        <v>2177</v>
      </c>
      <c r="B1048" s="6" t="s">
        <v>2178</v>
      </c>
      <c r="C1048" s="7" t="s">
        <v>4131</v>
      </c>
      <c r="D1048" s="7">
        <v>44945</v>
      </c>
      <c r="E1048" s="6">
        <v>1</v>
      </c>
      <c r="F1048" s="6">
        <v>19</v>
      </c>
      <c r="G1048" s="6">
        <v>2023</v>
      </c>
      <c r="H1048" s="7">
        <f t="shared" si="128"/>
        <v>44945</v>
      </c>
      <c r="I1048" s="7" t="str" cm="1">
        <f t="array" ref="I1048">_xlfn.IFS(E1048=1,"January",E1048=2,"Febuary",E1048=3,"March",E1048=4,"April",E1048=5,"May",E1048=6,"June",E1048=7,"July",E1048=8,"August",E1048=9,"September",E1048=10,"October",E1048=11,"November",E1048=12,"December",E1048&gt;12,_xlfn.IFS(F1048=1,"January",F1048=2,"Febuary",F1048=3,"March",F1048=4,"April",F1048=5,"May",F1048=6,"June",F1048=7,"July",F1048=8,"August",F1048=9,"September",F1048=10,"October",F1048=11,"November",F1048=12,"December"))</f>
        <v>January</v>
      </c>
      <c r="J1048" s="7" t="str" cm="1">
        <f t="array" ref="J1048">_xlfn.IFS(OR(I1048="December",I1048="January",I1048="Febuary"),"Winter",OR(I1048="March",I1048="April",I1048="May"),"Spring",OR(I1048="June",I1048="July",I1048="August"),"Summer",OR(I1048="September",I1048="October",I1048="November"),"Fall")</f>
        <v>Winter</v>
      </c>
      <c r="K1048" s="11">
        <v>44968</v>
      </c>
      <c r="L1048" s="6">
        <f t="shared" si="129"/>
        <v>23</v>
      </c>
      <c r="M1048" s="6" t="s">
        <v>14</v>
      </c>
      <c r="N1048" s="6">
        <v>2828</v>
      </c>
      <c r="O1048" s="6">
        <v>37</v>
      </c>
      <c r="P1048" s="12">
        <v>71.36</v>
      </c>
      <c r="Q1048" s="12">
        <f t="shared" si="130"/>
        <v>71.36</v>
      </c>
      <c r="R1048" s="6">
        <v>4</v>
      </c>
      <c r="S1048" s="6" t="b">
        <v>0</v>
      </c>
      <c r="T1048" s="6">
        <v>0</v>
      </c>
      <c r="U1048" s="6">
        <f t="shared" si="131"/>
        <v>0</v>
      </c>
      <c r="V1048" s="12">
        <f t="shared" si="132"/>
        <v>128.64</v>
      </c>
      <c r="W1048" s="12">
        <f t="shared" si="133"/>
        <v>17.84</v>
      </c>
      <c r="X1048" s="12">
        <f t="shared" si="134"/>
        <v>0</v>
      </c>
      <c r="Y1048" s="6">
        <f t="shared" si="135"/>
        <v>0</v>
      </c>
    </row>
    <row r="1049" spans="1:25">
      <c r="A1049" s="8" t="s">
        <v>2179</v>
      </c>
      <c r="B1049" s="9" t="s">
        <v>2180</v>
      </c>
      <c r="C1049" s="10" t="s">
        <v>4127</v>
      </c>
      <c r="D1049" s="10">
        <v>45262</v>
      </c>
      <c r="E1049" s="9">
        <v>12</v>
      </c>
      <c r="F1049" s="9">
        <v>2</v>
      </c>
      <c r="G1049" s="9">
        <v>2023</v>
      </c>
      <c r="H1049" s="10">
        <f t="shared" si="128"/>
        <v>45262</v>
      </c>
      <c r="I1049" s="10" t="str" cm="1">
        <f t="array" ref="I1049">_xlfn.IFS(E1049=1,"January",E1049=2,"Febuary",E1049=3,"March",E1049=4,"April",E1049=5,"May",E1049=6,"June",E1049=7,"July",E1049=8,"August",E1049=9,"September",E1049=10,"October",E1049=11,"November",E1049=12,"December",E1049&gt;12,_xlfn.IFS(F1049=1,"January",F1049=2,"Febuary",F1049=3,"March",F1049=4,"April",F1049=5,"May",F1049=6,"June",F1049=7,"July",F1049=8,"August",F1049=9,"September",F1049=10,"October",F1049=11,"November",F1049=12,"December"))</f>
        <v>December</v>
      </c>
      <c r="J1049" s="10" t="str" cm="1">
        <f t="array" ref="J1049">_xlfn.IFS(OR(I1049="December",I1049="January",I1049="Febuary"),"Winter",OR(I1049="March",I1049="April",I1049="May"),"Spring",OR(I1049="June",I1049="July",I1049="August"),"Summer",OR(I1049="September",I1049="October",I1049="November"),"Fall")</f>
        <v>Winter</v>
      </c>
      <c r="K1049" s="13">
        <v>45275</v>
      </c>
      <c r="L1049" s="9">
        <f t="shared" si="129"/>
        <v>13</v>
      </c>
      <c r="M1049" s="9" t="s">
        <v>14</v>
      </c>
      <c r="N1049" s="9">
        <v>2917</v>
      </c>
      <c r="O1049" s="9">
        <v>92</v>
      </c>
      <c r="P1049" s="14">
        <v>167.93</v>
      </c>
      <c r="Q1049" s="14">
        <f t="shared" si="130"/>
        <v>167.93</v>
      </c>
      <c r="R1049" s="9">
        <v>14</v>
      </c>
      <c r="S1049" s="9" t="b">
        <v>1</v>
      </c>
      <c r="T1049" s="9">
        <v>0</v>
      </c>
      <c r="U1049" s="9">
        <f t="shared" si="131"/>
        <v>0</v>
      </c>
      <c r="V1049" s="14">
        <f t="shared" si="132"/>
        <v>532.07</v>
      </c>
      <c r="W1049" s="14">
        <f t="shared" si="133"/>
        <v>11.995</v>
      </c>
      <c r="X1049" s="14">
        <f t="shared" si="134"/>
        <v>0</v>
      </c>
      <c r="Y1049" s="9">
        <f t="shared" si="135"/>
        <v>0</v>
      </c>
    </row>
    <row r="1050" spans="1:25">
      <c r="A1050" s="5" t="s">
        <v>2181</v>
      </c>
      <c r="B1050" s="6" t="s">
        <v>2182</v>
      </c>
      <c r="C1050" s="7" t="s">
        <v>4131</v>
      </c>
      <c r="D1050" s="7">
        <v>45140</v>
      </c>
      <c r="E1050" s="6">
        <v>8</v>
      </c>
      <c r="F1050" s="6">
        <v>2</v>
      </c>
      <c r="G1050" s="6">
        <v>2023</v>
      </c>
      <c r="H1050" s="7">
        <f t="shared" si="128"/>
        <v>45140</v>
      </c>
      <c r="I1050" s="7" t="str" cm="1">
        <f t="array" ref="I1050">_xlfn.IFS(E1050=1,"January",E1050=2,"Febuary",E1050=3,"March",E1050=4,"April",E1050=5,"May",E1050=6,"June",E1050=7,"July",E1050=8,"August",E1050=9,"September",E1050=10,"October",E1050=11,"November",E1050=12,"December",E1050&gt;12,_xlfn.IFS(F1050=1,"January",F1050=2,"Febuary",F1050=3,"March",F1050=4,"April",F1050=5,"May",F1050=6,"June",F1050=7,"July",F1050=8,"August",F1050=9,"September",F1050=10,"October",F1050=11,"November",F1050=12,"December"))</f>
        <v>August</v>
      </c>
      <c r="J1050" s="7" t="str" cm="1">
        <f t="array" ref="J1050">_xlfn.IFS(OR(I1050="December",I1050="January",I1050="Febuary"),"Winter",OR(I1050="March",I1050="April",I1050="May"),"Spring",OR(I1050="June",I1050="July",I1050="August"),"Summer",OR(I1050="September",I1050="October",I1050="November"),"Fall")</f>
        <v>Summer</v>
      </c>
      <c r="K1050" s="11">
        <v>45141</v>
      </c>
      <c r="L1050" s="6">
        <f t="shared" si="129"/>
        <v>1</v>
      </c>
      <c r="M1050" s="6" t="s">
        <v>19</v>
      </c>
      <c r="N1050" s="6">
        <v>21618</v>
      </c>
      <c r="O1050" s="6">
        <v>961</v>
      </c>
      <c r="P1050" s="12">
        <v>870.6</v>
      </c>
      <c r="Q1050" s="12">
        <f t="shared" si="130"/>
        <v>870.6</v>
      </c>
      <c r="R1050" s="6">
        <v>131</v>
      </c>
      <c r="S1050" s="6" t="b">
        <v>1</v>
      </c>
      <c r="T1050" s="6">
        <v>0</v>
      </c>
      <c r="U1050" s="6">
        <f t="shared" si="131"/>
        <v>0</v>
      </c>
      <c r="V1050" s="12">
        <f t="shared" si="132"/>
        <v>5679.4</v>
      </c>
      <c r="W1050" s="12">
        <f t="shared" si="133"/>
        <v>6.64580152671756</v>
      </c>
      <c r="X1050" s="12">
        <f t="shared" si="134"/>
        <v>0</v>
      </c>
      <c r="Y1050" s="6">
        <f t="shared" si="135"/>
        <v>0</v>
      </c>
    </row>
    <row r="1051" spans="1:25">
      <c r="A1051" s="8" t="s">
        <v>2183</v>
      </c>
      <c r="B1051" s="9" t="s">
        <v>2184</v>
      </c>
      <c r="C1051" s="10" t="s">
        <v>4128</v>
      </c>
      <c r="D1051" s="10">
        <v>44966</v>
      </c>
      <c r="E1051" s="9">
        <v>2</v>
      </c>
      <c r="F1051" s="9">
        <v>9</v>
      </c>
      <c r="G1051" s="9">
        <v>2023</v>
      </c>
      <c r="H1051" s="10">
        <f t="shared" si="128"/>
        <v>44966</v>
      </c>
      <c r="I1051" s="10" t="str" cm="1">
        <f t="array" ref="I1051">_xlfn.IFS(E1051=1,"January",E1051=2,"Febuary",E1051=3,"March",E1051=4,"April",E1051=5,"May",E1051=6,"June",E1051=7,"July",E1051=8,"August",E1051=9,"September",E1051=10,"October",E1051=11,"November",E1051=12,"December",E1051&gt;12,_xlfn.IFS(F1051=1,"January",F1051=2,"Febuary",F1051=3,"March",F1051=4,"April",F1051=5,"May",F1051=6,"June",F1051=7,"July",F1051=8,"August",F1051=9,"September",F1051=10,"October",F1051=11,"November",F1051=12,"December"))</f>
        <v>Febuary</v>
      </c>
      <c r="J1051" s="10" t="str" cm="1">
        <f t="array" ref="J1051">_xlfn.IFS(OR(I1051="December",I1051="January",I1051="Febuary"),"Winter",OR(I1051="March",I1051="April",I1051="May"),"Spring",OR(I1051="June",I1051="July",I1051="August"),"Summer",OR(I1051="September",I1051="October",I1051="November"),"Fall")</f>
        <v>Winter</v>
      </c>
      <c r="K1051" s="13">
        <v>44978</v>
      </c>
      <c r="L1051" s="9">
        <f t="shared" si="129"/>
        <v>12</v>
      </c>
      <c r="M1051" s="9" t="s">
        <v>33</v>
      </c>
      <c r="N1051" s="9">
        <v>33254</v>
      </c>
      <c r="O1051" s="9">
        <v>1117</v>
      </c>
      <c r="P1051" s="14">
        <v>883.82</v>
      </c>
      <c r="Q1051" s="14">
        <f t="shared" si="130"/>
        <v>883.82</v>
      </c>
      <c r="R1051" s="9">
        <v>214</v>
      </c>
      <c r="S1051" s="9" t="b">
        <v>0</v>
      </c>
      <c r="T1051" s="9">
        <v>0</v>
      </c>
      <c r="U1051" s="9">
        <f t="shared" si="131"/>
        <v>0</v>
      </c>
      <c r="V1051" s="14">
        <f t="shared" si="132"/>
        <v>9816.18</v>
      </c>
      <c r="W1051" s="14">
        <f t="shared" si="133"/>
        <v>4.13</v>
      </c>
      <c r="X1051" s="14">
        <f t="shared" si="134"/>
        <v>0</v>
      </c>
      <c r="Y1051" s="9">
        <f t="shared" si="135"/>
        <v>0</v>
      </c>
    </row>
    <row r="1052" spans="1:25">
      <c r="A1052" s="5" t="s">
        <v>2185</v>
      </c>
      <c r="B1052" s="6" t="s">
        <v>2186</v>
      </c>
      <c r="C1052" s="7" t="s">
        <v>4127</v>
      </c>
      <c r="D1052" s="7">
        <v>45271</v>
      </c>
      <c r="E1052" s="6">
        <v>12</v>
      </c>
      <c r="F1052" s="6">
        <v>11</v>
      </c>
      <c r="G1052" s="6">
        <v>2023</v>
      </c>
      <c r="H1052" s="7">
        <f t="shared" si="128"/>
        <v>45271</v>
      </c>
      <c r="I1052" s="7" t="str" cm="1">
        <f t="array" ref="I1052">_xlfn.IFS(E1052=1,"January",E1052=2,"Febuary",E1052=3,"March",E1052=4,"April",E1052=5,"May",E1052=6,"June",E1052=7,"July",E1052=8,"August",E1052=9,"September",E1052=10,"October",E1052=11,"November",E1052=12,"December",E1052&gt;12,_xlfn.IFS(F1052=1,"January",F1052=2,"Febuary",F1052=3,"March",F1052=4,"April",F1052=5,"May",F1052=6,"June",F1052=7,"July",F1052=8,"August",F1052=9,"September",F1052=10,"October",F1052=11,"November",F1052=12,"December"))</f>
        <v>December</v>
      </c>
      <c r="J1052" s="7" t="str" cm="1">
        <f t="array" ref="J1052">_xlfn.IFS(OR(I1052="December",I1052="January",I1052="Febuary"),"Winter",OR(I1052="March",I1052="April",I1052="May"),"Spring",OR(I1052="June",I1052="July",I1052="August"),"Summer",OR(I1052="September",I1052="October",I1052="November"),"Fall")</f>
        <v>Winter</v>
      </c>
      <c r="K1052" s="11">
        <v>45273</v>
      </c>
      <c r="L1052" s="6">
        <f t="shared" si="129"/>
        <v>2</v>
      </c>
      <c r="M1052" s="6" t="s">
        <v>23</v>
      </c>
      <c r="N1052" s="6">
        <v>48362</v>
      </c>
      <c r="O1052" s="6">
        <v>921</v>
      </c>
      <c r="P1052" s="12">
        <v>1115.93</v>
      </c>
      <c r="Q1052" s="12">
        <f t="shared" si="130"/>
        <v>1115.93</v>
      </c>
      <c r="R1052" s="6">
        <v>53</v>
      </c>
      <c r="S1052" s="6" t="b">
        <v>1</v>
      </c>
      <c r="T1052" s="6">
        <v>0</v>
      </c>
      <c r="U1052" s="6">
        <f t="shared" si="131"/>
        <v>0</v>
      </c>
      <c r="V1052" s="12">
        <f t="shared" si="132"/>
        <v>1534.07</v>
      </c>
      <c r="W1052" s="12">
        <f t="shared" si="133"/>
        <v>21.0552830188679</v>
      </c>
      <c r="X1052" s="12">
        <f t="shared" si="134"/>
        <v>0</v>
      </c>
      <c r="Y1052" s="6">
        <f t="shared" si="135"/>
        <v>0</v>
      </c>
    </row>
    <row r="1053" spans="1:25">
      <c r="A1053" s="8" t="s">
        <v>2187</v>
      </c>
      <c r="B1053" s="9" t="s">
        <v>2188</v>
      </c>
      <c r="C1053" s="10" t="s">
        <v>4129</v>
      </c>
      <c r="D1053" s="10">
        <v>45191</v>
      </c>
      <c r="E1053" s="9">
        <v>9</v>
      </c>
      <c r="F1053" s="9">
        <v>22</v>
      </c>
      <c r="G1053" s="9">
        <v>2023</v>
      </c>
      <c r="H1053" s="10">
        <f t="shared" si="128"/>
        <v>45191</v>
      </c>
      <c r="I1053" s="10" t="str" cm="1">
        <f t="array" ref="I1053">_xlfn.IFS(E1053=1,"January",E1053=2,"Febuary",E1053=3,"March",E1053=4,"April",E1053=5,"May",E1053=6,"June",E1053=7,"July",E1053=8,"August",E1053=9,"September",E1053=10,"October",E1053=11,"November",E1053=12,"December",E1053&gt;12,_xlfn.IFS(F1053=1,"January",F1053=2,"Febuary",F1053=3,"March",F1053=4,"April",F1053=5,"May",F1053=6,"June",F1053=7,"July",F1053=8,"August",F1053=9,"September",F1053=10,"October",F1053=11,"November",F1053=12,"December"))</f>
        <v>September</v>
      </c>
      <c r="J1053" s="10" t="str" cm="1">
        <f t="array" ref="J1053">_xlfn.IFS(OR(I1053="December",I1053="January",I1053="Febuary"),"Winter",OR(I1053="March",I1053="April",I1053="May"),"Spring",OR(I1053="June",I1053="July",I1053="August"),"Summer",OR(I1053="September",I1053="October",I1053="November"),"Fall")</f>
        <v>Fall</v>
      </c>
      <c r="K1053" s="13">
        <v>45208</v>
      </c>
      <c r="L1053" s="9">
        <f t="shared" si="129"/>
        <v>17</v>
      </c>
      <c r="M1053" s="9" t="s">
        <v>41</v>
      </c>
      <c r="N1053" s="9">
        <v>21128</v>
      </c>
      <c r="O1053" s="9">
        <v>536</v>
      </c>
      <c r="P1053" s="14">
        <v>273.9</v>
      </c>
      <c r="Q1053" s="14">
        <f t="shared" si="130"/>
        <v>273.9</v>
      </c>
      <c r="R1053" s="9">
        <v>35</v>
      </c>
      <c r="S1053" s="9" t="b">
        <v>1</v>
      </c>
      <c r="T1053" s="9">
        <v>0</v>
      </c>
      <c r="U1053" s="9">
        <f t="shared" si="131"/>
        <v>0</v>
      </c>
      <c r="V1053" s="14">
        <f t="shared" si="132"/>
        <v>1476.1</v>
      </c>
      <c r="W1053" s="14">
        <f t="shared" si="133"/>
        <v>7.82571428571428</v>
      </c>
      <c r="X1053" s="14">
        <f t="shared" si="134"/>
        <v>0</v>
      </c>
      <c r="Y1053" s="9">
        <f t="shared" si="135"/>
        <v>0</v>
      </c>
    </row>
    <row r="1054" spans="1:25">
      <c r="A1054" s="5" t="s">
        <v>2189</v>
      </c>
      <c r="B1054" s="6" t="s">
        <v>2190</v>
      </c>
      <c r="C1054" s="7" t="s">
        <v>4129</v>
      </c>
      <c r="D1054" s="7">
        <v>44962</v>
      </c>
      <c r="E1054" s="6">
        <v>2</v>
      </c>
      <c r="F1054" s="6">
        <v>5</v>
      </c>
      <c r="G1054" s="6">
        <v>2023</v>
      </c>
      <c r="H1054" s="7">
        <f t="shared" si="128"/>
        <v>44962</v>
      </c>
      <c r="I1054" s="7" t="str" cm="1">
        <f t="array" ref="I1054">_xlfn.IFS(E1054=1,"January",E1054=2,"Febuary",E1054=3,"March",E1054=4,"April",E1054=5,"May",E1054=6,"June",E1054=7,"July",E1054=8,"August",E1054=9,"September",E1054=10,"October",E1054=11,"November",E1054=12,"December",E1054&gt;12,_xlfn.IFS(F1054=1,"January",F1054=2,"Febuary",F1054=3,"March",F1054=4,"April",F1054=5,"May",F1054=6,"June",F1054=7,"July",F1054=8,"August",F1054=9,"September",F1054=10,"October",F1054=11,"November",F1054=12,"December"))</f>
        <v>Febuary</v>
      </c>
      <c r="J1054" s="7" t="str" cm="1">
        <f t="array" ref="J1054">_xlfn.IFS(OR(I1054="December",I1054="January",I1054="Febuary"),"Winter",OR(I1054="March",I1054="April",I1054="May"),"Spring",OR(I1054="June",I1054="July",I1054="August"),"Summer",OR(I1054="September",I1054="October",I1054="November"),"Fall")</f>
        <v>Winter</v>
      </c>
      <c r="K1054" s="11">
        <v>44988</v>
      </c>
      <c r="L1054" s="6">
        <f t="shared" si="129"/>
        <v>26</v>
      </c>
      <c r="M1054" s="6" t="s">
        <v>19</v>
      </c>
      <c r="N1054" s="6">
        <v>60383</v>
      </c>
      <c r="O1054" s="6">
        <v>1691</v>
      </c>
      <c r="P1054" s="12">
        <v>910.97</v>
      </c>
      <c r="Q1054" s="12">
        <f t="shared" si="130"/>
        <v>910.97</v>
      </c>
      <c r="R1054" s="6">
        <v>128</v>
      </c>
      <c r="S1054" s="6" t="b">
        <v>0</v>
      </c>
      <c r="T1054" s="6">
        <v>0</v>
      </c>
      <c r="U1054" s="6">
        <f t="shared" si="131"/>
        <v>0</v>
      </c>
      <c r="V1054" s="12">
        <f t="shared" si="132"/>
        <v>5489.03</v>
      </c>
      <c r="W1054" s="12">
        <f t="shared" si="133"/>
        <v>7.116953125</v>
      </c>
      <c r="X1054" s="12">
        <f t="shared" si="134"/>
        <v>0</v>
      </c>
      <c r="Y1054" s="6">
        <f t="shared" si="135"/>
        <v>0</v>
      </c>
    </row>
    <row r="1055" spans="1:25">
      <c r="A1055" s="8" t="s">
        <v>2191</v>
      </c>
      <c r="B1055" s="9" t="s">
        <v>2192</v>
      </c>
      <c r="C1055" s="10" t="s">
        <v>4131</v>
      </c>
      <c r="D1055" s="10">
        <v>45086</v>
      </c>
      <c r="E1055" s="9">
        <v>6</v>
      </c>
      <c r="F1055" s="9">
        <v>9</v>
      </c>
      <c r="G1055" s="9">
        <v>2023</v>
      </c>
      <c r="H1055" s="10">
        <f t="shared" si="128"/>
        <v>45086</v>
      </c>
      <c r="I1055" s="10" t="str" cm="1">
        <f t="array" ref="I1055">_xlfn.IFS(E1055=1,"January",E1055=2,"Febuary",E1055=3,"March",E1055=4,"April",E1055=5,"May",E1055=6,"June",E1055=7,"July",E1055=8,"August",E1055=9,"September",E1055=10,"October",E1055=11,"November",E1055=12,"December",E1055&gt;12,_xlfn.IFS(F1055=1,"January",F1055=2,"Febuary",F1055=3,"March",F1055=4,"April",F1055=5,"May",F1055=6,"June",F1055=7,"July",F1055=8,"August",F1055=9,"September",F1055=10,"October",F1055=11,"November",F1055=12,"December"))</f>
        <v>June</v>
      </c>
      <c r="J1055" s="10" t="str" cm="1">
        <f t="array" ref="J1055">_xlfn.IFS(OR(I1055="December",I1055="January",I1055="Febuary"),"Winter",OR(I1055="March",I1055="April",I1055="May"),"Spring",OR(I1055="June",I1055="July",I1055="August"),"Summer",OR(I1055="September",I1055="October",I1055="November"),"Fall")</f>
        <v>Summer</v>
      </c>
      <c r="K1055" s="13">
        <v>45087</v>
      </c>
      <c r="L1055" s="9">
        <f t="shared" si="129"/>
        <v>1</v>
      </c>
      <c r="M1055" s="9" t="s">
        <v>41</v>
      </c>
      <c r="N1055" s="9">
        <v>66545</v>
      </c>
      <c r="O1055" s="9">
        <v>2207</v>
      </c>
      <c r="P1055" s="14">
        <v>2935.17</v>
      </c>
      <c r="Q1055" s="14">
        <f t="shared" si="130"/>
        <v>2935.17</v>
      </c>
      <c r="R1055" s="9">
        <v>338</v>
      </c>
      <c r="S1055" s="9" t="b">
        <v>1</v>
      </c>
      <c r="T1055" s="9">
        <v>0</v>
      </c>
      <c r="U1055" s="9">
        <f t="shared" si="131"/>
        <v>0</v>
      </c>
      <c r="V1055" s="14">
        <f t="shared" si="132"/>
        <v>13964.83</v>
      </c>
      <c r="W1055" s="14">
        <f t="shared" si="133"/>
        <v>8.6839349112426</v>
      </c>
      <c r="X1055" s="14">
        <f t="shared" si="134"/>
        <v>0</v>
      </c>
      <c r="Y1055" s="9">
        <f t="shared" si="135"/>
        <v>0</v>
      </c>
    </row>
    <row r="1056" spans="1:25">
      <c r="A1056" s="5" t="s">
        <v>2193</v>
      </c>
      <c r="B1056" s="6" t="s">
        <v>2194</v>
      </c>
      <c r="C1056" s="7" t="s">
        <v>4128</v>
      </c>
      <c r="D1056" s="7">
        <v>44931</v>
      </c>
      <c r="E1056" s="6">
        <v>1</v>
      </c>
      <c r="F1056" s="6">
        <v>5</v>
      </c>
      <c r="G1056" s="6">
        <v>2023</v>
      </c>
      <c r="H1056" s="7">
        <f t="shared" si="128"/>
        <v>44931</v>
      </c>
      <c r="I1056" s="7" t="str" cm="1">
        <f t="array" ref="I1056">_xlfn.IFS(E1056=1,"January",E1056=2,"Febuary",E1056=3,"March",E1056=4,"April",E1056=5,"May",E1056=6,"June",E1056=7,"July",E1056=8,"August",E1056=9,"September",E1056=10,"October",E1056=11,"November",E1056=12,"December",E1056&gt;12,_xlfn.IFS(F1056=1,"January",F1056=2,"Febuary",F1056=3,"March",F1056=4,"April",F1056=5,"May",F1056=6,"June",F1056=7,"July",F1056=8,"August",F1056=9,"September",F1056=10,"October",F1056=11,"November",F1056=12,"December"))</f>
        <v>January</v>
      </c>
      <c r="J1056" s="7" t="str" cm="1">
        <f t="array" ref="J1056">_xlfn.IFS(OR(I1056="December",I1056="January",I1056="Febuary"),"Winter",OR(I1056="March",I1056="April",I1056="May"),"Spring",OR(I1056="June",I1056="July",I1056="August"),"Summer",OR(I1056="September",I1056="October",I1056="November"),"Fall")</f>
        <v>Winter</v>
      </c>
      <c r="K1056" s="11">
        <v>44935</v>
      </c>
      <c r="L1056" s="6">
        <f t="shared" si="129"/>
        <v>4</v>
      </c>
      <c r="M1056" s="6" t="s">
        <v>41</v>
      </c>
      <c r="N1056" s="6">
        <v>83180</v>
      </c>
      <c r="O1056" s="6">
        <v>3358</v>
      </c>
      <c r="P1056" s="12">
        <v>4300.5</v>
      </c>
      <c r="Q1056" s="12">
        <f t="shared" si="130"/>
        <v>3636.145</v>
      </c>
      <c r="R1056" s="6">
        <v>493</v>
      </c>
      <c r="S1056" s="6" t="b">
        <v>1</v>
      </c>
      <c r="T1056" s="6">
        <v>0</v>
      </c>
      <c r="U1056" s="6">
        <f t="shared" si="131"/>
        <v>0</v>
      </c>
      <c r="V1056" s="12">
        <f t="shared" si="132"/>
        <v>21013.855</v>
      </c>
      <c r="W1056" s="12">
        <f t="shared" si="133"/>
        <v>7.3755476673428</v>
      </c>
      <c r="X1056" s="12">
        <f t="shared" si="134"/>
        <v>0</v>
      </c>
      <c r="Y1056" s="6">
        <f t="shared" si="135"/>
        <v>0</v>
      </c>
    </row>
    <row r="1057" spans="1:25">
      <c r="A1057" s="8" t="s">
        <v>2195</v>
      </c>
      <c r="B1057" s="9" t="s">
        <v>2196</v>
      </c>
      <c r="C1057" s="10" t="s">
        <v>4131</v>
      </c>
      <c r="D1057" s="10">
        <v>45082</v>
      </c>
      <c r="E1057" s="9">
        <v>6</v>
      </c>
      <c r="F1057" s="9">
        <v>5</v>
      </c>
      <c r="G1057" s="9">
        <v>2023</v>
      </c>
      <c r="H1057" s="10">
        <f t="shared" si="128"/>
        <v>45082</v>
      </c>
      <c r="I1057" s="10" t="str" cm="1">
        <f t="array" ref="I1057">_xlfn.IFS(E1057=1,"January",E1057=2,"Febuary",E1057=3,"March",E1057=4,"April",E1057=5,"May",E1057=6,"June",E1057=7,"July",E1057=8,"August",E1057=9,"September",E1057=10,"October",E1057=11,"November",E1057=12,"December",E1057&gt;12,_xlfn.IFS(F1057=1,"January",F1057=2,"Febuary",F1057=3,"March",F1057=4,"April",F1057=5,"May",F1057=6,"June",F1057=7,"July",F1057=8,"August",F1057=9,"September",F1057=10,"October",F1057=11,"November",F1057=12,"December"))</f>
        <v>June</v>
      </c>
      <c r="J1057" s="10" t="str" cm="1">
        <f t="array" ref="J1057">_xlfn.IFS(OR(I1057="December",I1057="January",I1057="Febuary"),"Winter",OR(I1057="March",I1057="April",I1057="May"),"Spring",OR(I1057="June",I1057="July",I1057="August"),"Summer",OR(I1057="September",I1057="October",I1057="November"),"Fall")</f>
        <v>Summer</v>
      </c>
      <c r="K1057" s="13">
        <v>45099</v>
      </c>
      <c r="L1057" s="9">
        <f t="shared" si="129"/>
        <v>17</v>
      </c>
      <c r="M1057" s="9" t="s">
        <v>33</v>
      </c>
      <c r="N1057" s="9">
        <v>88958</v>
      </c>
      <c r="O1057" s="9">
        <v>1241</v>
      </c>
      <c r="P1057" s="14">
        <v>2471.91</v>
      </c>
      <c r="Q1057" s="14">
        <f t="shared" si="130"/>
        <v>2471.91</v>
      </c>
      <c r="R1057" s="9">
        <v>228</v>
      </c>
      <c r="S1057" s="9" t="b">
        <v>0</v>
      </c>
      <c r="T1057" s="9">
        <v>0</v>
      </c>
      <c r="U1057" s="9">
        <f t="shared" si="131"/>
        <v>0</v>
      </c>
      <c r="V1057" s="14">
        <f t="shared" si="132"/>
        <v>8928.09</v>
      </c>
      <c r="W1057" s="14">
        <f t="shared" si="133"/>
        <v>10.8417105263158</v>
      </c>
      <c r="X1057" s="14">
        <f t="shared" si="134"/>
        <v>0</v>
      </c>
      <c r="Y1057" s="9">
        <f t="shared" si="135"/>
        <v>0</v>
      </c>
    </row>
    <row r="1058" spans="1:25">
      <c r="A1058" s="5" t="s">
        <v>2197</v>
      </c>
      <c r="B1058" s="6" t="s">
        <v>2198</v>
      </c>
      <c r="C1058" s="7" t="s">
        <v>4131</v>
      </c>
      <c r="D1058" s="7">
        <v>45115</v>
      </c>
      <c r="E1058" s="6">
        <v>7</v>
      </c>
      <c r="F1058" s="6">
        <v>8</v>
      </c>
      <c r="G1058" s="6">
        <v>2023</v>
      </c>
      <c r="H1058" s="7">
        <f t="shared" si="128"/>
        <v>45115</v>
      </c>
      <c r="I1058" s="7" t="str" cm="1">
        <f t="array" ref="I1058">_xlfn.IFS(E1058=1,"January",E1058=2,"Febuary",E1058=3,"March",E1058=4,"April",E1058=5,"May",E1058=6,"June",E1058=7,"July",E1058=8,"August",E1058=9,"September",E1058=10,"October",E1058=11,"November",E1058=12,"December",E1058&gt;12,_xlfn.IFS(F1058=1,"January",F1058=2,"Febuary",F1058=3,"March",F1058=4,"April",F1058=5,"May",F1058=6,"June",F1058=7,"July",F1058=8,"August",F1058=9,"September",F1058=10,"October",F1058=11,"November",F1058=12,"December"))</f>
        <v>July</v>
      </c>
      <c r="J1058" s="7" t="str" cm="1">
        <f t="array" ref="J1058">_xlfn.IFS(OR(I1058="December",I1058="January",I1058="Febuary"),"Winter",OR(I1058="March",I1058="April",I1058="May"),"Spring",OR(I1058="June",I1058="July",I1058="August"),"Summer",OR(I1058="September",I1058="October",I1058="November"),"Fall")</f>
        <v>Summer</v>
      </c>
      <c r="K1058" s="11">
        <v>45137</v>
      </c>
      <c r="L1058" s="6">
        <f t="shared" si="129"/>
        <v>22</v>
      </c>
      <c r="M1058" s="6" t="s">
        <v>14</v>
      </c>
      <c r="N1058" s="6">
        <v>10865</v>
      </c>
      <c r="O1058" s="6">
        <v>495</v>
      </c>
      <c r="P1058" s="12">
        <v>397.37</v>
      </c>
      <c r="Q1058" s="12">
        <f t="shared" si="130"/>
        <v>397.37</v>
      </c>
      <c r="R1058" s="6">
        <v>79</v>
      </c>
      <c r="S1058" s="6" t="b">
        <v>0</v>
      </c>
      <c r="T1058" s="6">
        <v>0</v>
      </c>
      <c r="U1058" s="6">
        <f t="shared" si="131"/>
        <v>0</v>
      </c>
      <c r="V1058" s="12">
        <f t="shared" si="132"/>
        <v>3552.63</v>
      </c>
      <c r="W1058" s="12">
        <f t="shared" si="133"/>
        <v>5.03</v>
      </c>
      <c r="X1058" s="12">
        <f t="shared" si="134"/>
        <v>0</v>
      </c>
      <c r="Y1058" s="6">
        <f t="shared" si="135"/>
        <v>0</v>
      </c>
    </row>
    <row r="1059" spans="1:25">
      <c r="A1059" s="8" t="s">
        <v>2199</v>
      </c>
      <c r="B1059" s="9" t="s">
        <v>2200</v>
      </c>
      <c r="C1059" s="10" t="s">
        <v>4129</v>
      </c>
      <c r="D1059" s="10">
        <v>45027</v>
      </c>
      <c r="E1059" s="9">
        <v>4</v>
      </c>
      <c r="F1059" s="9">
        <v>11</v>
      </c>
      <c r="G1059" s="9">
        <v>2023</v>
      </c>
      <c r="H1059" s="10">
        <f t="shared" si="128"/>
        <v>45027</v>
      </c>
      <c r="I1059" s="10" t="str" cm="1">
        <f t="array" ref="I1059">_xlfn.IFS(E1059=1,"January",E1059=2,"Febuary",E1059=3,"March",E1059=4,"April",E1059=5,"May",E1059=6,"June",E1059=7,"July",E1059=8,"August",E1059=9,"September",E1059=10,"October",E1059=11,"November",E1059=12,"December",E1059&gt;12,_xlfn.IFS(F1059=1,"January",F1059=2,"Febuary",F1059=3,"March",F1059=4,"April",F1059=5,"May",F1059=6,"June",F1059=7,"July",F1059=8,"August",F1059=9,"September",F1059=10,"October",F1059=11,"November",F1059=12,"December"))</f>
        <v>April</v>
      </c>
      <c r="J1059" s="10" t="str" cm="1">
        <f t="array" ref="J1059">_xlfn.IFS(OR(I1059="December",I1059="January",I1059="Febuary"),"Winter",OR(I1059="March",I1059="April",I1059="May"),"Spring",OR(I1059="June",I1059="July",I1059="August"),"Summer",OR(I1059="September",I1059="October",I1059="November"),"Fall")</f>
        <v>Spring</v>
      </c>
      <c r="K1059" s="13">
        <v>45036</v>
      </c>
      <c r="L1059" s="9">
        <f t="shared" si="129"/>
        <v>9</v>
      </c>
      <c r="M1059" s="9" t="s">
        <v>19</v>
      </c>
      <c r="N1059" s="9">
        <v>3219</v>
      </c>
      <c r="O1059" s="9">
        <v>33</v>
      </c>
      <c r="P1059" s="14">
        <v>29.28</v>
      </c>
      <c r="Q1059" s="14">
        <f t="shared" si="130"/>
        <v>29.28</v>
      </c>
      <c r="R1059" s="9">
        <v>4</v>
      </c>
      <c r="S1059" s="9" t="b">
        <v>1</v>
      </c>
      <c r="T1059" s="9">
        <v>0</v>
      </c>
      <c r="U1059" s="9">
        <f t="shared" si="131"/>
        <v>0</v>
      </c>
      <c r="V1059" s="14">
        <f t="shared" si="132"/>
        <v>170.72</v>
      </c>
      <c r="W1059" s="14">
        <f t="shared" si="133"/>
        <v>7.32</v>
      </c>
      <c r="X1059" s="14">
        <f t="shared" si="134"/>
        <v>0</v>
      </c>
      <c r="Y1059" s="9">
        <f t="shared" si="135"/>
        <v>0</v>
      </c>
    </row>
    <row r="1060" spans="1:25">
      <c r="A1060" s="5" t="s">
        <v>2201</v>
      </c>
      <c r="B1060" s="6" t="s">
        <v>2202</v>
      </c>
      <c r="C1060" s="7" t="s">
        <v>4128</v>
      </c>
      <c r="D1060" s="7">
        <v>45052</v>
      </c>
      <c r="E1060" s="6">
        <v>5</v>
      </c>
      <c r="F1060" s="6">
        <v>6</v>
      </c>
      <c r="G1060" s="6">
        <v>2023</v>
      </c>
      <c r="H1060" s="7">
        <f t="shared" si="128"/>
        <v>45052</v>
      </c>
      <c r="I1060" s="7" t="str" cm="1">
        <f t="array" ref="I1060">_xlfn.IFS(E1060=1,"January",E1060=2,"Febuary",E1060=3,"March",E1060=4,"April",E1060=5,"May",E1060=6,"June",E1060=7,"July",E1060=8,"August",E1060=9,"September",E1060=10,"October",E1060=11,"November",E1060=12,"December",E1060&gt;12,_xlfn.IFS(F1060=1,"January",F1060=2,"Febuary",F1060=3,"March",F1060=4,"April",F1060=5,"May",F1060=6,"June",F1060=7,"July",F1060=8,"August",F1060=9,"September",F1060=10,"October",F1060=11,"November",F1060=12,"December"))</f>
        <v>May</v>
      </c>
      <c r="J1060" s="7" t="str" cm="1">
        <f t="array" ref="J1060">_xlfn.IFS(OR(I1060="December",I1060="January",I1060="Febuary"),"Winter",OR(I1060="March",I1060="April",I1060="May"),"Spring",OR(I1060="June",I1060="July",I1060="August"),"Summer",OR(I1060="September",I1060="October",I1060="November"),"Fall")</f>
        <v>Spring</v>
      </c>
      <c r="K1060" s="11">
        <v>45071</v>
      </c>
      <c r="L1060" s="6">
        <f t="shared" si="129"/>
        <v>19</v>
      </c>
      <c r="M1060" s="6" t="s">
        <v>41</v>
      </c>
      <c r="N1060" s="6">
        <v>40809</v>
      </c>
      <c r="O1060" s="6">
        <v>1012</v>
      </c>
      <c r="P1060" s="12">
        <v>678.35</v>
      </c>
      <c r="Q1060" s="12">
        <f t="shared" si="130"/>
        <v>678.35</v>
      </c>
      <c r="R1060" s="6">
        <v>201</v>
      </c>
      <c r="S1060" s="6" t="b">
        <v>0</v>
      </c>
      <c r="T1060" s="6">
        <v>0</v>
      </c>
      <c r="U1060" s="6">
        <f t="shared" si="131"/>
        <v>0</v>
      </c>
      <c r="V1060" s="12">
        <f t="shared" si="132"/>
        <v>9371.65</v>
      </c>
      <c r="W1060" s="12">
        <f t="shared" si="133"/>
        <v>3.37487562189055</v>
      </c>
      <c r="X1060" s="12">
        <f t="shared" si="134"/>
        <v>0</v>
      </c>
      <c r="Y1060" s="6">
        <f t="shared" si="135"/>
        <v>0</v>
      </c>
    </row>
    <row r="1061" spans="1:25">
      <c r="A1061" s="8" t="s">
        <v>2203</v>
      </c>
      <c r="B1061" s="9" t="s">
        <v>2204</v>
      </c>
      <c r="C1061" s="10" t="s">
        <v>4131</v>
      </c>
      <c r="D1061" s="10">
        <v>44939</v>
      </c>
      <c r="E1061" s="9">
        <v>1</v>
      </c>
      <c r="F1061" s="9">
        <v>13</v>
      </c>
      <c r="G1061" s="9">
        <v>2023</v>
      </c>
      <c r="H1061" s="10">
        <f t="shared" si="128"/>
        <v>44939</v>
      </c>
      <c r="I1061" s="10" t="str" cm="1">
        <f t="array" ref="I1061">_xlfn.IFS(E1061=1,"January",E1061=2,"Febuary",E1061=3,"March",E1061=4,"April",E1061=5,"May",E1061=6,"June",E1061=7,"July",E1061=8,"August",E1061=9,"September",E1061=10,"October",E1061=11,"November",E1061=12,"December",E1061&gt;12,_xlfn.IFS(F1061=1,"January",F1061=2,"Febuary",F1061=3,"March",F1061=4,"April",F1061=5,"May",F1061=6,"June",F1061=7,"July",F1061=8,"August",F1061=9,"September",F1061=10,"October",F1061=11,"November",F1061=12,"December"))</f>
        <v>January</v>
      </c>
      <c r="J1061" s="10" t="str" cm="1">
        <f t="array" ref="J1061">_xlfn.IFS(OR(I1061="December",I1061="January",I1061="Febuary"),"Winter",OR(I1061="March",I1061="April",I1061="May"),"Spring",OR(I1061="June",I1061="July",I1061="August"),"Summer",OR(I1061="September",I1061="October",I1061="November"),"Fall")</f>
        <v>Winter</v>
      </c>
      <c r="K1061" s="13">
        <v>44956</v>
      </c>
      <c r="L1061" s="9">
        <f t="shared" si="129"/>
        <v>17</v>
      </c>
      <c r="M1061" s="9" t="s">
        <v>19</v>
      </c>
      <c r="N1061" s="9">
        <v>6287</v>
      </c>
      <c r="O1061" s="9">
        <v>69</v>
      </c>
      <c r="P1061" s="14">
        <v>129.47</v>
      </c>
      <c r="Q1061" s="14">
        <f t="shared" si="130"/>
        <v>129.47</v>
      </c>
      <c r="R1061" s="9">
        <v>6</v>
      </c>
      <c r="S1061" s="9" t="b">
        <v>1</v>
      </c>
      <c r="T1061" s="9">
        <v>0</v>
      </c>
      <c r="U1061" s="9">
        <f t="shared" si="131"/>
        <v>0</v>
      </c>
      <c r="V1061" s="14">
        <f t="shared" si="132"/>
        <v>170.53</v>
      </c>
      <c r="W1061" s="14">
        <f t="shared" si="133"/>
        <v>21.5783333333333</v>
      </c>
      <c r="X1061" s="14">
        <f t="shared" si="134"/>
        <v>0</v>
      </c>
      <c r="Y1061" s="9">
        <f t="shared" si="135"/>
        <v>0</v>
      </c>
    </row>
    <row r="1062" spans="1:25">
      <c r="A1062" s="5" t="s">
        <v>2205</v>
      </c>
      <c r="B1062" s="6" t="s">
        <v>2206</v>
      </c>
      <c r="C1062" s="7" t="s">
        <v>4129</v>
      </c>
      <c r="D1062" s="7">
        <v>45282</v>
      </c>
      <c r="E1062" s="6">
        <v>12</v>
      </c>
      <c r="F1062" s="6">
        <v>22</v>
      </c>
      <c r="G1062" s="6">
        <v>2023</v>
      </c>
      <c r="H1062" s="7">
        <f t="shared" si="128"/>
        <v>45282</v>
      </c>
      <c r="I1062" s="7" t="str" cm="1">
        <f t="array" ref="I1062">_xlfn.IFS(E1062=1,"January",E1062=2,"Febuary",E1062=3,"March",E1062=4,"April",E1062=5,"May",E1062=6,"June",E1062=7,"July",E1062=8,"August",E1062=9,"September",E1062=10,"October",E1062=11,"November",E1062=12,"December",E1062&gt;12,_xlfn.IFS(F1062=1,"January",F1062=2,"Febuary",F1062=3,"March",F1062=4,"April",F1062=5,"May",F1062=6,"June",F1062=7,"July",F1062=8,"August",F1062=9,"September",F1062=10,"October",F1062=11,"November",F1062=12,"December"))</f>
        <v>December</v>
      </c>
      <c r="J1062" s="7" t="str" cm="1">
        <f t="array" ref="J1062">_xlfn.IFS(OR(I1062="December",I1062="January",I1062="Febuary"),"Winter",OR(I1062="March",I1062="April",I1062="May"),"Spring",OR(I1062="June",I1062="July",I1062="August"),"Summer",OR(I1062="September",I1062="October",I1062="November"),"Fall")</f>
        <v>Winter</v>
      </c>
      <c r="K1062" s="11">
        <v>45283</v>
      </c>
      <c r="L1062" s="6">
        <f t="shared" si="129"/>
        <v>1</v>
      </c>
      <c r="M1062" s="6" t="s">
        <v>19</v>
      </c>
      <c r="N1062" s="6">
        <v>35387</v>
      </c>
      <c r="O1062" s="6">
        <v>910</v>
      </c>
      <c r="P1062" s="12">
        <v>1516.71</v>
      </c>
      <c r="Q1062" s="12">
        <f t="shared" si="130"/>
        <v>1516.71</v>
      </c>
      <c r="R1062" s="6">
        <v>159</v>
      </c>
      <c r="S1062" s="6" t="b">
        <v>0</v>
      </c>
      <c r="T1062" s="6">
        <v>0</v>
      </c>
      <c r="U1062" s="6">
        <f t="shared" si="131"/>
        <v>0</v>
      </c>
      <c r="V1062" s="12">
        <f t="shared" si="132"/>
        <v>6433.29</v>
      </c>
      <c r="W1062" s="12">
        <f t="shared" si="133"/>
        <v>9.53905660377358</v>
      </c>
      <c r="X1062" s="12">
        <f t="shared" si="134"/>
        <v>0</v>
      </c>
      <c r="Y1062" s="6">
        <f t="shared" si="135"/>
        <v>0</v>
      </c>
    </row>
    <row r="1063" spans="1:25">
      <c r="A1063" s="8" t="s">
        <v>2207</v>
      </c>
      <c r="B1063" s="9" t="s">
        <v>2208</v>
      </c>
      <c r="C1063" s="10" t="s">
        <v>4131</v>
      </c>
      <c r="D1063" s="10">
        <v>44927</v>
      </c>
      <c r="E1063" s="9">
        <v>1</v>
      </c>
      <c r="F1063" s="9">
        <v>1</v>
      </c>
      <c r="G1063" s="9">
        <v>2023</v>
      </c>
      <c r="H1063" s="10">
        <f t="shared" si="128"/>
        <v>44927</v>
      </c>
      <c r="I1063" s="10" t="str" cm="1">
        <f t="array" ref="I1063">_xlfn.IFS(E1063=1,"January",E1063=2,"Febuary",E1063=3,"March",E1063=4,"April",E1063=5,"May",E1063=6,"June",E1063=7,"July",E1063=8,"August",E1063=9,"September",E1063=10,"October",E1063=11,"November",E1063=12,"December",E1063&gt;12,_xlfn.IFS(F1063=1,"January",F1063=2,"Febuary",F1063=3,"March",F1063=4,"April",F1063=5,"May",F1063=6,"June",F1063=7,"July",F1063=8,"August",F1063=9,"September",F1063=10,"October",F1063=11,"November",F1063=12,"December"))</f>
        <v>January</v>
      </c>
      <c r="J1063" s="10" t="str" cm="1">
        <f t="array" ref="J1063">_xlfn.IFS(OR(I1063="December",I1063="January",I1063="Febuary"),"Winter",OR(I1063="March",I1063="April",I1063="May"),"Spring",OR(I1063="June",I1063="July",I1063="August"),"Summer",OR(I1063="September",I1063="October",I1063="November"),"Fall")</f>
        <v>Winter</v>
      </c>
      <c r="K1063" s="13">
        <v>44937</v>
      </c>
      <c r="L1063" s="9">
        <f t="shared" si="129"/>
        <v>10</v>
      </c>
      <c r="M1063" s="9" t="s">
        <v>14</v>
      </c>
      <c r="N1063" s="9">
        <v>9512</v>
      </c>
      <c r="O1063" s="9">
        <v>295</v>
      </c>
      <c r="P1063" s="14">
        <v>511.39</v>
      </c>
      <c r="Q1063" s="14">
        <f t="shared" si="130"/>
        <v>511.39</v>
      </c>
      <c r="R1063" s="9">
        <v>33</v>
      </c>
      <c r="S1063" s="9" t="b">
        <v>1</v>
      </c>
      <c r="T1063" s="9">
        <v>0</v>
      </c>
      <c r="U1063" s="9">
        <f t="shared" si="131"/>
        <v>0</v>
      </c>
      <c r="V1063" s="14">
        <f t="shared" si="132"/>
        <v>1138.61</v>
      </c>
      <c r="W1063" s="14">
        <f t="shared" si="133"/>
        <v>15.4966666666667</v>
      </c>
      <c r="X1063" s="14">
        <f t="shared" si="134"/>
        <v>0</v>
      </c>
      <c r="Y1063" s="9">
        <f t="shared" si="135"/>
        <v>0</v>
      </c>
    </row>
    <row r="1064" spans="1:25">
      <c r="A1064" s="5" t="s">
        <v>2209</v>
      </c>
      <c r="B1064" s="6" t="s">
        <v>2210</v>
      </c>
      <c r="C1064" s="7" t="s">
        <v>4128</v>
      </c>
      <c r="D1064" s="7">
        <v>45084</v>
      </c>
      <c r="E1064" s="6">
        <v>6</v>
      </c>
      <c r="F1064" s="6">
        <v>7</v>
      </c>
      <c r="G1064" s="6">
        <v>2023</v>
      </c>
      <c r="H1064" s="7">
        <f t="shared" si="128"/>
        <v>45084</v>
      </c>
      <c r="I1064" s="7" t="str" cm="1">
        <f t="array" ref="I1064">_xlfn.IFS(E1064=1,"January",E1064=2,"Febuary",E1064=3,"March",E1064=4,"April",E1064=5,"May",E1064=6,"June",E1064=7,"July",E1064=8,"August",E1064=9,"September",E1064=10,"October",E1064=11,"November",E1064=12,"December",E1064&gt;12,_xlfn.IFS(F1064=1,"January",F1064=2,"Febuary",F1064=3,"March",F1064=4,"April",F1064=5,"May",F1064=6,"June",F1064=7,"July",F1064=8,"August",F1064=9,"September",F1064=10,"October",F1064=11,"November",F1064=12,"December"))</f>
        <v>June</v>
      </c>
      <c r="J1064" s="7" t="str" cm="1">
        <f t="array" ref="J1064">_xlfn.IFS(OR(I1064="December",I1064="January",I1064="Febuary"),"Winter",OR(I1064="March",I1064="April",I1064="May"),"Spring",OR(I1064="June",I1064="July",I1064="August"),"Summer",OR(I1064="September",I1064="October",I1064="November"),"Fall")</f>
        <v>Summer</v>
      </c>
      <c r="K1064" s="11">
        <v>45113</v>
      </c>
      <c r="L1064" s="6">
        <f t="shared" si="129"/>
        <v>29</v>
      </c>
      <c r="M1064" s="6" t="s">
        <v>41</v>
      </c>
      <c r="N1064" s="6">
        <v>2342</v>
      </c>
      <c r="O1064" s="6">
        <v>71</v>
      </c>
      <c r="P1064" s="12">
        <v>131.64</v>
      </c>
      <c r="Q1064" s="12">
        <f t="shared" si="130"/>
        <v>131.64</v>
      </c>
      <c r="R1064" s="6">
        <v>10</v>
      </c>
      <c r="S1064" s="6" t="b">
        <v>1</v>
      </c>
      <c r="T1064" s="6">
        <v>0</v>
      </c>
      <c r="U1064" s="6">
        <f t="shared" si="131"/>
        <v>0</v>
      </c>
      <c r="V1064" s="12">
        <f t="shared" si="132"/>
        <v>368.36</v>
      </c>
      <c r="W1064" s="12">
        <f t="shared" si="133"/>
        <v>13.164</v>
      </c>
      <c r="X1064" s="12">
        <f t="shared" si="134"/>
        <v>0</v>
      </c>
      <c r="Y1064" s="6">
        <f t="shared" si="135"/>
        <v>0</v>
      </c>
    </row>
    <row r="1065" spans="1:25">
      <c r="A1065" s="8" t="s">
        <v>2211</v>
      </c>
      <c r="B1065" s="9" t="s">
        <v>2212</v>
      </c>
      <c r="C1065" s="10" t="s">
        <v>4127</v>
      </c>
      <c r="D1065" s="10">
        <v>45048</v>
      </c>
      <c r="E1065" s="9">
        <v>5</v>
      </c>
      <c r="F1065" s="9">
        <v>2</v>
      </c>
      <c r="G1065" s="9">
        <v>2023</v>
      </c>
      <c r="H1065" s="10">
        <f t="shared" si="128"/>
        <v>45048</v>
      </c>
      <c r="I1065" s="10" t="str" cm="1">
        <f t="array" ref="I1065">_xlfn.IFS(E1065=1,"January",E1065=2,"Febuary",E1065=3,"March",E1065=4,"April",E1065=5,"May",E1065=6,"June",E1065=7,"July",E1065=8,"August",E1065=9,"September",E1065=10,"October",E1065=11,"November",E1065=12,"December",E1065&gt;12,_xlfn.IFS(F1065=1,"January",F1065=2,"Febuary",F1065=3,"March",F1065=4,"April",F1065=5,"May",F1065=6,"June",F1065=7,"July",F1065=8,"August",F1065=9,"September",F1065=10,"October",F1065=11,"November",F1065=12,"December"))</f>
        <v>May</v>
      </c>
      <c r="J1065" s="10" t="str" cm="1">
        <f t="array" ref="J1065">_xlfn.IFS(OR(I1065="December",I1065="January",I1065="Febuary"),"Winter",OR(I1065="March",I1065="April",I1065="May"),"Spring",OR(I1065="June",I1065="July",I1065="August"),"Summer",OR(I1065="September",I1065="October",I1065="November"),"Fall")</f>
        <v>Spring</v>
      </c>
      <c r="K1065" s="13">
        <v>45074</v>
      </c>
      <c r="L1065" s="9">
        <f t="shared" si="129"/>
        <v>26</v>
      </c>
      <c r="M1065" s="9" t="s">
        <v>19</v>
      </c>
      <c r="N1065" s="9">
        <v>64076</v>
      </c>
      <c r="O1065" s="9">
        <v>1065</v>
      </c>
      <c r="P1065" s="14">
        <v>1371.03</v>
      </c>
      <c r="Q1065" s="14">
        <f t="shared" si="130"/>
        <v>1371.03</v>
      </c>
      <c r="R1065" s="9">
        <v>169</v>
      </c>
      <c r="S1065" s="9" t="b">
        <v>1</v>
      </c>
      <c r="T1065" s="9">
        <v>0</v>
      </c>
      <c r="U1065" s="9">
        <f t="shared" si="131"/>
        <v>0</v>
      </c>
      <c r="V1065" s="14">
        <f t="shared" si="132"/>
        <v>7078.97</v>
      </c>
      <c r="W1065" s="14">
        <f t="shared" si="133"/>
        <v>8.11260355029586</v>
      </c>
      <c r="X1065" s="14">
        <f t="shared" si="134"/>
        <v>0</v>
      </c>
      <c r="Y1065" s="9">
        <f t="shared" si="135"/>
        <v>0</v>
      </c>
    </row>
    <row r="1066" spans="1:25">
      <c r="A1066" s="5" t="s">
        <v>2213</v>
      </c>
      <c r="B1066" s="6" t="s">
        <v>2214</v>
      </c>
      <c r="C1066" s="7" t="s">
        <v>4128</v>
      </c>
      <c r="D1066" s="7">
        <v>44999</v>
      </c>
      <c r="E1066" s="6">
        <v>3</v>
      </c>
      <c r="F1066" s="6">
        <v>14</v>
      </c>
      <c r="G1066" s="6">
        <v>2023</v>
      </c>
      <c r="H1066" s="7">
        <f t="shared" si="128"/>
        <v>44999</v>
      </c>
      <c r="I1066" s="7" t="str" cm="1">
        <f t="array" ref="I1066">_xlfn.IFS(E1066=1,"January",E1066=2,"Febuary",E1066=3,"March",E1066=4,"April",E1066=5,"May",E1066=6,"June",E1066=7,"July",E1066=8,"August",E1066=9,"September",E1066=10,"October",E1066=11,"November",E1066=12,"December",E1066&gt;12,_xlfn.IFS(F1066=1,"January",F1066=2,"Febuary",F1066=3,"March",F1066=4,"April",F1066=5,"May",F1066=6,"June",F1066=7,"July",F1066=8,"August",F1066=9,"September",F1066=10,"October",F1066=11,"November",F1066=12,"December"))</f>
        <v>March</v>
      </c>
      <c r="J1066" s="7" t="str" cm="1">
        <f t="array" ref="J1066">_xlfn.IFS(OR(I1066="December",I1066="January",I1066="Febuary"),"Winter",OR(I1066="March",I1066="April",I1066="May"),"Spring",OR(I1066="June",I1066="July",I1066="August"),"Summer",OR(I1066="September",I1066="October",I1066="November"),"Fall")</f>
        <v>Spring</v>
      </c>
      <c r="K1066" s="11">
        <v>45004</v>
      </c>
      <c r="L1066" s="6">
        <f t="shared" si="129"/>
        <v>5</v>
      </c>
      <c r="M1066" s="6" t="s">
        <v>33</v>
      </c>
      <c r="N1066" s="6">
        <v>20216</v>
      </c>
      <c r="O1066" s="6">
        <v>724</v>
      </c>
      <c r="P1066" s="12">
        <v>852</v>
      </c>
      <c r="Q1066" s="12">
        <f t="shared" si="130"/>
        <v>852</v>
      </c>
      <c r="R1066" s="6">
        <v>105</v>
      </c>
      <c r="S1066" s="6" t="b">
        <v>0</v>
      </c>
      <c r="T1066" s="6">
        <v>0</v>
      </c>
      <c r="U1066" s="6">
        <f t="shared" si="131"/>
        <v>0</v>
      </c>
      <c r="V1066" s="12">
        <f t="shared" si="132"/>
        <v>4398</v>
      </c>
      <c r="W1066" s="12">
        <f t="shared" si="133"/>
        <v>8.11428571428571</v>
      </c>
      <c r="X1066" s="12">
        <f t="shared" si="134"/>
        <v>0</v>
      </c>
      <c r="Y1066" s="6">
        <f t="shared" si="135"/>
        <v>0</v>
      </c>
    </row>
    <row r="1067" spans="1:25">
      <c r="A1067" s="8" t="s">
        <v>2215</v>
      </c>
      <c r="B1067" s="9" t="s">
        <v>2216</v>
      </c>
      <c r="C1067" s="10" t="s">
        <v>4128</v>
      </c>
      <c r="D1067" s="10">
        <v>45045</v>
      </c>
      <c r="E1067" s="9">
        <v>4</v>
      </c>
      <c r="F1067" s="9">
        <v>29</v>
      </c>
      <c r="G1067" s="9">
        <v>2023</v>
      </c>
      <c r="H1067" s="10">
        <f t="shared" si="128"/>
        <v>45045</v>
      </c>
      <c r="I1067" s="10" t="str" cm="1">
        <f t="array" ref="I1067">_xlfn.IFS(E1067=1,"January",E1067=2,"Febuary",E1067=3,"March",E1067=4,"April",E1067=5,"May",E1067=6,"June",E1067=7,"July",E1067=8,"August",E1067=9,"September",E1067=10,"October",E1067=11,"November",E1067=12,"December",E1067&gt;12,_xlfn.IFS(F1067=1,"January",F1067=2,"Febuary",F1067=3,"March",F1067=4,"April",F1067=5,"May",F1067=6,"June",F1067=7,"July",F1067=8,"August",F1067=9,"September",F1067=10,"October",F1067=11,"November",F1067=12,"December"))</f>
        <v>April</v>
      </c>
      <c r="J1067" s="10" t="str" cm="1">
        <f t="array" ref="J1067">_xlfn.IFS(OR(I1067="December",I1067="January",I1067="Febuary"),"Winter",OR(I1067="March",I1067="April",I1067="May"),"Spring",OR(I1067="June",I1067="July",I1067="August"),"Summer",OR(I1067="September",I1067="October",I1067="November"),"Fall")</f>
        <v>Spring</v>
      </c>
      <c r="K1067" s="13">
        <v>45056</v>
      </c>
      <c r="L1067" s="9">
        <f t="shared" si="129"/>
        <v>11</v>
      </c>
      <c r="M1067" s="9" t="s">
        <v>23</v>
      </c>
      <c r="N1067" s="9">
        <v>94070</v>
      </c>
      <c r="O1067" s="9">
        <v>1109</v>
      </c>
      <c r="P1067" s="14">
        <v>1104.11</v>
      </c>
      <c r="Q1067" s="14">
        <f t="shared" si="130"/>
        <v>1104.11</v>
      </c>
      <c r="R1067" s="9">
        <v>78</v>
      </c>
      <c r="S1067" s="9" t="b">
        <v>0</v>
      </c>
      <c r="T1067" s="9">
        <v>0</v>
      </c>
      <c r="U1067" s="9">
        <f t="shared" si="131"/>
        <v>0</v>
      </c>
      <c r="V1067" s="14">
        <f t="shared" si="132"/>
        <v>2795.89</v>
      </c>
      <c r="W1067" s="14">
        <f t="shared" si="133"/>
        <v>14.1552564102564</v>
      </c>
      <c r="X1067" s="14">
        <f t="shared" si="134"/>
        <v>0</v>
      </c>
      <c r="Y1067" s="9">
        <f t="shared" si="135"/>
        <v>0</v>
      </c>
    </row>
    <row r="1068" spans="1:25">
      <c r="A1068" s="5" t="s">
        <v>2217</v>
      </c>
      <c r="B1068" s="6" t="s">
        <v>2218</v>
      </c>
      <c r="C1068" s="7" t="s">
        <v>4129</v>
      </c>
      <c r="D1068" s="7">
        <v>45285</v>
      </c>
      <c r="E1068" s="6">
        <v>12</v>
      </c>
      <c r="F1068" s="6">
        <v>25</v>
      </c>
      <c r="G1068" s="6">
        <v>2023</v>
      </c>
      <c r="H1068" s="7">
        <f t="shared" si="128"/>
        <v>45285</v>
      </c>
      <c r="I1068" s="7" t="str" cm="1">
        <f t="array" ref="I1068">_xlfn.IFS(E1068=1,"January",E1068=2,"Febuary",E1068=3,"March",E1068=4,"April",E1068=5,"May",E1068=6,"June",E1068=7,"July",E1068=8,"August",E1068=9,"September",E1068=10,"October",E1068=11,"November",E1068=12,"December",E1068&gt;12,_xlfn.IFS(F1068=1,"January",F1068=2,"Febuary",F1068=3,"March",F1068=4,"April",F1068=5,"May",F1068=6,"June",F1068=7,"July",F1068=8,"August",F1068=9,"September",F1068=10,"October",F1068=11,"November",F1068=12,"December"))</f>
        <v>December</v>
      </c>
      <c r="J1068" s="7" t="str" cm="1">
        <f t="array" ref="J1068">_xlfn.IFS(OR(I1068="December",I1068="January",I1068="Febuary"),"Winter",OR(I1068="March",I1068="April",I1068="May"),"Spring",OR(I1068="June",I1068="July",I1068="August"),"Summer",OR(I1068="September",I1068="October",I1068="November"),"Fall")</f>
        <v>Winter</v>
      </c>
      <c r="K1068" s="11">
        <v>45315</v>
      </c>
      <c r="L1068" s="6">
        <f t="shared" si="129"/>
        <v>30</v>
      </c>
      <c r="M1068" s="6" t="s">
        <v>23</v>
      </c>
      <c r="N1068" s="6">
        <v>80767</v>
      </c>
      <c r="O1068" s="6">
        <v>3269</v>
      </c>
      <c r="P1068" s="12">
        <v>4523.71</v>
      </c>
      <c r="Q1068" s="12">
        <f t="shared" si="130"/>
        <v>3636.145</v>
      </c>
      <c r="R1068" s="6">
        <v>380</v>
      </c>
      <c r="S1068" s="6" t="b">
        <v>0</v>
      </c>
      <c r="T1068" s="6">
        <v>0</v>
      </c>
      <c r="U1068" s="6">
        <f t="shared" si="131"/>
        <v>0</v>
      </c>
      <c r="V1068" s="12">
        <f t="shared" si="132"/>
        <v>15363.855</v>
      </c>
      <c r="W1068" s="12">
        <f t="shared" si="133"/>
        <v>9.56880263157895</v>
      </c>
      <c r="X1068" s="12">
        <f t="shared" si="134"/>
        <v>0</v>
      </c>
      <c r="Y1068" s="6">
        <f t="shared" si="135"/>
        <v>0</v>
      </c>
    </row>
    <row r="1069" spans="1:25">
      <c r="A1069" s="8" t="s">
        <v>2219</v>
      </c>
      <c r="B1069" s="9" t="s">
        <v>2220</v>
      </c>
      <c r="C1069" s="10" t="s">
        <v>4131</v>
      </c>
      <c r="D1069" s="10">
        <v>44970</v>
      </c>
      <c r="E1069" s="9">
        <v>2</v>
      </c>
      <c r="F1069" s="9">
        <v>13</v>
      </c>
      <c r="G1069" s="9">
        <v>2023</v>
      </c>
      <c r="H1069" s="10">
        <f t="shared" si="128"/>
        <v>44970</v>
      </c>
      <c r="I1069" s="10" t="str" cm="1">
        <f t="array" ref="I1069">_xlfn.IFS(E1069=1,"January",E1069=2,"Febuary",E1069=3,"March",E1069=4,"April",E1069=5,"May",E1069=6,"June",E1069=7,"July",E1069=8,"August",E1069=9,"September",E1069=10,"October",E1069=11,"November",E1069=12,"December",E1069&gt;12,_xlfn.IFS(F1069=1,"January",F1069=2,"Febuary",F1069=3,"March",F1069=4,"April",F1069=5,"May",F1069=6,"June",F1069=7,"July",F1069=8,"August",F1069=9,"September",F1069=10,"October",F1069=11,"November",F1069=12,"December"))</f>
        <v>Febuary</v>
      </c>
      <c r="J1069" s="10" t="str" cm="1">
        <f t="array" ref="J1069">_xlfn.IFS(OR(I1069="December",I1069="January",I1069="Febuary"),"Winter",OR(I1069="March",I1069="April",I1069="May"),"Spring",OR(I1069="June",I1069="July",I1069="August"),"Summer",OR(I1069="September",I1069="October",I1069="November"),"Fall")</f>
        <v>Winter</v>
      </c>
      <c r="K1069" s="13">
        <v>44978</v>
      </c>
      <c r="L1069" s="9">
        <f t="shared" si="129"/>
        <v>8</v>
      </c>
      <c r="M1069" s="9" t="s">
        <v>14</v>
      </c>
      <c r="N1069" s="9">
        <v>98829</v>
      </c>
      <c r="O1069" s="9">
        <v>4730</v>
      </c>
      <c r="P1069" s="14">
        <v>5588.11</v>
      </c>
      <c r="Q1069" s="14">
        <f t="shared" si="130"/>
        <v>3636.145</v>
      </c>
      <c r="R1069" s="9">
        <v>634</v>
      </c>
      <c r="S1069" s="9" t="b">
        <v>0</v>
      </c>
      <c r="T1069" s="9">
        <v>0</v>
      </c>
      <c r="U1069" s="9">
        <f t="shared" si="131"/>
        <v>0</v>
      </c>
      <c r="V1069" s="14">
        <f t="shared" si="132"/>
        <v>28063.855</v>
      </c>
      <c r="W1069" s="14">
        <f t="shared" si="133"/>
        <v>5.73524447949527</v>
      </c>
      <c r="X1069" s="14">
        <f t="shared" si="134"/>
        <v>0</v>
      </c>
      <c r="Y1069" s="9">
        <f t="shared" si="135"/>
        <v>0</v>
      </c>
    </row>
    <row r="1070" spans="1:25">
      <c r="A1070" s="5" t="s">
        <v>2221</v>
      </c>
      <c r="B1070" s="6" t="s">
        <v>2222</v>
      </c>
      <c r="C1070" s="7" t="s">
        <v>4128</v>
      </c>
      <c r="D1070" s="7">
        <v>45253</v>
      </c>
      <c r="E1070" s="6">
        <v>11</v>
      </c>
      <c r="F1070" s="6">
        <v>23</v>
      </c>
      <c r="G1070" s="6">
        <v>2023</v>
      </c>
      <c r="H1070" s="7">
        <f t="shared" si="128"/>
        <v>45253</v>
      </c>
      <c r="I1070" s="7" t="str" cm="1">
        <f t="array" ref="I1070">_xlfn.IFS(E1070=1,"January",E1070=2,"Febuary",E1070=3,"March",E1070=4,"April",E1070=5,"May",E1070=6,"June",E1070=7,"July",E1070=8,"August",E1070=9,"September",E1070=10,"October",E1070=11,"November",E1070=12,"December",E1070&gt;12,_xlfn.IFS(F1070=1,"January",F1070=2,"Febuary",F1070=3,"March",F1070=4,"April",F1070=5,"May",F1070=6,"June",F1070=7,"July",F1070=8,"August",F1070=9,"September",F1070=10,"October",F1070=11,"November",F1070=12,"December"))</f>
        <v>November</v>
      </c>
      <c r="J1070" s="7" t="str" cm="1">
        <f t="array" ref="J1070">_xlfn.IFS(OR(I1070="December",I1070="January",I1070="Febuary"),"Winter",OR(I1070="March",I1070="April",I1070="May"),"Spring",OR(I1070="June",I1070="July",I1070="August"),"Summer",OR(I1070="September",I1070="October",I1070="November"),"Fall")</f>
        <v>Fall</v>
      </c>
      <c r="K1070" s="11">
        <v>45281</v>
      </c>
      <c r="L1070" s="6">
        <f t="shared" si="129"/>
        <v>28</v>
      </c>
      <c r="M1070" s="6" t="s">
        <v>41</v>
      </c>
      <c r="N1070" s="6">
        <v>27614</v>
      </c>
      <c r="O1070" s="6">
        <v>651</v>
      </c>
      <c r="P1070" s="12">
        <v>766.45</v>
      </c>
      <c r="Q1070" s="12">
        <f t="shared" si="130"/>
        <v>766.45</v>
      </c>
      <c r="R1070" s="6">
        <v>115</v>
      </c>
      <c r="S1070" s="6" t="b">
        <v>0</v>
      </c>
      <c r="T1070" s="6">
        <v>0</v>
      </c>
      <c r="U1070" s="6">
        <f t="shared" si="131"/>
        <v>0</v>
      </c>
      <c r="V1070" s="12">
        <f t="shared" si="132"/>
        <v>4983.55</v>
      </c>
      <c r="W1070" s="12">
        <f t="shared" si="133"/>
        <v>6.66478260869565</v>
      </c>
      <c r="X1070" s="12">
        <f t="shared" si="134"/>
        <v>0</v>
      </c>
      <c r="Y1070" s="6">
        <f t="shared" si="135"/>
        <v>0</v>
      </c>
    </row>
    <row r="1071" spans="1:25">
      <c r="A1071" s="8" t="s">
        <v>2223</v>
      </c>
      <c r="B1071" s="9" t="s">
        <v>2224</v>
      </c>
      <c r="C1071" s="10" t="s">
        <v>4131</v>
      </c>
      <c r="D1071" s="10" t="s">
        <v>2225</v>
      </c>
      <c r="E1071" s="9">
        <v>18</v>
      </c>
      <c r="F1071" s="9">
        <v>10</v>
      </c>
      <c r="G1071" s="9">
        <v>2023</v>
      </c>
      <c r="H1071" s="10">
        <f t="shared" si="128"/>
        <v>45217</v>
      </c>
      <c r="I1071" s="10" t="str" cm="1">
        <f t="array" ref="I1071">_xlfn.IFS(E1071=1,"January",E1071=2,"Febuary",E1071=3,"March",E1071=4,"April",E1071=5,"May",E1071=6,"June",E1071=7,"July",E1071=8,"August",E1071=9,"September",E1071=10,"October",E1071=11,"November",E1071=12,"December",E1071&gt;12,_xlfn.IFS(F1071=1,"January",F1071=2,"Febuary",F1071=3,"March",F1071=4,"April",F1071=5,"May",F1071=6,"June",F1071=7,"July",F1071=8,"August",F1071=9,"September",F1071=10,"October",F1071=11,"November",F1071=12,"December"))</f>
        <v>October</v>
      </c>
      <c r="J1071" s="10" t="str" cm="1">
        <f t="array" ref="J1071">_xlfn.IFS(OR(I1071="December",I1071="January",I1071="Febuary"),"Winter",OR(I1071="March",I1071="April",I1071="May"),"Spring",OR(I1071="June",I1071="July",I1071="August"),"Summer",OR(I1071="September",I1071="October",I1071="November"),"Fall")</f>
        <v>Fall</v>
      </c>
      <c r="K1071" s="13">
        <v>45233</v>
      </c>
      <c r="L1071" s="9">
        <f t="shared" si="129"/>
        <v>16</v>
      </c>
      <c r="M1071" s="9" t="s">
        <v>14</v>
      </c>
      <c r="N1071" s="9">
        <v>37258</v>
      </c>
      <c r="O1071" s="9">
        <v>1143</v>
      </c>
      <c r="P1071" s="14">
        <v>2177.86</v>
      </c>
      <c r="Q1071" s="14">
        <f t="shared" si="130"/>
        <v>2177.86</v>
      </c>
      <c r="R1071" s="9">
        <v>133</v>
      </c>
      <c r="S1071" s="9" t="b">
        <v>1</v>
      </c>
      <c r="T1071" s="9">
        <v>0</v>
      </c>
      <c r="U1071" s="9">
        <f t="shared" si="131"/>
        <v>0</v>
      </c>
      <c r="V1071" s="14">
        <f t="shared" si="132"/>
        <v>4472.14</v>
      </c>
      <c r="W1071" s="14">
        <f t="shared" si="133"/>
        <v>16.3748872180451</v>
      </c>
      <c r="X1071" s="14">
        <f t="shared" si="134"/>
        <v>0</v>
      </c>
      <c r="Y1071" s="9">
        <f t="shared" si="135"/>
        <v>0</v>
      </c>
    </row>
    <row r="1072" spans="1:25">
      <c r="A1072" s="5" t="s">
        <v>2226</v>
      </c>
      <c r="B1072" s="6" t="s">
        <v>2227</v>
      </c>
      <c r="C1072" s="7" t="s">
        <v>4129</v>
      </c>
      <c r="D1072" s="7">
        <v>45266</v>
      </c>
      <c r="E1072" s="6">
        <v>12</v>
      </c>
      <c r="F1072" s="6">
        <v>6</v>
      </c>
      <c r="G1072" s="6">
        <v>2023</v>
      </c>
      <c r="H1072" s="7">
        <f t="shared" si="128"/>
        <v>45266</v>
      </c>
      <c r="I1072" s="7" t="str" cm="1">
        <f t="array" ref="I1072">_xlfn.IFS(E1072=1,"January",E1072=2,"Febuary",E1072=3,"March",E1072=4,"April",E1072=5,"May",E1072=6,"June",E1072=7,"July",E1072=8,"August",E1072=9,"September",E1072=10,"October",E1072=11,"November",E1072=12,"December",E1072&gt;12,_xlfn.IFS(F1072=1,"January",F1072=2,"Febuary",F1072=3,"March",F1072=4,"April",F1072=5,"May",F1072=6,"June",F1072=7,"July",F1072=8,"August",F1072=9,"September",F1072=10,"October",F1072=11,"November",F1072=12,"December"))</f>
        <v>December</v>
      </c>
      <c r="J1072" s="7" t="str" cm="1">
        <f t="array" ref="J1072">_xlfn.IFS(OR(I1072="December",I1072="January",I1072="Febuary"),"Winter",OR(I1072="March",I1072="April",I1072="May"),"Spring",OR(I1072="June",I1072="July",I1072="August"),"Summer",OR(I1072="September",I1072="October",I1072="November"),"Fall")</f>
        <v>Winter</v>
      </c>
      <c r="K1072" s="11">
        <v>45292</v>
      </c>
      <c r="L1072" s="6">
        <f t="shared" si="129"/>
        <v>26</v>
      </c>
      <c r="M1072" s="6" t="s">
        <v>19</v>
      </c>
      <c r="N1072" s="6">
        <v>94789</v>
      </c>
      <c r="O1072" s="6">
        <v>2384</v>
      </c>
      <c r="P1072" s="12">
        <v>4710.9</v>
      </c>
      <c r="Q1072" s="12">
        <f t="shared" si="130"/>
        <v>3636.145</v>
      </c>
      <c r="R1072" s="6">
        <v>447</v>
      </c>
      <c r="S1072" s="6" t="b">
        <v>1</v>
      </c>
      <c r="T1072" s="6">
        <v>0</v>
      </c>
      <c r="U1072" s="6">
        <f t="shared" si="131"/>
        <v>0</v>
      </c>
      <c r="V1072" s="12">
        <f t="shared" si="132"/>
        <v>18713.855</v>
      </c>
      <c r="W1072" s="12">
        <f t="shared" si="133"/>
        <v>8.13455257270694</v>
      </c>
      <c r="X1072" s="12">
        <f t="shared" si="134"/>
        <v>0</v>
      </c>
      <c r="Y1072" s="6">
        <f t="shared" si="135"/>
        <v>0</v>
      </c>
    </row>
    <row r="1073" spans="1:25">
      <c r="A1073" s="8" t="s">
        <v>2228</v>
      </c>
      <c r="B1073" s="9" t="s">
        <v>2229</v>
      </c>
      <c r="C1073" s="10" t="s">
        <v>4128</v>
      </c>
      <c r="D1073" s="10">
        <v>45060</v>
      </c>
      <c r="E1073" s="9">
        <v>5</v>
      </c>
      <c r="F1073" s="9">
        <v>14</v>
      </c>
      <c r="G1073" s="9">
        <v>2023</v>
      </c>
      <c r="H1073" s="10">
        <f t="shared" si="128"/>
        <v>45060</v>
      </c>
      <c r="I1073" s="10" t="str" cm="1">
        <f t="array" ref="I1073">_xlfn.IFS(E1073=1,"January",E1073=2,"Febuary",E1073=3,"March",E1073=4,"April",E1073=5,"May",E1073=6,"June",E1073=7,"July",E1073=8,"August",E1073=9,"September",E1073=10,"October",E1073=11,"November",E1073=12,"December",E1073&gt;12,_xlfn.IFS(F1073=1,"January",F1073=2,"Febuary",F1073=3,"March",F1073=4,"April",F1073=5,"May",F1073=6,"June",F1073=7,"July",F1073=8,"August",F1073=9,"September",F1073=10,"October",F1073=11,"November",F1073=12,"December"))</f>
        <v>May</v>
      </c>
      <c r="J1073" s="10" t="str" cm="1">
        <f t="array" ref="J1073">_xlfn.IFS(OR(I1073="December",I1073="January",I1073="Febuary"),"Winter",OR(I1073="March",I1073="April",I1073="May"),"Spring",OR(I1073="June",I1073="July",I1073="August"),"Summer",OR(I1073="September",I1073="October",I1073="November"),"Fall")</f>
        <v>Spring</v>
      </c>
      <c r="K1073" s="13">
        <v>45067</v>
      </c>
      <c r="L1073" s="9">
        <f t="shared" si="129"/>
        <v>7</v>
      </c>
      <c r="M1073" s="9" t="s">
        <v>14</v>
      </c>
      <c r="N1073" s="9">
        <v>43078</v>
      </c>
      <c r="O1073" s="9">
        <v>442</v>
      </c>
      <c r="P1073" s="14">
        <v>749.07</v>
      </c>
      <c r="Q1073" s="14">
        <f t="shared" si="130"/>
        <v>749.07</v>
      </c>
      <c r="R1073" s="9">
        <v>51</v>
      </c>
      <c r="S1073" s="9" t="b">
        <v>1</v>
      </c>
      <c r="T1073" s="9">
        <v>0</v>
      </c>
      <c r="U1073" s="9">
        <f t="shared" si="131"/>
        <v>0</v>
      </c>
      <c r="V1073" s="14">
        <f t="shared" si="132"/>
        <v>1800.93</v>
      </c>
      <c r="W1073" s="14">
        <f t="shared" si="133"/>
        <v>14.6876470588235</v>
      </c>
      <c r="X1073" s="14">
        <f t="shared" si="134"/>
        <v>0</v>
      </c>
      <c r="Y1073" s="9">
        <f t="shared" si="135"/>
        <v>0</v>
      </c>
    </row>
    <row r="1074" spans="1:25">
      <c r="A1074" s="5" t="s">
        <v>2230</v>
      </c>
      <c r="B1074" s="6" t="s">
        <v>2231</v>
      </c>
      <c r="C1074" s="7" t="s">
        <v>4131</v>
      </c>
      <c r="D1074" s="7">
        <v>45128</v>
      </c>
      <c r="E1074" s="6">
        <v>7</v>
      </c>
      <c r="F1074" s="6">
        <v>21</v>
      </c>
      <c r="G1074" s="6">
        <v>2023</v>
      </c>
      <c r="H1074" s="7">
        <f t="shared" si="128"/>
        <v>45128</v>
      </c>
      <c r="I1074" s="7" t="str" cm="1">
        <f t="array" ref="I1074">_xlfn.IFS(E1074=1,"January",E1074=2,"Febuary",E1074=3,"March",E1074=4,"April",E1074=5,"May",E1074=6,"June",E1074=7,"July",E1074=8,"August",E1074=9,"September",E1074=10,"October",E1074=11,"November",E1074=12,"December",E1074&gt;12,_xlfn.IFS(F1074=1,"January",F1074=2,"Febuary",F1074=3,"March",F1074=4,"April",F1074=5,"May",F1074=6,"June",F1074=7,"July",F1074=8,"August",F1074=9,"September",F1074=10,"October",F1074=11,"November",F1074=12,"December"))</f>
        <v>July</v>
      </c>
      <c r="J1074" s="7" t="str" cm="1">
        <f t="array" ref="J1074">_xlfn.IFS(OR(I1074="December",I1074="January",I1074="Febuary"),"Winter",OR(I1074="March",I1074="April",I1074="May"),"Spring",OR(I1074="June",I1074="July",I1074="August"),"Summer",OR(I1074="September",I1074="October",I1074="November"),"Fall")</f>
        <v>Summer</v>
      </c>
      <c r="K1074" s="11">
        <v>45135</v>
      </c>
      <c r="L1074" s="6">
        <f t="shared" si="129"/>
        <v>7</v>
      </c>
      <c r="M1074" s="6" t="s">
        <v>19</v>
      </c>
      <c r="N1074" s="6">
        <v>84524</v>
      </c>
      <c r="O1074" s="6">
        <v>2149</v>
      </c>
      <c r="P1074" s="12">
        <v>3513.91</v>
      </c>
      <c r="Q1074" s="12">
        <f t="shared" si="130"/>
        <v>3513.91</v>
      </c>
      <c r="R1074" s="6">
        <v>284</v>
      </c>
      <c r="S1074" s="6" t="b">
        <v>1</v>
      </c>
      <c r="T1074" s="6">
        <v>0</v>
      </c>
      <c r="U1074" s="6">
        <f t="shared" si="131"/>
        <v>0</v>
      </c>
      <c r="V1074" s="12">
        <f t="shared" si="132"/>
        <v>10686.09</v>
      </c>
      <c r="W1074" s="12">
        <f t="shared" si="133"/>
        <v>12.3729225352113</v>
      </c>
      <c r="X1074" s="12">
        <f t="shared" si="134"/>
        <v>0</v>
      </c>
      <c r="Y1074" s="6">
        <f t="shared" si="135"/>
        <v>0</v>
      </c>
    </row>
    <row r="1075" spans="1:25">
      <c r="A1075" s="8" t="s">
        <v>2232</v>
      </c>
      <c r="B1075" s="9" t="s">
        <v>2233</v>
      </c>
      <c r="C1075" s="10" t="s">
        <v>4127</v>
      </c>
      <c r="D1075" s="10">
        <v>45089</v>
      </c>
      <c r="E1075" s="9">
        <v>6</v>
      </c>
      <c r="F1075" s="9">
        <v>12</v>
      </c>
      <c r="G1075" s="9">
        <v>2023</v>
      </c>
      <c r="H1075" s="10">
        <f t="shared" si="128"/>
        <v>45089</v>
      </c>
      <c r="I1075" s="10" t="str" cm="1">
        <f t="array" ref="I1075">_xlfn.IFS(E1075=1,"January",E1075=2,"Febuary",E1075=3,"March",E1075=4,"April",E1075=5,"May",E1075=6,"June",E1075=7,"July",E1075=8,"August",E1075=9,"September",E1075=10,"October",E1075=11,"November",E1075=12,"December",E1075&gt;12,_xlfn.IFS(F1075=1,"January",F1075=2,"Febuary",F1075=3,"March",F1075=4,"April",F1075=5,"May",F1075=6,"June",F1075=7,"July",F1075=8,"August",F1075=9,"September",F1075=10,"October",F1075=11,"November",F1075=12,"December"))</f>
        <v>June</v>
      </c>
      <c r="J1075" s="10" t="str" cm="1">
        <f t="array" ref="J1075">_xlfn.IFS(OR(I1075="December",I1075="January",I1075="Febuary"),"Winter",OR(I1075="March",I1075="April",I1075="May"),"Spring",OR(I1075="June",I1075="July",I1075="August"),"Summer",OR(I1075="September",I1075="October",I1075="November"),"Fall")</f>
        <v>Summer</v>
      </c>
      <c r="K1075" s="13">
        <v>45111</v>
      </c>
      <c r="L1075" s="9">
        <f t="shared" si="129"/>
        <v>22</v>
      </c>
      <c r="M1075" s="9" t="s">
        <v>138</v>
      </c>
      <c r="N1075" s="9">
        <v>97573</v>
      </c>
      <c r="O1075" s="9">
        <v>4065</v>
      </c>
      <c r="P1075" s="14">
        <v>6182.2</v>
      </c>
      <c r="Q1075" s="14">
        <f t="shared" si="130"/>
        <v>3636.145</v>
      </c>
      <c r="R1075" s="9">
        <v>688</v>
      </c>
      <c r="S1075" s="9" t="b">
        <v>1</v>
      </c>
      <c r="T1075" s="9">
        <v>0</v>
      </c>
      <c r="U1075" s="9">
        <f t="shared" si="131"/>
        <v>0</v>
      </c>
      <c r="V1075" s="14">
        <f t="shared" si="132"/>
        <v>30763.855</v>
      </c>
      <c r="W1075" s="14">
        <f t="shared" si="133"/>
        <v>5.28509447674419</v>
      </c>
      <c r="X1075" s="14">
        <f t="shared" si="134"/>
        <v>0</v>
      </c>
      <c r="Y1075" s="9">
        <f t="shared" si="135"/>
        <v>0</v>
      </c>
    </row>
    <row r="1076" spans="1:25">
      <c r="A1076" s="5" t="s">
        <v>2234</v>
      </c>
      <c r="B1076" s="6" t="s">
        <v>2235</v>
      </c>
      <c r="C1076" s="7" t="s">
        <v>4129</v>
      </c>
      <c r="D1076" s="7">
        <v>45030</v>
      </c>
      <c r="E1076" s="6">
        <v>4</v>
      </c>
      <c r="F1076" s="6">
        <v>14</v>
      </c>
      <c r="G1076" s="6">
        <v>2023</v>
      </c>
      <c r="H1076" s="7">
        <f t="shared" si="128"/>
        <v>45030</v>
      </c>
      <c r="I1076" s="7" t="str" cm="1">
        <f t="array" ref="I1076">_xlfn.IFS(E1076=1,"January",E1076=2,"Febuary",E1076=3,"March",E1076=4,"April",E1076=5,"May",E1076=6,"June",E1076=7,"July",E1076=8,"August",E1076=9,"September",E1076=10,"October",E1076=11,"November",E1076=12,"December",E1076&gt;12,_xlfn.IFS(F1076=1,"January",F1076=2,"Febuary",F1076=3,"March",F1076=4,"April",F1076=5,"May",F1076=6,"June",F1076=7,"July",F1076=8,"August",F1076=9,"September",F1076=10,"October",F1076=11,"November",F1076=12,"December"))</f>
        <v>April</v>
      </c>
      <c r="J1076" s="7" t="str" cm="1">
        <f t="array" ref="J1076">_xlfn.IFS(OR(I1076="December",I1076="January",I1076="Febuary"),"Winter",OR(I1076="March",I1076="April",I1076="May"),"Spring",OR(I1076="June",I1076="July",I1076="August"),"Summer",OR(I1076="September",I1076="October",I1076="November"),"Fall")</f>
        <v>Spring</v>
      </c>
      <c r="K1076" s="11">
        <v>45046</v>
      </c>
      <c r="L1076" s="6">
        <f t="shared" si="129"/>
        <v>16</v>
      </c>
      <c r="M1076" s="6" t="s">
        <v>33</v>
      </c>
      <c r="N1076" s="6">
        <v>13219</v>
      </c>
      <c r="O1076" s="6">
        <v>447</v>
      </c>
      <c r="P1076" s="12">
        <v>334.85</v>
      </c>
      <c r="Q1076" s="12">
        <f t="shared" si="130"/>
        <v>334.85</v>
      </c>
      <c r="R1076" s="6">
        <v>61</v>
      </c>
      <c r="S1076" s="6" t="b">
        <v>1</v>
      </c>
      <c r="T1076" s="6">
        <v>0</v>
      </c>
      <c r="U1076" s="6">
        <f t="shared" si="131"/>
        <v>0</v>
      </c>
      <c r="V1076" s="12">
        <f t="shared" si="132"/>
        <v>2715.15</v>
      </c>
      <c r="W1076" s="12">
        <f t="shared" si="133"/>
        <v>5.48934426229508</v>
      </c>
      <c r="X1076" s="12">
        <f t="shared" si="134"/>
        <v>0</v>
      </c>
      <c r="Y1076" s="6">
        <f t="shared" si="135"/>
        <v>0</v>
      </c>
    </row>
    <row r="1077" spans="1:25">
      <c r="A1077" s="8" t="s">
        <v>2236</v>
      </c>
      <c r="B1077" s="9" t="s">
        <v>2237</v>
      </c>
      <c r="C1077" s="10" t="s">
        <v>4129</v>
      </c>
      <c r="D1077" s="10">
        <v>44982</v>
      </c>
      <c r="E1077" s="9">
        <v>2</v>
      </c>
      <c r="F1077" s="9">
        <v>25</v>
      </c>
      <c r="G1077" s="9">
        <v>2023</v>
      </c>
      <c r="H1077" s="10">
        <f t="shared" si="128"/>
        <v>44982</v>
      </c>
      <c r="I1077" s="10" t="str" cm="1">
        <f t="array" ref="I1077">_xlfn.IFS(E1077=1,"January",E1077=2,"Febuary",E1077=3,"March",E1077=4,"April",E1077=5,"May",E1077=6,"June",E1077=7,"July",E1077=8,"August",E1077=9,"September",E1077=10,"October",E1077=11,"November",E1077=12,"December",E1077&gt;12,_xlfn.IFS(F1077=1,"January",F1077=2,"Febuary",F1077=3,"March",F1077=4,"April",F1077=5,"May",F1077=6,"June",F1077=7,"July",F1077=8,"August",F1077=9,"September",F1077=10,"October",F1077=11,"November",F1077=12,"December"))</f>
        <v>Febuary</v>
      </c>
      <c r="J1077" s="10" t="str" cm="1">
        <f t="array" ref="J1077">_xlfn.IFS(OR(I1077="December",I1077="January",I1077="Febuary"),"Winter",OR(I1077="March",I1077="April",I1077="May"),"Spring",OR(I1077="June",I1077="July",I1077="August"),"Summer",OR(I1077="September",I1077="October",I1077="November"),"Fall")</f>
        <v>Winter</v>
      </c>
      <c r="K1077" s="13">
        <v>44998</v>
      </c>
      <c r="L1077" s="9">
        <f t="shared" si="129"/>
        <v>16</v>
      </c>
      <c r="M1077" s="9" t="s">
        <v>33</v>
      </c>
      <c r="N1077" s="9">
        <v>1235</v>
      </c>
      <c r="O1077" s="9">
        <v>17</v>
      </c>
      <c r="P1077" s="14">
        <v>10.01</v>
      </c>
      <c r="Q1077" s="14">
        <f t="shared" si="130"/>
        <v>10.01</v>
      </c>
      <c r="R1077" s="9">
        <v>3</v>
      </c>
      <c r="S1077" s="9" t="b">
        <v>1</v>
      </c>
      <c r="T1077" s="9">
        <v>0</v>
      </c>
      <c r="U1077" s="9">
        <f t="shared" si="131"/>
        <v>0</v>
      </c>
      <c r="V1077" s="14">
        <f t="shared" si="132"/>
        <v>139.99</v>
      </c>
      <c r="W1077" s="14">
        <f t="shared" si="133"/>
        <v>3.33666666666667</v>
      </c>
      <c r="X1077" s="14">
        <f t="shared" si="134"/>
        <v>0</v>
      </c>
      <c r="Y1077" s="9">
        <f t="shared" si="135"/>
        <v>0</v>
      </c>
    </row>
    <row r="1078" spans="1:25">
      <c r="A1078" s="5" t="s">
        <v>2238</v>
      </c>
      <c r="B1078" s="6" t="s">
        <v>2239</v>
      </c>
      <c r="C1078" s="7" t="s">
        <v>4129</v>
      </c>
      <c r="D1078" s="7">
        <v>45165</v>
      </c>
      <c r="E1078" s="6">
        <v>8</v>
      </c>
      <c r="F1078" s="6">
        <v>27</v>
      </c>
      <c r="G1078" s="6">
        <v>2023</v>
      </c>
      <c r="H1078" s="7">
        <f t="shared" si="128"/>
        <v>45165</v>
      </c>
      <c r="I1078" s="7" t="str" cm="1">
        <f t="array" ref="I1078">_xlfn.IFS(E1078=1,"January",E1078=2,"Febuary",E1078=3,"March",E1078=4,"April",E1078=5,"May",E1078=6,"June",E1078=7,"July",E1078=8,"August",E1078=9,"September",E1078=10,"October",E1078=11,"November",E1078=12,"December",E1078&gt;12,_xlfn.IFS(F1078=1,"January",F1078=2,"Febuary",F1078=3,"March",F1078=4,"April",F1078=5,"May",F1078=6,"June",F1078=7,"July",F1078=8,"August",F1078=9,"September",F1078=10,"October",F1078=11,"November",F1078=12,"December"))</f>
        <v>August</v>
      </c>
      <c r="J1078" s="7" t="str" cm="1">
        <f t="array" ref="J1078">_xlfn.IFS(OR(I1078="December",I1078="January",I1078="Febuary"),"Winter",OR(I1078="March",I1078="April",I1078="May"),"Spring",OR(I1078="June",I1078="July",I1078="August"),"Summer",OR(I1078="September",I1078="October",I1078="November"),"Fall")</f>
        <v>Summer</v>
      </c>
      <c r="K1078" s="11">
        <v>45181</v>
      </c>
      <c r="L1078" s="6">
        <f t="shared" si="129"/>
        <v>16</v>
      </c>
      <c r="M1078" s="6" t="s">
        <v>14</v>
      </c>
      <c r="N1078" s="6">
        <v>43929</v>
      </c>
      <c r="O1078" s="6">
        <v>1927</v>
      </c>
      <c r="P1078" s="12">
        <v>2960.04</v>
      </c>
      <c r="Q1078" s="12">
        <f t="shared" si="130"/>
        <v>2960.04</v>
      </c>
      <c r="R1078" s="6">
        <v>287</v>
      </c>
      <c r="S1078" s="6" t="b">
        <v>0</v>
      </c>
      <c r="T1078" s="6">
        <v>0</v>
      </c>
      <c r="U1078" s="6">
        <f t="shared" si="131"/>
        <v>0</v>
      </c>
      <c r="V1078" s="12">
        <f t="shared" si="132"/>
        <v>11389.96</v>
      </c>
      <c r="W1078" s="12">
        <f t="shared" si="133"/>
        <v>10.3137282229965</v>
      </c>
      <c r="X1078" s="12">
        <f t="shared" si="134"/>
        <v>0</v>
      </c>
      <c r="Y1078" s="6">
        <f t="shared" si="135"/>
        <v>0</v>
      </c>
    </row>
    <row r="1079" spans="1:25">
      <c r="A1079" s="8" t="s">
        <v>2240</v>
      </c>
      <c r="B1079" s="9" t="s">
        <v>2241</v>
      </c>
      <c r="C1079" s="10" t="s">
        <v>4127</v>
      </c>
      <c r="D1079" s="10">
        <v>45110</v>
      </c>
      <c r="E1079" s="9">
        <v>7</v>
      </c>
      <c r="F1079" s="9">
        <v>3</v>
      </c>
      <c r="G1079" s="9">
        <v>2023</v>
      </c>
      <c r="H1079" s="10">
        <f t="shared" si="128"/>
        <v>45110</v>
      </c>
      <c r="I1079" s="10" t="str" cm="1">
        <f t="array" ref="I1079">_xlfn.IFS(E1079=1,"January",E1079=2,"Febuary",E1079=3,"March",E1079=4,"April",E1079=5,"May",E1079=6,"June",E1079=7,"July",E1079=8,"August",E1079=9,"September",E1079=10,"October",E1079=11,"November",E1079=12,"December",E1079&gt;12,_xlfn.IFS(F1079=1,"January",F1079=2,"Febuary",F1079=3,"March",F1079=4,"April",F1079=5,"May",F1079=6,"June",F1079=7,"July",F1079=8,"August",F1079=9,"September",F1079=10,"October",F1079=11,"November",F1079=12,"December"))</f>
        <v>July</v>
      </c>
      <c r="J1079" s="10" t="str" cm="1">
        <f t="array" ref="J1079">_xlfn.IFS(OR(I1079="December",I1079="January",I1079="Febuary"),"Winter",OR(I1079="March",I1079="April",I1079="May"),"Spring",OR(I1079="June",I1079="July",I1079="August"),"Summer",OR(I1079="September",I1079="October",I1079="November"),"Fall")</f>
        <v>Summer</v>
      </c>
      <c r="K1079" s="13">
        <v>45117</v>
      </c>
      <c r="L1079" s="9">
        <f t="shared" si="129"/>
        <v>7</v>
      </c>
      <c r="M1079" s="9" t="s">
        <v>23</v>
      </c>
      <c r="N1079" s="9">
        <v>68444</v>
      </c>
      <c r="O1079" s="9">
        <v>2138</v>
      </c>
      <c r="P1079" s="14">
        <v>3406.22</v>
      </c>
      <c r="Q1079" s="14">
        <f t="shared" si="130"/>
        <v>3406.22</v>
      </c>
      <c r="R1079" s="9">
        <v>274</v>
      </c>
      <c r="S1079" s="9" t="b">
        <v>1</v>
      </c>
      <c r="T1079" s="9">
        <v>0</v>
      </c>
      <c r="U1079" s="9">
        <f t="shared" si="131"/>
        <v>0</v>
      </c>
      <c r="V1079" s="14">
        <f t="shared" si="132"/>
        <v>10293.78</v>
      </c>
      <c r="W1079" s="14">
        <f t="shared" si="133"/>
        <v>12.4314598540146</v>
      </c>
      <c r="X1079" s="14">
        <f t="shared" si="134"/>
        <v>0</v>
      </c>
      <c r="Y1079" s="9">
        <f t="shared" si="135"/>
        <v>0</v>
      </c>
    </row>
    <row r="1080" spans="1:25">
      <c r="A1080" s="5" t="s">
        <v>2242</v>
      </c>
      <c r="B1080" s="6" t="s">
        <v>2243</v>
      </c>
      <c r="C1080" s="7" t="s">
        <v>4131</v>
      </c>
      <c r="D1080" s="7">
        <v>45084</v>
      </c>
      <c r="E1080" s="6">
        <v>6</v>
      </c>
      <c r="F1080" s="6">
        <v>7</v>
      </c>
      <c r="G1080" s="6">
        <v>2023</v>
      </c>
      <c r="H1080" s="7">
        <f t="shared" si="128"/>
        <v>45084</v>
      </c>
      <c r="I1080" s="7" t="str" cm="1">
        <f t="array" ref="I1080">_xlfn.IFS(E1080=1,"January",E1080=2,"Febuary",E1080=3,"March",E1080=4,"April",E1080=5,"May",E1080=6,"June",E1080=7,"July",E1080=8,"August",E1080=9,"September",E1080=10,"October",E1080=11,"November",E1080=12,"December",E1080&gt;12,_xlfn.IFS(F1080=1,"January",F1080=2,"Febuary",F1080=3,"March",F1080=4,"April",F1080=5,"May",F1080=6,"June",F1080=7,"July",F1080=8,"August",F1080=9,"September",F1080=10,"October",F1080=11,"November",F1080=12,"December"))</f>
        <v>June</v>
      </c>
      <c r="J1080" s="7" t="str" cm="1">
        <f t="array" ref="J1080">_xlfn.IFS(OR(I1080="December",I1080="January",I1080="Febuary"),"Winter",OR(I1080="March",I1080="April",I1080="May"),"Spring",OR(I1080="June",I1080="July",I1080="August"),"Summer",OR(I1080="September",I1080="October",I1080="November"),"Fall")</f>
        <v>Summer</v>
      </c>
      <c r="K1080" s="11">
        <v>45088</v>
      </c>
      <c r="L1080" s="6">
        <f t="shared" si="129"/>
        <v>4</v>
      </c>
      <c r="M1080" s="6" t="s">
        <v>33</v>
      </c>
      <c r="N1080" s="6">
        <v>9567</v>
      </c>
      <c r="O1080" s="6">
        <v>417</v>
      </c>
      <c r="P1080" s="12">
        <v>237.88</v>
      </c>
      <c r="Q1080" s="12">
        <f t="shared" si="130"/>
        <v>237.88</v>
      </c>
      <c r="R1080" s="6">
        <v>22</v>
      </c>
      <c r="S1080" s="6" t="b">
        <v>0</v>
      </c>
      <c r="T1080" s="6">
        <v>0</v>
      </c>
      <c r="U1080" s="6">
        <f t="shared" si="131"/>
        <v>0</v>
      </c>
      <c r="V1080" s="12">
        <f t="shared" si="132"/>
        <v>862.12</v>
      </c>
      <c r="W1080" s="12">
        <f t="shared" si="133"/>
        <v>10.8127272727273</v>
      </c>
      <c r="X1080" s="12">
        <f t="shared" si="134"/>
        <v>0</v>
      </c>
      <c r="Y1080" s="6">
        <f t="shared" si="135"/>
        <v>0</v>
      </c>
    </row>
    <row r="1081" spans="1:25">
      <c r="A1081" s="8" t="s">
        <v>2244</v>
      </c>
      <c r="B1081" s="9" t="s">
        <v>2245</v>
      </c>
      <c r="C1081" s="10" t="s">
        <v>4131</v>
      </c>
      <c r="D1081" s="10">
        <v>44973</v>
      </c>
      <c r="E1081" s="9">
        <v>2</v>
      </c>
      <c r="F1081" s="9">
        <v>16</v>
      </c>
      <c r="G1081" s="9">
        <v>2023</v>
      </c>
      <c r="H1081" s="10">
        <f t="shared" si="128"/>
        <v>44973</v>
      </c>
      <c r="I1081" s="10" t="str" cm="1">
        <f t="array" ref="I1081">_xlfn.IFS(E1081=1,"January",E1081=2,"Febuary",E1081=3,"March",E1081=4,"April",E1081=5,"May",E1081=6,"June",E1081=7,"July",E1081=8,"August",E1081=9,"September",E1081=10,"October",E1081=11,"November",E1081=12,"December",E1081&gt;12,_xlfn.IFS(F1081=1,"January",F1081=2,"Febuary",F1081=3,"March",F1081=4,"April",F1081=5,"May",F1081=6,"June",F1081=7,"July",F1081=8,"August",F1081=9,"September",F1081=10,"October",F1081=11,"November",F1081=12,"December"))</f>
        <v>Febuary</v>
      </c>
      <c r="J1081" s="10" t="str" cm="1">
        <f t="array" ref="J1081">_xlfn.IFS(OR(I1081="December",I1081="January",I1081="Febuary"),"Winter",OR(I1081="March",I1081="April",I1081="May"),"Spring",OR(I1081="June",I1081="July",I1081="August"),"Summer",OR(I1081="September",I1081="October",I1081="November"),"Fall")</f>
        <v>Winter</v>
      </c>
      <c r="K1081" s="13">
        <v>44979</v>
      </c>
      <c r="L1081" s="9">
        <f t="shared" si="129"/>
        <v>6</v>
      </c>
      <c r="M1081" s="9" t="s">
        <v>33</v>
      </c>
      <c r="N1081" s="9">
        <v>71792</v>
      </c>
      <c r="O1081" s="9">
        <v>2384</v>
      </c>
      <c r="P1081" s="14">
        <v>4510.71</v>
      </c>
      <c r="Q1081" s="14">
        <f t="shared" si="130"/>
        <v>3636.145</v>
      </c>
      <c r="R1081" s="9">
        <v>267</v>
      </c>
      <c r="S1081" s="9" t="b">
        <v>0</v>
      </c>
      <c r="T1081" s="9">
        <v>0</v>
      </c>
      <c r="U1081" s="9">
        <f t="shared" si="131"/>
        <v>0</v>
      </c>
      <c r="V1081" s="14">
        <f t="shared" si="132"/>
        <v>9713.855</v>
      </c>
      <c r="W1081" s="14">
        <f t="shared" si="133"/>
        <v>13.6185205992509</v>
      </c>
      <c r="X1081" s="14">
        <f t="shared" si="134"/>
        <v>0</v>
      </c>
      <c r="Y1081" s="9">
        <f t="shared" si="135"/>
        <v>0</v>
      </c>
    </row>
    <row r="1082" spans="1:25">
      <c r="A1082" s="5" t="s">
        <v>2246</v>
      </c>
      <c r="B1082" s="6" t="s">
        <v>2247</v>
      </c>
      <c r="C1082" s="7" t="s">
        <v>4128</v>
      </c>
      <c r="D1082" s="7">
        <v>45287</v>
      </c>
      <c r="E1082" s="6">
        <v>12</v>
      </c>
      <c r="F1082" s="6">
        <v>27</v>
      </c>
      <c r="G1082" s="6">
        <v>2023</v>
      </c>
      <c r="H1082" s="7">
        <f t="shared" si="128"/>
        <v>45287</v>
      </c>
      <c r="I1082" s="7" t="str" cm="1">
        <f t="array" ref="I1082">_xlfn.IFS(E1082=1,"January",E1082=2,"Febuary",E1082=3,"March",E1082=4,"April",E1082=5,"May",E1082=6,"June",E1082=7,"July",E1082=8,"August",E1082=9,"September",E1082=10,"October",E1082=11,"November",E1082=12,"December",E1082&gt;12,_xlfn.IFS(F1082=1,"January",F1082=2,"Febuary",F1082=3,"March",F1082=4,"April",F1082=5,"May",F1082=6,"June",F1082=7,"July",F1082=8,"August",F1082=9,"September",F1082=10,"October",F1082=11,"November",F1082=12,"December"))</f>
        <v>December</v>
      </c>
      <c r="J1082" s="7" t="str" cm="1">
        <f t="array" ref="J1082">_xlfn.IFS(OR(I1082="December",I1082="January",I1082="Febuary"),"Winter",OR(I1082="March",I1082="April",I1082="May"),"Spring",OR(I1082="June",I1082="July",I1082="August"),"Summer",OR(I1082="September",I1082="October",I1082="November"),"Fall")</f>
        <v>Winter</v>
      </c>
      <c r="K1082" s="11">
        <v>45300</v>
      </c>
      <c r="L1082" s="6">
        <f t="shared" si="129"/>
        <v>13</v>
      </c>
      <c r="M1082" s="6" t="s">
        <v>23</v>
      </c>
      <c r="N1082" s="6">
        <v>66441</v>
      </c>
      <c r="O1082" s="6">
        <v>2151</v>
      </c>
      <c r="P1082" s="12">
        <v>1369.57</v>
      </c>
      <c r="Q1082" s="12">
        <f t="shared" si="130"/>
        <v>1369.57</v>
      </c>
      <c r="R1082" s="6">
        <v>204</v>
      </c>
      <c r="S1082" s="6" t="b">
        <v>0</v>
      </c>
      <c r="T1082" s="6">
        <v>0</v>
      </c>
      <c r="U1082" s="6">
        <f t="shared" si="131"/>
        <v>0</v>
      </c>
      <c r="V1082" s="12">
        <f t="shared" si="132"/>
        <v>8830.43</v>
      </c>
      <c r="W1082" s="12">
        <f t="shared" si="133"/>
        <v>6.71357843137255</v>
      </c>
      <c r="X1082" s="12">
        <f t="shared" si="134"/>
        <v>0</v>
      </c>
      <c r="Y1082" s="6">
        <f t="shared" si="135"/>
        <v>0</v>
      </c>
    </row>
    <row r="1083" spans="1:25">
      <c r="A1083" s="8" t="s">
        <v>2248</v>
      </c>
      <c r="B1083" s="9" t="s">
        <v>2249</v>
      </c>
      <c r="C1083" s="10" t="s">
        <v>4128</v>
      </c>
      <c r="D1083" s="10">
        <v>45094</v>
      </c>
      <c r="E1083" s="9">
        <v>6</v>
      </c>
      <c r="F1083" s="9">
        <v>17</v>
      </c>
      <c r="G1083" s="9">
        <v>2023</v>
      </c>
      <c r="H1083" s="10">
        <f t="shared" si="128"/>
        <v>45094</v>
      </c>
      <c r="I1083" s="10" t="str" cm="1">
        <f t="array" ref="I1083">_xlfn.IFS(E1083=1,"January",E1083=2,"Febuary",E1083=3,"March",E1083=4,"April",E1083=5,"May",E1083=6,"June",E1083=7,"July",E1083=8,"August",E1083=9,"September",E1083=10,"October",E1083=11,"November",E1083=12,"December",E1083&gt;12,_xlfn.IFS(F1083=1,"January",F1083=2,"Febuary",F1083=3,"March",F1083=4,"April",F1083=5,"May",F1083=6,"June",F1083=7,"July",F1083=8,"August",F1083=9,"September",F1083=10,"October",F1083=11,"November",F1083=12,"December"))</f>
        <v>June</v>
      </c>
      <c r="J1083" s="10" t="str" cm="1">
        <f t="array" ref="J1083">_xlfn.IFS(OR(I1083="December",I1083="January",I1083="Febuary"),"Winter",OR(I1083="March",I1083="April",I1083="May"),"Spring",OR(I1083="June",I1083="July",I1083="August"),"Summer",OR(I1083="September",I1083="October",I1083="November"),"Fall")</f>
        <v>Summer</v>
      </c>
      <c r="K1083" s="13">
        <v>45112</v>
      </c>
      <c r="L1083" s="9">
        <f t="shared" si="129"/>
        <v>18</v>
      </c>
      <c r="M1083" s="9" t="s">
        <v>23</v>
      </c>
      <c r="N1083" s="9">
        <v>85555</v>
      </c>
      <c r="O1083" s="9">
        <v>1215</v>
      </c>
      <c r="P1083" s="14">
        <v>1128.55</v>
      </c>
      <c r="Q1083" s="14">
        <f t="shared" si="130"/>
        <v>1128.55</v>
      </c>
      <c r="R1083" s="9">
        <v>0</v>
      </c>
      <c r="S1083" s="9" t="b">
        <v>1</v>
      </c>
      <c r="T1083" s="9">
        <v>0</v>
      </c>
      <c r="U1083" s="9">
        <f t="shared" si="131"/>
        <v>0</v>
      </c>
      <c r="V1083" s="14">
        <f t="shared" si="132"/>
        <v>-1128.55</v>
      </c>
      <c r="W1083" s="14">
        <f t="shared" si="133"/>
        <v>0</v>
      </c>
      <c r="X1083" s="14">
        <f t="shared" si="134"/>
        <v>0</v>
      </c>
      <c r="Y1083" s="9">
        <f t="shared" si="135"/>
        <v>0</v>
      </c>
    </row>
    <row r="1084" spans="1:25">
      <c r="A1084" s="5" t="s">
        <v>2250</v>
      </c>
      <c r="B1084" s="6" t="s">
        <v>2251</v>
      </c>
      <c r="C1084" s="7" t="s">
        <v>4129</v>
      </c>
      <c r="D1084" s="7">
        <v>45109</v>
      </c>
      <c r="E1084" s="6">
        <v>7</v>
      </c>
      <c r="F1084" s="6">
        <v>2</v>
      </c>
      <c r="G1084" s="6">
        <v>2023</v>
      </c>
      <c r="H1084" s="7">
        <f t="shared" si="128"/>
        <v>45109</v>
      </c>
      <c r="I1084" s="7" t="str" cm="1">
        <f t="array" ref="I1084">_xlfn.IFS(E1084=1,"January",E1084=2,"Febuary",E1084=3,"March",E1084=4,"April",E1084=5,"May",E1084=6,"June",E1084=7,"July",E1084=8,"August",E1084=9,"September",E1084=10,"October",E1084=11,"November",E1084=12,"December",E1084&gt;12,_xlfn.IFS(F1084=1,"January",F1084=2,"Febuary",F1084=3,"March",F1084=4,"April",F1084=5,"May",F1084=6,"June",F1084=7,"July",F1084=8,"August",F1084=9,"September",F1084=10,"October",F1084=11,"November",F1084=12,"December"))</f>
        <v>July</v>
      </c>
      <c r="J1084" s="7" t="str" cm="1">
        <f t="array" ref="J1084">_xlfn.IFS(OR(I1084="December",I1084="January",I1084="Febuary"),"Winter",OR(I1084="March",I1084="April",I1084="May"),"Spring",OR(I1084="June",I1084="July",I1084="August"),"Summer",OR(I1084="September",I1084="October",I1084="November"),"Fall")</f>
        <v>Summer</v>
      </c>
      <c r="K1084" s="11">
        <v>44985</v>
      </c>
      <c r="L1084" s="6">
        <f t="shared" si="129"/>
        <v>45139</v>
      </c>
      <c r="M1084" s="6" t="s">
        <v>19</v>
      </c>
      <c r="N1084" s="6">
        <v>74698</v>
      </c>
      <c r="O1084" s="6">
        <v>1247</v>
      </c>
      <c r="P1084" s="12">
        <v>1881.21</v>
      </c>
      <c r="Q1084" s="12">
        <f t="shared" si="130"/>
        <v>1881.21</v>
      </c>
      <c r="R1084" s="6">
        <v>101</v>
      </c>
      <c r="S1084" s="6" t="b">
        <v>1</v>
      </c>
      <c r="T1084" s="6">
        <v>0</v>
      </c>
      <c r="U1084" s="6">
        <f t="shared" si="131"/>
        <v>0</v>
      </c>
      <c r="V1084" s="12">
        <f t="shared" si="132"/>
        <v>3168.79</v>
      </c>
      <c r="W1084" s="12">
        <f t="shared" si="133"/>
        <v>18.6258415841584</v>
      </c>
      <c r="X1084" s="12">
        <f t="shared" si="134"/>
        <v>0</v>
      </c>
      <c r="Y1084" s="6">
        <f t="shared" si="135"/>
        <v>0</v>
      </c>
    </row>
    <row r="1085" spans="1:25">
      <c r="A1085" s="8" t="s">
        <v>2252</v>
      </c>
      <c r="B1085" s="9" t="s">
        <v>2253</v>
      </c>
      <c r="C1085" s="10" t="s">
        <v>4129</v>
      </c>
      <c r="D1085" s="10">
        <v>45080</v>
      </c>
      <c r="E1085" s="9">
        <v>6</v>
      </c>
      <c r="F1085" s="9">
        <v>3</v>
      </c>
      <c r="G1085" s="9">
        <v>2023</v>
      </c>
      <c r="H1085" s="10">
        <f t="shared" si="128"/>
        <v>45080</v>
      </c>
      <c r="I1085" s="10" t="str" cm="1">
        <f t="array" ref="I1085">_xlfn.IFS(E1085=1,"January",E1085=2,"Febuary",E1085=3,"March",E1085=4,"April",E1085=5,"May",E1085=6,"June",E1085=7,"July",E1085=8,"August",E1085=9,"September",E1085=10,"October",E1085=11,"November",E1085=12,"December",E1085&gt;12,_xlfn.IFS(F1085=1,"January",F1085=2,"Febuary",F1085=3,"March",F1085=4,"April",F1085=5,"May",F1085=6,"June",F1085=7,"July",F1085=8,"August",F1085=9,"September",F1085=10,"October",F1085=11,"November",F1085=12,"December"))</f>
        <v>June</v>
      </c>
      <c r="J1085" s="10" t="str" cm="1">
        <f t="array" ref="J1085">_xlfn.IFS(OR(I1085="December",I1085="January",I1085="Febuary"),"Winter",OR(I1085="March",I1085="April",I1085="May"),"Spring",OR(I1085="June",I1085="July",I1085="August"),"Summer",OR(I1085="September",I1085="October",I1085="November"),"Fall")</f>
        <v>Summer</v>
      </c>
      <c r="K1085" s="13">
        <v>45101</v>
      </c>
      <c r="L1085" s="9">
        <f t="shared" si="129"/>
        <v>21</v>
      </c>
      <c r="M1085" s="9" t="s">
        <v>23</v>
      </c>
      <c r="N1085" s="9">
        <v>6415</v>
      </c>
      <c r="O1085" s="9">
        <v>313</v>
      </c>
      <c r="P1085" s="14">
        <v>236.26</v>
      </c>
      <c r="Q1085" s="14">
        <f t="shared" si="130"/>
        <v>236.26</v>
      </c>
      <c r="R1085" s="9">
        <v>25</v>
      </c>
      <c r="S1085" s="9" t="b">
        <v>0</v>
      </c>
      <c r="T1085" s="9">
        <v>0</v>
      </c>
      <c r="U1085" s="9">
        <f t="shared" si="131"/>
        <v>0</v>
      </c>
      <c r="V1085" s="14">
        <f t="shared" si="132"/>
        <v>1013.74</v>
      </c>
      <c r="W1085" s="14">
        <f t="shared" si="133"/>
        <v>9.4504</v>
      </c>
      <c r="X1085" s="14">
        <f t="shared" si="134"/>
        <v>0</v>
      </c>
      <c r="Y1085" s="9">
        <f t="shared" si="135"/>
        <v>0</v>
      </c>
    </row>
    <row r="1086" spans="1:25">
      <c r="A1086" s="5" t="s">
        <v>2254</v>
      </c>
      <c r="B1086" s="6" t="s">
        <v>2255</v>
      </c>
      <c r="C1086" s="7" t="s">
        <v>4131</v>
      </c>
      <c r="D1086" s="7">
        <v>44942</v>
      </c>
      <c r="E1086" s="6">
        <v>1</v>
      </c>
      <c r="F1086" s="6">
        <v>16</v>
      </c>
      <c r="G1086" s="6">
        <v>2023</v>
      </c>
      <c r="H1086" s="7">
        <f t="shared" si="128"/>
        <v>44942</v>
      </c>
      <c r="I1086" s="7" t="str" cm="1">
        <f t="array" ref="I1086">_xlfn.IFS(E1086=1,"January",E1086=2,"Febuary",E1086=3,"March",E1086=4,"April",E1086=5,"May",E1086=6,"June",E1086=7,"July",E1086=8,"August",E1086=9,"September",E1086=10,"October",E1086=11,"November",E1086=12,"December",E1086&gt;12,_xlfn.IFS(F1086=1,"January",F1086=2,"Febuary",F1086=3,"March",F1086=4,"April",F1086=5,"May",F1086=6,"June",F1086=7,"July",F1086=8,"August",F1086=9,"September",F1086=10,"October",F1086=11,"November",F1086=12,"December"))</f>
        <v>January</v>
      </c>
      <c r="J1086" s="7" t="str" cm="1">
        <f t="array" ref="J1086">_xlfn.IFS(OR(I1086="December",I1086="January",I1086="Febuary"),"Winter",OR(I1086="March",I1086="April",I1086="May"),"Spring",OR(I1086="June",I1086="July",I1086="August"),"Summer",OR(I1086="September",I1086="October",I1086="November"),"Fall")</f>
        <v>Winter</v>
      </c>
      <c r="K1086" s="11">
        <v>44937</v>
      </c>
      <c r="L1086" s="6">
        <f t="shared" si="129"/>
        <v>44972</v>
      </c>
      <c r="M1086" s="6" t="s">
        <v>415</v>
      </c>
      <c r="N1086" s="6">
        <v>37159</v>
      </c>
      <c r="O1086" s="6">
        <v>711</v>
      </c>
      <c r="P1086" s="12">
        <v>414.6</v>
      </c>
      <c r="Q1086" s="12">
        <f t="shared" si="130"/>
        <v>414.6</v>
      </c>
      <c r="R1086" s="6">
        <v>55</v>
      </c>
      <c r="S1086" s="6" t="b">
        <v>1</v>
      </c>
      <c r="T1086" s="6">
        <v>0</v>
      </c>
      <c r="U1086" s="6">
        <f t="shared" si="131"/>
        <v>0</v>
      </c>
      <c r="V1086" s="12">
        <f t="shared" si="132"/>
        <v>2335.4</v>
      </c>
      <c r="W1086" s="12">
        <f t="shared" si="133"/>
        <v>7.53818181818182</v>
      </c>
      <c r="X1086" s="12">
        <f t="shared" si="134"/>
        <v>0</v>
      </c>
      <c r="Y1086" s="6">
        <f t="shared" si="135"/>
        <v>0</v>
      </c>
    </row>
    <row r="1087" spans="1:25">
      <c r="A1087" s="8" t="s">
        <v>2256</v>
      </c>
      <c r="B1087" s="9" t="s">
        <v>2257</v>
      </c>
      <c r="C1087" s="10" t="s">
        <v>4129</v>
      </c>
      <c r="D1087" s="10">
        <v>45211</v>
      </c>
      <c r="E1087" s="9">
        <v>10</v>
      </c>
      <c r="F1087" s="9">
        <v>12</v>
      </c>
      <c r="G1087" s="9">
        <v>2023</v>
      </c>
      <c r="H1087" s="10">
        <f t="shared" si="128"/>
        <v>45211</v>
      </c>
      <c r="I1087" s="10" t="str" cm="1">
        <f t="array" ref="I1087">_xlfn.IFS(E1087=1,"January",E1087=2,"Febuary",E1087=3,"March",E1087=4,"April",E1087=5,"May",E1087=6,"June",E1087=7,"July",E1087=8,"August",E1087=9,"September",E1087=10,"October",E1087=11,"November",E1087=12,"December",E1087&gt;12,_xlfn.IFS(F1087=1,"January",F1087=2,"Febuary",F1087=3,"March",F1087=4,"April",F1087=5,"May",F1087=6,"June",F1087=7,"July",F1087=8,"August",F1087=9,"September",F1087=10,"October",F1087=11,"November",F1087=12,"December"))</f>
        <v>October</v>
      </c>
      <c r="J1087" s="10" t="str" cm="1">
        <f t="array" ref="J1087">_xlfn.IFS(OR(I1087="December",I1087="January",I1087="Febuary"),"Winter",OR(I1087="March",I1087="April",I1087="May"),"Spring",OR(I1087="June",I1087="July",I1087="August"),"Summer",OR(I1087="September",I1087="October",I1087="November"),"Fall")</f>
        <v>Fall</v>
      </c>
      <c r="K1087" s="13">
        <v>45239</v>
      </c>
      <c r="L1087" s="9">
        <f t="shared" si="129"/>
        <v>28</v>
      </c>
      <c r="M1087" s="9" t="s">
        <v>14</v>
      </c>
      <c r="N1087" s="9">
        <v>44925</v>
      </c>
      <c r="O1087" s="9">
        <v>2205</v>
      </c>
      <c r="P1087" s="14">
        <v>2197.77</v>
      </c>
      <c r="Q1087" s="14">
        <f t="shared" si="130"/>
        <v>2197.77</v>
      </c>
      <c r="R1087" s="9">
        <v>151</v>
      </c>
      <c r="S1087" s="9" t="b">
        <v>1</v>
      </c>
      <c r="T1087" s="9">
        <v>0</v>
      </c>
      <c r="U1087" s="9">
        <f t="shared" si="131"/>
        <v>0</v>
      </c>
      <c r="V1087" s="14">
        <f t="shared" si="132"/>
        <v>5352.23</v>
      </c>
      <c r="W1087" s="14">
        <f t="shared" si="133"/>
        <v>14.5547682119205</v>
      </c>
      <c r="X1087" s="14">
        <f t="shared" si="134"/>
        <v>0</v>
      </c>
      <c r="Y1087" s="9">
        <f t="shared" si="135"/>
        <v>0</v>
      </c>
    </row>
    <row r="1088" spans="1:25">
      <c r="A1088" s="5" t="s">
        <v>2258</v>
      </c>
      <c r="B1088" s="6" t="s">
        <v>2259</v>
      </c>
      <c r="C1088" s="7" t="s">
        <v>4129</v>
      </c>
      <c r="D1088" s="7">
        <v>45163</v>
      </c>
      <c r="E1088" s="6">
        <v>8</v>
      </c>
      <c r="F1088" s="6">
        <v>25</v>
      </c>
      <c r="G1088" s="6">
        <v>2023</v>
      </c>
      <c r="H1088" s="7">
        <f t="shared" si="128"/>
        <v>45163</v>
      </c>
      <c r="I1088" s="7" t="str" cm="1">
        <f t="array" ref="I1088">_xlfn.IFS(E1088=1,"January",E1088=2,"Febuary",E1088=3,"March",E1088=4,"April",E1088=5,"May",E1088=6,"June",E1088=7,"July",E1088=8,"August",E1088=9,"September",E1088=10,"October",E1088=11,"November",E1088=12,"December",E1088&gt;12,_xlfn.IFS(F1088=1,"January",F1088=2,"Febuary",F1088=3,"March",F1088=4,"April",F1088=5,"May",F1088=6,"June",F1088=7,"July",F1088=8,"August",F1088=9,"September",F1088=10,"October",F1088=11,"November",F1088=12,"December"))</f>
        <v>August</v>
      </c>
      <c r="J1088" s="7" t="str" cm="1">
        <f t="array" ref="J1088">_xlfn.IFS(OR(I1088="December",I1088="January",I1088="Febuary"),"Winter",OR(I1088="March",I1088="April",I1088="May"),"Spring",OR(I1088="June",I1088="July",I1088="August"),"Summer",OR(I1088="September",I1088="October",I1088="November"),"Fall")</f>
        <v>Summer</v>
      </c>
      <c r="K1088" s="11">
        <v>45189</v>
      </c>
      <c r="L1088" s="6">
        <f t="shared" si="129"/>
        <v>26</v>
      </c>
      <c r="M1088" s="6" t="s">
        <v>41</v>
      </c>
      <c r="N1088" s="6">
        <v>6951</v>
      </c>
      <c r="O1088" s="6">
        <v>217</v>
      </c>
      <c r="P1088" s="12">
        <v>357.82</v>
      </c>
      <c r="Q1088" s="12">
        <f t="shared" si="130"/>
        <v>357.82</v>
      </c>
      <c r="R1088" s="6">
        <v>20</v>
      </c>
      <c r="S1088" s="6" t="b">
        <v>0</v>
      </c>
      <c r="T1088" s="6">
        <v>0</v>
      </c>
      <c r="U1088" s="6">
        <f t="shared" si="131"/>
        <v>0</v>
      </c>
      <c r="V1088" s="12">
        <f t="shared" si="132"/>
        <v>642.18</v>
      </c>
      <c r="W1088" s="12">
        <f t="shared" si="133"/>
        <v>17.891</v>
      </c>
      <c r="X1088" s="12">
        <f t="shared" si="134"/>
        <v>0</v>
      </c>
      <c r="Y1088" s="6">
        <f t="shared" si="135"/>
        <v>0</v>
      </c>
    </row>
    <row r="1089" spans="1:25">
      <c r="A1089" s="8" t="s">
        <v>2260</v>
      </c>
      <c r="B1089" s="9" t="s">
        <v>2261</v>
      </c>
      <c r="C1089" s="10" t="s">
        <v>4127</v>
      </c>
      <c r="D1089" s="10">
        <v>45019</v>
      </c>
      <c r="E1089" s="9">
        <v>4</v>
      </c>
      <c r="F1089" s="9">
        <v>3</v>
      </c>
      <c r="G1089" s="9">
        <v>2023</v>
      </c>
      <c r="H1089" s="10">
        <f t="shared" si="128"/>
        <v>45019</v>
      </c>
      <c r="I1089" s="10" t="str" cm="1">
        <f t="array" ref="I1089">_xlfn.IFS(E1089=1,"January",E1089=2,"Febuary",E1089=3,"March",E1089=4,"April",E1089=5,"May",E1089=6,"June",E1089=7,"July",E1089=8,"August",E1089=9,"September",E1089=10,"October",E1089=11,"November",E1089=12,"December",E1089&gt;12,_xlfn.IFS(F1089=1,"January",F1089=2,"Febuary",F1089=3,"March",F1089=4,"April",F1089=5,"May",F1089=6,"June",F1089=7,"July",F1089=8,"August",F1089=9,"September",F1089=10,"October",F1089=11,"November",F1089=12,"December"))</f>
        <v>April</v>
      </c>
      <c r="J1089" s="10" t="str" cm="1">
        <f t="array" ref="J1089">_xlfn.IFS(OR(I1089="December",I1089="January",I1089="Febuary"),"Winter",OR(I1089="March",I1089="April",I1089="May"),"Spring",OR(I1089="June",I1089="July",I1089="August"),"Summer",OR(I1089="September",I1089="October",I1089="November"),"Fall")</f>
        <v>Spring</v>
      </c>
      <c r="K1089" s="13">
        <v>44992</v>
      </c>
      <c r="L1089" s="9">
        <f t="shared" si="129"/>
        <v>45049</v>
      </c>
      <c r="M1089" s="9" t="s">
        <v>14</v>
      </c>
      <c r="N1089" s="9">
        <v>88388</v>
      </c>
      <c r="O1089" s="9">
        <v>1363</v>
      </c>
      <c r="P1089" s="14">
        <v>1527.27</v>
      </c>
      <c r="Q1089" s="14">
        <f t="shared" si="130"/>
        <v>1527.27</v>
      </c>
      <c r="R1089" s="9">
        <v>249</v>
      </c>
      <c r="S1089" s="9" t="b">
        <v>0</v>
      </c>
      <c r="T1089" s="9">
        <v>0</v>
      </c>
      <c r="U1089" s="9">
        <f t="shared" si="131"/>
        <v>0</v>
      </c>
      <c r="V1089" s="14">
        <f t="shared" si="132"/>
        <v>10922.73</v>
      </c>
      <c r="W1089" s="14">
        <f t="shared" si="133"/>
        <v>6.13361445783133</v>
      </c>
      <c r="X1089" s="14">
        <f t="shared" si="134"/>
        <v>0</v>
      </c>
      <c r="Y1089" s="9">
        <f t="shared" si="135"/>
        <v>0</v>
      </c>
    </row>
    <row r="1090" spans="1:25">
      <c r="A1090" s="5" t="s">
        <v>2262</v>
      </c>
      <c r="B1090" s="6" t="s">
        <v>2263</v>
      </c>
      <c r="C1090" s="7" t="s">
        <v>4129</v>
      </c>
      <c r="D1090" s="7">
        <v>45040</v>
      </c>
      <c r="E1090" s="6">
        <v>4</v>
      </c>
      <c r="F1090" s="6">
        <v>24</v>
      </c>
      <c r="G1090" s="6">
        <v>2023</v>
      </c>
      <c r="H1090" s="7">
        <f t="shared" ref="H1090:H1153" si="136">IF(E1090&gt;12,DATE(G1090,F1090,E1090),D1090)</f>
        <v>45040</v>
      </c>
      <c r="I1090" s="7" t="str" cm="1">
        <f t="array" ref="I1090">_xlfn.IFS(E1090=1,"January",E1090=2,"Febuary",E1090=3,"March",E1090=4,"April",E1090=5,"May",E1090=6,"June",E1090=7,"July",E1090=8,"August",E1090=9,"September",E1090=10,"October",E1090=11,"November",E1090=12,"December",E1090&gt;12,_xlfn.IFS(F1090=1,"January",F1090=2,"Febuary",F1090=3,"March",F1090=4,"April",F1090=5,"May",F1090=6,"June",F1090=7,"July",F1090=8,"August",F1090=9,"September",F1090=10,"October",F1090=11,"November",F1090=12,"December"))</f>
        <v>April</v>
      </c>
      <c r="J1090" s="7" t="str" cm="1">
        <f t="array" ref="J1090">_xlfn.IFS(OR(I1090="December",I1090="January",I1090="Febuary"),"Winter",OR(I1090="March",I1090="April",I1090="May"),"Spring",OR(I1090="June",I1090="July",I1090="August"),"Summer",OR(I1090="September",I1090="October",I1090="November"),"Fall")</f>
        <v>Spring</v>
      </c>
      <c r="K1090" s="11">
        <v>45045</v>
      </c>
      <c r="L1090" s="6">
        <f t="shared" ref="L1090:L1153" si="137">IF(DATEDIF(H1090,K1090,"D")&lt;0,H1090+30,DATEDIF(H1090,K1090,"D"))</f>
        <v>5</v>
      </c>
      <c r="M1090" s="6" t="s">
        <v>33</v>
      </c>
      <c r="N1090" s="6">
        <v>9007</v>
      </c>
      <c r="O1090" s="6">
        <v>125</v>
      </c>
      <c r="P1090" s="12">
        <v>184.93</v>
      </c>
      <c r="Q1090" s="12">
        <f t="shared" ref="Q1090:Q1153" si="138">IF(IF(P1090&lt;$AA$6,$AA$6,IF(P1090&gt;$AA$7,$AA$7,P1090))&lt;0,IF(P1090&lt;$AA$6,$AA$6,IF(P1090&gt;$AA$7,$AA$7,P1090))*(-1),IF(P1090&lt;$AA$6,$AA$6,IF(P1090&gt;$AA$7,$AA$7,P1090)))</f>
        <v>184.93</v>
      </c>
      <c r="R1090" s="6">
        <v>20</v>
      </c>
      <c r="S1090" s="6" t="b">
        <v>0</v>
      </c>
      <c r="T1090" s="6">
        <v>0</v>
      </c>
      <c r="U1090" s="6">
        <f t="shared" ref="U1090:U1153" si="139">IFERROR((R1090/T1090)*100,0)</f>
        <v>0</v>
      </c>
      <c r="V1090" s="12">
        <f t="shared" ref="V1090:V1153" si="140">(R1090*50)-Q1090</f>
        <v>815.07</v>
      </c>
      <c r="W1090" s="12">
        <f t="shared" ref="W1090:W1153" si="141">IFERROR(Q1090/R1090,0)</f>
        <v>9.2465</v>
      </c>
      <c r="X1090" s="12">
        <f t="shared" ref="X1090:X1153" si="142">IFERROR(Q1090/T1090,0)</f>
        <v>0</v>
      </c>
      <c r="Y1090" s="6">
        <f t="shared" ref="Y1090:Y1153" si="143">T1090/N1090</f>
        <v>0</v>
      </c>
    </row>
    <row r="1091" spans="1:25">
      <c r="A1091" s="8" t="s">
        <v>2264</v>
      </c>
      <c r="B1091" s="9" t="s">
        <v>2265</v>
      </c>
      <c r="C1091" s="10" t="s">
        <v>4127</v>
      </c>
      <c r="D1091" s="10">
        <v>45117</v>
      </c>
      <c r="E1091" s="9">
        <v>7</v>
      </c>
      <c r="F1091" s="9">
        <v>10</v>
      </c>
      <c r="G1091" s="9">
        <v>2023</v>
      </c>
      <c r="H1091" s="10">
        <f t="shared" si="136"/>
        <v>45117</v>
      </c>
      <c r="I1091" s="10" t="str" cm="1">
        <f t="array" ref="I1091">_xlfn.IFS(E1091=1,"January",E1091=2,"Febuary",E1091=3,"March",E1091=4,"April",E1091=5,"May",E1091=6,"June",E1091=7,"July",E1091=8,"August",E1091=9,"September",E1091=10,"October",E1091=11,"November",E1091=12,"December",E1091&gt;12,_xlfn.IFS(F1091=1,"January",F1091=2,"Febuary",F1091=3,"March",F1091=4,"April",F1091=5,"May",F1091=6,"June",F1091=7,"July",F1091=8,"August",F1091=9,"September",F1091=10,"October",F1091=11,"November",F1091=12,"December"))</f>
        <v>July</v>
      </c>
      <c r="J1091" s="10" t="str" cm="1">
        <f t="array" ref="J1091">_xlfn.IFS(OR(I1091="December",I1091="January",I1091="Febuary"),"Winter",OR(I1091="March",I1091="April",I1091="May"),"Spring",OR(I1091="June",I1091="July",I1091="August"),"Summer",OR(I1091="September",I1091="October",I1091="November"),"Fall")</f>
        <v>Summer</v>
      </c>
      <c r="K1091" s="13">
        <v>45139</v>
      </c>
      <c r="L1091" s="9">
        <f t="shared" si="137"/>
        <v>22</v>
      </c>
      <c r="M1091" s="9" t="s">
        <v>23</v>
      </c>
      <c r="N1091" s="9">
        <v>42832</v>
      </c>
      <c r="O1091" s="9">
        <v>786</v>
      </c>
      <c r="P1091" s="14">
        <v>1076.37</v>
      </c>
      <c r="Q1091" s="14">
        <f t="shared" si="138"/>
        <v>1076.37</v>
      </c>
      <c r="R1091" s="9">
        <v>125</v>
      </c>
      <c r="S1091" s="9" t="b">
        <v>0</v>
      </c>
      <c r="T1091" s="9">
        <v>0</v>
      </c>
      <c r="U1091" s="9">
        <f t="shared" si="139"/>
        <v>0</v>
      </c>
      <c r="V1091" s="14">
        <f t="shared" si="140"/>
        <v>5173.63</v>
      </c>
      <c r="W1091" s="14">
        <f t="shared" si="141"/>
        <v>8.61096</v>
      </c>
      <c r="X1091" s="14">
        <f t="shared" si="142"/>
        <v>0</v>
      </c>
      <c r="Y1091" s="9">
        <f t="shared" si="143"/>
        <v>0</v>
      </c>
    </row>
    <row r="1092" spans="1:25">
      <c r="A1092" s="5" t="s">
        <v>2266</v>
      </c>
      <c r="B1092" s="6" t="s">
        <v>2267</v>
      </c>
      <c r="C1092" s="7" t="s">
        <v>4129</v>
      </c>
      <c r="D1092" s="7">
        <v>44970</v>
      </c>
      <c r="E1092" s="6">
        <v>2</v>
      </c>
      <c r="F1092" s="6">
        <v>13</v>
      </c>
      <c r="G1092" s="6">
        <v>2023</v>
      </c>
      <c r="H1092" s="7">
        <f t="shared" si="136"/>
        <v>44970</v>
      </c>
      <c r="I1092" s="7" t="str" cm="1">
        <f t="array" ref="I1092">_xlfn.IFS(E1092=1,"January",E1092=2,"Febuary",E1092=3,"March",E1092=4,"April",E1092=5,"May",E1092=6,"June",E1092=7,"July",E1092=8,"August",E1092=9,"September",E1092=10,"October",E1092=11,"November",E1092=12,"December",E1092&gt;12,_xlfn.IFS(F1092=1,"January",F1092=2,"Febuary",F1092=3,"March",F1092=4,"April",F1092=5,"May",F1092=6,"June",F1092=7,"July",F1092=8,"August",F1092=9,"September",F1092=10,"October",F1092=11,"November",F1092=12,"December"))</f>
        <v>Febuary</v>
      </c>
      <c r="J1092" s="7" t="str" cm="1">
        <f t="array" ref="J1092">_xlfn.IFS(OR(I1092="December",I1092="January",I1092="Febuary"),"Winter",OR(I1092="March",I1092="April",I1092="May"),"Spring",OR(I1092="June",I1092="July",I1092="August"),"Summer",OR(I1092="September",I1092="October",I1092="November"),"Fall")</f>
        <v>Winter</v>
      </c>
      <c r="K1092" s="11">
        <v>44975</v>
      </c>
      <c r="L1092" s="6">
        <f t="shared" si="137"/>
        <v>5</v>
      </c>
      <c r="M1092" s="6" t="s">
        <v>33</v>
      </c>
      <c r="N1092" s="6">
        <v>59596</v>
      </c>
      <c r="O1092" s="6">
        <v>2802</v>
      </c>
      <c r="P1092" s="12">
        <v>1494.38</v>
      </c>
      <c r="Q1092" s="12">
        <f t="shared" si="138"/>
        <v>1494.38</v>
      </c>
      <c r="R1092" s="6">
        <v>475</v>
      </c>
      <c r="S1092" s="6" t="b">
        <v>0</v>
      </c>
      <c r="T1092" s="6">
        <v>0</v>
      </c>
      <c r="U1092" s="6">
        <f t="shared" si="139"/>
        <v>0</v>
      </c>
      <c r="V1092" s="12">
        <f t="shared" si="140"/>
        <v>22255.62</v>
      </c>
      <c r="W1092" s="12">
        <f t="shared" si="141"/>
        <v>3.14606315789474</v>
      </c>
      <c r="X1092" s="12">
        <f t="shared" si="142"/>
        <v>0</v>
      </c>
      <c r="Y1092" s="6">
        <f t="shared" si="143"/>
        <v>0</v>
      </c>
    </row>
    <row r="1093" spans="1:25">
      <c r="A1093" s="8" t="s">
        <v>2268</v>
      </c>
      <c r="B1093" s="9" t="s">
        <v>2269</v>
      </c>
      <c r="C1093" s="10" t="s">
        <v>4127</v>
      </c>
      <c r="D1093" s="10">
        <v>45140</v>
      </c>
      <c r="E1093" s="9">
        <v>8</v>
      </c>
      <c r="F1093" s="9">
        <v>2</v>
      </c>
      <c r="G1093" s="9">
        <v>2023</v>
      </c>
      <c r="H1093" s="10">
        <f t="shared" si="136"/>
        <v>45140</v>
      </c>
      <c r="I1093" s="10" t="str" cm="1">
        <f t="array" ref="I1093">_xlfn.IFS(E1093=1,"January",E1093=2,"Febuary",E1093=3,"March",E1093=4,"April",E1093=5,"May",E1093=6,"June",E1093=7,"July",E1093=8,"August",E1093=9,"September",E1093=10,"October",E1093=11,"November",E1093=12,"December",E1093&gt;12,_xlfn.IFS(F1093=1,"January",F1093=2,"Febuary",F1093=3,"March",F1093=4,"April",F1093=5,"May",F1093=6,"June",F1093=7,"July",F1093=8,"August",F1093=9,"September",F1093=10,"October",F1093=11,"November",F1093=12,"December"))</f>
        <v>August</v>
      </c>
      <c r="J1093" s="10" t="str" cm="1">
        <f t="array" ref="J1093">_xlfn.IFS(OR(I1093="December",I1093="January",I1093="Febuary"),"Winter",OR(I1093="March",I1093="April",I1093="May"),"Spring",OR(I1093="June",I1093="July",I1093="August"),"Summer",OR(I1093="September",I1093="October",I1093="November"),"Fall")</f>
        <v>Summer</v>
      </c>
      <c r="K1093" s="13">
        <v>44993</v>
      </c>
      <c r="L1093" s="9">
        <f t="shared" si="137"/>
        <v>45170</v>
      </c>
      <c r="M1093" s="9" t="s">
        <v>23</v>
      </c>
      <c r="N1093" s="9">
        <v>31523</v>
      </c>
      <c r="O1093" s="9">
        <v>837</v>
      </c>
      <c r="P1093" s="14">
        <v>1659.61</v>
      </c>
      <c r="Q1093" s="14">
        <f t="shared" si="138"/>
        <v>1659.61</v>
      </c>
      <c r="R1093" s="9">
        <v>75</v>
      </c>
      <c r="S1093" s="9" t="b">
        <v>1</v>
      </c>
      <c r="T1093" s="9">
        <v>0</v>
      </c>
      <c r="U1093" s="9">
        <f t="shared" si="139"/>
        <v>0</v>
      </c>
      <c r="V1093" s="14">
        <f t="shared" si="140"/>
        <v>2090.39</v>
      </c>
      <c r="W1093" s="14">
        <f t="shared" si="141"/>
        <v>22.1281333333333</v>
      </c>
      <c r="X1093" s="14">
        <f t="shared" si="142"/>
        <v>0</v>
      </c>
      <c r="Y1093" s="9">
        <f t="shared" si="143"/>
        <v>0</v>
      </c>
    </row>
    <row r="1094" spans="1:25">
      <c r="A1094" s="5" t="s">
        <v>2270</v>
      </c>
      <c r="B1094" s="6" t="s">
        <v>2271</v>
      </c>
      <c r="C1094" s="7" t="s">
        <v>4128</v>
      </c>
      <c r="D1094" s="7">
        <v>44960</v>
      </c>
      <c r="E1094" s="6">
        <v>2</v>
      </c>
      <c r="F1094" s="6">
        <v>3</v>
      </c>
      <c r="G1094" s="6">
        <v>2023</v>
      </c>
      <c r="H1094" s="7">
        <f t="shared" si="136"/>
        <v>44960</v>
      </c>
      <c r="I1094" s="7" t="str" cm="1">
        <f t="array" ref="I1094">_xlfn.IFS(E1094=1,"January",E1094=2,"Febuary",E1094=3,"March",E1094=4,"April",E1094=5,"May",E1094=6,"June",E1094=7,"July",E1094=8,"August",E1094=9,"September",E1094=10,"October",E1094=11,"November",E1094=12,"December",E1094&gt;12,_xlfn.IFS(F1094=1,"January",F1094=2,"Febuary",F1094=3,"March",F1094=4,"April",F1094=5,"May",F1094=6,"June",F1094=7,"July",F1094=8,"August",F1094=9,"September",F1094=10,"October",F1094=11,"November",F1094=12,"December"))</f>
        <v>Febuary</v>
      </c>
      <c r="J1094" s="7" t="str" cm="1">
        <f t="array" ref="J1094">_xlfn.IFS(OR(I1094="December",I1094="January",I1094="Febuary"),"Winter",OR(I1094="March",I1094="April",I1094="May"),"Spring",OR(I1094="June",I1094="July",I1094="August"),"Summer",OR(I1094="September",I1094="October",I1094="November"),"Fall")</f>
        <v>Winter</v>
      </c>
      <c r="K1094" s="11">
        <v>44977</v>
      </c>
      <c r="L1094" s="6">
        <f t="shared" si="137"/>
        <v>17</v>
      </c>
      <c r="M1094" s="6" t="s">
        <v>19</v>
      </c>
      <c r="N1094" s="6">
        <v>89861</v>
      </c>
      <c r="O1094" s="6">
        <v>2319</v>
      </c>
      <c r="P1094" s="12">
        <v>1303.61</v>
      </c>
      <c r="Q1094" s="12">
        <f t="shared" si="138"/>
        <v>1303.61</v>
      </c>
      <c r="R1094" s="6">
        <v>424</v>
      </c>
      <c r="S1094" s="6" t="b">
        <v>0</v>
      </c>
      <c r="T1094" s="6">
        <v>0</v>
      </c>
      <c r="U1094" s="6">
        <f t="shared" si="139"/>
        <v>0</v>
      </c>
      <c r="V1094" s="12">
        <f t="shared" si="140"/>
        <v>19896.39</v>
      </c>
      <c r="W1094" s="12">
        <f t="shared" si="141"/>
        <v>3.07455188679245</v>
      </c>
      <c r="X1094" s="12">
        <f t="shared" si="142"/>
        <v>0</v>
      </c>
      <c r="Y1094" s="6">
        <f t="shared" si="143"/>
        <v>0</v>
      </c>
    </row>
    <row r="1095" spans="1:25">
      <c r="A1095" s="8" t="s">
        <v>2272</v>
      </c>
      <c r="B1095" s="9" t="s">
        <v>2273</v>
      </c>
      <c r="C1095" s="10" t="s">
        <v>4128</v>
      </c>
      <c r="D1095" s="10">
        <v>45110</v>
      </c>
      <c r="E1095" s="9">
        <v>7</v>
      </c>
      <c r="F1095" s="9">
        <v>3</v>
      </c>
      <c r="G1095" s="9">
        <v>2023</v>
      </c>
      <c r="H1095" s="10">
        <f t="shared" si="136"/>
        <v>45110</v>
      </c>
      <c r="I1095" s="10" t="str" cm="1">
        <f t="array" ref="I1095">_xlfn.IFS(E1095=1,"January",E1095=2,"Febuary",E1095=3,"March",E1095=4,"April",E1095=5,"May",E1095=6,"June",E1095=7,"July",E1095=8,"August",E1095=9,"September",E1095=10,"October",E1095=11,"November",E1095=12,"December",E1095&gt;12,_xlfn.IFS(F1095=1,"January",F1095=2,"Febuary",F1095=3,"March",F1095=4,"April",F1095=5,"May",F1095=6,"June",F1095=7,"July",F1095=8,"August",F1095=9,"September",F1095=10,"October",F1095=11,"November",F1095=12,"December"))</f>
        <v>July</v>
      </c>
      <c r="J1095" s="10" t="str" cm="1">
        <f t="array" ref="J1095">_xlfn.IFS(OR(I1095="December",I1095="January",I1095="Febuary"),"Winter",OR(I1095="March",I1095="April",I1095="May"),"Spring",OR(I1095="June",I1095="July",I1095="August"),"Summer",OR(I1095="September",I1095="October",I1095="November"),"Fall")</f>
        <v>Summer</v>
      </c>
      <c r="K1095" s="13">
        <v>44997</v>
      </c>
      <c r="L1095" s="9">
        <f t="shared" si="137"/>
        <v>45140</v>
      </c>
      <c r="M1095" s="9" t="s">
        <v>19</v>
      </c>
      <c r="N1095" s="9">
        <v>87740</v>
      </c>
      <c r="O1095" s="9">
        <v>1976</v>
      </c>
      <c r="P1095" s="14">
        <v>3856.57</v>
      </c>
      <c r="Q1095" s="14">
        <f t="shared" si="138"/>
        <v>3636.145</v>
      </c>
      <c r="R1095" s="9">
        <v>139</v>
      </c>
      <c r="S1095" s="9" t="b">
        <v>0</v>
      </c>
      <c r="T1095" s="9">
        <v>0</v>
      </c>
      <c r="U1095" s="9">
        <f t="shared" si="139"/>
        <v>0</v>
      </c>
      <c r="V1095" s="14">
        <f t="shared" si="140"/>
        <v>3313.855</v>
      </c>
      <c r="W1095" s="14">
        <f t="shared" si="141"/>
        <v>26.1593165467626</v>
      </c>
      <c r="X1095" s="14">
        <f t="shared" si="142"/>
        <v>0</v>
      </c>
      <c r="Y1095" s="9">
        <f t="shared" si="143"/>
        <v>0</v>
      </c>
    </row>
    <row r="1096" spans="1:25">
      <c r="A1096" s="5" t="s">
        <v>2274</v>
      </c>
      <c r="B1096" s="6" t="s">
        <v>2275</v>
      </c>
      <c r="C1096" s="7" t="s">
        <v>4128</v>
      </c>
      <c r="D1096" s="7">
        <v>45096</v>
      </c>
      <c r="E1096" s="6">
        <v>6</v>
      </c>
      <c r="F1096" s="6">
        <v>19</v>
      </c>
      <c r="G1096" s="6">
        <v>2023</v>
      </c>
      <c r="H1096" s="7">
        <f t="shared" si="136"/>
        <v>45096</v>
      </c>
      <c r="I1096" s="7" t="str" cm="1">
        <f t="array" ref="I1096">_xlfn.IFS(E1096=1,"January",E1096=2,"Febuary",E1096=3,"March",E1096=4,"April",E1096=5,"May",E1096=6,"June",E1096=7,"July",E1096=8,"August",E1096=9,"September",E1096=10,"October",E1096=11,"November",E1096=12,"December",E1096&gt;12,_xlfn.IFS(F1096=1,"January",F1096=2,"Febuary",F1096=3,"March",F1096=4,"April",F1096=5,"May",F1096=6,"June",F1096=7,"July",F1096=8,"August",F1096=9,"September",F1096=10,"October",F1096=11,"November",F1096=12,"December"))</f>
        <v>June</v>
      </c>
      <c r="J1096" s="7" t="str" cm="1">
        <f t="array" ref="J1096">_xlfn.IFS(OR(I1096="December",I1096="January",I1096="Febuary"),"Winter",OR(I1096="March",I1096="April",I1096="May"),"Spring",OR(I1096="June",I1096="July",I1096="August"),"Summer",OR(I1096="September",I1096="October",I1096="November"),"Fall")</f>
        <v>Summer</v>
      </c>
      <c r="K1096" s="11">
        <v>45124</v>
      </c>
      <c r="L1096" s="6">
        <f t="shared" si="137"/>
        <v>28</v>
      </c>
      <c r="M1096" s="6" t="s">
        <v>23</v>
      </c>
      <c r="N1096" s="6">
        <v>16524</v>
      </c>
      <c r="O1096" s="6">
        <v>262</v>
      </c>
      <c r="P1096" s="12">
        <v>347.1</v>
      </c>
      <c r="Q1096" s="12">
        <f t="shared" si="138"/>
        <v>347.1</v>
      </c>
      <c r="R1096" s="6">
        <v>26</v>
      </c>
      <c r="S1096" s="6" t="b">
        <v>0</v>
      </c>
      <c r="T1096" s="6">
        <v>0</v>
      </c>
      <c r="U1096" s="6">
        <f t="shared" si="139"/>
        <v>0</v>
      </c>
      <c r="V1096" s="12">
        <f t="shared" si="140"/>
        <v>952.9</v>
      </c>
      <c r="W1096" s="12">
        <f t="shared" si="141"/>
        <v>13.35</v>
      </c>
      <c r="X1096" s="12">
        <f t="shared" si="142"/>
        <v>0</v>
      </c>
      <c r="Y1096" s="6">
        <f t="shared" si="143"/>
        <v>0</v>
      </c>
    </row>
    <row r="1097" spans="1:25">
      <c r="A1097" s="8" t="s">
        <v>2276</v>
      </c>
      <c r="B1097" s="9" t="s">
        <v>2277</v>
      </c>
      <c r="C1097" s="10" t="s">
        <v>4127</v>
      </c>
      <c r="D1097" s="10">
        <v>44952</v>
      </c>
      <c r="E1097" s="9">
        <v>1</v>
      </c>
      <c r="F1097" s="9">
        <v>26</v>
      </c>
      <c r="G1097" s="9">
        <v>2023</v>
      </c>
      <c r="H1097" s="10">
        <f t="shared" si="136"/>
        <v>44952</v>
      </c>
      <c r="I1097" s="10" t="str" cm="1">
        <f t="array" ref="I1097">_xlfn.IFS(E1097=1,"January",E1097=2,"Febuary",E1097=3,"March",E1097=4,"April",E1097=5,"May",E1097=6,"June",E1097=7,"July",E1097=8,"August",E1097=9,"September",E1097=10,"October",E1097=11,"November",E1097=12,"December",E1097&gt;12,_xlfn.IFS(F1097=1,"January",F1097=2,"Febuary",F1097=3,"March",F1097=4,"April",F1097=5,"May",F1097=6,"June",F1097=7,"July",F1097=8,"August",F1097=9,"September",F1097=10,"October",F1097=11,"November",F1097=12,"December"))</f>
        <v>January</v>
      </c>
      <c r="J1097" s="10" t="str" cm="1">
        <f t="array" ref="J1097">_xlfn.IFS(OR(I1097="December",I1097="January",I1097="Febuary"),"Winter",OR(I1097="March",I1097="April",I1097="May"),"Spring",OR(I1097="June",I1097="July",I1097="August"),"Summer",OR(I1097="September",I1097="October",I1097="November"),"Fall")</f>
        <v>Winter</v>
      </c>
      <c r="K1097" s="13">
        <v>44977</v>
      </c>
      <c r="L1097" s="9">
        <f t="shared" si="137"/>
        <v>25</v>
      </c>
      <c r="M1097" s="9" t="s">
        <v>14</v>
      </c>
      <c r="N1097" s="9">
        <v>20282</v>
      </c>
      <c r="O1097" s="9">
        <v>598</v>
      </c>
      <c r="P1097" s="14">
        <v>1162.95</v>
      </c>
      <c r="Q1097" s="14">
        <f t="shared" si="138"/>
        <v>1162.95</v>
      </c>
      <c r="R1097" s="9">
        <v>0</v>
      </c>
      <c r="S1097" s="9" t="b">
        <v>0</v>
      </c>
      <c r="T1097" s="9">
        <v>0</v>
      </c>
      <c r="U1097" s="9">
        <f t="shared" si="139"/>
        <v>0</v>
      </c>
      <c r="V1097" s="14">
        <f t="shared" si="140"/>
        <v>-1162.95</v>
      </c>
      <c r="W1097" s="14">
        <f t="shared" si="141"/>
        <v>0</v>
      </c>
      <c r="X1097" s="14">
        <f t="shared" si="142"/>
        <v>0</v>
      </c>
      <c r="Y1097" s="9">
        <f t="shared" si="143"/>
        <v>0</v>
      </c>
    </row>
    <row r="1098" spans="1:25">
      <c r="A1098" s="5" t="s">
        <v>2278</v>
      </c>
      <c r="B1098" s="6" t="s">
        <v>2279</v>
      </c>
      <c r="C1098" s="7" t="s">
        <v>4129</v>
      </c>
      <c r="D1098" s="7">
        <v>45129</v>
      </c>
      <c r="E1098" s="6">
        <v>7</v>
      </c>
      <c r="F1098" s="6">
        <v>22</v>
      </c>
      <c r="G1098" s="6">
        <v>2023</v>
      </c>
      <c r="H1098" s="7">
        <f t="shared" si="136"/>
        <v>45129</v>
      </c>
      <c r="I1098" s="7" t="str" cm="1">
        <f t="array" ref="I1098">_xlfn.IFS(E1098=1,"January",E1098=2,"Febuary",E1098=3,"March",E1098=4,"April",E1098=5,"May",E1098=6,"June",E1098=7,"July",E1098=8,"August",E1098=9,"September",E1098=10,"October",E1098=11,"November",E1098=12,"December",E1098&gt;12,_xlfn.IFS(F1098=1,"January",F1098=2,"Febuary",F1098=3,"March",F1098=4,"April",F1098=5,"May",F1098=6,"June",F1098=7,"July",F1098=8,"August",F1098=9,"September",F1098=10,"October",F1098=11,"November",F1098=12,"December"))</f>
        <v>July</v>
      </c>
      <c r="J1098" s="7" t="str" cm="1">
        <f t="array" ref="J1098">_xlfn.IFS(OR(I1098="December",I1098="January",I1098="Febuary"),"Winter",OR(I1098="March",I1098="April",I1098="May"),"Spring",OR(I1098="June",I1098="July",I1098="August"),"Summer",OR(I1098="September",I1098="October",I1098="November"),"Fall")</f>
        <v>Summer</v>
      </c>
      <c r="K1098" s="11">
        <v>45132</v>
      </c>
      <c r="L1098" s="6">
        <f t="shared" si="137"/>
        <v>3</v>
      </c>
      <c r="M1098" s="6" t="s">
        <v>23</v>
      </c>
      <c r="N1098" s="6">
        <v>24930</v>
      </c>
      <c r="O1098" s="6">
        <v>378</v>
      </c>
      <c r="P1098" s="12">
        <v>254.07</v>
      </c>
      <c r="Q1098" s="12">
        <f t="shared" si="138"/>
        <v>254.07</v>
      </c>
      <c r="R1098" s="6">
        <v>24</v>
      </c>
      <c r="S1098" s="6" t="b">
        <v>1</v>
      </c>
      <c r="T1098" s="6">
        <v>0</v>
      </c>
      <c r="U1098" s="6">
        <f t="shared" si="139"/>
        <v>0</v>
      </c>
      <c r="V1098" s="12">
        <f t="shared" si="140"/>
        <v>945.93</v>
      </c>
      <c r="W1098" s="12">
        <f t="shared" si="141"/>
        <v>10.58625</v>
      </c>
      <c r="X1098" s="12">
        <f t="shared" si="142"/>
        <v>0</v>
      </c>
      <c r="Y1098" s="6">
        <f t="shared" si="143"/>
        <v>0</v>
      </c>
    </row>
    <row r="1099" spans="1:25">
      <c r="A1099" s="8" t="s">
        <v>2280</v>
      </c>
      <c r="B1099" s="9" t="s">
        <v>2281</v>
      </c>
      <c r="C1099" s="10" t="s">
        <v>4129</v>
      </c>
      <c r="D1099" s="10">
        <v>45145</v>
      </c>
      <c r="E1099" s="9">
        <v>8</v>
      </c>
      <c r="F1099" s="9">
        <v>7</v>
      </c>
      <c r="G1099" s="9">
        <v>2023</v>
      </c>
      <c r="H1099" s="10">
        <f t="shared" si="136"/>
        <v>45145</v>
      </c>
      <c r="I1099" s="10" t="str" cm="1">
        <f t="array" ref="I1099">_xlfn.IFS(E1099=1,"January",E1099=2,"Febuary",E1099=3,"March",E1099=4,"April",E1099=5,"May",E1099=6,"June",E1099=7,"July",E1099=8,"August",E1099=9,"September",E1099=10,"October",E1099=11,"November",E1099=12,"December",E1099&gt;12,_xlfn.IFS(F1099=1,"January",F1099=2,"Febuary",F1099=3,"March",F1099=4,"April",F1099=5,"May",F1099=6,"June",F1099=7,"July",F1099=8,"August",F1099=9,"September",F1099=10,"October",F1099=11,"November",F1099=12,"December"))</f>
        <v>August</v>
      </c>
      <c r="J1099" s="10" t="str" cm="1">
        <f t="array" ref="J1099">_xlfn.IFS(OR(I1099="December",I1099="January",I1099="Febuary"),"Winter",OR(I1099="March",I1099="April",I1099="May"),"Spring",OR(I1099="June",I1099="July",I1099="August"),"Summer",OR(I1099="September",I1099="October",I1099="November"),"Fall")</f>
        <v>Summer</v>
      </c>
      <c r="K1099" s="13">
        <v>45161</v>
      </c>
      <c r="L1099" s="9">
        <f t="shared" si="137"/>
        <v>16</v>
      </c>
      <c r="M1099" s="9" t="s">
        <v>41</v>
      </c>
      <c r="N1099" s="9">
        <v>1077</v>
      </c>
      <c r="O1099" s="9">
        <v>46</v>
      </c>
      <c r="P1099" s="14">
        <v>56.84</v>
      </c>
      <c r="Q1099" s="14">
        <f t="shared" si="138"/>
        <v>56.84</v>
      </c>
      <c r="R1099" s="9">
        <v>0</v>
      </c>
      <c r="S1099" s="9" t="b">
        <v>0</v>
      </c>
      <c r="T1099" s="9">
        <v>0</v>
      </c>
      <c r="U1099" s="9">
        <f t="shared" si="139"/>
        <v>0</v>
      </c>
      <c r="V1099" s="14">
        <f t="shared" si="140"/>
        <v>-56.84</v>
      </c>
      <c r="W1099" s="14">
        <f t="shared" si="141"/>
        <v>0</v>
      </c>
      <c r="X1099" s="14">
        <f t="shared" si="142"/>
        <v>0</v>
      </c>
      <c r="Y1099" s="9">
        <f t="shared" si="143"/>
        <v>0</v>
      </c>
    </row>
    <row r="1100" spans="1:25">
      <c r="A1100" s="5" t="s">
        <v>2282</v>
      </c>
      <c r="B1100" s="6" t="s">
        <v>2283</v>
      </c>
      <c r="C1100" s="7" t="s">
        <v>4131</v>
      </c>
      <c r="D1100" s="7">
        <v>45022</v>
      </c>
      <c r="E1100" s="6">
        <v>4</v>
      </c>
      <c r="F1100" s="6">
        <v>6</v>
      </c>
      <c r="G1100" s="6">
        <v>2023</v>
      </c>
      <c r="H1100" s="7">
        <f t="shared" si="136"/>
        <v>45022</v>
      </c>
      <c r="I1100" s="7" t="str" cm="1">
        <f t="array" ref="I1100">_xlfn.IFS(E1100=1,"January",E1100=2,"Febuary",E1100=3,"March",E1100=4,"April",E1100=5,"May",E1100=6,"June",E1100=7,"July",E1100=8,"August",E1100=9,"September",E1100=10,"October",E1100=11,"November",E1100=12,"December",E1100&gt;12,_xlfn.IFS(F1100=1,"January",F1100=2,"Febuary",F1100=3,"March",F1100=4,"April",F1100=5,"May",F1100=6,"June",F1100=7,"July",F1100=8,"August",F1100=9,"September",F1100=10,"October",F1100=11,"November",F1100=12,"December"))</f>
        <v>April</v>
      </c>
      <c r="J1100" s="7" t="str" cm="1">
        <f t="array" ref="J1100">_xlfn.IFS(OR(I1100="December",I1100="January",I1100="Febuary"),"Winter",OR(I1100="March",I1100="April",I1100="May"),"Spring",OR(I1100="June",I1100="July",I1100="August"),"Summer",OR(I1100="September",I1100="October",I1100="November"),"Fall")</f>
        <v>Spring</v>
      </c>
      <c r="K1100" s="11">
        <v>45039</v>
      </c>
      <c r="L1100" s="6">
        <f t="shared" si="137"/>
        <v>17</v>
      </c>
      <c r="M1100" s="6" t="s">
        <v>41</v>
      </c>
      <c r="N1100" s="6">
        <v>21611</v>
      </c>
      <c r="O1100" s="6">
        <v>536</v>
      </c>
      <c r="P1100" s="12">
        <v>404.28</v>
      </c>
      <c r="Q1100" s="12">
        <f t="shared" si="138"/>
        <v>404.28</v>
      </c>
      <c r="R1100" s="6">
        <v>0</v>
      </c>
      <c r="S1100" s="6" t="b">
        <v>0</v>
      </c>
      <c r="T1100" s="6">
        <v>0</v>
      </c>
      <c r="U1100" s="6">
        <f t="shared" si="139"/>
        <v>0</v>
      </c>
      <c r="V1100" s="12">
        <f t="shared" si="140"/>
        <v>-404.28</v>
      </c>
      <c r="W1100" s="12">
        <f t="shared" si="141"/>
        <v>0</v>
      </c>
      <c r="X1100" s="12">
        <f t="shared" si="142"/>
        <v>0</v>
      </c>
      <c r="Y1100" s="6">
        <f t="shared" si="143"/>
        <v>0</v>
      </c>
    </row>
    <row r="1101" spans="1:25">
      <c r="A1101" s="8" t="s">
        <v>2284</v>
      </c>
      <c r="B1101" s="9" t="s">
        <v>2285</v>
      </c>
      <c r="C1101" s="10" t="s">
        <v>4128</v>
      </c>
      <c r="D1101" s="10" t="s">
        <v>2286</v>
      </c>
      <c r="E1101" s="9">
        <v>18</v>
      </c>
      <c r="F1101" s="9">
        <v>3</v>
      </c>
      <c r="G1101" s="9">
        <v>2023</v>
      </c>
      <c r="H1101" s="10">
        <f t="shared" si="136"/>
        <v>45003</v>
      </c>
      <c r="I1101" s="10" t="str" cm="1">
        <f t="array" ref="I1101">_xlfn.IFS(E1101=1,"January",E1101=2,"Febuary",E1101=3,"March",E1101=4,"April",E1101=5,"May",E1101=6,"June",E1101=7,"July",E1101=8,"August",E1101=9,"September",E1101=10,"October",E1101=11,"November",E1101=12,"December",E1101&gt;12,_xlfn.IFS(F1101=1,"January",F1101=2,"Febuary",F1101=3,"March",F1101=4,"April",F1101=5,"May",F1101=6,"June",F1101=7,"July",F1101=8,"August",F1101=9,"September",F1101=10,"October",F1101=11,"November",F1101=12,"December"))</f>
        <v>March</v>
      </c>
      <c r="J1101" s="10" t="str" cm="1">
        <f t="array" ref="J1101">_xlfn.IFS(OR(I1101="December",I1101="January",I1101="Febuary"),"Winter",OR(I1101="March",I1101="April",I1101="May"),"Spring",OR(I1101="June",I1101="July",I1101="August"),"Summer",OR(I1101="September",I1101="October",I1101="November"),"Fall")</f>
        <v>Spring</v>
      </c>
      <c r="K1101" s="13">
        <v>45006</v>
      </c>
      <c r="L1101" s="9">
        <f t="shared" si="137"/>
        <v>3</v>
      </c>
      <c r="M1101" s="9" t="s">
        <v>14</v>
      </c>
      <c r="N1101" s="9">
        <v>17984</v>
      </c>
      <c r="O1101" s="9">
        <v>449</v>
      </c>
      <c r="P1101" s="14">
        <v>258.83</v>
      </c>
      <c r="Q1101" s="14">
        <f t="shared" si="138"/>
        <v>258.83</v>
      </c>
      <c r="R1101" s="9">
        <v>75</v>
      </c>
      <c r="S1101" s="9" t="b">
        <v>1</v>
      </c>
      <c r="T1101" s="9">
        <v>18015</v>
      </c>
      <c r="U1101" s="9">
        <f t="shared" si="139"/>
        <v>0.41631973355537</v>
      </c>
      <c r="V1101" s="14">
        <f t="shared" si="140"/>
        <v>3491.17</v>
      </c>
      <c r="W1101" s="14">
        <f t="shared" si="141"/>
        <v>3.45106666666667</v>
      </c>
      <c r="X1101" s="14">
        <f t="shared" si="142"/>
        <v>0.0143674715514849</v>
      </c>
      <c r="Y1101" s="9">
        <f t="shared" si="143"/>
        <v>1.0017237544484</v>
      </c>
    </row>
    <row r="1102" spans="1:25">
      <c r="A1102" s="5" t="s">
        <v>2287</v>
      </c>
      <c r="B1102" s="6" t="s">
        <v>2288</v>
      </c>
      <c r="C1102" s="7" t="s">
        <v>4127</v>
      </c>
      <c r="D1102" s="7">
        <v>45244</v>
      </c>
      <c r="E1102" s="6">
        <v>11</v>
      </c>
      <c r="F1102" s="6">
        <v>14</v>
      </c>
      <c r="G1102" s="6">
        <v>2023</v>
      </c>
      <c r="H1102" s="7">
        <f t="shared" si="136"/>
        <v>45244</v>
      </c>
      <c r="I1102" s="7" t="str" cm="1">
        <f t="array" ref="I1102">_xlfn.IFS(E1102=1,"January",E1102=2,"Febuary",E1102=3,"March",E1102=4,"April",E1102=5,"May",E1102=6,"June",E1102=7,"July",E1102=8,"August",E1102=9,"September",E1102=10,"October",E1102=11,"November",E1102=12,"December",E1102&gt;12,_xlfn.IFS(F1102=1,"January",F1102=2,"Febuary",F1102=3,"March",F1102=4,"April",F1102=5,"May",F1102=6,"June",F1102=7,"July",F1102=8,"August",F1102=9,"September",F1102=10,"October",F1102=11,"November",F1102=12,"December"))</f>
        <v>November</v>
      </c>
      <c r="J1102" s="7" t="str" cm="1">
        <f t="array" ref="J1102">_xlfn.IFS(OR(I1102="December",I1102="January",I1102="Febuary"),"Winter",OR(I1102="March",I1102="April",I1102="May"),"Spring",OR(I1102="June",I1102="July",I1102="August"),"Summer",OR(I1102="September",I1102="October",I1102="November"),"Fall")</f>
        <v>Fall</v>
      </c>
      <c r="K1102" s="11">
        <v>45263</v>
      </c>
      <c r="L1102" s="6">
        <f t="shared" si="137"/>
        <v>19</v>
      </c>
      <c r="M1102" s="6" t="s">
        <v>41</v>
      </c>
      <c r="N1102" s="6">
        <v>15060</v>
      </c>
      <c r="O1102" s="6">
        <v>436</v>
      </c>
      <c r="P1102" s="12">
        <v>621.86</v>
      </c>
      <c r="Q1102" s="12">
        <f t="shared" si="138"/>
        <v>621.86</v>
      </c>
      <c r="R1102" s="6">
        <v>54</v>
      </c>
      <c r="S1102" s="6" t="b">
        <v>0</v>
      </c>
      <c r="T1102" s="6">
        <v>0</v>
      </c>
      <c r="U1102" s="6">
        <f t="shared" si="139"/>
        <v>0</v>
      </c>
      <c r="V1102" s="12">
        <f t="shared" si="140"/>
        <v>2078.14</v>
      </c>
      <c r="W1102" s="12">
        <f t="shared" si="141"/>
        <v>11.5159259259259</v>
      </c>
      <c r="X1102" s="12">
        <f t="shared" si="142"/>
        <v>0</v>
      </c>
      <c r="Y1102" s="6">
        <f t="shared" si="143"/>
        <v>0</v>
      </c>
    </row>
    <row r="1103" spans="1:25">
      <c r="A1103" s="8" t="s">
        <v>2289</v>
      </c>
      <c r="B1103" s="9" t="s">
        <v>2290</v>
      </c>
      <c r="C1103" s="10" t="s">
        <v>4128</v>
      </c>
      <c r="D1103" s="10">
        <v>45182</v>
      </c>
      <c r="E1103" s="9">
        <v>9</v>
      </c>
      <c r="F1103" s="9">
        <v>13</v>
      </c>
      <c r="G1103" s="9">
        <v>2023</v>
      </c>
      <c r="H1103" s="10">
        <f t="shared" si="136"/>
        <v>45182</v>
      </c>
      <c r="I1103" s="10" t="str" cm="1">
        <f t="array" ref="I1103">_xlfn.IFS(E1103=1,"January",E1103=2,"Febuary",E1103=3,"March",E1103=4,"April",E1103=5,"May",E1103=6,"June",E1103=7,"July",E1103=8,"August",E1103=9,"September",E1103=10,"October",E1103=11,"November",E1103=12,"December",E1103&gt;12,_xlfn.IFS(F1103=1,"January",F1103=2,"Febuary",F1103=3,"March",F1103=4,"April",F1103=5,"May",F1103=6,"June",F1103=7,"July",F1103=8,"August",F1103=9,"September",F1103=10,"October",F1103=11,"November",F1103=12,"December"))</f>
        <v>September</v>
      </c>
      <c r="J1103" s="10" t="str" cm="1">
        <f t="array" ref="J1103">_xlfn.IFS(OR(I1103="December",I1103="January",I1103="Febuary"),"Winter",OR(I1103="March",I1103="April",I1103="May"),"Spring",OR(I1103="June",I1103="July",I1103="August"),"Summer",OR(I1103="September",I1103="October",I1103="November"),"Fall")</f>
        <v>Fall</v>
      </c>
      <c r="K1103" s="13">
        <v>45188</v>
      </c>
      <c r="L1103" s="9">
        <f t="shared" si="137"/>
        <v>6</v>
      </c>
      <c r="M1103" s="9" t="s">
        <v>14</v>
      </c>
      <c r="N1103" s="9">
        <v>83985</v>
      </c>
      <c r="O1103" s="9">
        <v>2331</v>
      </c>
      <c r="P1103" s="14">
        <v>1892.01</v>
      </c>
      <c r="Q1103" s="14">
        <f t="shared" si="138"/>
        <v>1892.01</v>
      </c>
      <c r="R1103" s="9">
        <v>0</v>
      </c>
      <c r="S1103" s="9" t="b">
        <v>0</v>
      </c>
      <c r="T1103" s="9">
        <v>0</v>
      </c>
      <c r="U1103" s="9">
        <f t="shared" si="139"/>
        <v>0</v>
      </c>
      <c r="V1103" s="14">
        <f t="shared" si="140"/>
        <v>-1892.01</v>
      </c>
      <c r="W1103" s="14">
        <f t="shared" si="141"/>
        <v>0</v>
      </c>
      <c r="X1103" s="14">
        <f t="shared" si="142"/>
        <v>0</v>
      </c>
      <c r="Y1103" s="9">
        <f t="shared" si="143"/>
        <v>0</v>
      </c>
    </row>
    <row r="1104" spans="1:25">
      <c r="A1104" s="5" t="s">
        <v>2291</v>
      </c>
      <c r="B1104" s="6" t="s">
        <v>2292</v>
      </c>
      <c r="C1104" s="7" t="s">
        <v>4129</v>
      </c>
      <c r="D1104" s="7">
        <v>44928</v>
      </c>
      <c r="E1104" s="6">
        <v>1</v>
      </c>
      <c r="F1104" s="6">
        <v>2</v>
      </c>
      <c r="G1104" s="6">
        <v>2023</v>
      </c>
      <c r="H1104" s="7">
        <f t="shared" si="136"/>
        <v>44928</v>
      </c>
      <c r="I1104" s="7" t="str" cm="1">
        <f t="array" ref="I1104">_xlfn.IFS(E1104=1,"January",E1104=2,"Febuary",E1104=3,"March",E1104=4,"April",E1104=5,"May",E1104=6,"June",E1104=7,"July",E1104=8,"August",E1104=9,"September",E1104=10,"October",E1104=11,"November",E1104=12,"December",E1104&gt;12,_xlfn.IFS(F1104=1,"January",F1104=2,"Febuary",F1104=3,"March",F1104=4,"April",F1104=5,"May",F1104=6,"June",F1104=7,"July",F1104=8,"August",F1104=9,"September",F1104=10,"October",F1104=11,"November",F1104=12,"December"))</f>
        <v>January</v>
      </c>
      <c r="J1104" s="7" t="str" cm="1">
        <f t="array" ref="J1104">_xlfn.IFS(OR(I1104="December",I1104="January",I1104="Febuary"),"Winter",OR(I1104="March",I1104="April",I1104="May"),"Spring",OR(I1104="June",I1104="July",I1104="August"),"Summer",OR(I1104="September",I1104="October",I1104="November"),"Fall")</f>
        <v>Winter</v>
      </c>
      <c r="K1104" s="11">
        <v>44966</v>
      </c>
      <c r="L1104" s="6">
        <f t="shared" si="137"/>
        <v>38</v>
      </c>
      <c r="M1104" s="6" t="s">
        <v>191</v>
      </c>
      <c r="N1104" s="6">
        <v>85056</v>
      </c>
      <c r="O1104" s="6">
        <v>4235</v>
      </c>
      <c r="P1104" s="12">
        <v>5850.85</v>
      </c>
      <c r="Q1104" s="12">
        <f t="shared" si="138"/>
        <v>3636.145</v>
      </c>
      <c r="R1104" s="6">
        <v>678</v>
      </c>
      <c r="S1104" s="6" t="b">
        <v>0</v>
      </c>
      <c r="T1104" s="6">
        <v>0</v>
      </c>
      <c r="U1104" s="6">
        <f t="shared" si="139"/>
        <v>0</v>
      </c>
      <c r="V1104" s="12">
        <f t="shared" si="140"/>
        <v>30263.855</v>
      </c>
      <c r="W1104" s="12">
        <f t="shared" si="141"/>
        <v>5.36304572271386</v>
      </c>
      <c r="X1104" s="12">
        <f t="shared" si="142"/>
        <v>0</v>
      </c>
      <c r="Y1104" s="6">
        <f t="shared" si="143"/>
        <v>0</v>
      </c>
    </row>
    <row r="1105" spans="1:25">
      <c r="A1105" s="8" t="s">
        <v>2293</v>
      </c>
      <c r="B1105" s="9" t="s">
        <v>2294</v>
      </c>
      <c r="C1105" s="10" t="s">
        <v>4129</v>
      </c>
      <c r="D1105" s="10">
        <v>45123</v>
      </c>
      <c r="E1105" s="9">
        <v>7</v>
      </c>
      <c r="F1105" s="9">
        <v>16</v>
      </c>
      <c r="G1105" s="9">
        <v>2023</v>
      </c>
      <c r="H1105" s="10">
        <f t="shared" si="136"/>
        <v>45123</v>
      </c>
      <c r="I1105" s="10" t="str" cm="1">
        <f t="array" ref="I1105">_xlfn.IFS(E1105=1,"January",E1105=2,"Febuary",E1105=3,"March",E1105=4,"April",E1105=5,"May",E1105=6,"June",E1105=7,"July",E1105=8,"August",E1105=9,"September",E1105=10,"October",E1105=11,"November",E1105=12,"December",E1105&gt;12,_xlfn.IFS(F1105=1,"January",F1105=2,"Febuary",F1105=3,"March",F1105=4,"April",F1105=5,"May",F1105=6,"June",F1105=7,"July",F1105=8,"August",F1105=9,"September",F1105=10,"October",F1105=11,"November",F1105=12,"December"))</f>
        <v>July</v>
      </c>
      <c r="J1105" s="10" t="str" cm="1">
        <f t="array" ref="J1105">_xlfn.IFS(OR(I1105="December",I1105="January",I1105="Febuary"),"Winter",OR(I1105="March",I1105="April",I1105="May"),"Spring",OR(I1105="June",I1105="July",I1105="August"),"Summer",OR(I1105="September",I1105="October",I1105="November"),"Fall")</f>
        <v>Summer</v>
      </c>
      <c r="K1105" s="13">
        <v>45144</v>
      </c>
      <c r="L1105" s="9">
        <f t="shared" si="137"/>
        <v>21</v>
      </c>
      <c r="M1105" s="9" t="s">
        <v>33</v>
      </c>
      <c r="N1105" s="9">
        <v>44303</v>
      </c>
      <c r="O1105" s="9">
        <v>1409</v>
      </c>
      <c r="P1105" s="14">
        <v>941.98</v>
      </c>
      <c r="Q1105" s="14">
        <f t="shared" si="138"/>
        <v>941.98</v>
      </c>
      <c r="R1105" s="9">
        <v>0</v>
      </c>
      <c r="S1105" s="9" t="b">
        <v>1</v>
      </c>
      <c r="T1105" s="9">
        <v>0</v>
      </c>
      <c r="U1105" s="9">
        <f t="shared" si="139"/>
        <v>0</v>
      </c>
      <c r="V1105" s="14">
        <f t="shared" si="140"/>
        <v>-941.98</v>
      </c>
      <c r="W1105" s="14">
        <f t="shared" si="141"/>
        <v>0</v>
      </c>
      <c r="X1105" s="14">
        <f t="shared" si="142"/>
        <v>0</v>
      </c>
      <c r="Y1105" s="9">
        <f t="shared" si="143"/>
        <v>0</v>
      </c>
    </row>
    <row r="1106" spans="1:25">
      <c r="A1106" s="5" t="s">
        <v>2295</v>
      </c>
      <c r="B1106" s="6" t="s">
        <v>2296</v>
      </c>
      <c r="C1106" s="7" t="s">
        <v>4131</v>
      </c>
      <c r="D1106" s="7">
        <v>45196</v>
      </c>
      <c r="E1106" s="6">
        <v>9</v>
      </c>
      <c r="F1106" s="6">
        <v>27</v>
      </c>
      <c r="G1106" s="6">
        <v>2023</v>
      </c>
      <c r="H1106" s="7">
        <f t="shared" si="136"/>
        <v>45196</v>
      </c>
      <c r="I1106" s="7" t="str" cm="1">
        <f t="array" ref="I1106">_xlfn.IFS(E1106=1,"January",E1106=2,"Febuary",E1106=3,"March",E1106=4,"April",E1106=5,"May",E1106=6,"June",E1106=7,"July",E1106=8,"August",E1106=9,"September",E1106=10,"October",E1106=11,"November",E1106=12,"December",E1106&gt;12,_xlfn.IFS(F1106=1,"January",F1106=2,"Febuary",F1106=3,"March",F1106=4,"April",F1106=5,"May",F1106=6,"June",F1106=7,"July",F1106=8,"August",F1106=9,"September",F1106=10,"October",F1106=11,"November",F1106=12,"December"))</f>
        <v>September</v>
      </c>
      <c r="J1106" s="7" t="str" cm="1">
        <f t="array" ref="J1106">_xlfn.IFS(OR(I1106="December",I1106="January",I1106="Febuary"),"Winter",OR(I1106="March",I1106="April",I1106="May"),"Spring",OR(I1106="June",I1106="July",I1106="August"),"Summer",OR(I1106="September",I1106="October",I1106="November"),"Fall")</f>
        <v>Fall</v>
      </c>
      <c r="K1106" s="11">
        <v>45221</v>
      </c>
      <c r="L1106" s="6">
        <f t="shared" si="137"/>
        <v>25</v>
      </c>
      <c r="M1106" s="6" t="s">
        <v>19</v>
      </c>
      <c r="N1106" s="6">
        <v>60207</v>
      </c>
      <c r="O1106" s="6">
        <v>814</v>
      </c>
      <c r="P1106" s="12">
        <v>812.36</v>
      </c>
      <c r="Q1106" s="12">
        <f t="shared" si="138"/>
        <v>812.36</v>
      </c>
      <c r="R1106" s="6">
        <v>100</v>
      </c>
      <c r="S1106" s="6" t="b">
        <v>1</v>
      </c>
      <c r="T1106" s="6">
        <v>0</v>
      </c>
      <c r="U1106" s="6">
        <f t="shared" si="139"/>
        <v>0</v>
      </c>
      <c r="V1106" s="12">
        <f t="shared" si="140"/>
        <v>4187.64</v>
      </c>
      <c r="W1106" s="12">
        <f t="shared" si="141"/>
        <v>8.1236</v>
      </c>
      <c r="X1106" s="12">
        <f t="shared" si="142"/>
        <v>0</v>
      </c>
      <c r="Y1106" s="6">
        <f t="shared" si="143"/>
        <v>0</v>
      </c>
    </row>
    <row r="1107" spans="1:25">
      <c r="A1107" s="8" t="s">
        <v>2297</v>
      </c>
      <c r="B1107" s="9" t="s">
        <v>2298</v>
      </c>
      <c r="C1107" s="10" t="s">
        <v>4127</v>
      </c>
      <c r="D1107" s="10">
        <v>45205</v>
      </c>
      <c r="E1107" s="9">
        <v>10</v>
      </c>
      <c r="F1107" s="9">
        <v>6</v>
      </c>
      <c r="G1107" s="9">
        <v>2023</v>
      </c>
      <c r="H1107" s="10">
        <f t="shared" si="136"/>
        <v>45205</v>
      </c>
      <c r="I1107" s="10" t="str" cm="1">
        <f t="array" ref="I1107">_xlfn.IFS(E1107=1,"January",E1107=2,"Febuary",E1107=3,"March",E1107=4,"April",E1107=5,"May",E1107=6,"June",E1107=7,"July",E1107=8,"August",E1107=9,"September",E1107=10,"October",E1107=11,"November",E1107=12,"December",E1107&gt;12,_xlfn.IFS(F1107=1,"January",F1107=2,"Febuary",F1107=3,"March",F1107=4,"April",F1107=5,"May",F1107=6,"June",F1107=7,"July",F1107=8,"August",F1107=9,"September",F1107=10,"October",F1107=11,"November",F1107=12,"December"))</f>
        <v>October</v>
      </c>
      <c r="J1107" s="10" t="str" cm="1">
        <f t="array" ref="J1107">_xlfn.IFS(OR(I1107="December",I1107="January",I1107="Febuary"),"Winter",OR(I1107="March",I1107="April",I1107="May"),"Spring",OR(I1107="June",I1107="July",I1107="August"),"Summer",OR(I1107="September",I1107="October",I1107="November"),"Fall")</f>
        <v>Fall</v>
      </c>
      <c r="K1107" s="13">
        <v>45219</v>
      </c>
      <c r="L1107" s="9">
        <f t="shared" si="137"/>
        <v>14</v>
      </c>
      <c r="M1107" s="9" t="s">
        <v>19</v>
      </c>
      <c r="N1107" s="9">
        <v>76046</v>
      </c>
      <c r="O1107" s="9">
        <v>2606</v>
      </c>
      <c r="P1107" s="14">
        <v>4358.4</v>
      </c>
      <c r="Q1107" s="14">
        <f t="shared" si="138"/>
        <v>3636.145</v>
      </c>
      <c r="R1107" s="9">
        <v>159</v>
      </c>
      <c r="S1107" s="9" t="b">
        <v>1</v>
      </c>
      <c r="T1107" s="9">
        <v>0</v>
      </c>
      <c r="U1107" s="9">
        <f t="shared" si="139"/>
        <v>0</v>
      </c>
      <c r="V1107" s="14">
        <f t="shared" si="140"/>
        <v>4313.855</v>
      </c>
      <c r="W1107" s="14">
        <f t="shared" si="141"/>
        <v>22.8688364779874</v>
      </c>
      <c r="X1107" s="14">
        <f t="shared" si="142"/>
        <v>0</v>
      </c>
      <c r="Y1107" s="9">
        <f t="shared" si="143"/>
        <v>0</v>
      </c>
    </row>
    <row r="1108" spans="1:25">
      <c r="A1108" s="5" t="s">
        <v>2299</v>
      </c>
      <c r="B1108" s="6" t="s">
        <v>2300</v>
      </c>
      <c r="C1108" s="7" t="s">
        <v>4127</v>
      </c>
      <c r="D1108" s="7">
        <v>45292</v>
      </c>
      <c r="E1108" s="6">
        <v>1</v>
      </c>
      <c r="F1108" s="6">
        <v>1</v>
      </c>
      <c r="G1108" s="6">
        <v>2024</v>
      </c>
      <c r="H1108" s="7">
        <f t="shared" si="136"/>
        <v>45292</v>
      </c>
      <c r="I1108" s="7" t="str" cm="1">
        <f t="array" ref="I1108">_xlfn.IFS(E1108=1,"January",E1108=2,"Febuary",E1108=3,"March",E1108=4,"April",E1108=5,"May",E1108=6,"June",E1108=7,"July",E1108=8,"August",E1108=9,"September",E1108=10,"October",E1108=11,"November",E1108=12,"December",E1108&gt;12,_xlfn.IFS(F1108=1,"January",F1108=2,"Febuary",F1108=3,"March",F1108=4,"April",F1108=5,"May",F1108=6,"June",F1108=7,"July",F1108=8,"August",F1108=9,"September",F1108=10,"October",F1108=11,"November",F1108=12,"December"))</f>
        <v>January</v>
      </c>
      <c r="J1108" s="7" t="str" cm="1">
        <f t="array" ref="J1108">_xlfn.IFS(OR(I1108="December",I1108="January",I1108="Febuary"),"Winter",OR(I1108="March",I1108="April",I1108="May"),"Spring",OR(I1108="June",I1108="July",I1108="August"),"Summer",OR(I1108="September",I1108="October",I1108="November"),"Fall")</f>
        <v>Winter</v>
      </c>
      <c r="K1108" s="11">
        <v>45319</v>
      </c>
      <c r="L1108" s="6">
        <f t="shared" si="137"/>
        <v>27</v>
      </c>
      <c r="M1108" s="6" t="s">
        <v>33</v>
      </c>
      <c r="N1108" s="6">
        <v>30287</v>
      </c>
      <c r="O1108" s="6">
        <v>486</v>
      </c>
      <c r="P1108" s="12">
        <v>561.61</v>
      </c>
      <c r="Q1108" s="12">
        <f t="shared" si="138"/>
        <v>561.61</v>
      </c>
      <c r="R1108" s="6">
        <v>69</v>
      </c>
      <c r="S1108" s="6" t="b">
        <v>0</v>
      </c>
      <c r="T1108" s="6">
        <v>0</v>
      </c>
      <c r="U1108" s="6">
        <f t="shared" si="139"/>
        <v>0</v>
      </c>
      <c r="V1108" s="12">
        <f t="shared" si="140"/>
        <v>2888.39</v>
      </c>
      <c r="W1108" s="12">
        <f t="shared" si="141"/>
        <v>8.13927536231884</v>
      </c>
      <c r="X1108" s="12">
        <f t="shared" si="142"/>
        <v>0</v>
      </c>
      <c r="Y1108" s="6">
        <f t="shared" si="143"/>
        <v>0</v>
      </c>
    </row>
    <row r="1109" spans="1:25">
      <c r="A1109" s="8" t="s">
        <v>2301</v>
      </c>
      <c r="B1109" s="9" t="s">
        <v>2302</v>
      </c>
      <c r="C1109" s="10" t="s">
        <v>4129</v>
      </c>
      <c r="D1109" s="10">
        <v>45175</v>
      </c>
      <c r="E1109" s="9">
        <v>9</v>
      </c>
      <c r="F1109" s="9">
        <v>6</v>
      </c>
      <c r="G1109" s="9">
        <v>2023</v>
      </c>
      <c r="H1109" s="10">
        <f t="shared" si="136"/>
        <v>45175</v>
      </c>
      <c r="I1109" s="10" t="str" cm="1">
        <f t="array" ref="I1109">_xlfn.IFS(E1109=1,"January",E1109=2,"Febuary",E1109=3,"March",E1109=4,"April",E1109=5,"May",E1109=6,"June",E1109=7,"July",E1109=8,"August",E1109=9,"September",E1109=10,"October",E1109=11,"November",E1109=12,"December",E1109&gt;12,_xlfn.IFS(F1109=1,"January",F1109=2,"Febuary",F1109=3,"March",F1109=4,"April",F1109=5,"May",F1109=6,"June",F1109=7,"July",F1109=8,"August",F1109=9,"September",F1109=10,"October",F1109=11,"November",F1109=12,"December"))</f>
        <v>September</v>
      </c>
      <c r="J1109" s="10" t="str" cm="1">
        <f t="array" ref="J1109">_xlfn.IFS(OR(I1109="December",I1109="January",I1109="Febuary"),"Winter",OR(I1109="March",I1109="April",I1109="May"),"Spring",OR(I1109="June",I1109="July",I1109="August"),"Summer",OR(I1109="September",I1109="October",I1109="November"),"Fall")</f>
        <v>Fall</v>
      </c>
      <c r="K1109" s="13">
        <v>45196</v>
      </c>
      <c r="L1109" s="9">
        <f t="shared" si="137"/>
        <v>21</v>
      </c>
      <c r="M1109" s="9" t="s">
        <v>14</v>
      </c>
      <c r="N1109" s="9">
        <v>94709</v>
      </c>
      <c r="O1109" s="9">
        <v>1064</v>
      </c>
      <c r="P1109" s="14">
        <v>1533.88</v>
      </c>
      <c r="Q1109" s="14">
        <f t="shared" si="138"/>
        <v>1533.88</v>
      </c>
      <c r="R1109" s="9">
        <v>159</v>
      </c>
      <c r="S1109" s="9" t="b">
        <v>1</v>
      </c>
      <c r="T1109" s="9">
        <v>0</v>
      </c>
      <c r="U1109" s="9">
        <f t="shared" si="139"/>
        <v>0</v>
      </c>
      <c r="V1109" s="14">
        <f t="shared" si="140"/>
        <v>6416.12</v>
      </c>
      <c r="W1109" s="14">
        <f t="shared" si="141"/>
        <v>9.64704402515723</v>
      </c>
      <c r="X1109" s="14">
        <f t="shared" si="142"/>
        <v>0</v>
      </c>
      <c r="Y1109" s="9">
        <f t="shared" si="143"/>
        <v>0</v>
      </c>
    </row>
    <row r="1110" spans="1:25">
      <c r="A1110" s="5" t="s">
        <v>2303</v>
      </c>
      <c r="B1110" s="6" t="s">
        <v>2304</v>
      </c>
      <c r="C1110" s="7" t="s">
        <v>4129</v>
      </c>
      <c r="D1110" s="7">
        <v>45091</v>
      </c>
      <c r="E1110" s="6">
        <v>6</v>
      </c>
      <c r="F1110" s="6">
        <v>14</v>
      </c>
      <c r="G1110" s="6">
        <v>2023</v>
      </c>
      <c r="H1110" s="7">
        <f t="shared" si="136"/>
        <v>45091</v>
      </c>
      <c r="I1110" s="7" t="str" cm="1">
        <f t="array" ref="I1110">_xlfn.IFS(E1110=1,"January",E1110=2,"Febuary",E1110=3,"March",E1110=4,"April",E1110=5,"May",E1110=6,"June",E1110=7,"July",E1110=8,"August",E1110=9,"September",E1110=10,"October",E1110=11,"November",E1110=12,"December",E1110&gt;12,_xlfn.IFS(F1110=1,"January",F1110=2,"Febuary",F1110=3,"March",F1110=4,"April",F1110=5,"May",F1110=6,"June",F1110=7,"July",F1110=8,"August",F1110=9,"September",F1110=10,"October",F1110=11,"November",F1110=12,"December"))</f>
        <v>June</v>
      </c>
      <c r="J1110" s="7" t="str" cm="1">
        <f t="array" ref="J1110">_xlfn.IFS(OR(I1110="December",I1110="January",I1110="Febuary"),"Winter",OR(I1110="March",I1110="April",I1110="May"),"Spring",OR(I1110="June",I1110="July",I1110="August"),"Summer",OR(I1110="September",I1110="October",I1110="November"),"Fall")</f>
        <v>Summer</v>
      </c>
      <c r="K1110" s="11">
        <v>45103</v>
      </c>
      <c r="L1110" s="6">
        <f t="shared" si="137"/>
        <v>12</v>
      </c>
      <c r="M1110" s="6" t="s">
        <v>23</v>
      </c>
      <c r="N1110" s="6">
        <v>40711</v>
      </c>
      <c r="O1110" s="6">
        <v>1987</v>
      </c>
      <c r="P1110" s="12">
        <v>2923.25</v>
      </c>
      <c r="Q1110" s="12">
        <f t="shared" si="138"/>
        <v>2923.25</v>
      </c>
      <c r="R1110" s="6">
        <v>212</v>
      </c>
      <c r="S1110" s="6" t="b">
        <v>1</v>
      </c>
      <c r="T1110" s="6">
        <v>0</v>
      </c>
      <c r="U1110" s="6">
        <f t="shared" si="139"/>
        <v>0</v>
      </c>
      <c r="V1110" s="12">
        <f t="shared" si="140"/>
        <v>7676.75</v>
      </c>
      <c r="W1110" s="12">
        <f t="shared" si="141"/>
        <v>13.7889150943396</v>
      </c>
      <c r="X1110" s="12">
        <f t="shared" si="142"/>
        <v>0</v>
      </c>
      <c r="Y1110" s="6">
        <f t="shared" si="143"/>
        <v>0</v>
      </c>
    </row>
    <row r="1111" spans="1:25">
      <c r="A1111" s="8" t="s">
        <v>2305</v>
      </c>
      <c r="B1111" s="9" t="s">
        <v>2306</v>
      </c>
      <c r="C1111" s="10" t="s">
        <v>4129</v>
      </c>
      <c r="D1111" s="10">
        <v>45090</v>
      </c>
      <c r="E1111" s="9">
        <v>6</v>
      </c>
      <c r="F1111" s="9">
        <v>13</v>
      </c>
      <c r="G1111" s="9">
        <v>2023</v>
      </c>
      <c r="H1111" s="10">
        <f t="shared" si="136"/>
        <v>45090</v>
      </c>
      <c r="I1111" s="10" t="str" cm="1">
        <f t="array" ref="I1111">_xlfn.IFS(E1111=1,"January",E1111=2,"Febuary",E1111=3,"March",E1111=4,"April",E1111=5,"May",E1111=6,"June",E1111=7,"July",E1111=8,"August",E1111=9,"September",E1111=10,"October",E1111=11,"November",E1111=12,"December",E1111&gt;12,_xlfn.IFS(F1111=1,"January",F1111=2,"Febuary",F1111=3,"March",F1111=4,"April",F1111=5,"May",F1111=6,"June",F1111=7,"July",F1111=8,"August",F1111=9,"September",F1111=10,"October",F1111=11,"November",F1111=12,"December"))</f>
        <v>June</v>
      </c>
      <c r="J1111" s="10" t="str" cm="1">
        <f t="array" ref="J1111">_xlfn.IFS(OR(I1111="December",I1111="January",I1111="Febuary"),"Winter",OR(I1111="March",I1111="April",I1111="May"),"Spring",OR(I1111="June",I1111="July",I1111="August"),"Summer",OR(I1111="September",I1111="October",I1111="November"),"Fall")</f>
        <v>Summer</v>
      </c>
      <c r="K1111" s="13">
        <v>45085</v>
      </c>
      <c r="L1111" s="9">
        <f t="shared" si="137"/>
        <v>45120</v>
      </c>
      <c r="M1111" s="9" t="s">
        <v>19</v>
      </c>
      <c r="N1111" s="9">
        <v>12954</v>
      </c>
      <c r="O1111" s="9">
        <v>530</v>
      </c>
      <c r="P1111" s="14">
        <v>935.79</v>
      </c>
      <c r="Q1111" s="14">
        <f t="shared" si="138"/>
        <v>935.79</v>
      </c>
      <c r="R1111" s="9">
        <v>102</v>
      </c>
      <c r="S1111" s="9" t="b">
        <v>1</v>
      </c>
      <c r="T1111" s="9">
        <v>0</v>
      </c>
      <c r="U1111" s="9">
        <f t="shared" si="139"/>
        <v>0</v>
      </c>
      <c r="V1111" s="14">
        <f t="shared" si="140"/>
        <v>4164.21</v>
      </c>
      <c r="W1111" s="14">
        <f t="shared" si="141"/>
        <v>9.17441176470588</v>
      </c>
      <c r="X1111" s="14">
        <f t="shared" si="142"/>
        <v>0</v>
      </c>
      <c r="Y1111" s="9">
        <f t="shared" si="143"/>
        <v>0</v>
      </c>
    </row>
    <row r="1112" spans="1:25">
      <c r="A1112" s="5" t="s">
        <v>2307</v>
      </c>
      <c r="B1112" s="6" t="s">
        <v>2308</v>
      </c>
      <c r="C1112" s="7" t="s">
        <v>4128</v>
      </c>
      <c r="D1112" s="7" t="s">
        <v>806</v>
      </c>
      <c r="E1112" s="6">
        <v>24</v>
      </c>
      <c r="F1112" s="6">
        <v>5</v>
      </c>
      <c r="G1112" s="6">
        <v>2023</v>
      </c>
      <c r="H1112" s="7">
        <f t="shared" si="136"/>
        <v>45070</v>
      </c>
      <c r="I1112" s="7" t="str" cm="1">
        <f t="array" ref="I1112">_xlfn.IFS(E1112=1,"January",E1112=2,"Febuary",E1112=3,"March",E1112=4,"April",E1112=5,"May",E1112=6,"June",E1112=7,"July",E1112=8,"August",E1112=9,"September",E1112=10,"October",E1112=11,"November",E1112=12,"December",E1112&gt;12,_xlfn.IFS(F1112=1,"January",F1112=2,"Febuary",F1112=3,"March",F1112=4,"April",F1112=5,"May",F1112=6,"June",F1112=7,"July",F1112=8,"August",F1112=9,"September",F1112=10,"October",F1112=11,"November",F1112=12,"December"))</f>
        <v>May</v>
      </c>
      <c r="J1112" s="7" t="str" cm="1">
        <f t="array" ref="J1112">_xlfn.IFS(OR(I1112="December",I1112="January",I1112="Febuary"),"Winter",OR(I1112="March",I1112="April",I1112="May"),"Spring",OR(I1112="June",I1112="July",I1112="August"),"Summer",OR(I1112="September",I1112="October",I1112="November"),"Fall")</f>
        <v>Spring</v>
      </c>
      <c r="K1112" s="11">
        <v>45097</v>
      </c>
      <c r="L1112" s="6">
        <f t="shared" si="137"/>
        <v>27</v>
      </c>
      <c r="M1112" s="6" t="s">
        <v>14</v>
      </c>
      <c r="N1112" s="6">
        <v>74340</v>
      </c>
      <c r="O1112" s="6">
        <v>3657</v>
      </c>
      <c r="P1112" s="12">
        <v>3610.86</v>
      </c>
      <c r="Q1112" s="12">
        <f t="shared" si="138"/>
        <v>3610.86</v>
      </c>
      <c r="R1112" s="6">
        <v>662</v>
      </c>
      <c r="S1112" s="6" t="b">
        <v>1</v>
      </c>
      <c r="T1112" s="6">
        <v>0</v>
      </c>
      <c r="U1112" s="6">
        <f t="shared" si="139"/>
        <v>0</v>
      </c>
      <c r="V1112" s="12">
        <f t="shared" si="140"/>
        <v>29489.14</v>
      </c>
      <c r="W1112" s="12">
        <f t="shared" si="141"/>
        <v>5.45447129909366</v>
      </c>
      <c r="X1112" s="12">
        <f t="shared" si="142"/>
        <v>0</v>
      </c>
      <c r="Y1112" s="6">
        <f t="shared" si="143"/>
        <v>0</v>
      </c>
    </row>
    <row r="1113" spans="1:25">
      <c r="A1113" s="8" t="s">
        <v>2309</v>
      </c>
      <c r="B1113" s="9" t="s">
        <v>2310</v>
      </c>
      <c r="C1113" s="10" t="s">
        <v>4131</v>
      </c>
      <c r="D1113" s="10">
        <v>45168</v>
      </c>
      <c r="E1113" s="9">
        <v>8</v>
      </c>
      <c r="F1113" s="9">
        <v>30</v>
      </c>
      <c r="G1113" s="9">
        <v>2023</v>
      </c>
      <c r="H1113" s="10">
        <f t="shared" si="136"/>
        <v>45168</v>
      </c>
      <c r="I1113" s="10" t="str" cm="1">
        <f t="array" ref="I1113">_xlfn.IFS(E1113=1,"January",E1113=2,"Febuary",E1113=3,"March",E1113=4,"April",E1113=5,"May",E1113=6,"June",E1113=7,"July",E1113=8,"August",E1113=9,"September",E1113=10,"October",E1113=11,"November",E1113=12,"December",E1113&gt;12,_xlfn.IFS(F1113=1,"January",F1113=2,"Febuary",F1113=3,"March",F1113=4,"April",F1113=5,"May",F1113=6,"June",F1113=7,"July",F1113=8,"August",F1113=9,"September",F1113=10,"October",F1113=11,"November",F1113=12,"December"))</f>
        <v>August</v>
      </c>
      <c r="J1113" s="10" t="str" cm="1">
        <f t="array" ref="J1113">_xlfn.IFS(OR(I1113="December",I1113="January",I1113="Febuary"),"Winter",OR(I1113="March",I1113="April",I1113="May"),"Spring",OR(I1113="June",I1113="July",I1113="August"),"Summer",OR(I1113="September",I1113="October",I1113="November"),"Fall")</f>
        <v>Summer</v>
      </c>
      <c r="K1113" s="13">
        <v>45177</v>
      </c>
      <c r="L1113" s="9">
        <f t="shared" si="137"/>
        <v>9</v>
      </c>
      <c r="M1113" s="9" t="s">
        <v>41</v>
      </c>
      <c r="N1113" s="9">
        <v>73101</v>
      </c>
      <c r="O1113" s="9">
        <v>2128</v>
      </c>
      <c r="P1113" s="14">
        <v>3257.85</v>
      </c>
      <c r="Q1113" s="14">
        <f t="shared" si="138"/>
        <v>3257.85</v>
      </c>
      <c r="R1113" s="9">
        <v>332</v>
      </c>
      <c r="S1113" s="9" t="b">
        <v>0</v>
      </c>
      <c r="T1113" s="9">
        <v>73116</v>
      </c>
      <c r="U1113" s="9">
        <f t="shared" si="139"/>
        <v>0.454072979922315</v>
      </c>
      <c r="V1113" s="14">
        <f t="shared" si="140"/>
        <v>13342.15</v>
      </c>
      <c r="W1113" s="14">
        <f t="shared" si="141"/>
        <v>9.81280120481928</v>
      </c>
      <c r="X1113" s="14">
        <f t="shared" si="142"/>
        <v>0.0445572788445757</v>
      </c>
      <c r="Y1113" s="9">
        <f t="shared" si="143"/>
        <v>1.00020519555136</v>
      </c>
    </row>
    <row r="1114" spans="1:25">
      <c r="A1114" s="5" t="s">
        <v>2311</v>
      </c>
      <c r="B1114" s="6" t="s">
        <v>2312</v>
      </c>
      <c r="C1114" s="7" t="s">
        <v>4129</v>
      </c>
      <c r="D1114" s="7">
        <v>45046</v>
      </c>
      <c r="E1114" s="6">
        <v>4</v>
      </c>
      <c r="F1114" s="6">
        <v>30</v>
      </c>
      <c r="G1114" s="6">
        <v>2023</v>
      </c>
      <c r="H1114" s="7">
        <f t="shared" si="136"/>
        <v>45046</v>
      </c>
      <c r="I1114" s="7" t="str" cm="1">
        <f t="array" ref="I1114">_xlfn.IFS(E1114=1,"January",E1114=2,"Febuary",E1114=3,"March",E1114=4,"April",E1114=5,"May",E1114=6,"June",E1114=7,"July",E1114=8,"August",E1114=9,"September",E1114=10,"October",E1114=11,"November",E1114=12,"December",E1114&gt;12,_xlfn.IFS(F1114=1,"January",F1114=2,"Febuary",F1114=3,"March",F1114=4,"April",F1114=5,"May",F1114=6,"June",F1114=7,"July",F1114=8,"August",F1114=9,"September",F1114=10,"October",F1114=11,"November",F1114=12,"December"))</f>
        <v>April</v>
      </c>
      <c r="J1114" s="7" t="str" cm="1">
        <f t="array" ref="J1114">_xlfn.IFS(OR(I1114="December",I1114="January",I1114="Febuary"),"Winter",OR(I1114="March",I1114="April",I1114="May"),"Spring",OR(I1114="June",I1114="July",I1114="August"),"Summer",OR(I1114="September",I1114="October",I1114="November"),"Fall")</f>
        <v>Spring</v>
      </c>
      <c r="K1114" s="11">
        <v>45060</v>
      </c>
      <c r="L1114" s="6">
        <f t="shared" si="137"/>
        <v>14</v>
      </c>
      <c r="M1114" s="6" t="s">
        <v>14</v>
      </c>
      <c r="N1114" s="6">
        <v>72520</v>
      </c>
      <c r="O1114" s="6">
        <v>2269</v>
      </c>
      <c r="P1114" s="12">
        <v>4407.36</v>
      </c>
      <c r="Q1114" s="12">
        <f t="shared" si="138"/>
        <v>3636.145</v>
      </c>
      <c r="R1114" s="6">
        <v>356</v>
      </c>
      <c r="S1114" s="6" t="b">
        <v>1</v>
      </c>
      <c r="T1114" s="6">
        <v>0</v>
      </c>
      <c r="U1114" s="6">
        <f t="shared" si="139"/>
        <v>0</v>
      </c>
      <c r="V1114" s="12">
        <f t="shared" si="140"/>
        <v>14163.855</v>
      </c>
      <c r="W1114" s="12">
        <f t="shared" si="141"/>
        <v>10.2138904494382</v>
      </c>
      <c r="X1114" s="12">
        <f t="shared" si="142"/>
        <v>0</v>
      </c>
      <c r="Y1114" s="6">
        <f t="shared" si="143"/>
        <v>0</v>
      </c>
    </row>
    <row r="1115" spans="1:25">
      <c r="A1115" s="8" t="s">
        <v>2313</v>
      </c>
      <c r="B1115" s="9" t="s">
        <v>2314</v>
      </c>
      <c r="C1115" s="10" t="s">
        <v>4129</v>
      </c>
      <c r="D1115" s="10">
        <v>45263</v>
      </c>
      <c r="E1115" s="9">
        <v>12</v>
      </c>
      <c r="F1115" s="9">
        <v>3</v>
      </c>
      <c r="G1115" s="9">
        <v>2023</v>
      </c>
      <c r="H1115" s="10">
        <f t="shared" si="136"/>
        <v>45263</v>
      </c>
      <c r="I1115" s="10" t="str" cm="1">
        <f t="array" ref="I1115">_xlfn.IFS(E1115=1,"January",E1115=2,"Febuary",E1115=3,"March",E1115=4,"April",E1115=5,"May",E1115=6,"June",E1115=7,"July",E1115=8,"August",E1115=9,"September",E1115=10,"October",E1115=11,"November",E1115=12,"December",E1115&gt;12,_xlfn.IFS(F1115=1,"January",F1115=2,"Febuary",F1115=3,"March",F1115=4,"April",F1115=5,"May",F1115=6,"June",F1115=7,"July",F1115=8,"August",F1115=9,"September",F1115=10,"October",F1115=11,"November",F1115=12,"December"))</f>
        <v>December</v>
      </c>
      <c r="J1115" s="10" t="str" cm="1">
        <f t="array" ref="J1115">_xlfn.IFS(OR(I1115="December",I1115="January",I1115="Febuary"),"Winter",OR(I1115="March",I1115="April",I1115="May"),"Spring",OR(I1115="June",I1115="July",I1115="August"),"Summer",OR(I1115="September",I1115="October",I1115="November"),"Fall")</f>
        <v>Winter</v>
      </c>
      <c r="K1115" s="13">
        <v>45265</v>
      </c>
      <c r="L1115" s="9">
        <f t="shared" si="137"/>
        <v>2</v>
      </c>
      <c r="M1115" s="9" t="s">
        <v>41</v>
      </c>
      <c r="N1115" s="9">
        <v>88062</v>
      </c>
      <c r="O1115" s="9">
        <v>1473</v>
      </c>
      <c r="P1115" s="14">
        <v>2349.97</v>
      </c>
      <c r="Q1115" s="14">
        <f t="shared" si="138"/>
        <v>2349.97</v>
      </c>
      <c r="R1115" s="9">
        <v>129</v>
      </c>
      <c r="S1115" s="9" t="b">
        <v>0</v>
      </c>
      <c r="T1115" s="9">
        <v>0</v>
      </c>
      <c r="U1115" s="9">
        <f t="shared" si="139"/>
        <v>0</v>
      </c>
      <c r="V1115" s="14">
        <f t="shared" si="140"/>
        <v>4100.03</v>
      </c>
      <c r="W1115" s="14">
        <f t="shared" si="141"/>
        <v>18.2168217054264</v>
      </c>
      <c r="X1115" s="14">
        <f t="shared" si="142"/>
        <v>0</v>
      </c>
      <c r="Y1115" s="9">
        <f t="shared" si="143"/>
        <v>0</v>
      </c>
    </row>
    <row r="1116" spans="1:25">
      <c r="A1116" s="5" t="s">
        <v>2315</v>
      </c>
      <c r="B1116" s="6" t="s">
        <v>2316</v>
      </c>
      <c r="C1116" s="7" t="s">
        <v>4131</v>
      </c>
      <c r="D1116" s="7">
        <v>44955</v>
      </c>
      <c r="E1116" s="6">
        <v>1</v>
      </c>
      <c r="F1116" s="6">
        <v>29</v>
      </c>
      <c r="G1116" s="6">
        <v>2023</v>
      </c>
      <c r="H1116" s="7">
        <f t="shared" si="136"/>
        <v>44955</v>
      </c>
      <c r="I1116" s="7" t="str" cm="1">
        <f t="array" ref="I1116">_xlfn.IFS(E1116=1,"January",E1116=2,"Febuary",E1116=3,"March",E1116=4,"April",E1116=5,"May",E1116=6,"June",E1116=7,"July",E1116=8,"August",E1116=9,"September",E1116=10,"October",E1116=11,"November",E1116=12,"December",E1116&gt;12,_xlfn.IFS(F1116=1,"January",F1116=2,"Febuary",F1116=3,"March",F1116=4,"April",F1116=5,"May",F1116=6,"June",F1116=7,"July",F1116=8,"August",F1116=9,"September",F1116=10,"October",F1116=11,"November",F1116=12,"December"))</f>
        <v>January</v>
      </c>
      <c r="J1116" s="7" t="str" cm="1">
        <f t="array" ref="J1116">_xlfn.IFS(OR(I1116="December",I1116="January",I1116="Febuary"),"Winter",OR(I1116="March",I1116="April",I1116="May"),"Spring",OR(I1116="June",I1116="July",I1116="August"),"Summer",OR(I1116="September",I1116="October",I1116="November"),"Fall")</f>
        <v>Winter</v>
      </c>
      <c r="K1116" s="11">
        <v>44980</v>
      </c>
      <c r="L1116" s="6">
        <f t="shared" si="137"/>
        <v>25</v>
      </c>
      <c r="M1116" s="6" t="s">
        <v>19</v>
      </c>
      <c r="N1116" s="6">
        <v>19574</v>
      </c>
      <c r="O1116" s="6">
        <v>389</v>
      </c>
      <c r="P1116" s="12">
        <v>480.34</v>
      </c>
      <c r="Q1116" s="12">
        <f t="shared" si="138"/>
        <v>480.34</v>
      </c>
      <c r="R1116" s="6">
        <v>57</v>
      </c>
      <c r="S1116" s="6" t="b">
        <v>0</v>
      </c>
      <c r="T1116" s="6">
        <v>0</v>
      </c>
      <c r="U1116" s="6">
        <f t="shared" si="139"/>
        <v>0</v>
      </c>
      <c r="V1116" s="12">
        <f t="shared" si="140"/>
        <v>2369.66</v>
      </c>
      <c r="W1116" s="12">
        <f t="shared" si="141"/>
        <v>8.42701754385965</v>
      </c>
      <c r="X1116" s="12">
        <f t="shared" si="142"/>
        <v>0</v>
      </c>
      <c r="Y1116" s="6">
        <f t="shared" si="143"/>
        <v>0</v>
      </c>
    </row>
    <row r="1117" spans="1:25">
      <c r="A1117" s="8" t="s">
        <v>2317</v>
      </c>
      <c r="B1117" s="9" t="s">
        <v>2318</v>
      </c>
      <c r="C1117" s="10" t="s">
        <v>4128</v>
      </c>
      <c r="D1117" s="10">
        <v>45221</v>
      </c>
      <c r="E1117" s="9">
        <v>10</v>
      </c>
      <c r="F1117" s="9">
        <v>22</v>
      </c>
      <c r="G1117" s="9">
        <v>2023</v>
      </c>
      <c r="H1117" s="10">
        <f t="shared" si="136"/>
        <v>45221</v>
      </c>
      <c r="I1117" s="10" t="str" cm="1">
        <f t="array" ref="I1117">_xlfn.IFS(E1117=1,"January",E1117=2,"Febuary",E1117=3,"March",E1117=4,"April",E1117=5,"May",E1117=6,"June",E1117=7,"July",E1117=8,"August",E1117=9,"September",E1117=10,"October",E1117=11,"November",E1117=12,"December",E1117&gt;12,_xlfn.IFS(F1117=1,"January",F1117=2,"Febuary",F1117=3,"March",F1117=4,"April",F1117=5,"May",F1117=6,"June",F1117=7,"July",F1117=8,"August",F1117=9,"September",F1117=10,"October",F1117=11,"November",F1117=12,"December"))</f>
        <v>October</v>
      </c>
      <c r="J1117" s="10" t="str" cm="1">
        <f t="array" ref="J1117">_xlfn.IFS(OR(I1117="December",I1117="January",I1117="Febuary"),"Winter",OR(I1117="March",I1117="April",I1117="May"),"Spring",OR(I1117="June",I1117="July",I1117="August"),"Summer",OR(I1117="September",I1117="October",I1117="November"),"Fall")</f>
        <v>Fall</v>
      </c>
      <c r="K1117" s="13">
        <v>45235</v>
      </c>
      <c r="L1117" s="9">
        <f t="shared" si="137"/>
        <v>14</v>
      </c>
      <c r="M1117" s="9" t="s">
        <v>41</v>
      </c>
      <c r="N1117" s="9">
        <v>10184</v>
      </c>
      <c r="O1117" s="9">
        <v>443</v>
      </c>
      <c r="P1117" s="14">
        <v>640.61</v>
      </c>
      <c r="Q1117" s="14">
        <f t="shared" si="138"/>
        <v>640.61</v>
      </c>
      <c r="R1117" s="9">
        <v>0</v>
      </c>
      <c r="S1117" s="9" t="b">
        <v>1</v>
      </c>
      <c r="T1117" s="9">
        <v>0</v>
      </c>
      <c r="U1117" s="9">
        <f t="shared" si="139"/>
        <v>0</v>
      </c>
      <c r="V1117" s="14">
        <f t="shared" si="140"/>
        <v>-640.61</v>
      </c>
      <c r="W1117" s="14">
        <f t="shared" si="141"/>
        <v>0</v>
      </c>
      <c r="X1117" s="14">
        <f t="shared" si="142"/>
        <v>0</v>
      </c>
      <c r="Y1117" s="9">
        <f t="shared" si="143"/>
        <v>0</v>
      </c>
    </row>
    <row r="1118" spans="1:25">
      <c r="A1118" s="5" t="s">
        <v>2319</v>
      </c>
      <c r="B1118" s="6" t="s">
        <v>2320</v>
      </c>
      <c r="C1118" s="7" t="s">
        <v>4131</v>
      </c>
      <c r="D1118" s="7">
        <v>45108</v>
      </c>
      <c r="E1118" s="6">
        <v>7</v>
      </c>
      <c r="F1118" s="6">
        <v>1</v>
      </c>
      <c r="G1118" s="6">
        <v>2023</v>
      </c>
      <c r="H1118" s="7">
        <f t="shared" si="136"/>
        <v>45108</v>
      </c>
      <c r="I1118" s="7" t="str" cm="1">
        <f t="array" ref="I1118">_xlfn.IFS(E1118=1,"January",E1118=2,"Febuary",E1118=3,"March",E1118=4,"April",E1118=5,"May",E1118=6,"June",E1118=7,"July",E1118=8,"August",E1118=9,"September",E1118=10,"October",E1118=11,"November",E1118=12,"December",E1118&gt;12,_xlfn.IFS(F1118=1,"January",F1118=2,"Febuary",F1118=3,"March",F1118=4,"April",F1118=5,"May",F1118=6,"June",F1118=7,"July",F1118=8,"August",F1118=9,"September",F1118=10,"October",F1118=11,"November",F1118=12,"December"))</f>
        <v>July</v>
      </c>
      <c r="J1118" s="7" t="str" cm="1">
        <f t="array" ref="J1118">_xlfn.IFS(OR(I1118="December",I1118="January",I1118="Febuary"),"Winter",OR(I1118="March",I1118="April",I1118="May"),"Spring",OR(I1118="June",I1118="July",I1118="August"),"Summer",OR(I1118="September",I1118="October",I1118="November"),"Fall")</f>
        <v>Summer</v>
      </c>
      <c r="K1118" s="11">
        <v>45110</v>
      </c>
      <c r="L1118" s="6">
        <f t="shared" si="137"/>
        <v>2</v>
      </c>
      <c r="M1118" s="6" t="s">
        <v>234</v>
      </c>
      <c r="N1118" s="6">
        <v>20096</v>
      </c>
      <c r="O1118" s="6">
        <v>487</v>
      </c>
      <c r="P1118" s="12">
        <v>783.84</v>
      </c>
      <c r="Q1118" s="12">
        <f t="shared" si="138"/>
        <v>783.84</v>
      </c>
      <c r="R1118" s="6">
        <v>34</v>
      </c>
      <c r="S1118" s="6" t="b">
        <v>0</v>
      </c>
      <c r="T1118" s="6">
        <v>0</v>
      </c>
      <c r="U1118" s="6">
        <f t="shared" si="139"/>
        <v>0</v>
      </c>
      <c r="V1118" s="12">
        <f t="shared" si="140"/>
        <v>916.16</v>
      </c>
      <c r="W1118" s="12">
        <f t="shared" si="141"/>
        <v>23.0541176470588</v>
      </c>
      <c r="X1118" s="12">
        <f t="shared" si="142"/>
        <v>0</v>
      </c>
      <c r="Y1118" s="6">
        <f t="shared" si="143"/>
        <v>0</v>
      </c>
    </row>
    <row r="1119" spans="1:25">
      <c r="A1119" s="8" t="s">
        <v>2321</v>
      </c>
      <c r="B1119" s="9" t="s">
        <v>2322</v>
      </c>
      <c r="C1119" s="10" t="s">
        <v>4129</v>
      </c>
      <c r="D1119" s="10">
        <v>45015</v>
      </c>
      <c r="E1119" s="9">
        <v>3</v>
      </c>
      <c r="F1119" s="9">
        <v>30</v>
      </c>
      <c r="G1119" s="9">
        <v>2023</v>
      </c>
      <c r="H1119" s="10">
        <f t="shared" si="136"/>
        <v>45015</v>
      </c>
      <c r="I1119" s="10" t="str" cm="1">
        <f t="array" ref="I1119">_xlfn.IFS(E1119=1,"January",E1119=2,"Febuary",E1119=3,"March",E1119=4,"April",E1119=5,"May",E1119=6,"June",E1119=7,"July",E1119=8,"August",E1119=9,"September",E1119=10,"October",E1119=11,"November",E1119=12,"December",E1119&gt;12,_xlfn.IFS(F1119=1,"January",F1119=2,"Febuary",F1119=3,"March",F1119=4,"April",F1119=5,"May",F1119=6,"June",F1119=7,"July",F1119=8,"August",F1119=9,"September",F1119=10,"October",F1119=11,"November",F1119=12,"December"))</f>
        <v>March</v>
      </c>
      <c r="J1119" s="10" t="str" cm="1">
        <f t="array" ref="J1119">_xlfn.IFS(OR(I1119="December",I1119="January",I1119="Febuary"),"Winter",OR(I1119="March",I1119="April",I1119="May"),"Spring",OR(I1119="June",I1119="July",I1119="August"),"Summer",OR(I1119="September",I1119="October",I1119="November"),"Fall")</f>
        <v>Spring</v>
      </c>
      <c r="K1119" s="13">
        <v>45043</v>
      </c>
      <c r="L1119" s="9">
        <f t="shared" si="137"/>
        <v>28</v>
      </c>
      <c r="M1119" s="9" t="s">
        <v>19</v>
      </c>
      <c r="N1119" s="9">
        <v>68728</v>
      </c>
      <c r="O1119" s="9">
        <v>2960</v>
      </c>
      <c r="P1119" s="14">
        <v>4198.5</v>
      </c>
      <c r="Q1119" s="14">
        <f t="shared" si="138"/>
        <v>3636.145</v>
      </c>
      <c r="R1119" s="9">
        <v>591</v>
      </c>
      <c r="S1119" s="9" t="b">
        <v>1</v>
      </c>
      <c r="T1119" s="9">
        <v>0</v>
      </c>
      <c r="U1119" s="9">
        <f t="shared" si="139"/>
        <v>0</v>
      </c>
      <c r="V1119" s="14">
        <f t="shared" si="140"/>
        <v>25913.855</v>
      </c>
      <c r="W1119" s="14">
        <f t="shared" si="141"/>
        <v>6.1525296108291</v>
      </c>
      <c r="X1119" s="14">
        <f t="shared" si="142"/>
        <v>0</v>
      </c>
      <c r="Y1119" s="9">
        <f t="shared" si="143"/>
        <v>0</v>
      </c>
    </row>
    <row r="1120" spans="1:25">
      <c r="A1120" s="5" t="s">
        <v>2323</v>
      </c>
      <c r="B1120" s="6" t="s">
        <v>2324</v>
      </c>
      <c r="C1120" s="7" t="s">
        <v>4128</v>
      </c>
      <c r="D1120" s="7">
        <v>45284</v>
      </c>
      <c r="E1120" s="6">
        <v>12</v>
      </c>
      <c r="F1120" s="6">
        <v>24</v>
      </c>
      <c r="G1120" s="6">
        <v>2023</v>
      </c>
      <c r="H1120" s="7">
        <f t="shared" si="136"/>
        <v>45284</v>
      </c>
      <c r="I1120" s="7" t="str" cm="1">
        <f t="array" ref="I1120">_xlfn.IFS(E1120=1,"January",E1120=2,"Febuary",E1120=3,"March",E1120=4,"April",E1120=5,"May",E1120=6,"June",E1120=7,"July",E1120=8,"August",E1120=9,"September",E1120=10,"October",E1120=11,"November",E1120=12,"December",E1120&gt;12,_xlfn.IFS(F1120=1,"January",F1120=2,"Febuary",F1120=3,"March",F1120=4,"April",F1120=5,"May",F1120=6,"June",F1120=7,"July",F1120=8,"August",F1120=9,"September",F1120=10,"October",F1120=11,"November",F1120=12,"December"))</f>
        <v>December</v>
      </c>
      <c r="J1120" s="7" t="str" cm="1">
        <f t="array" ref="J1120">_xlfn.IFS(OR(I1120="December",I1120="January",I1120="Febuary"),"Winter",OR(I1120="March",I1120="April",I1120="May"),"Spring",OR(I1120="June",I1120="July",I1120="August"),"Summer",OR(I1120="September",I1120="October",I1120="November"),"Fall")</f>
        <v>Winter</v>
      </c>
      <c r="K1120" s="11">
        <v>45295</v>
      </c>
      <c r="L1120" s="6">
        <f t="shared" si="137"/>
        <v>11</v>
      </c>
      <c r="M1120" s="6" t="s">
        <v>41</v>
      </c>
      <c r="N1120" s="6">
        <v>35016</v>
      </c>
      <c r="O1120" s="6">
        <v>1343</v>
      </c>
      <c r="P1120" s="12">
        <v>705.09</v>
      </c>
      <c r="Q1120" s="12">
        <f t="shared" si="138"/>
        <v>705.09</v>
      </c>
      <c r="R1120" s="6">
        <v>192</v>
      </c>
      <c r="S1120" s="6" t="b">
        <v>0</v>
      </c>
      <c r="T1120" s="6">
        <v>0</v>
      </c>
      <c r="U1120" s="6">
        <f t="shared" si="139"/>
        <v>0</v>
      </c>
      <c r="V1120" s="12">
        <f t="shared" si="140"/>
        <v>8894.91</v>
      </c>
      <c r="W1120" s="12">
        <f t="shared" si="141"/>
        <v>3.67234375</v>
      </c>
      <c r="X1120" s="12">
        <f t="shared" si="142"/>
        <v>0</v>
      </c>
      <c r="Y1120" s="6">
        <f t="shared" si="143"/>
        <v>0</v>
      </c>
    </row>
    <row r="1121" spans="1:25">
      <c r="A1121" s="8" t="s">
        <v>2325</v>
      </c>
      <c r="B1121" s="9" t="s">
        <v>2326</v>
      </c>
      <c r="C1121" s="10" t="s">
        <v>4128</v>
      </c>
      <c r="D1121" s="10">
        <v>45287</v>
      </c>
      <c r="E1121" s="9">
        <v>12</v>
      </c>
      <c r="F1121" s="9">
        <v>27</v>
      </c>
      <c r="G1121" s="9">
        <v>2023</v>
      </c>
      <c r="H1121" s="10">
        <f t="shared" si="136"/>
        <v>45287</v>
      </c>
      <c r="I1121" s="10" t="str" cm="1">
        <f t="array" ref="I1121">_xlfn.IFS(E1121=1,"January",E1121=2,"Febuary",E1121=3,"March",E1121=4,"April",E1121=5,"May",E1121=6,"June",E1121=7,"July",E1121=8,"August",E1121=9,"September",E1121=10,"October",E1121=11,"November",E1121=12,"December",E1121&gt;12,_xlfn.IFS(F1121=1,"January",F1121=2,"Febuary",F1121=3,"March",F1121=4,"April",F1121=5,"May",F1121=6,"June",F1121=7,"July",F1121=8,"August",F1121=9,"September",F1121=10,"October",F1121=11,"November",F1121=12,"December"))</f>
        <v>December</v>
      </c>
      <c r="J1121" s="10" t="str" cm="1">
        <f t="array" ref="J1121">_xlfn.IFS(OR(I1121="December",I1121="January",I1121="Febuary"),"Winter",OR(I1121="March",I1121="April",I1121="May"),"Spring",OR(I1121="June",I1121="July",I1121="August"),"Summer",OR(I1121="September",I1121="October",I1121="November"),"Fall")</f>
        <v>Winter</v>
      </c>
      <c r="K1121" s="13">
        <v>45312</v>
      </c>
      <c r="L1121" s="9">
        <f t="shared" si="137"/>
        <v>25</v>
      </c>
      <c r="M1121" s="9" t="s">
        <v>23</v>
      </c>
      <c r="N1121" s="9">
        <v>12246</v>
      </c>
      <c r="O1121" s="9">
        <v>209</v>
      </c>
      <c r="P1121" s="14">
        <v>165.56</v>
      </c>
      <c r="Q1121" s="14">
        <f t="shared" si="138"/>
        <v>165.56</v>
      </c>
      <c r="R1121" s="9">
        <v>23</v>
      </c>
      <c r="S1121" s="9" t="b">
        <v>1</v>
      </c>
      <c r="T1121" s="9">
        <v>0</v>
      </c>
      <c r="U1121" s="9">
        <f t="shared" si="139"/>
        <v>0</v>
      </c>
      <c r="V1121" s="14">
        <f t="shared" si="140"/>
        <v>984.44</v>
      </c>
      <c r="W1121" s="14">
        <f t="shared" si="141"/>
        <v>7.19826086956522</v>
      </c>
      <c r="X1121" s="14">
        <f t="shared" si="142"/>
        <v>0</v>
      </c>
      <c r="Y1121" s="9">
        <f t="shared" si="143"/>
        <v>0</v>
      </c>
    </row>
    <row r="1122" spans="1:25">
      <c r="A1122" s="5" t="s">
        <v>2327</v>
      </c>
      <c r="B1122" s="6" t="s">
        <v>2328</v>
      </c>
      <c r="C1122" s="7" t="s">
        <v>4131</v>
      </c>
      <c r="D1122" s="7">
        <v>45215</v>
      </c>
      <c r="E1122" s="6">
        <v>10</v>
      </c>
      <c r="F1122" s="6">
        <v>16</v>
      </c>
      <c r="G1122" s="6">
        <v>2023</v>
      </c>
      <c r="H1122" s="7">
        <f t="shared" si="136"/>
        <v>45215</v>
      </c>
      <c r="I1122" s="7" t="str" cm="1">
        <f t="array" ref="I1122">_xlfn.IFS(E1122=1,"January",E1122=2,"Febuary",E1122=3,"March",E1122=4,"April",E1122=5,"May",E1122=6,"June",E1122=7,"July",E1122=8,"August",E1122=9,"September",E1122=10,"October",E1122=11,"November",E1122=12,"December",E1122&gt;12,_xlfn.IFS(F1122=1,"January",F1122=2,"Febuary",F1122=3,"March",F1122=4,"April",F1122=5,"May",F1122=6,"June",F1122=7,"July",F1122=8,"August",F1122=9,"September",F1122=10,"October",F1122=11,"November",F1122=12,"December"))</f>
        <v>October</v>
      </c>
      <c r="J1122" s="7" t="str" cm="1">
        <f t="array" ref="J1122">_xlfn.IFS(OR(I1122="December",I1122="January",I1122="Febuary"),"Winter",OR(I1122="March",I1122="April",I1122="May"),"Spring",OR(I1122="June",I1122="July",I1122="August"),"Summer",OR(I1122="September",I1122="October",I1122="November"),"Fall")</f>
        <v>Fall</v>
      </c>
      <c r="K1122" s="11">
        <v>45228</v>
      </c>
      <c r="L1122" s="6">
        <f t="shared" si="137"/>
        <v>13</v>
      </c>
      <c r="M1122" s="6" t="s">
        <v>33</v>
      </c>
      <c r="N1122" s="6">
        <v>46558</v>
      </c>
      <c r="O1122" s="6">
        <v>1410</v>
      </c>
      <c r="P1122" s="12">
        <v>2419.14</v>
      </c>
      <c r="Q1122" s="12">
        <f t="shared" si="138"/>
        <v>2419.14</v>
      </c>
      <c r="R1122" s="6">
        <v>131</v>
      </c>
      <c r="S1122" s="6" t="b">
        <v>1</v>
      </c>
      <c r="T1122" s="6">
        <v>0</v>
      </c>
      <c r="U1122" s="6">
        <f t="shared" si="139"/>
        <v>0</v>
      </c>
      <c r="V1122" s="12">
        <f t="shared" si="140"/>
        <v>4130.86</v>
      </c>
      <c r="W1122" s="12">
        <f t="shared" si="141"/>
        <v>18.4667175572519</v>
      </c>
      <c r="X1122" s="12">
        <f t="shared" si="142"/>
        <v>0</v>
      </c>
      <c r="Y1122" s="6">
        <f t="shared" si="143"/>
        <v>0</v>
      </c>
    </row>
    <row r="1123" spans="1:25">
      <c r="A1123" s="8" t="s">
        <v>2329</v>
      </c>
      <c r="B1123" s="9" t="s">
        <v>2330</v>
      </c>
      <c r="C1123" s="10" t="s">
        <v>4128</v>
      </c>
      <c r="D1123" s="10">
        <v>45179</v>
      </c>
      <c r="E1123" s="9">
        <v>9</v>
      </c>
      <c r="F1123" s="9">
        <v>10</v>
      </c>
      <c r="G1123" s="9">
        <v>2023</v>
      </c>
      <c r="H1123" s="10">
        <f t="shared" si="136"/>
        <v>45179</v>
      </c>
      <c r="I1123" s="10" t="str" cm="1">
        <f t="array" ref="I1123">_xlfn.IFS(E1123=1,"January",E1123=2,"Febuary",E1123=3,"March",E1123=4,"April",E1123=5,"May",E1123=6,"June",E1123=7,"July",E1123=8,"August",E1123=9,"September",E1123=10,"October",E1123=11,"November",E1123=12,"December",E1123&gt;12,_xlfn.IFS(F1123=1,"January",F1123=2,"Febuary",F1123=3,"March",F1123=4,"April",F1123=5,"May",F1123=6,"June",F1123=7,"July",F1123=8,"August",F1123=9,"September",F1123=10,"October",F1123=11,"November",F1123=12,"December"))</f>
        <v>September</v>
      </c>
      <c r="J1123" s="10" t="str" cm="1">
        <f t="array" ref="J1123">_xlfn.IFS(OR(I1123="December",I1123="January",I1123="Febuary"),"Winter",OR(I1123="March",I1123="April",I1123="May"),"Spring",OR(I1123="June",I1123="July",I1123="August"),"Summer",OR(I1123="September",I1123="October",I1123="November"),"Fall")</f>
        <v>Fall</v>
      </c>
      <c r="K1123" s="13">
        <v>45180</v>
      </c>
      <c r="L1123" s="9">
        <f t="shared" si="137"/>
        <v>1</v>
      </c>
      <c r="M1123" s="9" t="s">
        <v>14</v>
      </c>
      <c r="N1123" s="9">
        <v>19381</v>
      </c>
      <c r="O1123" s="9">
        <v>718</v>
      </c>
      <c r="P1123" s="14">
        <v>652.64</v>
      </c>
      <c r="Q1123" s="14">
        <f t="shared" si="138"/>
        <v>652.64</v>
      </c>
      <c r="R1123" s="9">
        <v>100</v>
      </c>
      <c r="S1123" s="9" t="b">
        <v>0</v>
      </c>
      <c r="T1123" s="9">
        <v>0</v>
      </c>
      <c r="U1123" s="9">
        <f t="shared" si="139"/>
        <v>0</v>
      </c>
      <c r="V1123" s="14">
        <f t="shared" si="140"/>
        <v>4347.36</v>
      </c>
      <c r="W1123" s="14">
        <f t="shared" si="141"/>
        <v>6.5264</v>
      </c>
      <c r="X1123" s="14">
        <f t="shared" si="142"/>
        <v>0</v>
      </c>
      <c r="Y1123" s="9">
        <f t="shared" si="143"/>
        <v>0</v>
      </c>
    </row>
    <row r="1124" spans="1:25">
      <c r="A1124" s="5" t="s">
        <v>2331</v>
      </c>
      <c r="B1124" s="6" t="s">
        <v>2332</v>
      </c>
      <c r="C1124" s="7" t="s">
        <v>4129</v>
      </c>
      <c r="D1124" s="7" t="s">
        <v>2333</v>
      </c>
      <c r="E1124" s="6">
        <v>20</v>
      </c>
      <c r="F1124" s="6">
        <v>1</v>
      </c>
      <c r="G1124" s="6">
        <v>2023</v>
      </c>
      <c r="H1124" s="7">
        <f t="shared" si="136"/>
        <v>44946</v>
      </c>
      <c r="I1124" s="7" t="str" cm="1">
        <f t="array" ref="I1124">_xlfn.IFS(E1124=1,"January",E1124=2,"Febuary",E1124=3,"March",E1124=4,"April",E1124=5,"May",E1124=6,"June",E1124=7,"July",E1124=8,"August",E1124=9,"September",E1124=10,"October",E1124=11,"November",E1124=12,"December",E1124&gt;12,_xlfn.IFS(F1124=1,"January",F1124=2,"Febuary",F1124=3,"March",F1124=4,"April",F1124=5,"May",F1124=6,"June",F1124=7,"July",F1124=8,"August",F1124=9,"September",F1124=10,"October",F1124=11,"November",F1124=12,"December"))</f>
        <v>January</v>
      </c>
      <c r="J1124" s="7" t="str" cm="1">
        <f t="array" ref="J1124">_xlfn.IFS(OR(I1124="December",I1124="January",I1124="Febuary"),"Winter",OR(I1124="March",I1124="April",I1124="May"),"Spring",OR(I1124="June",I1124="July",I1124="August"),"Summer",OR(I1124="September",I1124="October",I1124="November"),"Fall")</f>
        <v>Winter</v>
      </c>
      <c r="K1124" s="11">
        <v>44953</v>
      </c>
      <c r="L1124" s="6">
        <f t="shared" si="137"/>
        <v>7</v>
      </c>
      <c r="M1124" s="6" t="s">
        <v>19</v>
      </c>
      <c r="N1124" s="6">
        <v>37455</v>
      </c>
      <c r="O1124" s="6">
        <v>726</v>
      </c>
      <c r="P1124" s="12">
        <v>1159.67</v>
      </c>
      <c r="Q1124" s="12">
        <f t="shared" si="138"/>
        <v>1159.67</v>
      </c>
      <c r="R1124" s="6">
        <v>41</v>
      </c>
      <c r="S1124" s="6" t="b">
        <v>1</v>
      </c>
      <c r="T1124" s="6">
        <v>0</v>
      </c>
      <c r="U1124" s="6">
        <f t="shared" si="139"/>
        <v>0</v>
      </c>
      <c r="V1124" s="12">
        <f t="shared" si="140"/>
        <v>890.33</v>
      </c>
      <c r="W1124" s="12">
        <f t="shared" si="141"/>
        <v>28.2846341463415</v>
      </c>
      <c r="X1124" s="12">
        <f t="shared" si="142"/>
        <v>0</v>
      </c>
      <c r="Y1124" s="6">
        <f t="shared" si="143"/>
        <v>0</v>
      </c>
    </row>
    <row r="1125" spans="1:25">
      <c r="A1125" s="8" t="s">
        <v>2334</v>
      </c>
      <c r="B1125" s="9" t="s">
        <v>2335</v>
      </c>
      <c r="C1125" s="10" t="s">
        <v>4129</v>
      </c>
      <c r="D1125" s="10">
        <v>45046</v>
      </c>
      <c r="E1125" s="9">
        <v>4</v>
      </c>
      <c r="F1125" s="9">
        <v>30</v>
      </c>
      <c r="G1125" s="9">
        <v>2023</v>
      </c>
      <c r="H1125" s="10">
        <f t="shared" si="136"/>
        <v>45046</v>
      </c>
      <c r="I1125" s="10" t="str" cm="1">
        <f t="array" ref="I1125">_xlfn.IFS(E1125=1,"January",E1125=2,"Febuary",E1125=3,"March",E1125=4,"April",E1125=5,"May",E1125=6,"June",E1125=7,"July",E1125=8,"August",E1125=9,"September",E1125=10,"October",E1125=11,"November",E1125=12,"December",E1125&gt;12,_xlfn.IFS(F1125=1,"January",F1125=2,"Febuary",F1125=3,"March",F1125=4,"April",F1125=5,"May",F1125=6,"June",F1125=7,"July",F1125=8,"August",F1125=9,"September",F1125=10,"October",F1125=11,"November",F1125=12,"December"))</f>
        <v>April</v>
      </c>
      <c r="J1125" s="10" t="str" cm="1">
        <f t="array" ref="J1125">_xlfn.IFS(OR(I1125="December",I1125="January",I1125="Febuary"),"Winter",OR(I1125="March",I1125="April",I1125="May"),"Spring",OR(I1125="June",I1125="July",I1125="August"),"Summer",OR(I1125="September",I1125="October",I1125="November"),"Fall")</f>
        <v>Spring</v>
      </c>
      <c r="K1125" s="13">
        <v>45068</v>
      </c>
      <c r="L1125" s="9">
        <f t="shared" si="137"/>
        <v>22</v>
      </c>
      <c r="M1125" s="9" t="s">
        <v>23</v>
      </c>
      <c r="N1125" s="9">
        <v>93263</v>
      </c>
      <c r="O1125" s="9">
        <v>4031</v>
      </c>
      <c r="P1125" s="14">
        <v>4265.52</v>
      </c>
      <c r="Q1125" s="14">
        <f t="shared" si="138"/>
        <v>3636.145</v>
      </c>
      <c r="R1125" s="9">
        <v>258</v>
      </c>
      <c r="S1125" s="9" t="b">
        <v>1</v>
      </c>
      <c r="T1125" s="9">
        <v>0</v>
      </c>
      <c r="U1125" s="9">
        <f t="shared" si="139"/>
        <v>0</v>
      </c>
      <c r="V1125" s="14">
        <f t="shared" si="140"/>
        <v>9263.855</v>
      </c>
      <c r="W1125" s="14">
        <f t="shared" si="141"/>
        <v>14.0935852713178</v>
      </c>
      <c r="X1125" s="14">
        <f t="shared" si="142"/>
        <v>0</v>
      </c>
      <c r="Y1125" s="9">
        <f t="shared" si="143"/>
        <v>0</v>
      </c>
    </row>
    <row r="1126" spans="1:25">
      <c r="A1126" s="5" t="s">
        <v>2336</v>
      </c>
      <c r="B1126" s="6" t="s">
        <v>2337</v>
      </c>
      <c r="C1126" s="7" t="s">
        <v>4128</v>
      </c>
      <c r="D1126" s="7">
        <v>44966</v>
      </c>
      <c r="E1126" s="6">
        <v>2</v>
      </c>
      <c r="F1126" s="6">
        <v>9</v>
      </c>
      <c r="G1126" s="6">
        <v>2023</v>
      </c>
      <c r="H1126" s="7">
        <f t="shared" si="136"/>
        <v>44966</v>
      </c>
      <c r="I1126" s="7" t="str" cm="1">
        <f t="array" ref="I1126">_xlfn.IFS(E1126=1,"January",E1126=2,"Febuary",E1126=3,"March",E1126=4,"April",E1126=5,"May",E1126=6,"June",E1126=7,"July",E1126=8,"August",E1126=9,"September",E1126=10,"October",E1126=11,"November",E1126=12,"December",E1126&gt;12,_xlfn.IFS(F1126=1,"January",F1126=2,"Febuary",F1126=3,"March",F1126=4,"April",F1126=5,"May",F1126=6,"June",F1126=7,"July",F1126=8,"August",F1126=9,"September",F1126=10,"October",F1126=11,"November",F1126=12,"December"))</f>
        <v>Febuary</v>
      </c>
      <c r="J1126" s="7" t="str" cm="1">
        <f t="array" ref="J1126">_xlfn.IFS(OR(I1126="December",I1126="January",I1126="Febuary"),"Winter",OR(I1126="March",I1126="April",I1126="May"),"Spring",OR(I1126="June",I1126="July",I1126="August"),"Summer",OR(I1126="September",I1126="October",I1126="November"),"Fall")</f>
        <v>Winter</v>
      </c>
      <c r="K1126" s="11">
        <v>45195</v>
      </c>
      <c r="L1126" s="6">
        <f t="shared" si="137"/>
        <v>229</v>
      </c>
      <c r="M1126" s="6" t="s">
        <v>33</v>
      </c>
      <c r="N1126" s="6">
        <v>5018</v>
      </c>
      <c r="O1126" s="6">
        <v>159</v>
      </c>
      <c r="P1126" s="12">
        <v>203.97</v>
      </c>
      <c r="Q1126" s="12">
        <f t="shared" si="138"/>
        <v>203.97</v>
      </c>
      <c r="R1126" s="6">
        <v>8</v>
      </c>
      <c r="S1126" s="6" t="b">
        <v>0</v>
      </c>
      <c r="T1126" s="6">
        <v>0</v>
      </c>
      <c r="U1126" s="6">
        <f t="shared" si="139"/>
        <v>0</v>
      </c>
      <c r="V1126" s="12">
        <f t="shared" si="140"/>
        <v>196.03</v>
      </c>
      <c r="W1126" s="12">
        <f t="shared" si="141"/>
        <v>25.49625</v>
      </c>
      <c r="X1126" s="12">
        <f t="shared" si="142"/>
        <v>0</v>
      </c>
      <c r="Y1126" s="6">
        <f t="shared" si="143"/>
        <v>0</v>
      </c>
    </row>
    <row r="1127" spans="1:25">
      <c r="A1127" s="8" t="s">
        <v>2338</v>
      </c>
      <c r="B1127" s="9" t="s">
        <v>2339</v>
      </c>
      <c r="C1127" s="10" t="s">
        <v>4128</v>
      </c>
      <c r="D1127" s="10">
        <v>45241</v>
      </c>
      <c r="E1127" s="9">
        <v>11</v>
      </c>
      <c r="F1127" s="9">
        <v>11</v>
      </c>
      <c r="G1127" s="9">
        <v>2023</v>
      </c>
      <c r="H1127" s="10">
        <f t="shared" si="136"/>
        <v>45241</v>
      </c>
      <c r="I1127" s="10" t="str" cm="1">
        <f t="array" ref="I1127">_xlfn.IFS(E1127=1,"January",E1127=2,"Febuary",E1127=3,"March",E1127=4,"April",E1127=5,"May",E1127=6,"June",E1127=7,"July",E1127=8,"August",E1127=9,"September",E1127=10,"October",E1127=11,"November",E1127=12,"December",E1127&gt;12,_xlfn.IFS(F1127=1,"January",F1127=2,"Febuary",F1127=3,"March",F1127=4,"April",F1127=5,"May",F1127=6,"June",F1127=7,"July",F1127=8,"August",F1127=9,"September",F1127=10,"October",F1127=11,"November",F1127=12,"December"))</f>
        <v>November</v>
      </c>
      <c r="J1127" s="10" t="str" cm="1">
        <f t="array" ref="J1127">_xlfn.IFS(OR(I1127="December",I1127="January",I1127="Febuary"),"Winter",OR(I1127="March",I1127="April",I1127="May"),"Spring",OR(I1127="June",I1127="July",I1127="August"),"Summer",OR(I1127="September",I1127="October",I1127="November"),"Fall")</f>
        <v>Fall</v>
      </c>
      <c r="K1127" s="13">
        <v>45271</v>
      </c>
      <c r="L1127" s="9">
        <f t="shared" si="137"/>
        <v>30</v>
      </c>
      <c r="M1127" s="9" t="s">
        <v>14</v>
      </c>
      <c r="N1127" s="9">
        <v>12302</v>
      </c>
      <c r="O1127" s="9">
        <v>204</v>
      </c>
      <c r="P1127" s="14">
        <v>-122.8</v>
      </c>
      <c r="Q1127" s="14">
        <f t="shared" si="138"/>
        <v>122.8</v>
      </c>
      <c r="R1127" s="9">
        <v>25</v>
      </c>
      <c r="S1127" s="9" t="b">
        <v>1</v>
      </c>
      <c r="T1127" s="9">
        <v>0</v>
      </c>
      <c r="U1127" s="9">
        <f t="shared" si="139"/>
        <v>0</v>
      </c>
      <c r="V1127" s="14">
        <f t="shared" si="140"/>
        <v>1127.2</v>
      </c>
      <c r="W1127" s="14">
        <f t="shared" si="141"/>
        <v>4.912</v>
      </c>
      <c r="X1127" s="14">
        <f t="shared" si="142"/>
        <v>0</v>
      </c>
      <c r="Y1127" s="9">
        <f t="shared" si="143"/>
        <v>0</v>
      </c>
    </row>
    <row r="1128" spans="1:25">
      <c r="A1128" s="5" t="s">
        <v>2340</v>
      </c>
      <c r="B1128" s="6" t="s">
        <v>2341</v>
      </c>
      <c r="C1128" s="7" t="s">
        <v>4128</v>
      </c>
      <c r="D1128" s="7">
        <v>45017</v>
      </c>
      <c r="E1128" s="6">
        <v>4</v>
      </c>
      <c r="F1128" s="6">
        <v>1</v>
      </c>
      <c r="G1128" s="6">
        <v>2023</v>
      </c>
      <c r="H1128" s="7">
        <f t="shared" si="136"/>
        <v>45017</v>
      </c>
      <c r="I1128" s="7" t="str" cm="1">
        <f t="array" ref="I1128">_xlfn.IFS(E1128=1,"January",E1128=2,"Febuary",E1128=3,"March",E1128=4,"April",E1128=5,"May",E1128=6,"June",E1128=7,"July",E1128=8,"August",E1128=9,"September",E1128=10,"October",E1128=11,"November",E1128=12,"December",E1128&gt;12,_xlfn.IFS(F1128=1,"January",F1128=2,"Febuary",F1128=3,"March",F1128=4,"April",F1128=5,"May",F1128=6,"June",F1128=7,"July",F1128=8,"August",F1128=9,"September",F1128=10,"October",F1128=11,"November",F1128=12,"December"))</f>
        <v>April</v>
      </c>
      <c r="J1128" s="7" t="str" cm="1">
        <f t="array" ref="J1128">_xlfn.IFS(OR(I1128="December",I1128="January",I1128="Febuary"),"Winter",OR(I1128="March",I1128="April",I1128="May"),"Spring",OR(I1128="June",I1128="July",I1128="August"),"Summer",OR(I1128="September",I1128="October",I1128="November"),"Fall")</f>
        <v>Spring</v>
      </c>
      <c r="K1128" s="11">
        <v>45029</v>
      </c>
      <c r="L1128" s="6">
        <f t="shared" si="137"/>
        <v>12</v>
      </c>
      <c r="M1128" s="6" t="s">
        <v>41</v>
      </c>
      <c r="N1128" s="6">
        <v>68506</v>
      </c>
      <c r="O1128" s="6">
        <v>2282</v>
      </c>
      <c r="P1128" s="12">
        <v>1761.34</v>
      </c>
      <c r="Q1128" s="12">
        <f t="shared" si="138"/>
        <v>1761.34</v>
      </c>
      <c r="R1128" s="6">
        <v>319</v>
      </c>
      <c r="S1128" s="6" t="b">
        <v>1</v>
      </c>
      <c r="T1128" s="6">
        <v>0</v>
      </c>
      <c r="U1128" s="6">
        <f t="shared" si="139"/>
        <v>0</v>
      </c>
      <c r="V1128" s="12">
        <f t="shared" si="140"/>
        <v>14188.66</v>
      </c>
      <c r="W1128" s="12">
        <f t="shared" si="141"/>
        <v>5.52144200626959</v>
      </c>
      <c r="X1128" s="12">
        <f t="shared" si="142"/>
        <v>0</v>
      </c>
      <c r="Y1128" s="6">
        <f t="shared" si="143"/>
        <v>0</v>
      </c>
    </row>
    <row r="1129" spans="1:25">
      <c r="A1129" s="8" t="s">
        <v>2342</v>
      </c>
      <c r="B1129" s="9" t="s">
        <v>2343</v>
      </c>
      <c r="C1129" s="10" t="s">
        <v>4131</v>
      </c>
      <c r="D1129" s="10" t="s">
        <v>2344</v>
      </c>
      <c r="E1129" s="9">
        <v>15</v>
      </c>
      <c r="F1129" s="9">
        <v>6</v>
      </c>
      <c r="G1129" s="9">
        <v>2023</v>
      </c>
      <c r="H1129" s="10">
        <f t="shared" si="136"/>
        <v>45092</v>
      </c>
      <c r="I1129" s="10" t="str" cm="1">
        <f t="array" ref="I1129">_xlfn.IFS(E1129=1,"January",E1129=2,"Febuary",E1129=3,"March",E1129=4,"April",E1129=5,"May",E1129=6,"June",E1129=7,"July",E1129=8,"August",E1129=9,"September",E1129=10,"October",E1129=11,"November",E1129=12,"December",E1129&gt;12,_xlfn.IFS(F1129=1,"January",F1129=2,"Febuary",F1129=3,"March",F1129=4,"April",F1129=5,"May",F1129=6,"June",F1129=7,"July",F1129=8,"August",F1129=9,"September",F1129=10,"October",F1129=11,"November",F1129=12,"December"))</f>
        <v>June</v>
      </c>
      <c r="J1129" s="10" t="str" cm="1">
        <f t="array" ref="J1129">_xlfn.IFS(OR(I1129="December",I1129="January",I1129="Febuary"),"Winter",OR(I1129="March",I1129="April",I1129="May"),"Spring",OR(I1129="June",I1129="July",I1129="August"),"Summer",OR(I1129="September",I1129="October",I1129="November"),"Fall")</f>
        <v>Summer</v>
      </c>
      <c r="K1129" s="13">
        <v>45105</v>
      </c>
      <c r="L1129" s="9">
        <f t="shared" si="137"/>
        <v>13</v>
      </c>
      <c r="M1129" s="9" t="s">
        <v>14</v>
      </c>
      <c r="N1129" s="9">
        <v>42157</v>
      </c>
      <c r="O1129" s="9">
        <v>2107</v>
      </c>
      <c r="P1129" s="14">
        <v>4078.72</v>
      </c>
      <c r="Q1129" s="14">
        <f t="shared" si="138"/>
        <v>3636.145</v>
      </c>
      <c r="R1129" s="9">
        <v>125</v>
      </c>
      <c r="S1129" s="9" t="b">
        <v>0</v>
      </c>
      <c r="T1129" s="9">
        <v>0</v>
      </c>
      <c r="U1129" s="9">
        <f t="shared" si="139"/>
        <v>0</v>
      </c>
      <c r="V1129" s="14">
        <f t="shared" si="140"/>
        <v>2613.855</v>
      </c>
      <c r="W1129" s="14">
        <f t="shared" si="141"/>
        <v>29.08916</v>
      </c>
      <c r="X1129" s="14">
        <f t="shared" si="142"/>
        <v>0</v>
      </c>
      <c r="Y1129" s="9">
        <f t="shared" si="143"/>
        <v>0</v>
      </c>
    </row>
    <row r="1130" spans="1:25">
      <c r="A1130" s="5" t="s">
        <v>2345</v>
      </c>
      <c r="B1130" s="6" t="s">
        <v>2346</v>
      </c>
      <c r="C1130" s="7" t="s">
        <v>4131</v>
      </c>
      <c r="D1130" s="7">
        <v>45002</v>
      </c>
      <c r="E1130" s="6">
        <v>3</v>
      </c>
      <c r="F1130" s="6">
        <v>17</v>
      </c>
      <c r="G1130" s="6">
        <v>2023</v>
      </c>
      <c r="H1130" s="7">
        <f t="shared" si="136"/>
        <v>45002</v>
      </c>
      <c r="I1130" s="7" t="str" cm="1">
        <f t="array" ref="I1130">_xlfn.IFS(E1130=1,"January",E1130=2,"Febuary",E1130=3,"March",E1130=4,"April",E1130=5,"May",E1130=6,"June",E1130=7,"July",E1130=8,"August",E1130=9,"September",E1130=10,"October",E1130=11,"November",E1130=12,"December",E1130&gt;12,_xlfn.IFS(F1130=1,"January",F1130=2,"Febuary",F1130=3,"March",F1130=4,"April",F1130=5,"May",F1130=6,"June",F1130=7,"July",F1130=8,"August",F1130=9,"September",F1130=10,"October",F1130=11,"November",F1130=12,"December"))</f>
        <v>March</v>
      </c>
      <c r="J1130" s="7" t="str" cm="1">
        <f t="array" ref="J1130">_xlfn.IFS(OR(I1130="December",I1130="January",I1130="Febuary"),"Winter",OR(I1130="March",I1130="April",I1130="May"),"Spring",OR(I1130="June",I1130="July",I1130="August"),"Summer",OR(I1130="September",I1130="October",I1130="November"),"Fall")</f>
        <v>Spring</v>
      </c>
      <c r="K1130" s="11">
        <v>45017</v>
      </c>
      <c r="L1130" s="6">
        <f t="shared" si="137"/>
        <v>15</v>
      </c>
      <c r="M1130" s="6" t="s">
        <v>33</v>
      </c>
      <c r="N1130" s="6">
        <v>55917</v>
      </c>
      <c r="O1130" s="6">
        <v>895</v>
      </c>
      <c r="P1130" s="12">
        <v>1642.51</v>
      </c>
      <c r="Q1130" s="12">
        <f t="shared" si="138"/>
        <v>1642.51</v>
      </c>
      <c r="R1130" s="6">
        <v>141</v>
      </c>
      <c r="S1130" s="6" t="b">
        <v>1</v>
      </c>
      <c r="T1130" s="6">
        <v>0</v>
      </c>
      <c r="U1130" s="6">
        <f t="shared" si="139"/>
        <v>0</v>
      </c>
      <c r="V1130" s="12">
        <f t="shared" si="140"/>
        <v>5407.49</v>
      </c>
      <c r="W1130" s="12">
        <f t="shared" si="141"/>
        <v>11.6490070921986</v>
      </c>
      <c r="X1130" s="12">
        <f t="shared" si="142"/>
        <v>0</v>
      </c>
      <c r="Y1130" s="6">
        <f t="shared" si="143"/>
        <v>0</v>
      </c>
    </row>
    <row r="1131" spans="1:25">
      <c r="A1131" s="8" t="s">
        <v>2347</v>
      </c>
      <c r="B1131" s="9" t="s">
        <v>2348</v>
      </c>
      <c r="C1131" s="10" t="s">
        <v>4128</v>
      </c>
      <c r="D1131" s="10">
        <v>44983</v>
      </c>
      <c r="E1131" s="9">
        <v>2</v>
      </c>
      <c r="F1131" s="9">
        <v>26</v>
      </c>
      <c r="G1131" s="9">
        <v>2023</v>
      </c>
      <c r="H1131" s="10">
        <f t="shared" si="136"/>
        <v>44983</v>
      </c>
      <c r="I1131" s="10" t="str" cm="1">
        <f t="array" ref="I1131">_xlfn.IFS(E1131=1,"January",E1131=2,"Febuary",E1131=3,"March",E1131=4,"April",E1131=5,"May",E1131=6,"June",E1131=7,"July",E1131=8,"August",E1131=9,"September",E1131=10,"October",E1131=11,"November",E1131=12,"December",E1131&gt;12,_xlfn.IFS(F1131=1,"January",F1131=2,"Febuary",F1131=3,"March",F1131=4,"April",F1131=5,"May",F1131=6,"June",F1131=7,"July",F1131=8,"August",F1131=9,"September",F1131=10,"October",F1131=11,"November",F1131=12,"December"))</f>
        <v>Febuary</v>
      </c>
      <c r="J1131" s="10" t="str" cm="1">
        <f t="array" ref="J1131">_xlfn.IFS(OR(I1131="December",I1131="January",I1131="Febuary"),"Winter",OR(I1131="March",I1131="April",I1131="May"),"Spring",OR(I1131="June",I1131="July",I1131="August"),"Summer",OR(I1131="September",I1131="October",I1131="November"),"Fall")</f>
        <v>Winter</v>
      </c>
      <c r="K1131" s="13">
        <v>45003</v>
      </c>
      <c r="L1131" s="9">
        <f t="shared" si="137"/>
        <v>20</v>
      </c>
      <c r="M1131" s="9" t="s">
        <v>23</v>
      </c>
      <c r="N1131" s="9">
        <v>93738</v>
      </c>
      <c r="O1131" s="9">
        <v>3999</v>
      </c>
      <c r="P1131" s="14">
        <v>5912.17</v>
      </c>
      <c r="Q1131" s="14">
        <f t="shared" si="138"/>
        <v>3636.145</v>
      </c>
      <c r="R1131" s="9">
        <v>338</v>
      </c>
      <c r="S1131" s="9" t="b">
        <v>0</v>
      </c>
      <c r="T1131" s="9">
        <v>0</v>
      </c>
      <c r="U1131" s="9">
        <f t="shared" si="139"/>
        <v>0</v>
      </c>
      <c r="V1131" s="14">
        <f t="shared" si="140"/>
        <v>13263.855</v>
      </c>
      <c r="W1131" s="14">
        <f t="shared" si="141"/>
        <v>10.757825443787</v>
      </c>
      <c r="X1131" s="14">
        <f t="shared" si="142"/>
        <v>0</v>
      </c>
      <c r="Y1131" s="9">
        <f t="shared" si="143"/>
        <v>0</v>
      </c>
    </row>
    <row r="1132" spans="1:25">
      <c r="A1132" s="5" t="s">
        <v>2349</v>
      </c>
      <c r="B1132" s="6" t="s">
        <v>2350</v>
      </c>
      <c r="C1132" s="7" t="s">
        <v>4128</v>
      </c>
      <c r="D1132" s="7">
        <v>44964</v>
      </c>
      <c r="E1132" s="6">
        <v>2</v>
      </c>
      <c r="F1132" s="6">
        <v>7</v>
      </c>
      <c r="G1132" s="6">
        <v>2023</v>
      </c>
      <c r="H1132" s="7">
        <f t="shared" si="136"/>
        <v>44964</v>
      </c>
      <c r="I1132" s="7" t="str" cm="1">
        <f t="array" ref="I1132">_xlfn.IFS(E1132=1,"January",E1132=2,"Febuary",E1132=3,"March",E1132=4,"April",E1132=5,"May",E1132=6,"June",E1132=7,"July",E1132=8,"August",E1132=9,"September",E1132=10,"October",E1132=11,"November",E1132=12,"December",E1132&gt;12,_xlfn.IFS(F1132=1,"January",F1132=2,"Febuary",F1132=3,"March",F1132=4,"April",F1132=5,"May",F1132=6,"June",F1132=7,"July",F1132=8,"August",F1132=9,"September",F1132=10,"October",F1132=11,"November",F1132=12,"December"))</f>
        <v>Febuary</v>
      </c>
      <c r="J1132" s="7" t="str" cm="1">
        <f t="array" ref="J1132">_xlfn.IFS(OR(I1132="December",I1132="January",I1132="Febuary"),"Winter",OR(I1132="March",I1132="April",I1132="May"),"Spring",OR(I1132="June",I1132="July",I1132="August"),"Summer",OR(I1132="September",I1132="October",I1132="November"),"Fall")</f>
        <v>Winter</v>
      </c>
      <c r="K1132" s="11">
        <v>44991</v>
      </c>
      <c r="L1132" s="6">
        <f t="shared" si="137"/>
        <v>27</v>
      </c>
      <c r="M1132" s="6" t="s">
        <v>23</v>
      </c>
      <c r="N1132" s="6">
        <v>97646</v>
      </c>
      <c r="O1132" s="6">
        <v>1786</v>
      </c>
      <c r="P1132" s="12">
        <v>2124.39</v>
      </c>
      <c r="Q1132" s="12">
        <f t="shared" si="138"/>
        <v>2124.39</v>
      </c>
      <c r="R1132" s="6">
        <v>272</v>
      </c>
      <c r="S1132" s="6" t="b">
        <v>1</v>
      </c>
      <c r="T1132" s="6">
        <v>0</v>
      </c>
      <c r="U1132" s="6">
        <f t="shared" si="139"/>
        <v>0</v>
      </c>
      <c r="V1132" s="12">
        <f t="shared" si="140"/>
        <v>11475.61</v>
      </c>
      <c r="W1132" s="12">
        <f t="shared" si="141"/>
        <v>7.81025735294118</v>
      </c>
      <c r="X1132" s="12">
        <f t="shared" si="142"/>
        <v>0</v>
      </c>
      <c r="Y1132" s="6">
        <f t="shared" si="143"/>
        <v>0</v>
      </c>
    </row>
    <row r="1133" spans="1:25">
      <c r="A1133" s="8" t="s">
        <v>2351</v>
      </c>
      <c r="B1133" s="9" t="s">
        <v>2352</v>
      </c>
      <c r="C1133" s="10" t="s">
        <v>4131</v>
      </c>
      <c r="D1133" s="10">
        <v>45129</v>
      </c>
      <c r="E1133" s="9">
        <v>7</v>
      </c>
      <c r="F1133" s="9">
        <v>22</v>
      </c>
      <c r="G1133" s="9">
        <v>2023</v>
      </c>
      <c r="H1133" s="10">
        <f t="shared" si="136"/>
        <v>45129</v>
      </c>
      <c r="I1133" s="10" t="str" cm="1">
        <f t="array" ref="I1133">_xlfn.IFS(E1133=1,"January",E1133=2,"Febuary",E1133=3,"March",E1133=4,"April",E1133=5,"May",E1133=6,"June",E1133=7,"July",E1133=8,"August",E1133=9,"September",E1133=10,"October",E1133=11,"November",E1133=12,"December",E1133&gt;12,_xlfn.IFS(F1133=1,"January",F1133=2,"Febuary",F1133=3,"March",F1133=4,"April",F1133=5,"May",F1133=6,"June",F1133=7,"July",F1133=8,"August",F1133=9,"September",F1133=10,"October",F1133=11,"November",F1133=12,"December"))</f>
        <v>July</v>
      </c>
      <c r="J1133" s="10" t="str" cm="1">
        <f t="array" ref="J1133">_xlfn.IFS(OR(I1133="December",I1133="January",I1133="Febuary"),"Winter",OR(I1133="March",I1133="April",I1133="May"),"Spring",OR(I1133="June",I1133="July",I1133="August"),"Summer",OR(I1133="September",I1133="October",I1133="November"),"Fall")</f>
        <v>Summer</v>
      </c>
      <c r="K1133" s="13">
        <v>45157</v>
      </c>
      <c r="L1133" s="9">
        <f t="shared" si="137"/>
        <v>28</v>
      </c>
      <c r="M1133" s="9" t="s">
        <v>19</v>
      </c>
      <c r="N1133" s="9">
        <v>84122</v>
      </c>
      <c r="O1133" s="9">
        <v>3473</v>
      </c>
      <c r="P1133" s="14">
        <v>5256.88</v>
      </c>
      <c r="Q1133" s="14">
        <f t="shared" si="138"/>
        <v>3636.145</v>
      </c>
      <c r="R1133" s="9">
        <v>685</v>
      </c>
      <c r="S1133" s="9" t="b">
        <v>1</v>
      </c>
      <c r="T1133" s="9">
        <v>0</v>
      </c>
      <c r="U1133" s="9">
        <f t="shared" si="139"/>
        <v>0</v>
      </c>
      <c r="V1133" s="14">
        <f t="shared" si="140"/>
        <v>30613.855</v>
      </c>
      <c r="W1133" s="14">
        <f t="shared" si="141"/>
        <v>5.30824087591241</v>
      </c>
      <c r="X1133" s="14">
        <f t="shared" si="142"/>
        <v>0</v>
      </c>
      <c r="Y1133" s="9">
        <f t="shared" si="143"/>
        <v>0</v>
      </c>
    </row>
    <row r="1134" spans="1:25">
      <c r="A1134" s="5" t="s">
        <v>2353</v>
      </c>
      <c r="B1134" s="6" t="s">
        <v>2354</v>
      </c>
      <c r="C1134" s="7" t="s">
        <v>4129</v>
      </c>
      <c r="D1134" s="7">
        <v>45092</v>
      </c>
      <c r="E1134" s="6">
        <v>6</v>
      </c>
      <c r="F1134" s="6">
        <v>15</v>
      </c>
      <c r="G1134" s="6">
        <v>2023</v>
      </c>
      <c r="H1134" s="7">
        <f t="shared" si="136"/>
        <v>45092</v>
      </c>
      <c r="I1134" s="7" t="str" cm="1">
        <f t="array" ref="I1134">_xlfn.IFS(E1134=1,"January",E1134=2,"Febuary",E1134=3,"March",E1134=4,"April",E1134=5,"May",E1134=6,"June",E1134=7,"July",E1134=8,"August",E1134=9,"September",E1134=10,"October",E1134=11,"November",E1134=12,"December",E1134&gt;12,_xlfn.IFS(F1134=1,"January",F1134=2,"Febuary",F1134=3,"March",F1134=4,"April",F1134=5,"May",F1134=6,"June",F1134=7,"July",F1134=8,"August",F1134=9,"September",F1134=10,"October",F1134=11,"November",F1134=12,"December"))</f>
        <v>June</v>
      </c>
      <c r="J1134" s="7" t="str" cm="1">
        <f t="array" ref="J1134">_xlfn.IFS(OR(I1134="December",I1134="January",I1134="Febuary"),"Winter",OR(I1134="March",I1134="April",I1134="May"),"Spring",OR(I1134="June",I1134="July",I1134="August"),"Summer",OR(I1134="September",I1134="October",I1134="November"),"Fall")</f>
        <v>Summer</v>
      </c>
      <c r="K1134" s="11">
        <v>45100</v>
      </c>
      <c r="L1134" s="6">
        <f t="shared" si="137"/>
        <v>8</v>
      </c>
      <c r="M1134" s="6" t="s">
        <v>19</v>
      </c>
      <c r="N1134" s="6">
        <v>25519</v>
      </c>
      <c r="O1134" s="6">
        <v>1005</v>
      </c>
      <c r="P1134" s="12">
        <v>1435.06</v>
      </c>
      <c r="Q1134" s="12">
        <f t="shared" si="138"/>
        <v>1435.06</v>
      </c>
      <c r="R1134" s="6">
        <v>154</v>
      </c>
      <c r="S1134" s="6" t="b">
        <v>1</v>
      </c>
      <c r="T1134" s="6">
        <v>0</v>
      </c>
      <c r="U1134" s="6">
        <f t="shared" si="139"/>
        <v>0</v>
      </c>
      <c r="V1134" s="12">
        <f t="shared" si="140"/>
        <v>6264.94</v>
      </c>
      <c r="W1134" s="12">
        <f t="shared" si="141"/>
        <v>9.31857142857143</v>
      </c>
      <c r="X1134" s="12">
        <f t="shared" si="142"/>
        <v>0</v>
      </c>
      <c r="Y1134" s="6">
        <f t="shared" si="143"/>
        <v>0</v>
      </c>
    </row>
    <row r="1135" spans="1:25">
      <c r="A1135" s="8" t="s">
        <v>2355</v>
      </c>
      <c r="B1135" s="9" t="s">
        <v>2356</v>
      </c>
      <c r="C1135" s="10" t="s">
        <v>4128</v>
      </c>
      <c r="D1135" s="10">
        <v>45150</v>
      </c>
      <c r="E1135" s="9">
        <v>8</v>
      </c>
      <c r="F1135" s="9">
        <v>12</v>
      </c>
      <c r="G1135" s="9">
        <v>2023</v>
      </c>
      <c r="H1135" s="10">
        <f t="shared" si="136"/>
        <v>45150</v>
      </c>
      <c r="I1135" s="10" t="str" cm="1">
        <f t="array" ref="I1135">_xlfn.IFS(E1135=1,"January",E1135=2,"Febuary",E1135=3,"March",E1135=4,"April",E1135=5,"May",E1135=6,"June",E1135=7,"July",E1135=8,"August",E1135=9,"September",E1135=10,"October",E1135=11,"November",E1135=12,"December",E1135&gt;12,_xlfn.IFS(F1135=1,"January",F1135=2,"Febuary",F1135=3,"March",F1135=4,"April",F1135=5,"May",F1135=6,"June",F1135=7,"July",F1135=8,"August",F1135=9,"September",F1135=10,"October",F1135=11,"November",F1135=12,"December"))</f>
        <v>August</v>
      </c>
      <c r="J1135" s="10" t="str" cm="1">
        <f t="array" ref="J1135">_xlfn.IFS(OR(I1135="December",I1135="January",I1135="Febuary"),"Winter",OR(I1135="March",I1135="April",I1135="May"),"Spring",OR(I1135="June",I1135="July",I1135="August"),"Summer",OR(I1135="September",I1135="October",I1135="November"),"Fall")</f>
        <v>Summer</v>
      </c>
      <c r="K1135" s="13">
        <v>45174</v>
      </c>
      <c r="L1135" s="9">
        <f t="shared" si="137"/>
        <v>24</v>
      </c>
      <c r="M1135" s="9" t="s">
        <v>23</v>
      </c>
      <c r="N1135" s="9">
        <v>97809</v>
      </c>
      <c r="O1135" s="9">
        <v>2153</v>
      </c>
      <c r="P1135" s="14">
        <v>2912.64</v>
      </c>
      <c r="Q1135" s="14">
        <f t="shared" si="138"/>
        <v>2912.64</v>
      </c>
      <c r="R1135" s="9">
        <v>392</v>
      </c>
      <c r="S1135" s="9" t="b">
        <v>1</v>
      </c>
      <c r="T1135" s="9">
        <v>0</v>
      </c>
      <c r="U1135" s="9">
        <f t="shared" si="139"/>
        <v>0</v>
      </c>
      <c r="V1135" s="14">
        <f t="shared" si="140"/>
        <v>16687.36</v>
      </c>
      <c r="W1135" s="14">
        <f t="shared" si="141"/>
        <v>7.43020408163265</v>
      </c>
      <c r="X1135" s="14">
        <f t="shared" si="142"/>
        <v>0</v>
      </c>
      <c r="Y1135" s="9">
        <f t="shared" si="143"/>
        <v>0</v>
      </c>
    </row>
    <row r="1136" spans="1:25">
      <c r="A1136" s="5" t="s">
        <v>2357</v>
      </c>
      <c r="B1136" s="6" t="s">
        <v>2358</v>
      </c>
      <c r="C1136" s="7" t="s">
        <v>4129</v>
      </c>
      <c r="D1136" s="7">
        <v>45259</v>
      </c>
      <c r="E1136" s="6">
        <v>11</v>
      </c>
      <c r="F1136" s="6">
        <v>29</v>
      </c>
      <c r="G1136" s="6">
        <v>2023</v>
      </c>
      <c r="H1136" s="7">
        <f t="shared" si="136"/>
        <v>45259</v>
      </c>
      <c r="I1136" s="7" t="str" cm="1">
        <f t="array" ref="I1136">_xlfn.IFS(E1136=1,"January",E1136=2,"Febuary",E1136=3,"March",E1136=4,"April",E1136=5,"May",E1136=6,"June",E1136=7,"July",E1136=8,"August",E1136=9,"September",E1136=10,"October",E1136=11,"November",E1136=12,"December",E1136&gt;12,_xlfn.IFS(F1136=1,"January",F1136=2,"Febuary",F1136=3,"March",F1136=4,"April",F1136=5,"May",F1136=6,"June",F1136=7,"July",F1136=8,"August",F1136=9,"September",F1136=10,"October",F1136=11,"November",F1136=12,"December"))</f>
        <v>November</v>
      </c>
      <c r="J1136" s="7" t="str" cm="1">
        <f t="array" ref="J1136">_xlfn.IFS(OR(I1136="December",I1136="January",I1136="Febuary"),"Winter",OR(I1136="March",I1136="April",I1136="May"),"Spring",OR(I1136="June",I1136="July",I1136="August"),"Summer",OR(I1136="September",I1136="October",I1136="November"),"Fall")</f>
        <v>Fall</v>
      </c>
      <c r="K1136" s="11">
        <v>45289</v>
      </c>
      <c r="L1136" s="6">
        <f t="shared" si="137"/>
        <v>30</v>
      </c>
      <c r="M1136" s="6" t="s">
        <v>23</v>
      </c>
      <c r="N1136" s="6">
        <v>88487</v>
      </c>
      <c r="O1136" s="6">
        <v>2038</v>
      </c>
      <c r="P1136" s="12">
        <v>1199.9</v>
      </c>
      <c r="Q1136" s="12">
        <f t="shared" si="138"/>
        <v>1199.9</v>
      </c>
      <c r="R1136" s="6">
        <v>391</v>
      </c>
      <c r="S1136" s="6" t="b">
        <v>1</v>
      </c>
      <c r="T1136" s="6">
        <v>0</v>
      </c>
      <c r="U1136" s="6">
        <f t="shared" si="139"/>
        <v>0</v>
      </c>
      <c r="V1136" s="12">
        <f t="shared" si="140"/>
        <v>18350.1</v>
      </c>
      <c r="W1136" s="12">
        <f t="shared" si="141"/>
        <v>3.06879795396419</v>
      </c>
      <c r="X1136" s="12">
        <f t="shared" si="142"/>
        <v>0</v>
      </c>
      <c r="Y1136" s="6">
        <f t="shared" si="143"/>
        <v>0</v>
      </c>
    </row>
    <row r="1137" spans="1:25">
      <c r="A1137" s="8" t="s">
        <v>2359</v>
      </c>
      <c r="B1137" s="9" t="s">
        <v>2360</v>
      </c>
      <c r="C1137" s="10" t="s">
        <v>4131</v>
      </c>
      <c r="D1137" s="10">
        <v>45214</v>
      </c>
      <c r="E1137" s="9">
        <v>10</v>
      </c>
      <c r="F1137" s="9">
        <v>15</v>
      </c>
      <c r="G1137" s="9">
        <v>2023</v>
      </c>
      <c r="H1137" s="10">
        <f t="shared" si="136"/>
        <v>45214</v>
      </c>
      <c r="I1137" s="10" t="str" cm="1">
        <f t="array" ref="I1137">_xlfn.IFS(E1137=1,"January",E1137=2,"Febuary",E1137=3,"March",E1137=4,"April",E1137=5,"May",E1137=6,"June",E1137=7,"July",E1137=8,"August",E1137=9,"September",E1137=10,"October",E1137=11,"November",E1137=12,"December",E1137&gt;12,_xlfn.IFS(F1137=1,"January",F1137=2,"Febuary",F1137=3,"March",F1137=4,"April",F1137=5,"May",F1137=6,"June",F1137=7,"July",F1137=8,"August",F1137=9,"September",F1137=10,"October",F1137=11,"November",F1137=12,"December"))</f>
        <v>October</v>
      </c>
      <c r="J1137" s="10" t="str" cm="1">
        <f t="array" ref="J1137">_xlfn.IFS(OR(I1137="December",I1137="January",I1137="Febuary"),"Winter",OR(I1137="March",I1137="April",I1137="May"),"Spring",OR(I1137="June",I1137="July",I1137="August"),"Summer",OR(I1137="September",I1137="October",I1137="November"),"Fall")</f>
        <v>Fall</v>
      </c>
      <c r="K1137" s="13">
        <v>45219</v>
      </c>
      <c r="L1137" s="9">
        <f t="shared" si="137"/>
        <v>5</v>
      </c>
      <c r="M1137" s="9" t="s">
        <v>41</v>
      </c>
      <c r="N1137" s="9">
        <v>57819</v>
      </c>
      <c r="O1137" s="9">
        <v>2411</v>
      </c>
      <c r="P1137" s="14">
        <v>3494.03</v>
      </c>
      <c r="Q1137" s="14">
        <f t="shared" si="138"/>
        <v>3494.03</v>
      </c>
      <c r="R1137" s="9">
        <v>296</v>
      </c>
      <c r="S1137" s="9" t="b">
        <v>1</v>
      </c>
      <c r="T1137" s="9">
        <v>0</v>
      </c>
      <c r="U1137" s="9">
        <f t="shared" si="139"/>
        <v>0</v>
      </c>
      <c r="V1137" s="14">
        <f t="shared" si="140"/>
        <v>11305.97</v>
      </c>
      <c r="W1137" s="14">
        <f t="shared" si="141"/>
        <v>11.8041554054054</v>
      </c>
      <c r="X1137" s="14">
        <f t="shared" si="142"/>
        <v>0</v>
      </c>
      <c r="Y1137" s="9">
        <f t="shared" si="143"/>
        <v>0</v>
      </c>
    </row>
    <row r="1138" spans="1:25">
      <c r="A1138" s="5" t="s">
        <v>2361</v>
      </c>
      <c r="B1138" s="6" t="s">
        <v>2362</v>
      </c>
      <c r="C1138" s="7" t="s">
        <v>4129</v>
      </c>
      <c r="D1138" s="7">
        <v>45109</v>
      </c>
      <c r="E1138" s="6">
        <v>7</v>
      </c>
      <c r="F1138" s="6">
        <v>2</v>
      </c>
      <c r="G1138" s="6">
        <v>2023</v>
      </c>
      <c r="H1138" s="7">
        <f t="shared" si="136"/>
        <v>45109</v>
      </c>
      <c r="I1138" s="7" t="str" cm="1">
        <f t="array" ref="I1138">_xlfn.IFS(E1138=1,"January",E1138=2,"Febuary",E1138=3,"March",E1138=4,"April",E1138=5,"May",E1138=6,"June",E1138=7,"July",E1138=8,"August",E1138=9,"September",E1138=10,"October",E1138=11,"November",E1138=12,"December",E1138&gt;12,_xlfn.IFS(F1138=1,"January",F1138=2,"Febuary",F1138=3,"March",F1138=4,"April",F1138=5,"May",F1138=6,"June",F1138=7,"July",F1138=8,"August",F1138=9,"September",F1138=10,"October",F1138=11,"November",F1138=12,"December"))</f>
        <v>July</v>
      </c>
      <c r="J1138" s="7" t="str" cm="1">
        <f t="array" ref="J1138">_xlfn.IFS(OR(I1138="December",I1138="January",I1138="Febuary"),"Winter",OR(I1138="March",I1138="April",I1138="May"),"Spring",OR(I1138="June",I1138="July",I1138="August"),"Summer",OR(I1138="September",I1138="October",I1138="November"),"Fall")</f>
        <v>Summer</v>
      </c>
      <c r="K1138" s="11">
        <v>45125</v>
      </c>
      <c r="L1138" s="6">
        <f t="shared" si="137"/>
        <v>16</v>
      </c>
      <c r="M1138" s="6" t="s">
        <v>19</v>
      </c>
      <c r="N1138" s="6">
        <v>81910</v>
      </c>
      <c r="O1138" s="6">
        <v>2330</v>
      </c>
      <c r="P1138" s="12">
        <v>3852.38</v>
      </c>
      <c r="Q1138" s="12">
        <f t="shared" si="138"/>
        <v>3636.145</v>
      </c>
      <c r="R1138" s="6">
        <v>361</v>
      </c>
      <c r="S1138" s="6" t="b">
        <v>0</v>
      </c>
      <c r="T1138" s="6">
        <v>0</v>
      </c>
      <c r="U1138" s="6">
        <f t="shared" si="139"/>
        <v>0</v>
      </c>
      <c r="V1138" s="12">
        <f t="shared" si="140"/>
        <v>14413.855</v>
      </c>
      <c r="W1138" s="12">
        <f t="shared" si="141"/>
        <v>10.0724238227147</v>
      </c>
      <c r="X1138" s="12">
        <f t="shared" si="142"/>
        <v>0</v>
      </c>
      <c r="Y1138" s="6">
        <f t="shared" si="143"/>
        <v>0</v>
      </c>
    </row>
    <row r="1139" spans="1:25">
      <c r="A1139" s="8" t="s">
        <v>2363</v>
      </c>
      <c r="B1139" s="9" t="s">
        <v>2364</v>
      </c>
      <c r="C1139" s="10" t="s">
        <v>4128</v>
      </c>
      <c r="D1139" s="10">
        <v>45016</v>
      </c>
      <c r="E1139" s="9">
        <v>3</v>
      </c>
      <c r="F1139" s="9">
        <v>31</v>
      </c>
      <c r="G1139" s="9">
        <v>2023</v>
      </c>
      <c r="H1139" s="10">
        <f t="shared" si="136"/>
        <v>45016</v>
      </c>
      <c r="I1139" s="10" t="str" cm="1">
        <f t="array" ref="I1139">_xlfn.IFS(E1139=1,"January",E1139=2,"Febuary",E1139=3,"March",E1139=4,"April",E1139=5,"May",E1139=6,"June",E1139=7,"July",E1139=8,"August",E1139=9,"September",E1139=10,"October",E1139=11,"November",E1139=12,"December",E1139&gt;12,_xlfn.IFS(F1139=1,"January",F1139=2,"Febuary",F1139=3,"March",F1139=4,"April",F1139=5,"May",F1139=6,"June",F1139=7,"July",F1139=8,"August",F1139=9,"September",F1139=10,"October",F1139=11,"November",F1139=12,"December"))</f>
        <v>March</v>
      </c>
      <c r="J1139" s="10" t="str" cm="1">
        <f t="array" ref="J1139">_xlfn.IFS(OR(I1139="December",I1139="January",I1139="Febuary"),"Winter",OR(I1139="March",I1139="April",I1139="May"),"Spring",OR(I1139="June",I1139="July",I1139="August"),"Summer",OR(I1139="September",I1139="October",I1139="November"),"Fall")</f>
        <v>Spring</v>
      </c>
      <c r="K1139" s="13">
        <v>45036</v>
      </c>
      <c r="L1139" s="9">
        <f t="shared" si="137"/>
        <v>20</v>
      </c>
      <c r="M1139" s="9" t="s">
        <v>23</v>
      </c>
      <c r="N1139" s="9">
        <v>72324</v>
      </c>
      <c r="O1139" s="9">
        <v>2837</v>
      </c>
      <c r="P1139" s="14">
        <v>5648.81</v>
      </c>
      <c r="Q1139" s="14">
        <f t="shared" si="138"/>
        <v>3636.145</v>
      </c>
      <c r="R1139" s="9">
        <v>504</v>
      </c>
      <c r="S1139" s="9" t="b">
        <v>1</v>
      </c>
      <c r="T1139" s="9">
        <v>0</v>
      </c>
      <c r="U1139" s="9">
        <f t="shared" si="139"/>
        <v>0</v>
      </c>
      <c r="V1139" s="14">
        <f t="shared" si="140"/>
        <v>21563.855</v>
      </c>
      <c r="W1139" s="14">
        <f t="shared" si="141"/>
        <v>7.21457341269841</v>
      </c>
      <c r="X1139" s="14">
        <f t="shared" si="142"/>
        <v>0</v>
      </c>
      <c r="Y1139" s="9">
        <f t="shared" si="143"/>
        <v>0</v>
      </c>
    </row>
    <row r="1140" spans="1:25">
      <c r="A1140" s="5" t="s">
        <v>2365</v>
      </c>
      <c r="B1140" s="6" t="s">
        <v>2366</v>
      </c>
      <c r="C1140" s="7" t="s">
        <v>4128</v>
      </c>
      <c r="D1140" s="7">
        <v>45077</v>
      </c>
      <c r="E1140" s="6">
        <v>5</v>
      </c>
      <c r="F1140" s="6">
        <v>31</v>
      </c>
      <c r="G1140" s="6">
        <v>2023</v>
      </c>
      <c r="H1140" s="7">
        <f t="shared" si="136"/>
        <v>45077</v>
      </c>
      <c r="I1140" s="7" t="str" cm="1">
        <f t="array" ref="I1140">_xlfn.IFS(E1140=1,"January",E1140=2,"Febuary",E1140=3,"March",E1140=4,"April",E1140=5,"May",E1140=6,"June",E1140=7,"July",E1140=8,"August",E1140=9,"September",E1140=10,"October",E1140=11,"November",E1140=12,"December",E1140&gt;12,_xlfn.IFS(F1140=1,"January",F1140=2,"Febuary",F1140=3,"March",F1140=4,"April",F1140=5,"May",F1140=6,"June",F1140=7,"July",F1140=8,"August",F1140=9,"September",F1140=10,"October",F1140=11,"November",F1140=12,"December"))</f>
        <v>May</v>
      </c>
      <c r="J1140" s="7" t="str" cm="1">
        <f t="array" ref="J1140">_xlfn.IFS(OR(I1140="December",I1140="January",I1140="Febuary"),"Winter",OR(I1140="March",I1140="April",I1140="May"),"Spring",OR(I1140="June",I1140="July",I1140="August"),"Summer",OR(I1140="September",I1140="October",I1140="November"),"Fall")</f>
        <v>Spring</v>
      </c>
      <c r="K1140" s="11">
        <v>45103</v>
      </c>
      <c r="L1140" s="6">
        <f t="shared" si="137"/>
        <v>26</v>
      </c>
      <c r="M1140" s="6" t="s">
        <v>23</v>
      </c>
      <c r="N1140" s="6">
        <v>6408</v>
      </c>
      <c r="O1140" s="6">
        <v>102</v>
      </c>
      <c r="P1140" s="12">
        <v>52.7</v>
      </c>
      <c r="Q1140" s="12">
        <f t="shared" si="138"/>
        <v>52.7</v>
      </c>
      <c r="R1140" s="6">
        <v>0</v>
      </c>
      <c r="S1140" s="6" t="b">
        <v>0</v>
      </c>
      <c r="T1140" s="6">
        <v>0</v>
      </c>
      <c r="U1140" s="6">
        <f t="shared" si="139"/>
        <v>0</v>
      </c>
      <c r="V1140" s="12">
        <f t="shared" si="140"/>
        <v>-52.7</v>
      </c>
      <c r="W1140" s="12">
        <f t="shared" si="141"/>
        <v>0</v>
      </c>
      <c r="X1140" s="12">
        <f t="shared" si="142"/>
        <v>0</v>
      </c>
      <c r="Y1140" s="6">
        <f t="shared" si="143"/>
        <v>0</v>
      </c>
    </row>
    <row r="1141" spans="1:25">
      <c r="A1141" s="8" t="s">
        <v>2367</v>
      </c>
      <c r="B1141" s="9" t="s">
        <v>2368</v>
      </c>
      <c r="C1141" s="10" t="s">
        <v>4127</v>
      </c>
      <c r="D1141" s="10">
        <v>45286</v>
      </c>
      <c r="E1141" s="9">
        <v>12</v>
      </c>
      <c r="F1141" s="9">
        <v>26</v>
      </c>
      <c r="G1141" s="9">
        <v>2023</v>
      </c>
      <c r="H1141" s="10">
        <f t="shared" si="136"/>
        <v>45286</v>
      </c>
      <c r="I1141" s="10" t="str" cm="1">
        <f t="array" ref="I1141">_xlfn.IFS(E1141=1,"January",E1141=2,"Febuary",E1141=3,"March",E1141=4,"April",E1141=5,"May",E1141=6,"June",E1141=7,"July",E1141=8,"August",E1141=9,"September",E1141=10,"October",E1141=11,"November",E1141=12,"December",E1141&gt;12,_xlfn.IFS(F1141=1,"January",F1141=2,"Febuary",F1141=3,"March",F1141=4,"April",F1141=5,"May",F1141=6,"June",F1141=7,"July",F1141=8,"August",F1141=9,"September",F1141=10,"October",F1141=11,"November",F1141=12,"December"))</f>
        <v>December</v>
      </c>
      <c r="J1141" s="10" t="str" cm="1">
        <f t="array" ref="J1141">_xlfn.IFS(OR(I1141="December",I1141="January",I1141="Febuary"),"Winter",OR(I1141="March",I1141="April",I1141="May"),"Spring",OR(I1141="June",I1141="July",I1141="August"),"Summer",OR(I1141="September",I1141="October",I1141="November"),"Fall")</f>
        <v>Winter</v>
      </c>
      <c r="K1141" s="13">
        <v>45303</v>
      </c>
      <c r="L1141" s="9">
        <f t="shared" si="137"/>
        <v>17</v>
      </c>
      <c r="M1141" s="9" t="s">
        <v>19</v>
      </c>
      <c r="N1141" s="9">
        <v>60379</v>
      </c>
      <c r="O1141" s="9">
        <v>2662</v>
      </c>
      <c r="P1141" s="14">
        <v>4246.58</v>
      </c>
      <c r="Q1141" s="14">
        <f t="shared" si="138"/>
        <v>3636.145</v>
      </c>
      <c r="R1141" s="9">
        <v>237</v>
      </c>
      <c r="S1141" s="9" t="b">
        <v>0</v>
      </c>
      <c r="T1141" s="9">
        <v>0</v>
      </c>
      <c r="U1141" s="9">
        <f t="shared" si="139"/>
        <v>0</v>
      </c>
      <c r="V1141" s="14">
        <f t="shared" si="140"/>
        <v>8213.855</v>
      </c>
      <c r="W1141" s="14">
        <f t="shared" si="141"/>
        <v>15.3423839662447</v>
      </c>
      <c r="X1141" s="14">
        <f t="shared" si="142"/>
        <v>0</v>
      </c>
      <c r="Y1141" s="9">
        <f t="shared" si="143"/>
        <v>0</v>
      </c>
    </row>
    <row r="1142" spans="1:25">
      <c r="A1142" s="5" t="s">
        <v>2369</v>
      </c>
      <c r="B1142" s="6" t="s">
        <v>2370</v>
      </c>
      <c r="C1142" s="7" t="s">
        <v>4128</v>
      </c>
      <c r="D1142" s="7" t="s">
        <v>2225</v>
      </c>
      <c r="E1142" s="6">
        <v>18</v>
      </c>
      <c r="F1142" s="6">
        <v>10</v>
      </c>
      <c r="G1142" s="6">
        <v>2023</v>
      </c>
      <c r="H1142" s="7">
        <f t="shared" si="136"/>
        <v>45217</v>
      </c>
      <c r="I1142" s="7" t="str" cm="1">
        <f t="array" ref="I1142">_xlfn.IFS(E1142=1,"January",E1142=2,"Febuary",E1142=3,"March",E1142=4,"April",E1142=5,"May",E1142=6,"June",E1142=7,"July",E1142=8,"August",E1142=9,"September",E1142=10,"October",E1142=11,"November",E1142=12,"December",E1142&gt;12,_xlfn.IFS(F1142=1,"January",F1142=2,"Febuary",F1142=3,"March",F1142=4,"April",F1142=5,"May",F1142=6,"June",F1142=7,"July",F1142=8,"August",F1142=9,"September",F1142=10,"October",F1142=11,"November",F1142=12,"December"))</f>
        <v>October</v>
      </c>
      <c r="J1142" s="7" t="str" cm="1">
        <f t="array" ref="J1142">_xlfn.IFS(OR(I1142="December",I1142="January",I1142="Febuary"),"Winter",OR(I1142="March",I1142="April",I1142="May"),"Spring",OR(I1142="June",I1142="July",I1142="August"),"Summer",OR(I1142="September",I1142="October",I1142="November"),"Fall")</f>
        <v>Fall</v>
      </c>
      <c r="K1142" s="11">
        <v>45246</v>
      </c>
      <c r="L1142" s="6">
        <f t="shared" si="137"/>
        <v>29</v>
      </c>
      <c r="M1142" s="6" t="s">
        <v>19</v>
      </c>
      <c r="N1142" s="6">
        <v>26053</v>
      </c>
      <c r="O1142" s="6">
        <v>1001</v>
      </c>
      <c r="P1142" s="12">
        <v>1359.04</v>
      </c>
      <c r="Q1142" s="12">
        <f t="shared" si="138"/>
        <v>1359.04</v>
      </c>
      <c r="R1142" s="6">
        <v>192</v>
      </c>
      <c r="S1142" s="6" t="b">
        <v>0</v>
      </c>
      <c r="T1142" s="6">
        <v>0</v>
      </c>
      <c r="U1142" s="6">
        <f t="shared" si="139"/>
        <v>0</v>
      </c>
      <c r="V1142" s="12">
        <f t="shared" si="140"/>
        <v>8240.96</v>
      </c>
      <c r="W1142" s="12">
        <f t="shared" si="141"/>
        <v>7.07833333333333</v>
      </c>
      <c r="X1142" s="12">
        <f t="shared" si="142"/>
        <v>0</v>
      </c>
      <c r="Y1142" s="6">
        <f t="shared" si="143"/>
        <v>0</v>
      </c>
    </row>
    <row r="1143" spans="1:25">
      <c r="A1143" s="8" t="s">
        <v>2371</v>
      </c>
      <c r="B1143" s="9" t="s">
        <v>2372</v>
      </c>
      <c r="C1143" s="10" t="s">
        <v>4131</v>
      </c>
      <c r="D1143" s="10">
        <v>45235</v>
      </c>
      <c r="E1143" s="9">
        <v>11</v>
      </c>
      <c r="F1143" s="9">
        <v>5</v>
      </c>
      <c r="G1143" s="9">
        <v>2023</v>
      </c>
      <c r="H1143" s="10">
        <f t="shared" si="136"/>
        <v>45235</v>
      </c>
      <c r="I1143" s="10" t="str" cm="1">
        <f t="array" ref="I1143">_xlfn.IFS(E1143=1,"January",E1143=2,"Febuary",E1143=3,"March",E1143=4,"April",E1143=5,"May",E1143=6,"June",E1143=7,"July",E1143=8,"August",E1143=9,"September",E1143=10,"October",E1143=11,"November",E1143=12,"December",E1143&gt;12,_xlfn.IFS(F1143=1,"January",F1143=2,"Febuary",F1143=3,"March",F1143=4,"April",F1143=5,"May",F1143=6,"June",F1143=7,"July",F1143=8,"August",F1143=9,"September",F1143=10,"October",F1143=11,"November",F1143=12,"December"))</f>
        <v>November</v>
      </c>
      <c r="J1143" s="10" t="str" cm="1">
        <f t="array" ref="J1143">_xlfn.IFS(OR(I1143="December",I1143="January",I1143="Febuary"),"Winter",OR(I1143="March",I1143="April",I1143="May"),"Spring",OR(I1143="June",I1143="July",I1143="August"),"Summer",OR(I1143="September",I1143="October",I1143="November"),"Fall")</f>
        <v>Fall</v>
      </c>
      <c r="K1143" s="13">
        <v>45249</v>
      </c>
      <c r="L1143" s="9">
        <f t="shared" si="137"/>
        <v>14</v>
      </c>
      <c r="M1143" s="9" t="s">
        <v>41</v>
      </c>
      <c r="N1143" s="9">
        <v>10446</v>
      </c>
      <c r="O1143" s="9">
        <v>483</v>
      </c>
      <c r="P1143" s="14">
        <v>555.97</v>
      </c>
      <c r="Q1143" s="14">
        <f t="shared" si="138"/>
        <v>555.97</v>
      </c>
      <c r="R1143" s="9">
        <v>0</v>
      </c>
      <c r="S1143" s="9" t="b">
        <v>1</v>
      </c>
      <c r="T1143" s="9">
        <v>0</v>
      </c>
      <c r="U1143" s="9">
        <f t="shared" si="139"/>
        <v>0</v>
      </c>
      <c r="V1143" s="14">
        <f t="shared" si="140"/>
        <v>-555.97</v>
      </c>
      <c r="W1143" s="14">
        <f t="shared" si="141"/>
        <v>0</v>
      </c>
      <c r="X1143" s="14">
        <f t="shared" si="142"/>
        <v>0</v>
      </c>
      <c r="Y1143" s="9">
        <f t="shared" si="143"/>
        <v>0</v>
      </c>
    </row>
    <row r="1144" spans="1:25">
      <c r="A1144" s="5" t="s">
        <v>2373</v>
      </c>
      <c r="B1144" s="6" t="s">
        <v>2374</v>
      </c>
      <c r="C1144" s="7" t="s">
        <v>4131</v>
      </c>
      <c r="D1144" s="7">
        <v>45240</v>
      </c>
      <c r="E1144" s="6">
        <v>11</v>
      </c>
      <c r="F1144" s="6">
        <v>10</v>
      </c>
      <c r="G1144" s="6">
        <v>2023</v>
      </c>
      <c r="H1144" s="7">
        <f t="shared" si="136"/>
        <v>45240</v>
      </c>
      <c r="I1144" s="7" t="str" cm="1">
        <f t="array" ref="I1144">_xlfn.IFS(E1144=1,"January",E1144=2,"Febuary",E1144=3,"March",E1144=4,"April",E1144=5,"May",E1144=6,"June",E1144=7,"July",E1144=8,"August",E1144=9,"September",E1144=10,"October",E1144=11,"November",E1144=12,"December",E1144&gt;12,_xlfn.IFS(F1144=1,"January",F1144=2,"Febuary",F1144=3,"March",F1144=4,"April",F1144=5,"May",F1144=6,"June",F1144=7,"July",F1144=8,"August",F1144=9,"September",F1144=10,"October",F1144=11,"November",F1144=12,"December"))</f>
        <v>November</v>
      </c>
      <c r="J1144" s="7" t="str" cm="1">
        <f t="array" ref="J1144">_xlfn.IFS(OR(I1144="December",I1144="January",I1144="Febuary"),"Winter",OR(I1144="March",I1144="April",I1144="May"),"Spring",OR(I1144="June",I1144="July",I1144="August"),"Summer",OR(I1144="September",I1144="October",I1144="November"),"Fall")</f>
        <v>Fall</v>
      </c>
      <c r="K1144" s="11">
        <v>45261</v>
      </c>
      <c r="L1144" s="6">
        <f t="shared" si="137"/>
        <v>21</v>
      </c>
      <c r="M1144" s="6" t="s">
        <v>138</v>
      </c>
      <c r="N1144" s="6">
        <v>1922</v>
      </c>
      <c r="O1144" s="6">
        <v>29</v>
      </c>
      <c r="P1144" s="12">
        <v>-20.05</v>
      </c>
      <c r="Q1144" s="12">
        <f t="shared" si="138"/>
        <v>20.05</v>
      </c>
      <c r="R1144" s="6">
        <v>2</v>
      </c>
      <c r="S1144" s="6" t="b">
        <v>1</v>
      </c>
      <c r="T1144" s="6">
        <v>0</v>
      </c>
      <c r="U1144" s="6">
        <f t="shared" si="139"/>
        <v>0</v>
      </c>
      <c r="V1144" s="12">
        <f t="shared" si="140"/>
        <v>79.95</v>
      </c>
      <c r="W1144" s="12">
        <f t="shared" si="141"/>
        <v>10.025</v>
      </c>
      <c r="X1144" s="12">
        <f t="shared" si="142"/>
        <v>0</v>
      </c>
      <c r="Y1144" s="6">
        <f t="shared" si="143"/>
        <v>0</v>
      </c>
    </row>
    <row r="1145" spans="1:25">
      <c r="A1145" s="8" t="s">
        <v>2375</v>
      </c>
      <c r="B1145" s="9" t="s">
        <v>2376</v>
      </c>
      <c r="C1145" s="10" t="s">
        <v>4128</v>
      </c>
      <c r="D1145" s="10">
        <v>45181</v>
      </c>
      <c r="E1145" s="9">
        <v>9</v>
      </c>
      <c r="F1145" s="9">
        <v>12</v>
      </c>
      <c r="G1145" s="9">
        <v>2023</v>
      </c>
      <c r="H1145" s="10">
        <f t="shared" si="136"/>
        <v>45181</v>
      </c>
      <c r="I1145" s="10" t="str" cm="1">
        <f t="array" ref="I1145">_xlfn.IFS(E1145=1,"January",E1145=2,"Febuary",E1145=3,"March",E1145=4,"April",E1145=5,"May",E1145=6,"June",E1145=7,"July",E1145=8,"August",E1145=9,"September",E1145=10,"October",E1145=11,"November",E1145=12,"December",E1145&gt;12,_xlfn.IFS(F1145=1,"January",F1145=2,"Febuary",F1145=3,"March",F1145=4,"April",F1145=5,"May",F1145=6,"June",F1145=7,"July",F1145=8,"August",F1145=9,"September",F1145=10,"October",F1145=11,"November",F1145=12,"December"))</f>
        <v>September</v>
      </c>
      <c r="J1145" s="10" t="str" cm="1">
        <f t="array" ref="J1145">_xlfn.IFS(OR(I1145="December",I1145="January",I1145="Febuary"),"Winter",OR(I1145="March",I1145="April",I1145="May"),"Spring",OR(I1145="June",I1145="July",I1145="August"),"Summer",OR(I1145="September",I1145="October",I1145="November"),"Fall")</f>
        <v>Fall</v>
      </c>
      <c r="K1145" s="13">
        <v>45209</v>
      </c>
      <c r="L1145" s="9">
        <f t="shared" si="137"/>
        <v>28</v>
      </c>
      <c r="M1145" s="9" t="s">
        <v>23</v>
      </c>
      <c r="N1145" s="9">
        <v>99723</v>
      </c>
      <c r="O1145" s="9">
        <v>3362</v>
      </c>
      <c r="P1145" s="14">
        <v>3744.02</v>
      </c>
      <c r="Q1145" s="14">
        <f t="shared" si="138"/>
        <v>3636.145</v>
      </c>
      <c r="R1145" s="9">
        <v>394</v>
      </c>
      <c r="S1145" s="9" t="b">
        <v>1</v>
      </c>
      <c r="T1145" s="9">
        <v>0</v>
      </c>
      <c r="U1145" s="9">
        <f t="shared" si="139"/>
        <v>0</v>
      </c>
      <c r="V1145" s="14">
        <f t="shared" si="140"/>
        <v>16063.855</v>
      </c>
      <c r="W1145" s="14">
        <f t="shared" si="141"/>
        <v>9.22879441624366</v>
      </c>
      <c r="X1145" s="14">
        <f t="shared" si="142"/>
        <v>0</v>
      </c>
      <c r="Y1145" s="9">
        <f t="shared" si="143"/>
        <v>0</v>
      </c>
    </row>
    <row r="1146" spans="1:25">
      <c r="A1146" s="5" t="s">
        <v>2377</v>
      </c>
      <c r="B1146" s="6" t="s">
        <v>2378</v>
      </c>
      <c r="C1146" s="7" t="s">
        <v>4131</v>
      </c>
      <c r="D1146" s="7">
        <v>45048</v>
      </c>
      <c r="E1146" s="6">
        <v>5</v>
      </c>
      <c r="F1146" s="6">
        <v>2</v>
      </c>
      <c r="G1146" s="6">
        <v>2023</v>
      </c>
      <c r="H1146" s="7">
        <f t="shared" si="136"/>
        <v>45048</v>
      </c>
      <c r="I1146" s="7" t="str" cm="1">
        <f t="array" ref="I1146">_xlfn.IFS(E1146=1,"January",E1146=2,"Febuary",E1146=3,"March",E1146=4,"April",E1146=5,"May",E1146=6,"June",E1146=7,"July",E1146=8,"August",E1146=9,"September",E1146=10,"October",E1146=11,"November",E1146=12,"December",E1146&gt;12,_xlfn.IFS(F1146=1,"January",F1146=2,"Febuary",F1146=3,"March",F1146=4,"April",F1146=5,"May",F1146=6,"June",F1146=7,"July",F1146=8,"August",F1146=9,"September",F1146=10,"October",F1146=11,"November",F1146=12,"December"))</f>
        <v>May</v>
      </c>
      <c r="J1146" s="7" t="str" cm="1">
        <f t="array" ref="J1146">_xlfn.IFS(OR(I1146="December",I1146="January",I1146="Febuary"),"Winter",OR(I1146="March",I1146="April",I1146="May"),"Spring",OR(I1146="June",I1146="July",I1146="August"),"Summer",OR(I1146="September",I1146="October",I1146="November"),"Fall")</f>
        <v>Spring</v>
      </c>
      <c r="K1146" s="11">
        <v>45073</v>
      </c>
      <c r="L1146" s="6">
        <f t="shared" si="137"/>
        <v>25</v>
      </c>
      <c r="M1146" s="6" t="s">
        <v>41</v>
      </c>
      <c r="N1146" s="6">
        <v>52356</v>
      </c>
      <c r="O1146" s="6">
        <v>1778</v>
      </c>
      <c r="P1146" s="12">
        <v>1834.12</v>
      </c>
      <c r="Q1146" s="12">
        <f t="shared" si="138"/>
        <v>1834.12</v>
      </c>
      <c r="R1146" s="6">
        <v>301</v>
      </c>
      <c r="S1146" s="6" t="b">
        <v>1</v>
      </c>
      <c r="T1146" s="6">
        <v>0</v>
      </c>
      <c r="U1146" s="6">
        <f t="shared" si="139"/>
        <v>0</v>
      </c>
      <c r="V1146" s="12">
        <f t="shared" si="140"/>
        <v>13215.88</v>
      </c>
      <c r="W1146" s="12">
        <f t="shared" si="141"/>
        <v>6.0934219269103</v>
      </c>
      <c r="X1146" s="12">
        <f t="shared" si="142"/>
        <v>0</v>
      </c>
      <c r="Y1146" s="6">
        <f t="shared" si="143"/>
        <v>0</v>
      </c>
    </row>
    <row r="1147" spans="1:25">
      <c r="A1147" s="8" t="s">
        <v>2379</v>
      </c>
      <c r="B1147" s="9" t="s">
        <v>2380</v>
      </c>
      <c r="C1147" s="10" t="s">
        <v>4131</v>
      </c>
      <c r="D1147" s="10">
        <v>45252</v>
      </c>
      <c r="E1147" s="9">
        <v>11</v>
      </c>
      <c r="F1147" s="9">
        <v>22</v>
      </c>
      <c r="G1147" s="9">
        <v>2023</v>
      </c>
      <c r="H1147" s="10">
        <f t="shared" si="136"/>
        <v>45252</v>
      </c>
      <c r="I1147" s="10" t="str" cm="1">
        <f t="array" ref="I1147">_xlfn.IFS(E1147=1,"January",E1147=2,"Febuary",E1147=3,"March",E1147=4,"April",E1147=5,"May",E1147=6,"June",E1147=7,"July",E1147=8,"August",E1147=9,"September",E1147=10,"October",E1147=11,"November",E1147=12,"December",E1147&gt;12,_xlfn.IFS(F1147=1,"January",F1147=2,"Febuary",F1147=3,"March",F1147=4,"April",F1147=5,"May",F1147=6,"June",F1147=7,"July",F1147=8,"August",F1147=9,"September",F1147=10,"October",F1147=11,"November",F1147=12,"December"))</f>
        <v>November</v>
      </c>
      <c r="J1147" s="10" t="str" cm="1">
        <f t="array" ref="J1147">_xlfn.IFS(OR(I1147="December",I1147="January",I1147="Febuary"),"Winter",OR(I1147="March",I1147="April",I1147="May"),"Spring",OR(I1147="June",I1147="July",I1147="August"),"Summer",OR(I1147="September",I1147="October",I1147="November"),"Fall")</f>
        <v>Fall</v>
      </c>
      <c r="K1147" s="13">
        <v>45273</v>
      </c>
      <c r="L1147" s="9">
        <f t="shared" si="137"/>
        <v>21</v>
      </c>
      <c r="M1147" s="9" t="s">
        <v>19</v>
      </c>
      <c r="N1147" s="9">
        <v>11789</v>
      </c>
      <c r="O1147" s="9">
        <v>284</v>
      </c>
      <c r="P1147" s="14">
        <v>271.01</v>
      </c>
      <c r="Q1147" s="14">
        <f t="shared" si="138"/>
        <v>271.01</v>
      </c>
      <c r="R1147" s="9">
        <v>37</v>
      </c>
      <c r="S1147" s="9" t="b">
        <v>1</v>
      </c>
      <c r="T1147" s="9">
        <v>0</v>
      </c>
      <c r="U1147" s="9">
        <f t="shared" si="139"/>
        <v>0</v>
      </c>
      <c r="V1147" s="14">
        <f t="shared" si="140"/>
        <v>1578.99</v>
      </c>
      <c r="W1147" s="14">
        <f t="shared" si="141"/>
        <v>7.32459459459459</v>
      </c>
      <c r="X1147" s="14">
        <f t="shared" si="142"/>
        <v>0</v>
      </c>
      <c r="Y1147" s="9">
        <f t="shared" si="143"/>
        <v>0</v>
      </c>
    </row>
    <row r="1148" spans="1:25">
      <c r="A1148" s="5" t="s">
        <v>2381</v>
      </c>
      <c r="B1148" s="6" t="s">
        <v>2382</v>
      </c>
      <c r="C1148" s="7" t="s">
        <v>4131</v>
      </c>
      <c r="D1148" s="7">
        <v>45289</v>
      </c>
      <c r="E1148" s="6">
        <v>12</v>
      </c>
      <c r="F1148" s="6">
        <v>29</v>
      </c>
      <c r="G1148" s="6">
        <v>2023</v>
      </c>
      <c r="H1148" s="7">
        <f t="shared" si="136"/>
        <v>45289</v>
      </c>
      <c r="I1148" s="7" t="str" cm="1">
        <f t="array" ref="I1148">_xlfn.IFS(E1148=1,"January",E1148=2,"Febuary",E1148=3,"March",E1148=4,"April",E1148=5,"May",E1148=6,"June",E1148=7,"July",E1148=8,"August",E1148=9,"September",E1148=10,"October",E1148=11,"November",E1148=12,"December",E1148&gt;12,_xlfn.IFS(F1148=1,"January",F1148=2,"Febuary",F1148=3,"March",F1148=4,"April",F1148=5,"May",F1148=6,"June",F1148=7,"July",F1148=8,"August",F1148=9,"September",F1148=10,"October",F1148=11,"November",F1148=12,"December"))</f>
        <v>December</v>
      </c>
      <c r="J1148" s="7" t="str" cm="1">
        <f t="array" ref="J1148">_xlfn.IFS(OR(I1148="December",I1148="January",I1148="Febuary"),"Winter",OR(I1148="March",I1148="April",I1148="May"),"Spring",OR(I1148="June",I1148="July",I1148="August"),"Summer",OR(I1148="September",I1148="October",I1148="November"),"Fall")</f>
        <v>Winter</v>
      </c>
      <c r="K1148" s="11">
        <v>45295</v>
      </c>
      <c r="L1148" s="6">
        <f t="shared" si="137"/>
        <v>6</v>
      </c>
      <c r="M1148" s="6" t="s">
        <v>415</v>
      </c>
      <c r="N1148" s="6">
        <v>98720</v>
      </c>
      <c r="O1148" s="6">
        <v>2797</v>
      </c>
      <c r="P1148" s="12">
        <v>4464.91</v>
      </c>
      <c r="Q1148" s="12">
        <f t="shared" si="138"/>
        <v>3636.145</v>
      </c>
      <c r="R1148" s="6">
        <v>412</v>
      </c>
      <c r="S1148" s="6" t="b">
        <v>1</v>
      </c>
      <c r="T1148" s="6">
        <v>0</v>
      </c>
      <c r="U1148" s="6">
        <f t="shared" si="139"/>
        <v>0</v>
      </c>
      <c r="V1148" s="12">
        <f t="shared" si="140"/>
        <v>16963.855</v>
      </c>
      <c r="W1148" s="12">
        <f t="shared" si="141"/>
        <v>8.82559466019418</v>
      </c>
      <c r="X1148" s="12">
        <f t="shared" si="142"/>
        <v>0</v>
      </c>
      <c r="Y1148" s="6">
        <f t="shared" si="143"/>
        <v>0</v>
      </c>
    </row>
    <row r="1149" spans="1:25">
      <c r="A1149" s="8" t="s">
        <v>2383</v>
      </c>
      <c r="B1149" s="9" t="s">
        <v>2384</v>
      </c>
      <c r="C1149" s="10" t="s">
        <v>4128</v>
      </c>
      <c r="D1149" s="10">
        <v>45098</v>
      </c>
      <c r="E1149" s="9">
        <v>6</v>
      </c>
      <c r="F1149" s="9">
        <v>21</v>
      </c>
      <c r="G1149" s="9">
        <v>2023</v>
      </c>
      <c r="H1149" s="10">
        <f t="shared" si="136"/>
        <v>45098</v>
      </c>
      <c r="I1149" s="10" t="str" cm="1">
        <f t="array" ref="I1149">_xlfn.IFS(E1149=1,"January",E1149=2,"Febuary",E1149=3,"March",E1149=4,"April",E1149=5,"May",E1149=6,"June",E1149=7,"July",E1149=8,"August",E1149=9,"September",E1149=10,"October",E1149=11,"November",E1149=12,"December",E1149&gt;12,_xlfn.IFS(F1149=1,"January",F1149=2,"Febuary",F1149=3,"March",F1149=4,"April",F1149=5,"May",F1149=6,"June",F1149=7,"July",F1149=8,"August",F1149=9,"September",F1149=10,"October",F1149=11,"November",F1149=12,"December"))</f>
        <v>June</v>
      </c>
      <c r="J1149" s="10" t="str" cm="1">
        <f t="array" ref="J1149">_xlfn.IFS(OR(I1149="December",I1149="January",I1149="Febuary"),"Winter",OR(I1149="March",I1149="April",I1149="May"),"Spring",OR(I1149="June",I1149="July",I1149="August"),"Summer",OR(I1149="September",I1149="October",I1149="November"),"Fall")</f>
        <v>Summer</v>
      </c>
      <c r="K1149" s="13">
        <v>45106</v>
      </c>
      <c r="L1149" s="9">
        <f t="shared" si="137"/>
        <v>8</v>
      </c>
      <c r="M1149" s="9" t="s">
        <v>14</v>
      </c>
      <c r="N1149" s="9">
        <v>67656</v>
      </c>
      <c r="O1149" s="9">
        <v>779</v>
      </c>
      <c r="P1149" s="14">
        <v>1208.3</v>
      </c>
      <c r="Q1149" s="14">
        <f t="shared" si="138"/>
        <v>1208.3</v>
      </c>
      <c r="R1149" s="9">
        <v>127</v>
      </c>
      <c r="S1149" s="9" t="b">
        <v>0</v>
      </c>
      <c r="T1149" s="9">
        <v>0</v>
      </c>
      <c r="U1149" s="9">
        <f t="shared" si="139"/>
        <v>0</v>
      </c>
      <c r="V1149" s="14">
        <f t="shared" si="140"/>
        <v>5141.7</v>
      </c>
      <c r="W1149" s="14">
        <f t="shared" si="141"/>
        <v>9.51417322834646</v>
      </c>
      <c r="X1149" s="14">
        <f t="shared" si="142"/>
        <v>0</v>
      </c>
      <c r="Y1149" s="9">
        <f t="shared" si="143"/>
        <v>0</v>
      </c>
    </row>
    <row r="1150" spans="1:25">
      <c r="A1150" s="5" t="s">
        <v>2385</v>
      </c>
      <c r="B1150" s="6" t="s">
        <v>2386</v>
      </c>
      <c r="C1150" s="7" t="s">
        <v>4128</v>
      </c>
      <c r="D1150" s="7">
        <v>45054</v>
      </c>
      <c r="E1150" s="6">
        <v>5</v>
      </c>
      <c r="F1150" s="6">
        <v>8</v>
      </c>
      <c r="G1150" s="6">
        <v>2023</v>
      </c>
      <c r="H1150" s="7">
        <f t="shared" si="136"/>
        <v>45054</v>
      </c>
      <c r="I1150" s="7" t="str" cm="1">
        <f t="array" ref="I1150">_xlfn.IFS(E1150=1,"January",E1150=2,"Febuary",E1150=3,"March",E1150=4,"April",E1150=5,"May",E1150=6,"June",E1150=7,"July",E1150=8,"August",E1150=9,"September",E1150=10,"October",E1150=11,"November",E1150=12,"December",E1150&gt;12,_xlfn.IFS(F1150=1,"January",F1150=2,"Febuary",F1150=3,"March",F1150=4,"April",F1150=5,"May",F1150=6,"June",F1150=7,"July",F1150=8,"August",F1150=9,"September",F1150=10,"October",F1150=11,"November",F1150=12,"December"))</f>
        <v>May</v>
      </c>
      <c r="J1150" s="7" t="str" cm="1">
        <f t="array" ref="J1150">_xlfn.IFS(OR(I1150="December",I1150="January",I1150="Febuary"),"Winter",OR(I1150="March",I1150="April",I1150="May"),"Spring",OR(I1150="June",I1150="July",I1150="August"),"Summer",OR(I1150="September",I1150="October",I1150="November"),"Fall")</f>
        <v>Spring</v>
      </c>
      <c r="K1150" s="11">
        <v>45074</v>
      </c>
      <c r="L1150" s="6">
        <f t="shared" si="137"/>
        <v>20</v>
      </c>
      <c r="M1150" s="6" t="s">
        <v>191</v>
      </c>
      <c r="N1150" s="6">
        <v>45028</v>
      </c>
      <c r="O1150" s="6">
        <v>1793</v>
      </c>
      <c r="P1150" s="12">
        <v>2480.67</v>
      </c>
      <c r="Q1150" s="12">
        <f t="shared" si="138"/>
        <v>2480.67</v>
      </c>
      <c r="R1150" s="6">
        <v>256</v>
      </c>
      <c r="S1150" s="6" t="b">
        <v>1</v>
      </c>
      <c r="T1150" s="6">
        <v>0</v>
      </c>
      <c r="U1150" s="6">
        <f t="shared" si="139"/>
        <v>0</v>
      </c>
      <c r="V1150" s="12">
        <f t="shared" si="140"/>
        <v>10319.33</v>
      </c>
      <c r="W1150" s="12">
        <f t="shared" si="141"/>
        <v>9.6901171875</v>
      </c>
      <c r="X1150" s="12">
        <f t="shared" si="142"/>
        <v>0</v>
      </c>
      <c r="Y1150" s="6">
        <f t="shared" si="143"/>
        <v>0</v>
      </c>
    </row>
    <row r="1151" spans="1:25">
      <c r="A1151" s="8" t="s">
        <v>2387</v>
      </c>
      <c r="B1151" s="9" t="s">
        <v>2388</v>
      </c>
      <c r="C1151" s="10" t="s">
        <v>4131</v>
      </c>
      <c r="D1151" s="10">
        <v>44982</v>
      </c>
      <c r="E1151" s="9">
        <v>2</v>
      </c>
      <c r="F1151" s="9">
        <v>25</v>
      </c>
      <c r="G1151" s="9">
        <v>2023</v>
      </c>
      <c r="H1151" s="10">
        <f t="shared" si="136"/>
        <v>44982</v>
      </c>
      <c r="I1151" s="10" t="str" cm="1">
        <f t="array" ref="I1151">_xlfn.IFS(E1151=1,"January",E1151=2,"Febuary",E1151=3,"March",E1151=4,"April",E1151=5,"May",E1151=6,"June",E1151=7,"July",E1151=8,"August",E1151=9,"September",E1151=10,"October",E1151=11,"November",E1151=12,"December",E1151&gt;12,_xlfn.IFS(F1151=1,"January",F1151=2,"Febuary",F1151=3,"March",F1151=4,"April",F1151=5,"May",F1151=6,"June",F1151=7,"July",F1151=8,"August",F1151=9,"September",F1151=10,"October",F1151=11,"November",F1151=12,"December"))</f>
        <v>Febuary</v>
      </c>
      <c r="J1151" s="10" t="str" cm="1">
        <f t="array" ref="J1151">_xlfn.IFS(OR(I1151="December",I1151="January",I1151="Febuary"),"Winter",OR(I1151="March",I1151="April",I1151="May"),"Spring",OR(I1151="June",I1151="July",I1151="August"),"Summer",OR(I1151="September",I1151="October",I1151="November"),"Fall")</f>
        <v>Winter</v>
      </c>
      <c r="K1151" s="13">
        <v>44999</v>
      </c>
      <c r="L1151" s="9">
        <f t="shared" si="137"/>
        <v>17</v>
      </c>
      <c r="M1151" s="9" t="s">
        <v>33</v>
      </c>
      <c r="N1151" s="9">
        <v>65484</v>
      </c>
      <c r="O1151" s="9">
        <v>2093</v>
      </c>
      <c r="P1151" s="14">
        <v>3993.44</v>
      </c>
      <c r="Q1151" s="14">
        <f t="shared" si="138"/>
        <v>3636.145</v>
      </c>
      <c r="R1151" s="9">
        <v>274</v>
      </c>
      <c r="S1151" s="9" t="b">
        <v>0</v>
      </c>
      <c r="T1151" s="9">
        <v>0</v>
      </c>
      <c r="U1151" s="9">
        <f t="shared" si="139"/>
        <v>0</v>
      </c>
      <c r="V1151" s="14">
        <f t="shared" si="140"/>
        <v>10063.855</v>
      </c>
      <c r="W1151" s="14">
        <f t="shared" si="141"/>
        <v>13.270602189781</v>
      </c>
      <c r="X1151" s="14">
        <f t="shared" si="142"/>
        <v>0</v>
      </c>
      <c r="Y1151" s="9">
        <f t="shared" si="143"/>
        <v>0</v>
      </c>
    </row>
    <row r="1152" spans="1:25">
      <c r="A1152" s="5" t="s">
        <v>2389</v>
      </c>
      <c r="B1152" s="6" t="s">
        <v>2390</v>
      </c>
      <c r="C1152" s="7" t="s">
        <v>4127</v>
      </c>
      <c r="D1152" s="7">
        <v>45151</v>
      </c>
      <c r="E1152" s="6">
        <v>8</v>
      </c>
      <c r="F1152" s="6">
        <v>13</v>
      </c>
      <c r="G1152" s="6">
        <v>2023</v>
      </c>
      <c r="H1152" s="7">
        <f t="shared" si="136"/>
        <v>45151</v>
      </c>
      <c r="I1152" s="7" t="str" cm="1">
        <f t="array" ref="I1152">_xlfn.IFS(E1152=1,"January",E1152=2,"Febuary",E1152=3,"March",E1152=4,"April",E1152=5,"May",E1152=6,"June",E1152=7,"July",E1152=8,"August",E1152=9,"September",E1152=10,"October",E1152=11,"November",E1152=12,"December",E1152&gt;12,_xlfn.IFS(F1152=1,"January",F1152=2,"Febuary",F1152=3,"March",F1152=4,"April",F1152=5,"May",F1152=6,"June",F1152=7,"July",F1152=8,"August",F1152=9,"September",F1152=10,"October",F1152=11,"November",F1152=12,"December"))</f>
        <v>August</v>
      </c>
      <c r="J1152" s="7" t="str" cm="1">
        <f t="array" ref="J1152">_xlfn.IFS(OR(I1152="December",I1152="January",I1152="Febuary"),"Winter",OR(I1152="March",I1152="April",I1152="May"),"Spring",OR(I1152="June",I1152="July",I1152="August"),"Summer",OR(I1152="September",I1152="October",I1152="November"),"Fall")</f>
        <v>Summer</v>
      </c>
      <c r="K1152" s="11">
        <v>45161</v>
      </c>
      <c r="L1152" s="6">
        <f t="shared" si="137"/>
        <v>10</v>
      </c>
      <c r="M1152" s="6" t="s">
        <v>23</v>
      </c>
      <c r="N1152" s="6">
        <v>33154</v>
      </c>
      <c r="O1152" s="6">
        <v>408</v>
      </c>
      <c r="P1152" s="12">
        <v>418.11</v>
      </c>
      <c r="Q1152" s="12">
        <f t="shared" si="138"/>
        <v>418.11</v>
      </c>
      <c r="R1152" s="6">
        <v>0</v>
      </c>
      <c r="S1152" s="6" t="b">
        <v>1</v>
      </c>
      <c r="T1152" s="6">
        <v>0</v>
      </c>
      <c r="U1152" s="6">
        <f t="shared" si="139"/>
        <v>0</v>
      </c>
      <c r="V1152" s="12">
        <f t="shared" si="140"/>
        <v>-418.11</v>
      </c>
      <c r="W1152" s="12">
        <f t="shared" si="141"/>
        <v>0</v>
      </c>
      <c r="X1152" s="12">
        <f t="shared" si="142"/>
        <v>0</v>
      </c>
      <c r="Y1152" s="6">
        <f t="shared" si="143"/>
        <v>0</v>
      </c>
    </row>
    <row r="1153" spans="1:25">
      <c r="A1153" s="8" t="s">
        <v>2391</v>
      </c>
      <c r="B1153" s="9" t="s">
        <v>2392</v>
      </c>
      <c r="C1153" s="10" t="s">
        <v>4127</v>
      </c>
      <c r="D1153" s="10">
        <v>45138</v>
      </c>
      <c r="E1153" s="9">
        <v>7</v>
      </c>
      <c r="F1153" s="9">
        <v>31</v>
      </c>
      <c r="G1153" s="9">
        <v>2023</v>
      </c>
      <c r="H1153" s="10">
        <f t="shared" si="136"/>
        <v>45138</v>
      </c>
      <c r="I1153" s="10" t="str" cm="1">
        <f t="array" ref="I1153">_xlfn.IFS(E1153=1,"January",E1153=2,"Febuary",E1153=3,"March",E1153=4,"April",E1153=5,"May",E1153=6,"June",E1153=7,"July",E1153=8,"August",E1153=9,"September",E1153=10,"October",E1153=11,"November",E1153=12,"December",E1153&gt;12,_xlfn.IFS(F1153=1,"January",F1153=2,"Febuary",F1153=3,"March",F1153=4,"April",F1153=5,"May",F1153=6,"June",F1153=7,"July",F1153=8,"August",F1153=9,"September",F1153=10,"October",F1153=11,"November",F1153=12,"December"))</f>
        <v>July</v>
      </c>
      <c r="J1153" s="10" t="str" cm="1">
        <f t="array" ref="J1153">_xlfn.IFS(OR(I1153="December",I1153="January",I1153="Febuary"),"Winter",OR(I1153="March",I1153="April",I1153="May"),"Spring",OR(I1153="June",I1153="July",I1153="August"),"Summer",OR(I1153="September",I1153="October",I1153="November"),"Fall")</f>
        <v>Summer</v>
      </c>
      <c r="K1153" s="13">
        <v>45154</v>
      </c>
      <c r="L1153" s="9">
        <f t="shared" si="137"/>
        <v>16</v>
      </c>
      <c r="M1153" s="9" t="s">
        <v>33</v>
      </c>
      <c r="N1153" s="9">
        <v>83870</v>
      </c>
      <c r="O1153" s="9">
        <v>3122</v>
      </c>
      <c r="P1153" s="14">
        <v>2702.72</v>
      </c>
      <c r="Q1153" s="14">
        <f t="shared" si="138"/>
        <v>2702.72</v>
      </c>
      <c r="R1153" s="9">
        <v>0</v>
      </c>
      <c r="S1153" s="9" t="b">
        <v>1</v>
      </c>
      <c r="T1153" s="9">
        <v>0</v>
      </c>
      <c r="U1153" s="9">
        <f t="shared" si="139"/>
        <v>0</v>
      </c>
      <c r="V1153" s="14">
        <f t="shared" si="140"/>
        <v>-2702.72</v>
      </c>
      <c r="W1153" s="14">
        <f t="shared" si="141"/>
        <v>0</v>
      </c>
      <c r="X1153" s="14">
        <f t="shared" si="142"/>
        <v>0</v>
      </c>
      <c r="Y1153" s="9">
        <f t="shared" si="143"/>
        <v>0</v>
      </c>
    </row>
    <row r="1154" spans="1:25">
      <c r="A1154" s="5" t="s">
        <v>2393</v>
      </c>
      <c r="B1154" s="6" t="s">
        <v>2394</v>
      </c>
      <c r="C1154" s="7" t="s">
        <v>4129</v>
      </c>
      <c r="D1154" s="7">
        <v>45206</v>
      </c>
      <c r="E1154" s="6">
        <v>10</v>
      </c>
      <c r="F1154" s="6">
        <v>7</v>
      </c>
      <c r="G1154" s="6">
        <v>2023</v>
      </c>
      <c r="H1154" s="7">
        <f t="shared" ref="H1154:H1217" si="144">IF(E1154&gt;12,DATE(G1154,F1154,E1154),D1154)</f>
        <v>45206</v>
      </c>
      <c r="I1154" s="7" t="str" cm="1">
        <f t="array" ref="I1154">_xlfn.IFS(E1154=1,"January",E1154=2,"Febuary",E1154=3,"March",E1154=4,"April",E1154=5,"May",E1154=6,"June",E1154=7,"July",E1154=8,"August",E1154=9,"September",E1154=10,"October",E1154=11,"November",E1154=12,"December",E1154&gt;12,_xlfn.IFS(F1154=1,"January",F1154=2,"Febuary",F1154=3,"March",F1154=4,"April",F1154=5,"May",F1154=6,"June",F1154=7,"July",F1154=8,"August",F1154=9,"September",F1154=10,"October",F1154=11,"November",F1154=12,"December"))</f>
        <v>October</v>
      </c>
      <c r="J1154" s="7" t="str" cm="1">
        <f t="array" ref="J1154">_xlfn.IFS(OR(I1154="December",I1154="January",I1154="Febuary"),"Winter",OR(I1154="March",I1154="April",I1154="May"),"Spring",OR(I1154="June",I1154="July",I1154="August"),"Summer",OR(I1154="September",I1154="October",I1154="November"),"Fall")</f>
        <v>Fall</v>
      </c>
      <c r="K1154" s="11">
        <v>45231</v>
      </c>
      <c r="L1154" s="6">
        <f t="shared" ref="L1154:L1217" si="145">IF(DATEDIF(H1154,K1154,"D")&lt;0,H1154+30,DATEDIF(H1154,K1154,"D"))</f>
        <v>25</v>
      </c>
      <c r="M1154" s="6" t="s">
        <v>14</v>
      </c>
      <c r="N1154" s="6">
        <v>3336</v>
      </c>
      <c r="O1154" s="6">
        <v>95</v>
      </c>
      <c r="P1154" s="12">
        <v>140.97</v>
      </c>
      <c r="Q1154" s="12">
        <f t="shared" ref="Q1154:Q1217" si="146">IF(IF(P1154&lt;$AA$6,$AA$6,IF(P1154&gt;$AA$7,$AA$7,P1154))&lt;0,IF(P1154&lt;$AA$6,$AA$6,IF(P1154&gt;$AA$7,$AA$7,P1154))*(-1),IF(P1154&lt;$AA$6,$AA$6,IF(P1154&gt;$AA$7,$AA$7,P1154)))</f>
        <v>140.97</v>
      </c>
      <c r="R1154" s="6">
        <v>13</v>
      </c>
      <c r="S1154" s="6" t="b">
        <v>1</v>
      </c>
      <c r="T1154" s="6">
        <v>0</v>
      </c>
      <c r="U1154" s="6">
        <f t="shared" ref="U1154:U1217" si="147">IFERROR((R1154/T1154)*100,0)</f>
        <v>0</v>
      </c>
      <c r="V1154" s="12">
        <f t="shared" ref="V1154:V1217" si="148">(R1154*50)-Q1154</f>
        <v>509.03</v>
      </c>
      <c r="W1154" s="12">
        <f t="shared" ref="W1154:W1217" si="149">IFERROR(Q1154/R1154,0)</f>
        <v>10.8438461538462</v>
      </c>
      <c r="X1154" s="12">
        <f t="shared" ref="X1154:X1217" si="150">IFERROR(Q1154/T1154,0)</f>
        <v>0</v>
      </c>
      <c r="Y1154" s="6">
        <f t="shared" ref="Y1154:Y1217" si="151">T1154/N1154</f>
        <v>0</v>
      </c>
    </row>
    <row r="1155" spans="1:25">
      <c r="A1155" s="8" t="s">
        <v>2395</v>
      </c>
      <c r="B1155" s="9" t="s">
        <v>2396</v>
      </c>
      <c r="C1155" s="10" t="s">
        <v>4127</v>
      </c>
      <c r="D1155" s="10">
        <v>45222</v>
      </c>
      <c r="E1155" s="9">
        <v>10</v>
      </c>
      <c r="F1155" s="9">
        <v>23</v>
      </c>
      <c r="G1155" s="9">
        <v>2023</v>
      </c>
      <c r="H1155" s="10">
        <f t="shared" si="144"/>
        <v>45222</v>
      </c>
      <c r="I1155" s="10" t="str" cm="1">
        <f t="array" ref="I1155">_xlfn.IFS(E1155=1,"January",E1155=2,"Febuary",E1155=3,"March",E1155=4,"April",E1155=5,"May",E1155=6,"June",E1155=7,"July",E1155=8,"August",E1155=9,"September",E1155=10,"October",E1155=11,"November",E1155=12,"December",E1155&gt;12,_xlfn.IFS(F1155=1,"January",F1155=2,"Febuary",F1155=3,"March",F1155=4,"April",F1155=5,"May",F1155=6,"June",F1155=7,"July",F1155=8,"August",F1155=9,"September",F1155=10,"October",F1155=11,"November",F1155=12,"December"))</f>
        <v>October</v>
      </c>
      <c r="J1155" s="10" t="str" cm="1">
        <f t="array" ref="J1155">_xlfn.IFS(OR(I1155="December",I1155="January",I1155="Febuary"),"Winter",OR(I1155="March",I1155="April",I1155="May"),"Spring",OR(I1155="June",I1155="July",I1155="August"),"Summer",OR(I1155="September",I1155="October",I1155="November"),"Fall")</f>
        <v>Fall</v>
      </c>
      <c r="K1155" s="13">
        <v>45225</v>
      </c>
      <c r="L1155" s="9">
        <f t="shared" si="145"/>
        <v>3</v>
      </c>
      <c r="M1155" s="9" t="s">
        <v>33</v>
      </c>
      <c r="N1155" s="9">
        <v>68779</v>
      </c>
      <c r="O1155" s="9">
        <v>782</v>
      </c>
      <c r="P1155" s="14">
        <v>624.21</v>
      </c>
      <c r="Q1155" s="14">
        <f t="shared" si="146"/>
        <v>624.21</v>
      </c>
      <c r="R1155" s="9">
        <v>81</v>
      </c>
      <c r="S1155" s="9" t="b">
        <v>0</v>
      </c>
      <c r="T1155" s="9">
        <v>68831</v>
      </c>
      <c r="U1155" s="9">
        <f t="shared" si="147"/>
        <v>0.117679533930932</v>
      </c>
      <c r="V1155" s="14">
        <f t="shared" si="148"/>
        <v>3425.79</v>
      </c>
      <c r="W1155" s="14">
        <f t="shared" si="149"/>
        <v>7.7062962962963</v>
      </c>
      <c r="X1155" s="14">
        <f t="shared" si="150"/>
        <v>0.00906873356481818</v>
      </c>
      <c r="Y1155" s="9">
        <f t="shared" si="151"/>
        <v>1.00075604472295</v>
      </c>
    </row>
    <row r="1156" spans="1:25">
      <c r="A1156" s="5" t="s">
        <v>2397</v>
      </c>
      <c r="B1156" s="6" t="s">
        <v>2398</v>
      </c>
      <c r="C1156" s="7" t="s">
        <v>4129</v>
      </c>
      <c r="D1156" s="7">
        <v>45010</v>
      </c>
      <c r="E1156" s="6">
        <v>3</v>
      </c>
      <c r="F1156" s="6">
        <v>25</v>
      </c>
      <c r="G1156" s="6">
        <v>2023</v>
      </c>
      <c r="H1156" s="7">
        <f t="shared" si="144"/>
        <v>45010</v>
      </c>
      <c r="I1156" s="7" t="str" cm="1">
        <f t="array" ref="I1156">_xlfn.IFS(E1156=1,"January",E1156=2,"Febuary",E1156=3,"March",E1156=4,"April",E1156=5,"May",E1156=6,"June",E1156=7,"July",E1156=8,"August",E1156=9,"September",E1156=10,"October",E1156=11,"November",E1156=12,"December",E1156&gt;12,_xlfn.IFS(F1156=1,"January",F1156=2,"Febuary",F1156=3,"March",F1156=4,"April",F1156=5,"May",F1156=6,"June",F1156=7,"July",F1156=8,"August",F1156=9,"September",F1156=10,"October",F1156=11,"November",F1156=12,"December"))</f>
        <v>March</v>
      </c>
      <c r="J1156" s="7" t="str" cm="1">
        <f t="array" ref="J1156">_xlfn.IFS(OR(I1156="December",I1156="January",I1156="Febuary"),"Winter",OR(I1156="March",I1156="April",I1156="May"),"Spring",OR(I1156="June",I1156="July",I1156="August"),"Summer",OR(I1156="September",I1156="October",I1156="November"),"Fall")</f>
        <v>Spring</v>
      </c>
      <c r="K1156" s="11">
        <v>45024</v>
      </c>
      <c r="L1156" s="6">
        <f t="shared" si="145"/>
        <v>14</v>
      </c>
      <c r="M1156" s="6" t="s">
        <v>41</v>
      </c>
      <c r="N1156" s="6">
        <v>20029</v>
      </c>
      <c r="O1156" s="6">
        <v>977</v>
      </c>
      <c r="P1156" s="12">
        <v>950.15</v>
      </c>
      <c r="Q1156" s="12">
        <f t="shared" si="146"/>
        <v>950.15</v>
      </c>
      <c r="R1156" s="6">
        <v>108</v>
      </c>
      <c r="S1156" s="6" t="b">
        <v>1</v>
      </c>
      <c r="T1156" s="6">
        <v>0</v>
      </c>
      <c r="U1156" s="6">
        <f t="shared" si="147"/>
        <v>0</v>
      </c>
      <c r="V1156" s="12">
        <f t="shared" si="148"/>
        <v>4449.85</v>
      </c>
      <c r="W1156" s="12">
        <f t="shared" si="149"/>
        <v>8.79768518518519</v>
      </c>
      <c r="X1156" s="12">
        <f t="shared" si="150"/>
        <v>0</v>
      </c>
      <c r="Y1156" s="6">
        <f t="shared" si="151"/>
        <v>0</v>
      </c>
    </row>
    <row r="1157" spans="1:25">
      <c r="A1157" s="8" t="s">
        <v>2399</v>
      </c>
      <c r="B1157" s="9" t="s">
        <v>2400</v>
      </c>
      <c r="C1157" s="10" t="s">
        <v>4128</v>
      </c>
      <c r="D1157" s="10">
        <v>44944</v>
      </c>
      <c r="E1157" s="9">
        <v>1</v>
      </c>
      <c r="F1157" s="9">
        <v>18</v>
      </c>
      <c r="G1157" s="9">
        <v>2023</v>
      </c>
      <c r="H1157" s="10">
        <f t="shared" si="144"/>
        <v>44944</v>
      </c>
      <c r="I1157" s="10" t="str" cm="1">
        <f t="array" ref="I1157">_xlfn.IFS(E1157=1,"January",E1157=2,"Febuary",E1157=3,"March",E1157=4,"April",E1157=5,"May",E1157=6,"June",E1157=7,"July",E1157=8,"August",E1157=9,"September",E1157=10,"October",E1157=11,"November",E1157=12,"December",E1157&gt;12,_xlfn.IFS(F1157=1,"January",F1157=2,"Febuary",F1157=3,"March",F1157=4,"April",F1157=5,"May",F1157=6,"June",F1157=7,"July",F1157=8,"August",F1157=9,"September",F1157=10,"October",F1157=11,"November",F1157=12,"December"))</f>
        <v>January</v>
      </c>
      <c r="J1157" s="10" t="str" cm="1">
        <f t="array" ref="J1157">_xlfn.IFS(OR(I1157="December",I1157="January",I1157="Febuary"),"Winter",OR(I1157="March",I1157="April",I1157="May"),"Spring",OR(I1157="June",I1157="July",I1157="August"),"Summer",OR(I1157="September",I1157="October",I1157="November"),"Fall")</f>
        <v>Winter</v>
      </c>
      <c r="K1157" s="13">
        <v>44964</v>
      </c>
      <c r="L1157" s="9">
        <f t="shared" si="145"/>
        <v>20</v>
      </c>
      <c r="M1157" s="9" t="s">
        <v>266</v>
      </c>
      <c r="N1157" s="9">
        <v>60201</v>
      </c>
      <c r="O1157" s="9">
        <v>2887</v>
      </c>
      <c r="P1157" s="14">
        <v>2416.14</v>
      </c>
      <c r="Q1157" s="14">
        <f t="shared" si="146"/>
        <v>2416.14</v>
      </c>
      <c r="R1157" s="9">
        <v>564</v>
      </c>
      <c r="S1157" s="9" t="b">
        <v>0</v>
      </c>
      <c r="T1157" s="9">
        <v>0</v>
      </c>
      <c r="U1157" s="9">
        <f t="shared" si="147"/>
        <v>0</v>
      </c>
      <c r="V1157" s="14">
        <f t="shared" si="148"/>
        <v>25783.86</v>
      </c>
      <c r="W1157" s="14">
        <f t="shared" si="149"/>
        <v>4.28393617021277</v>
      </c>
      <c r="X1157" s="14">
        <f t="shared" si="150"/>
        <v>0</v>
      </c>
      <c r="Y1157" s="9">
        <f t="shared" si="151"/>
        <v>0</v>
      </c>
    </row>
    <row r="1158" spans="1:25">
      <c r="A1158" s="5" t="s">
        <v>2401</v>
      </c>
      <c r="B1158" s="6" t="s">
        <v>2402</v>
      </c>
      <c r="C1158" s="7" t="s">
        <v>4131</v>
      </c>
      <c r="D1158" s="7" t="s">
        <v>2403</v>
      </c>
      <c r="E1158" s="6">
        <v>23</v>
      </c>
      <c r="F1158" s="6">
        <v>2</v>
      </c>
      <c r="G1158" s="6">
        <v>2023</v>
      </c>
      <c r="H1158" s="7">
        <f t="shared" si="144"/>
        <v>44980</v>
      </c>
      <c r="I1158" s="7" t="str" cm="1">
        <f t="array" ref="I1158">_xlfn.IFS(E1158=1,"January",E1158=2,"Febuary",E1158=3,"March",E1158=4,"April",E1158=5,"May",E1158=6,"June",E1158=7,"July",E1158=8,"August",E1158=9,"September",E1158=10,"October",E1158=11,"November",E1158=12,"December",E1158&gt;12,_xlfn.IFS(F1158=1,"January",F1158=2,"Febuary",F1158=3,"March",F1158=4,"April",F1158=5,"May",F1158=6,"June",F1158=7,"July",F1158=8,"August",F1158=9,"September",F1158=10,"October",F1158=11,"November",F1158=12,"December"))</f>
        <v>Febuary</v>
      </c>
      <c r="J1158" s="7" t="str" cm="1">
        <f t="array" ref="J1158">_xlfn.IFS(OR(I1158="December",I1158="January",I1158="Febuary"),"Winter",OR(I1158="March",I1158="April",I1158="May"),"Spring",OR(I1158="June",I1158="July",I1158="August"),"Summer",OR(I1158="September",I1158="October",I1158="November"),"Fall")</f>
        <v>Winter</v>
      </c>
      <c r="K1158" s="11">
        <v>44981</v>
      </c>
      <c r="L1158" s="6">
        <f t="shared" si="145"/>
        <v>1</v>
      </c>
      <c r="M1158" s="6" t="s">
        <v>14</v>
      </c>
      <c r="N1158" s="6">
        <v>33265</v>
      </c>
      <c r="O1158" s="6">
        <v>1015</v>
      </c>
      <c r="P1158" s="12">
        <v>612.79</v>
      </c>
      <c r="Q1158" s="12">
        <f t="shared" si="146"/>
        <v>612.79</v>
      </c>
      <c r="R1158" s="6">
        <v>67</v>
      </c>
      <c r="S1158" s="6" t="b">
        <v>1</v>
      </c>
      <c r="T1158" s="6">
        <v>0</v>
      </c>
      <c r="U1158" s="6">
        <f t="shared" si="147"/>
        <v>0</v>
      </c>
      <c r="V1158" s="12">
        <f t="shared" si="148"/>
        <v>2737.21</v>
      </c>
      <c r="W1158" s="12">
        <f t="shared" si="149"/>
        <v>9.14611940298507</v>
      </c>
      <c r="X1158" s="12">
        <f t="shared" si="150"/>
        <v>0</v>
      </c>
      <c r="Y1158" s="6">
        <f t="shared" si="151"/>
        <v>0</v>
      </c>
    </row>
    <row r="1159" spans="1:25">
      <c r="A1159" s="8" t="s">
        <v>2404</v>
      </c>
      <c r="B1159" s="9" t="s">
        <v>2405</v>
      </c>
      <c r="C1159" s="10" t="s">
        <v>4128</v>
      </c>
      <c r="D1159" s="10">
        <v>45014</v>
      </c>
      <c r="E1159" s="9">
        <v>3</v>
      </c>
      <c r="F1159" s="9">
        <v>29</v>
      </c>
      <c r="G1159" s="9">
        <v>2023</v>
      </c>
      <c r="H1159" s="10">
        <f t="shared" si="144"/>
        <v>45014</v>
      </c>
      <c r="I1159" s="10" t="str" cm="1">
        <f t="array" ref="I1159">_xlfn.IFS(E1159=1,"January",E1159=2,"Febuary",E1159=3,"March",E1159=4,"April",E1159=5,"May",E1159=6,"June",E1159=7,"July",E1159=8,"August",E1159=9,"September",E1159=10,"October",E1159=11,"November",E1159=12,"December",E1159&gt;12,_xlfn.IFS(F1159=1,"January",F1159=2,"Febuary",F1159=3,"March",F1159=4,"April",F1159=5,"May",F1159=6,"June",F1159=7,"July",F1159=8,"August",F1159=9,"September",F1159=10,"October",F1159=11,"November",F1159=12,"December"))</f>
        <v>March</v>
      </c>
      <c r="J1159" s="10" t="str" cm="1">
        <f t="array" ref="J1159">_xlfn.IFS(OR(I1159="December",I1159="January",I1159="Febuary"),"Winter",OR(I1159="March",I1159="April",I1159="May"),"Spring",OR(I1159="June",I1159="July",I1159="August"),"Summer",OR(I1159="September",I1159="October",I1159="November"),"Fall")</f>
        <v>Spring</v>
      </c>
      <c r="K1159" s="13">
        <v>45028</v>
      </c>
      <c r="L1159" s="9">
        <f t="shared" si="145"/>
        <v>14</v>
      </c>
      <c r="M1159" s="9" t="s">
        <v>23</v>
      </c>
      <c r="N1159" s="9">
        <v>44872</v>
      </c>
      <c r="O1159" s="9">
        <v>616</v>
      </c>
      <c r="P1159" s="14">
        <v>1072.61</v>
      </c>
      <c r="Q1159" s="14">
        <f t="shared" si="146"/>
        <v>1072.61</v>
      </c>
      <c r="R1159" s="9">
        <v>0</v>
      </c>
      <c r="S1159" s="9" t="b">
        <v>0</v>
      </c>
      <c r="T1159" s="9">
        <v>0</v>
      </c>
      <c r="U1159" s="9">
        <f t="shared" si="147"/>
        <v>0</v>
      </c>
      <c r="V1159" s="14">
        <f t="shared" si="148"/>
        <v>-1072.61</v>
      </c>
      <c r="W1159" s="14">
        <f t="shared" si="149"/>
        <v>0</v>
      </c>
      <c r="X1159" s="14">
        <f t="shared" si="150"/>
        <v>0</v>
      </c>
      <c r="Y1159" s="9">
        <f t="shared" si="151"/>
        <v>0</v>
      </c>
    </row>
    <row r="1160" spans="1:25">
      <c r="A1160" s="5" t="s">
        <v>2406</v>
      </c>
      <c r="B1160" s="6" t="s">
        <v>2407</v>
      </c>
      <c r="C1160" s="7" t="s">
        <v>4128</v>
      </c>
      <c r="D1160" s="7">
        <v>44965</v>
      </c>
      <c r="E1160" s="6">
        <v>2</v>
      </c>
      <c r="F1160" s="6">
        <v>8</v>
      </c>
      <c r="G1160" s="6">
        <v>2023</v>
      </c>
      <c r="H1160" s="7">
        <f t="shared" si="144"/>
        <v>44965</v>
      </c>
      <c r="I1160" s="7" t="str" cm="1">
        <f t="array" ref="I1160">_xlfn.IFS(E1160=1,"January",E1160=2,"Febuary",E1160=3,"March",E1160=4,"April",E1160=5,"May",E1160=6,"June",E1160=7,"July",E1160=8,"August",E1160=9,"September",E1160=10,"October",E1160=11,"November",E1160=12,"December",E1160&gt;12,_xlfn.IFS(F1160=1,"January",F1160=2,"Febuary",F1160=3,"March",F1160=4,"April",F1160=5,"May",F1160=6,"June",F1160=7,"July",F1160=8,"August",F1160=9,"September",F1160=10,"October",F1160=11,"November",F1160=12,"December"))</f>
        <v>Febuary</v>
      </c>
      <c r="J1160" s="7" t="str" cm="1">
        <f t="array" ref="J1160">_xlfn.IFS(OR(I1160="December",I1160="January",I1160="Febuary"),"Winter",OR(I1160="March",I1160="April",I1160="May"),"Spring",OR(I1160="June",I1160="July",I1160="August"),"Summer",OR(I1160="September",I1160="October",I1160="November"),"Fall")</f>
        <v>Winter</v>
      </c>
      <c r="K1160" s="11">
        <v>44968</v>
      </c>
      <c r="L1160" s="6">
        <f t="shared" si="145"/>
        <v>3</v>
      </c>
      <c r="M1160" s="6" t="s">
        <v>41</v>
      </c>
      <c r="N1160" s="6">
        <v>47197</v>
      </c>
      <c r="O1160" s="6">
        <v>1896</v>
      </c>
      <c r="P1160" s="12">
        <v>1671.91</v>
      </c>
      <c r="Q1160" s="12">
        <f t="shared" si="146"/>
        <v>1671.91</v>
      </c>
      <c r="R1160" s="6">
        <v>234</v>
      </c>
      <c r="S1160" s="6" t="b">
        <v>0</v>
      </c>
      <c r="T1160" s="6">
        <v>0</v>
      </c>
      <c r="U1160" s="6">
        <f t="shared" si="147"/>
        <v>0</v>
      </c>
      <c r="V1160" s="12">
        <f t="shared" si="148"/>
        <v>10028.09</v>
      </c>
      <c r="W1160" s="12">
        <f t="shared" si="149"/>
        <v>7.14491452991453</v>
      </c>
      <c r="X1160" s="12">
        <f t="shared" si="150"/>
        <v>0</v>
      </c>
      <c r="Y1160" s="6">
        <f t="shared" si="151"/>
        <v>0</v>
      </c>
    </row>
    <row r="1161" spans="1:25">
      <c r="A1161" s="8" t="s">
        <v>2408</v>
      </c>
      <c r="B1161" s="9" t="s">
        <v>2409</v>
      </c>
      <c r="C1161" s="10" t="s">
        <v>4127</v>
      </c>
      <c r="D1161" s="10">
        <v>44974</v>
      </c>
      <c r="E1161" s="9">
        <v>2</v>
      </c>
      <c r="F1161" s="9">
        <v>17</v>
      </c>
      <c r="G1161" s="9">
        <v>2023</v>
      </c>
      <c r="H1161" s="10">
        <f t="shared" si="144"/>
        <v>44974</v>
      </c>
      <c r="I1161" s="10" t="str" cm="1">
        <f t="array" ref="I1161">_xlfn.IFS(E1161=1,"January",E1161=2,"Febuary",E1161=3,"March",E1161=4,"April",E1161=5,"May",E1161=6,"June",E1161=7,"July",E1161=8,"August",E1161=9,"September",E1161=10,"October",E1161=11,"November",E1161=12,"December",E1161&gt;12,_xlfn.IFS(F1161=1,"January",F1161=2,"Febuary",F1161=3,"March",F1161=4,"April",F1161=5,"May",F1161=6,"June",F1161=7,"July",F1161=8,"August",F1161=9,"September",F1161=10,"October",F1161=11,"November",F1161=12,"December"))</f>
        <v>Febuary</v>
      </c>
      <c r="J1161" s="10" t="str" cm="1">
        <f t="array" ref="J1161">_xlfn.IFS(OR(I1161="December",I1161="January",I1161="Febuary"),"Winter",OR(I1161="March",I1161="April",I1161="May"),"Spring",OR(I1161="June",I1161="July",I1161="August"),"Summer",OR(I1161="September",I1161="October",I1161="November"),"Fall")</f>
        <v>Winter</v>
      </c>
      <c r="K1161" s="13">
        <v>44992</v>
      </c>
      <c r="L1161" s="9">
        <f t="shared" si="145"/>
        <v>18</v>
      </c>
      <c r="M1161" s="9" t="s">
        <v>33</v>
      </c>
      <c r="N1161" s="9">
        <v>56180</v>
      </c>
      <c r="O1161" s="9">
        <v>1667</v>
      </c>
      <c r="P1161" s="14">
        <v>2016.31</v>
      </c>
      <c r="Q1161" s="14">
        <f t="shared" si="146"/>
        <v>2016.31</v>
      </c>
      <c r="R1161" s="9">
        <v>292</v>
      </c>
      <c r="S1161" s="9" t="b">
        <v>1</v>
      </c>
      <c r="T1161" s="9">
        <v>0</v>
      </c>
      <c r="U1161" s="9">
        <f t="shared" si="147"/>
        <v>0</v>
      </c>
      <c r="V1161" s="14">
        <f t="shared" si="148"/>
        <v>12583.69</v>
      </c>
      <c r="W1161" s="14">
        <f t="shared" si="149"/>
        <v>6.90517123287671</v>
      </c>
      <c r="X1161" s="14">
        <f t="shared" si="150"/>
        <v>0</v>
      </c>
      <c r="Y1161" s="9">
        <f t="shared" si="151"/>
        <v>0</v>
      </c>
    </row>
    <row r="1162" spans="1:25">
      <c r="A1162" s="5" t="s">
        <v>2410</v>
      </c>
      <c r="B1162" s="6" t="s">
        <v>2411</v>
      </c>
      <c r="C1162" s="7" t="s">
        <v>4131</v>
      </c>
      <c r="D1162" s="7">
        <v>45174</v>
      </c>
      <c r="E1162" s="6">
        <v>9</v>
      </c>
      <c r="F1162" s="6">
        <v>5</v>
      </c>
      <c r="G1162" s="6">
        <v>2023</v>
      </c>
      <c r="H1162" s="7">
        <f t="shared" si="144"/>
        <v>45174</v>
      </c>
      <c r="I1162" s="7" t="str" cm="1">
        <f t="array" ref="I1162">_xlfn.IFS(E1162=1,"January",E1162=2,"Febuary",E1162=3,"March",E1162=4,"April",E1162=5,"May",E1162=6,"June",E1162=7,"July",E1162=8,"August",E1162=9,"September",E1162=10,"October",E1162=11,"November",E1162=12,"December",E1162&gt;12,_xlfn.IFS(F1162=1,"January",F1162=2,"Febuary",F1162=3,"March",F1162=4,"April",F1162=5,"May",F1162=6,"June",F1162=7,"July",F1162=8,"August",F1162=9,"September",F1162=10,"October",F1162=11,"November",F1162=12,"December"))</f>
        <v>September</v>
      </c>
      <c r="J1162" s="7" t="str" cm="1">
        <f t="array" ref="J1162">_xlfn.IFS(OR(I1162="December",I1162="January",I1162="Febuary"),"Winter",OR(I1162="March",I1162="April",I1162="May"),"Spring",OR(I1162="June",I1162="July",I1162="August"),"Summer",OR(I1162="September",I1162="October",I1162="November"),"Fall")</f>
        <v>Fall</v>
      </c>
      <c r="K1162" s="11">
        <v>45177</v>
      </c>
      <c r="L1162" s="6">
        <f t="shared" si="145"/>
        <v>3</v>
      </c>
      <c r="M1162" s="6" t="s">
        <v>33</v>
      </c>
      <c r="N1162" s="6">
        <v>24710</v>
      </c>
      <c r="O1162" s="6">
        <v>546</v>
      </c>
      <c r="P1162" s="12">
        <v>308.48</v>
      </c>
      <c r="Q1162" s="12">
        <f t="shared" si="146"/>
        <v>308.48</v>
      </c>
      <c r="R1162" s="6">
        <v>40</v>
      </c>
      <c r="S1162" s="6" t="b">
        <v>1</v>
      </c>
      <c r="T1162" s="6">
        <v>0</v>
      </c>
      <c r="U1162" s="6">
        <f t="shared" si="147"/>
        <v>0</v>
      </c>
      <c r="V1162" s="12">
        <f t="shared" si="148"/>
        <v>1691.52</v>
      </c>
      <c r="W1162" s="12">
        <f t="shared" si="149"/>
        <v>7.712</v>
      </c>
      <c r="X1162" s="12">
        <f t="shared" si="150"/>
        <v>0</v>
      </c>
      <c r="Y1162" s="6">
        <f t="shared" si="151"/>
        <v>0</v>
      </c>
    </row>
    <row r="1163" spans="1:25">
      <c r="A1163" s="8" t="s">
        <v>2412</v>
      </c>
      <c r="B1163" s="9" t="s">
        <v>2413</v>
      </c>
      <c r="C1163" s="10" t="s">
        <v>4129</v>
      </c>
      <c r="D1163" s="10">
        <v>45261</v>
      </c>
      <c r="E1163" s="9">
        <v>12</v>
      </c>
      <c r="F1163" s="9">
        <v>1</v>
      </c>
      <c r="G1163" s="9">
        <v>2023</v>
      </c>
      <c r="H1163" s="10">
        <f t="shared" si="144"/>
        <v>45261</v>
      </c>
      <c r="I1163" s="10" t="str" cm="1">
        <f t="array" ref="I1163">_xlfn.IFS(E1163=1,"January",E1163=2,"Febuary",E1163=3,"March",E1163=4,"April",E1163=5,"May",E1163=6,"June",E1163=7,"July",E1163=8,"August",E1163=9,"September",E1163=10,"October",E1163=11,"November",E1163=12,"December",E1163&gt;12,_xlfn.IFS(F1163=1,"January",F1163=2,"Febuary",F1163=3,"March",F1163=4,"April",F1163=5,"May",F1163=6,"June",F1163=7,"July",F1163=8,"August",F1163=9,"September",F1163=10,"October",F1163=11,"November",F1163=12,"December"))</f>
        <v>December</v>
      </c>
      <c r="J1163" s="10" t="str" cm="1">
        <f t="array" ref="J1163">_xlfn.IFS(OR(I1163="December",I1163="January",I1163="Febuary"),"Winter",OR(I1163="March",I1163="April",I1163="May"),"Spring",OR(I1163="June",I1163="July",I1163="August"),"Summer",OR(I1163="September",I1163="October",I1163="November"),"Fall")</f>
        <v>Winter</v>
      </c>
      <c r="K1163" s="13">
        <v>45284</v>
      </c>
      <c r="L1163" s="9">
        <f t="shared" si="145"/>
        <v>23</v>
      </c>
      <c r="M1163" s="9" t="s">
        <v>19</v>
      </c>
      <c r="N1163" s="9">
        <v>30486</v>
      </c>
      <c r="O1163" s="9">
        <v>904</v>
      </c>
      <c r="P1163" s="14">
        <v>1400.3</v>
      </c>
      <c r="Q1163" s="14">
        <f t="shared" si="146"/>
        <v>1400.3</v>
      </c>
      <c r="R1163" s="9">
        <v>82</v>
      </c>
      <c r="S1163" s="9" t="b">
        <v>1</v>
      </c>
      <c r="T1163" s="9">
        <v>0</v>
      </c>
      <c r="U1163" s="9">
        <f t="shared" si="147"/>
        <v>0</v>
      </c>
      <c r="V1163" s="14">
        <f t="shared" si="148"/>
        <v>2699.7</v>
      </c>
      <c r="W1163" s="14">
        <f t="shared" si="149"/>
        <v>17.0768292682927</v>
      </c>
      <c r="X1163" s="14">
        <f t="shared" si="150"/>
        <v>0</v>
      </c>
      <c r="Y1163" s="9">
        <f t="shared" si="151"/>
        <v>0</v>
      </c>
    </row>
    <row r="1164" spans="1:25">
      <c r="A1164" s="5" t="s">
        <v>2414</v>
      </c>
      <c r="B1164" s="6" t="s">
        <v>2415</v>
      </c>
      <c r="C1164" s="7" t="s">
        <v>4128</v>
      </c>
      <c r="D1164" s="7" t="s">
        <v>722</v>
      </c>
      <c r="E1164" s="6">
        <v>22</v>
      </c>
      <c r="F1164" s="6">
        <v>3</v>
      </c>
      <c r="G1164" s="6">
        <v>2023</v>
      </c>
      <c r="H1164" s="7">
        <f t="shared" si="144"/>
        <v>45007</v>
      </c>
      <c r="I1164" s="7" t="str" cm="1">
        <f t="array" ref="I1164">_xlfn.IFS(E1164=1,"January",E1164=2,"Febuary",E1164=3,"March",E1164=4,"April",E1164=5,"May",E1164=6,"June",E1164=7,"July",E1164=8,"August",E1164=9,"September",E1164=10,"October",E1164=11,"November",E1164=12,"December",E1164&gt;12,_xlfn.IFS(F1164=1,"January",F1164=2,"Febuary",F1164=3,"March",F1164=4,"April",F1164=5,"May",F1164=6,"June",F1164=7,"July",F1164=8,"August",F1164=9,"September",F1164=10,"October",F1164=11,"November",F1164=12,"December"))</f>
        <v>March</v>
      </c>
      <c r="J1164" s="7" t="str" cm="1">
        <f t="array" ref="J1164">_xlfn.IFS(OR(I1164="December",I1164="January",I1164="Febuary"),"Winter",OR(I1164="March",I1164="April",I1164="May"),"Spring",OR(I1164="June",I1164="July",I1164="August"),"Summer",OR(I1164="September",I1164="October",I1164="November"),"Fall")</f>
        <v>Spring</v>
      </c>
      <c r="K1164" s="11">
        <v>45036</v>
      </c>
      <c r="L1164" s="6">
        <f t="shared" si="145"/>
        <v>29</v>
      </c>
      <c r="M1164" s="6" t="s">
        <v>23</v>
      </c>
      <c r="N1164" s="6">
        <v>72907</v>
      </c>
      <c r="O1164" s="6">
        <v>2252</v>
      </c>
      <c r="P1164" s="12">
        <v>2242.64</v>
      </c>
      <c r="Q1164" s="12">
        <f t="shared" si="146"/>
        <v>2242.64</v>
      </c>
      <c r="R1164" s="6">
        <v>0</v>
      </c>
      <c r="S1164" s="6" t="b">
        <v>0</v>
      </c>
      <c r="T1164" s="6">
        <v>0</v>
      </c>
      <c r="U1164" s="6">
        <f t="shared" si="147"/>
        <v>0</v>
      </c>
      <c r="V1164" s="12">
        <f t="shared" si="148"/>
        <v>-2242.64</v>
      </c>
      <c r="W1164" s="12">
        <f t="shared" si="149"/>
        <v>0</v>
      </c>
      <c r="X1164" s="12">
        <f t="shared" si="150"/>
        <v>0</v>
      </c>
      <c r="Y1164" s="6">
        <f t="shared" si="151"/>
        <v>0</v>
      </c>
    </row>
    <row r="1165" spans="1:25">
      <c r="A1165" s="8" t="s">
        <v>2416</v>
      </c>
      <c r="B1165" s="9" t="s">
        <v>2417</v>
      </c>
      <c r="C1165" s="10" t="s">
        <v>4131</v>
      </c>
      <c r="D1165" s="10">
        <v>45096</v>
      </c>
      <c r="E1165" s="9">
        <v>6</v>
      </c>
      <c r="F1165" s="9">
        <v>19</v>
      </c>
      <c r="G1165" s="9">
        <v>2023</v>
      </c>
      <c r="H1165" s="10">
        <f t="shared" si="144"/>
        <v>45096</v>
      </c>
      <c r="I1165" s="10" t="str" cm="1">
        <f t="array" ref="I1165">_xlfn.IFS(E1165=1,"January",E1165=2,"Febuary",E1165=3,"March",E1165=4,"April",E1165=5,"May",E1165=6,"June",E1165=7,"July",E1165=8,"August",E1165=9,"September",E1165=10,"October",E1165=11,"November",E1165=12,"December",E1165&gt;12,_xlfn.IFS(F1165=1,"January",F1165=2,"Febuary",F1165=3,"March",F1165=4,"April",F1165=5,"May",F1165=6,"June",F1165=7,"July",F1165=8,"August",F1165=9,"September",F1165=10,"October",F1165=11,"November",F1165=12,"December"))</f>
        <v>June</v>
      </c>
      <c r="J1165" s="10" t="str" cm="1">
        <f t="array" ref="J1165">_xlfn.IFS(OR(I1165="December",I1165="January",I1165="Febuary"),"Winter",OR(I1165="March",I1165="April",I1165="May"),"Spring",OR(I1165="June",I1165="July",I1165="August"),"Summer",OR(I1165="September",I1165="October",I1165="November"),"Fall")</f>
        <v>Summer</v>
      </c>
      <c r="K1165" s="13">
        <v>45121</v>
      </c>
      <c r="L1165" s="9">
        <f t="shared" si="145"/>
        <v>25</v>
      </c>
      <c r="M1165" s="9" t="s">
        <v>19</v>
      </c>
      <c r="N1165" s="9">
        <v>72895</v>
      </c>
      <c r="O1165" s="9">
        <v>2369</v>
      </c>
      <c r="P1165" s="14">
        <v>3830.92</v>
      </c>
      <c r="Q1165" s="14">
        <f t="shared" si="146"/>
        <v>3636.145</v>
      </c>
      <c r="R1165" s="9">
        <v>369</v>
      </c>
      <c r="S1165" s="9" t="b">
        <v>0</v>
      </c>
      <c r="T1165" s="9">
        <v>0</v>
      </c>
      <c r="U1165" s="9">
        <f t="shared" si="147"/>
        <v>0</v>
      </c>
      <c r="V1165" s="14">
        <f t="shared" si="148"/>
        <v>14813.855</v>
      </c>
      <c r="W1165" s="14">
        <f t="shared" si="149"/>
        <v>9.85405149051491</v>
      </c>
      <c r="X1165" s="14">
        <f t="shared" si="150"/>
        <v>0</v>
      </c>
      <c r="Y1165" s="9">
        <f t="shared" si="151"/>
        <v>0</v>
      </c>
    </row>
    <row r="1166" spans="1:25">
      <c r="A1166" s="5" t="s">
        <v>2418</v>
      </c>
      <c r="B1166" s="6" t="s">
        <v>2419</v>
      </c>
      <c r="C1166" s="7" t="s">
        <v>4128</v>
      </c>
      <c r="D1166" s="7">
        <v>45283</v>
      </c>
      <c r="E1166" s="6">
        <v>12</v>
      </c>
      <c r="F1166" s="6">
        <v>23</v>
      </c>
      <c r="G1166" s="6">
        <v>2023</v>
      </c>
      <c r="H1166" s="7">
        <f t="shared" si="144"/>
        <v>45283</v>
      </c>
      <c r="I1166" s="7" t="str" cm="1">
        <f t="array" ref="I1166">_xlfn.IFS(E1166=1,"January",E1166=2,"Febuary",E1166=3,"March",E1166=4,"April",E1166=5,"May",E1166=6,"June",E1166=7,"July",E1166=8,"August",E1166=9,"September",E1166=10,"October",E1166=11,"November",E1166=12,"December",E1166&gt;12,_xlfn.IFS(F1166=1,"January",F1166=2,"Febuary",F1166=3,"March",F1166=4,"April",F1166=5,"May",F1166=6,"June",F1166=7,"July",F1166=8,"August",F1166=9,"September",F1166=10,"October",F1166=11,"November",F1166=12,"December"))</f>
        <v>December</v>
      </c>
      <c r="J1166" s="7" t="str" cm="1">
        <f t="array" ref="J1166">_xlfn.IFS(OR(I1166="December",I1166="January",I1166="Febuary"),"Winter",OR(I1166="March",I1166="April",I1166="May"),"Spring",OR(I1166="June",I1166="July",I1166="August"),"Summer",OR(I1166="September",I1166="October",I1166="November"),"Fall")</f>
        <v>Winter</v>
      </c>
      <c r="K1166" s="11">
        <v>45288</v>
      </c>
      <c r="L1166" s="6">
        <f t="shared" si="145"/>
        <v>5</v>
      </c>
      <c r="M1166" s="6" t="s">
        <v>23</v>
      </c>
      <c r="N1166" s="6">
        <v>65435</v>
      </c>
      <c r="O1166" s="6">
        <v>1809</v>
      </c>
      <c r="P1166" s="12">
        <v>2023.56</v>
      </c>
      <c r="Q1166" s="12">
        <f t="shared" si="146"/>
        <v>2023.56</v>
      </c>
      <c r="R1166" s="6">
        <v>155</v>
      </c>
      <c r="S1166" s="6" t="b">
        <v>1</v>
      </c>
      <c r="T1166" s="6">
        <v>0</v>
      </c>
      <c r="U1166" s="6">
        <f t="shared" si="147"/>
        <v>0</v>
      </c>
      <c r="V1166" s="12">
        <f t="shared" si="148"/>
        <v>5726.44</v>
      </c>
      <c r="W1166" s="12">
        <f t="shared" si="149"/>
        <v>13.0552258064516</v>
      </c>
      <c r="X1166" s="12">
        <f t="shared" si="150"/>
        <v>0</v>
      </c>
      <c r="Y1166" s="6">
        <f t="shared" si="151"/>
        <v>0</v>
      </c>
    </row>
    <row r="1167" spans="1:25">
      <c r="A1167" s="8" t="s">
        <v>2420</v>
      </c>
      <c r="B1167" s="9" t="s">
        <v>2421</v>
      </c>
      <c r="C1167" s="10" t="s">
        <v>4127</v>
      </c>
      <c r="D1167" s="10">
        <v>45203</v>
      </c>
      <c r="E1167" s="9">
        <v>10</v>
      </c>
      <c r="F1167" s="9">
        <v>4</v>
      </c>
      <c r="G1167" s="9">
        <v>2023</v>
      </c>
      <c r="H1167" s="10">
        <f t="shared" si="144"/>
        <v>45203</v>
      </c>
      <c r="I1167" s="10" t="str" cm="1">
        <f t="array" ref="I1167">_xlfn.IFS(E1167=1,"January",E1167=2,"Febuary",E1167=3,"March",E1167=4,"April",E1167=5,"May",E1167=6,"June",E1167=7,"July",E1167=8,"August",E1167=9,"September",E1167=10,"October",E1167=11,"November",E1167=12,"December",E1167&gt;12,_xlfn.IFS(F1167=1,"January",F1167=2,"Febuary",F1167=3,"March",F1167=4,"April",F1167=5,"May",F1167=6,"June",F1167=7,"July",F1167=8,"August",F1167=9,"September",F1167=10,"October",F1167=11,"November",F1167=12,"December"))</f>
        <v>October</v>
      </c>
      <c r="J1167" s="10" t="str" cm="1">
        <f t="array" ref="J1167">_xlfn.IFS(OR(I1167="December",I1167="January",I1167="Febuary"),"Winter",OR(I1167="March",I1167="April",I1167="May"),"Spring",OR(I1167="June",I1167="July",I1167="August"),"Summer",OR(I1167="September",I1167="October",I1167="November"),"Fall")</f>
        <v>Fall</v>
      </c>
      <c r="K1167" s="13">
        <v>45228</v>
      </c>
      <c r="L1167" s="9">
        <f t="shared" si="145"/>
        <v>25</v>
      </c>
      <c r="M1167" s="9" t="s">
        <v>19</v>
      </c>
      <c r="N1167" s="9">
        <v>41631</v>
      </c>
      <c r="O1167" s="9">
        <v>1425</v>
      </c>
      <c r="P1167" s="14">
        <v>1130.93</v>
      </c>
      <c r="Q1167" s="14">
        <f t="shared" si="146"/>
        <v>1130.93</v>
      </c>
      <c r="R1167" s="9">
        <v>154</v>
      </c>
      <c r="S1167" s="9" t="b">
        <v>0</v>
      </c>
      <c r="T1167" s="9">
        <v>0</v>
      </c>
      <c r="U1167" s="9">
        <f t="shared" si="147"/>
        <v>0</v>
      </c>
      <c r="V1167" s="14">
        <f t="shared" si="148"/>
        <v>6569.07</v>
      </c>
      <c r="W1167" s="14">
        <f t="shared" si="149"/>
        <v>7.3437012987013</v>
      </c>
      <c r="X1167" s="14">
        <f t="shared" si="150"/>
        <v>0</v>
      </c>
      <c r="Y1167" s="9">
        <f t="shared" si="151"/>
        <v>0</v>
      </c>
    </row>
    <row r="1168" spans="1:25">
      <c r="A1168" s="5" t="s">
        <v>2422</v>
      </c>
      <c r="B1168" s="6" t="s">
        <v>2423</v>
      </c>
      <c r="C1168" s="7" t="s">
        <v>4131</v>
      </c>
      <c r="D1168" s="7">
        <v>44962</v>
      </c>
      <c r="E1168" s="6">
        <v>2</v>
      </c>
      <c r="F1168" s="6">
        <v>5</v>
      </c>
      <c r="G1168" s="6">
        <v>2023</v>
      </c>
      <c r="H1168" s="7">
        <f t="shared" si="144"/>
        <v>44962</v>
      </c>
      <c r="I1168" s="7" t="str" cm="1">
        <f t="array" ref="I1168">_xlfn.IFS(E1168=1,"January",E1168=2,"Febuary",E1168=3,"March",E1168=4,"April",E1168=5,"May",E1168=6,"June",E1168=7,"July",E1168=8,"August",E1168=9,"September",E1168=10,"October",E1168=11,"November",E1168=12,"December",E1168&gt;12,_xlfn.IFS(F1168=1,"January",F1168=2,"Febuary",F1168=3,"March",F1168=4,"April",F1168=5,"May",F1168=6,"June",F1168=7,"July",F1168=8,"August",F1168=9,"September",F1168=10,"October",F1168=11,"November",F1168=12,"December"))</f>
        <v>Febuary</v>
      </c>
      <c r="J1168" s="7" t="str" cm="1">
        <f t="array" ref="J1168">_xlfn.IFS(OR(I1168="December",I1168="January",I1168="Febuary"),"Winter",OR(I1168="March",I1168="April",I1168="May"),"Spring",OR(I1168="June",I1168="July",I1168="August"),"Summer",OR(I1168="September",I1168="October",I1168="November"),"Fall")</f>
        <v>Winter</v>
      </c>
      <c r="K1168" s="11">
        <v>45069</v>
      </c>
      <c r="L1168" s="6">
        <f t="shared" si="145"/>
        <v>107</v>
      </c>
      <c r="M1168" s="6" t="s">
        <v>23</v>
      </c>
      <c r="N1168" s="6">
        <v>21103</v>
      </c>
      <c r="O1168" s="6">
        <v>986</v>
      </c>
      <c r="P1168" s="12">
        <v>1251.99</v>
      </c>
      <c r="Q1168" s="12">
        <f t="shared" si="146"/>
        <v>1251.99</v>
      </c>
      <c r="R1168" s="6">
        <v>114</v>
      </c>
      <c r="S1168" s="6" t="b">
        <v>0</v>
      </c>
      <c r="T1168" s="6">
        <v>0</v>
      </c>
      <c r="U1168" s="6">
        <f t="shared" si="147"/>
        <v>0</v>
      </c>
      <c r="V1168" s="12">
        <f t="shared" si="148"/>
        <v>4448.01</v>
      </c>
      <c r="W1168" s="12">
        <f t="shared" si="149"/>
        <v>10.9823684210526</v>
      </c>
      <c r="X1168" s="12">
        <f t="shared" si="150"/>
        <v>0</v>
      </c>
      <c r="Y1168" s="6">
        <f t="shared" si="151"/>
        <v>0</v>
      </c>
    </row>
    <row r="1169" spans="1:25">
      <c r="A1169" s="8" t="s">
        <v>2424</v>
      </c>
      <c r="B1169" s="9" t="s">
        <v>2425</v>
      </c>
      <c r="C1169" s="10" t="s">
        <v>4128</v>
      </c>
      <c r="D1169" s="10">
        <v>45128</v>
      </c>
      <c r="E1169" s="9">
        <v>7</v>
      </c>
      <c r="F1169" s="9">
        <v>21</v>
      </c>
      <c r="G1169" s="9">
        <v>2023</v>
      </c>
      <c r="H1169" s="10">
        <f t="shared" si="144"/>
        <v>45128</v>
      </c>
      <c r="I1169" s="10" t="str" cm="1">
        <f t="array" ref="I1169">_xlfn.IFS(E1169=1,"January",E1169=2,"Febuary",E1169=3,"March",E1169=4,"April",E1169=5,"May",E1169=6,"June",E1169=7,"July",E1169=8,"August",E1169=9,"September",E1169=10,"October",E1169=11,"November",E1169=12,"December",E1169&gt;12,_xlfn.IFS(F1169=1,"January",F1169=2,"Febuary",F1169=3,"March",F1169=4,"April",F1169=5,"May",F1169=6,"June",F1169=7,"July",F1169=8,"August",F1169=9,"September",F1169=10,"October",F1169=11,"November",F1169=12,"December"))</f>
        <v>July</v>
      </c>
      <c r="J1169" s="10" t="str" cm="1">
        <f t="array" ref="J1169">_xlfn.IFS(OR(I1169="December",I1169="January",I1169="Febuary"),"Winter",OR(I1169="March",I1169="April",I1169="May"),"Spring",OR(I1169="June",I1169="July",I1169="August"),"Summer",OR(I1169="September",I1169="October",I1169="November"),"Fall")</f>
        <v>Summer</v>
      </c>
      <c r="K1169" s="13">
        <v>45130</v>
      </c>
      <c r="L1169" s="9">
        <f t="shared" si="145"/>
        <v>2</v>
      </c>
      <c r="M1169" s="9" t="s">
        <v>19</v>
      </c>
      <c r="N1169" s="9">
        <v>65772</v>
      </c>
      <c r="O1169" s="9">
        <v>1610</v>
      </c>
      <c r="P1169" s="14">
        <v>1120.17</v>
      </c>
      <c r="Q1169" s="14">
        <f t="shared" si="146"/>
        <v>1120.17</v>
      </c>
      <c r="R1169" s="9">
        <v>295</v>
      </c>
      <c r="S1169" s="9" t="b">
        <v>1</v>
      </c>
      <c r="T1169" s="9">
        <v>0</v>
      </c>
      <c r="U1169" s="9">
        <f t="shared" si="147"/>
        <v>0</v>
      </c>
      <c r="V1169" s="14">
        <f t="shared" si="148"/>
        <v>13629.83</v>
      </c>
      <c r="W1169" s="14">
        <f t="shared" si="149"/>
        <v>3.79718644067797</v>
      </c>
      <c r="X1169" s="14">
        <f t="shared" si="150"/>
        <v>0</v>
      </c>
      <c r="Y1169" s="9">
        <f t="shared" si="151"/>
        <v>0</v>
      </c>
    </row>
    <row r="1170" spans="1:25">
      <c r="A1170" s="5" t="s">
        <v>2426</v>
      </c>
      <c r="B1170" s="6" t="s">
        <v>2427</v>
      </c>
      <c r="C1170" s="7" t="s">
        <v>4129</v>
      </c>
      <c r="D1170" s="7" t="s">
        <v>2428</v>
      </c>
      <c r="E1170" s="6">
        <v>20</v>
      </c>
      <c r="F1170" s="6">
        <v>3</v>
      </c>
      <c r="G1170" s="6">
        <v>2023</v>
      </c>
      <c r="H1170" s="7">
        <f t="shared" si="144"/>
        <v>45005</v>
      </c>
      <c r="I1170" s="7" t="str" cm="1">
        <f t="array" ref="I1170">_xlfn.IFS(E1170=1,"January",E1170=2,"Febuary",E1170=3,"March",E1170=4,"April",E1170=5,"May",E1170=6,"June",E1170=7,"July",E1170=8,"August",E1170=9,"September",E1170=10,"October",E1170=11,"November",E1170=12,"December",E1170&gt;12,_xlfn.IFS(F1170=1,"January",F1170=2,"Febuary",F1170=3,"March",F1170=4,"April",F1170=5,"May",F1170=6,"June",F1170=7,"July",F1170=8,"August",F1170=9,"September",F1170=10,"October",F1170=11,"November",F1170=12,"December"))</f>
        <v>March</v>
      </c>
      <c r="J1170" s="7" t="str" cm="1">
        <f t="array" ref="J1170">_xlfn.IFS(OR(I1170="December",I1170="January",I1170="Febuary"),"Winter",OR(I1170="March",I1170="April",I1170="May"),"Spring",OR(I1170="June",I1170="July",I1170="August"),"Summer",OR(I1170="September",I1170="October",I1170="November"),"Fall")</f>
        <v>Spring</v>
      </c>
      <c r="K1170" s="11">
        <v>45017</v>
      </c>
      <c r="L1170" s="6">
        <f t="shared" si="145"/>
        <v>12</v>
      </c>
      <c r="M1170" s="6" t="s">
        <v>14</v>
      </c>
      <c r="N1170" s="6">
        <v>15382</v>
      </c>
      <c r="O1170" s="6">
        <v>600</v>
      </c>
      <c r="P1170" s="12">
        <v>696.49</v>
      </c>
      <c r="Q1170" s="12">
        <f t="shared" si="146"/>
        <v>696.49</v>
      </c>
      <c r="R1170" s="6">
        <v>67</v>
      </c>
      <c r="S1170" s="6" t="b">
        <v>1</v>
      </c>
      <c r="T1170" s="6">
        <v>0</v>
      </c>
      <c r="U1170" s="6">
        <f t="shared" si="147"/>
        <v>0</v>
      </c>
      <c r="V1170" s="12">
        <f t="shared" si="148"/>
        <v>2653.51</v>
      </c>
      <c r="W1170" s="12">
        <f t="shared" si="149"/>
        <v>10.3953731343284</v>
      </c>
      <c r="X1170" s="12">
        <f t="shared" si="150"/>
        <v>0</v>
      </c>
      <c r="Y1170" s="6">
        <f t="shared" si="151"/>
        <v>0</v>
      </c>
    </row>
    <row r="1171" spans="1:25">
      <c r="A1171" s="8" t="s">
        <v>2429</v>
      </c>
      <c r="B1171" s="9" t="s">
        <v>2430</v>
      </c>
      <c r="C1171" s="10" t="s">
        <v>4131</v>
      </c>
      <c r="D1171" s="10">
        <v>44928</v>
      </c>
      <c r="E1171" s="9">
        <v>1</v>
      </c>
      <c r="F1171" s="9">
        <v>2</v>
      </c>
      <c r="G1171" s="9">
        <v>2023</v>
      </c>
      <c r="H1171" s="10">
        <f t="shared" si="144"/>
        <v>44928</v>
      </c>
      <c r="I1171" s="10" t="str" cm="1">
        <f t="array" ref="I1171">_xlfn.IFS(E1171=1,"January",E1171=2,"Febuary",E1171=3,"March",E1171=4,"April",E1171=5,"May",E1171=6,"June",E1171=7,"July",E1171=8,"August",E1171=9,"September",E1171=10,"October",E1171=11,"November",E1171=12,"December",E1171&gt;12,_xlfn.IFS(F1171=1,"January",F1171=2,"Febuary",F1171=3,"March",F1171=4,"April",F1171=5,"May",F1171=6,"June",F1171=7,"July",F1171=8,"August",F1171=9,"September",F1171=10,"October",F1171=11,"November",F1171=12,"December"))</f>
        <v>January</v>
      </c>
      <c r="J1171" s="10" t="str" cm="1">
        <f t="array" ref="J1171">_xlfn.IFS(OR(I1171="December",I1171="January",I1171="Febuary"),"Winter",OR(I1171="March",I1171="April",I1171="May"),"Spring",OR(I1171="June",I1171="July",I1171="August"),"Summer",OR(I1171="September",I1171="October",I1171="November"),"Fall")</f>
        <v>Winter</v>
      </c>
      <c r="K1171" s="13">
        <v>44937</v>
      </c>
      <c r="L1171" s="9">
        <f t="shared" si="145"/>
        <v>9</v>
      </c>
      <c r="M1171" s="9" t="s">
        <v>19</v>
      </c>
      <c r="N1171" s="9">
        <v>85291</v>
      </c>
      <c r="O1171" s="9">
        <v>3904</v>
      </c>
      <c r="P1171" s="14">
        <v>3810.14</v>
      </c>
      <c r="Q1171" s="14">
        <f t="shared" si="146"/>
        <v>3636.145</v>
      </c>
      <c r="R1171" s="9">
        <v>280</v>
      </c>
      <c r="S1171" s="9" t="b">
        <v>1</v>
      </c>
      <c r="T1171" s="9">
        <v>0</v>
      </c>
      <c r="U1171" s="9">
        <f t="shared" si="147"/>
        <v>0</v>
      </c>
      <c r="V1171" s="14">
        <f t="shared" si="148"/>
        <v>10363.855</v>
      </c>
      <c r="W1171" s="14">
        <f t="shared" si="149"/>
        <v>12.9862321428571</v>
      </c>
      <c r="X1171" s="14">
        <f t="shared" si="150"/>
        <v>0</v>
      </c>
      <c r="Y1171" s="9">
        <f t="shared" si="151"/>
        <v>0</v>
      </c>
    </row>
    <row r="1172" spans="1:25">
      <c r="A1172" s="5" t="s">
        <v>2431</v>
      </c>
      <c r="B1172" s="6" t="s">
        <v>2432</v>
      </c>
      <c r="C1172" s="7" t="s">
        <v>4127</v>
      </c>
      <c r="D1172" s="7">
        <v>45265</v>
      </c>
      <c r="E1172" s="6">
        <v>12</v>
      </c>
      <c r="F1172" s="6">
        <v>5</v>
      </c>
      <c r="G1172" s="6">
        <v>2023</v>
      </c>
      <c r="H1172" s="7">
        <f t="shared" si="144"/>
        <v>45265</v>
      </c>
      <c r="I1172" s="7" t="str" cm="1">
        <f t="array" ref="I1172">_xlfn.IFS(E1172=1,"January",E1172=2,"Febuary",E1172=3,"March",E1172=4,"April",E1172=5,"May",E1172=6,"June",E1172=7,"July",E1172=8,"August",E1172=9,"September",E1172=10,"October",E1172=11,"November",E1172=12,"December",E1172&gt;12,_xlfn.IFS(F1172=1,"January",F1172=2,"Febuary",F1172=3,"March",F1172=4,"April",F1172=5,"May",F1172=6,"June",F1172=7,"July",F1172=8,"August",F1172=9,"September",F1172=10,"October",F1172=11,"November",F1172=12,"December"))</f>
        <v>December</v>
      </c>
      <c r="J1172" s="7" t="str" cm="1">
        <f t="array" ref="J1172">_xlfn.IFS(OR(I1172="December",I1172="January",I1172="Febuary"),"Winter",OR(I1172="March",I1172="April",I1172="May"),"Spring",OR(I1172="June",I1172="July",I1172="August"),"Summer",OR(I1172="September",I1172="October",I1172="November"),"Fall")</f>
        <v>Winter</v>
      </c>
      <c r="K1172" s="11">
        <v>45278</v>
      </c>
      <c r="L1172" s="6">
        <f t="shared" si="145"/>
        <v>13</v>
      </c>
      <c r="M1172" s="6" t="s">
        <v>19</v>
      </c>
      <c r="N1172" s="6">
        <v>4756</v>
      </c>
      <c r="O1172" s="6">
        <v>134</v>
      </c>
      <c r="P1172" s="12">
        <v>250.3</v>
      </c>
      <c r="Q1172" s="12">
        <f t="shared" si="146"/>
        <v>250.3</v>
      </c>
      <c r="R1172" s="6">
        <v>17</v>
      </c>
      <c r="S1172" s="6" t="b">
        <v>0</v>
      </c>
      <c r="T1172" s="6">
        <v>0</v>
      </c>
      <c r="U1172" s="6">
        <f t="shared" si="147"/>
        <v>0</v>
      </c>
      <c r="V1172" s="12">
        <f t="shared" si="148"/>
        <v>599.7</v>
      </c>
      <c r="W1172" s="12">
        <f t="shared" si="149"/>
        <v>14.7235294117647</v>
      </c>
      <c r="X1172" s="12">
        <f t="shared" si="150"/>
        <v>0</v>
      </c>
      <c r="Y1172" s="6">
        <f t="shared" si="151"/>
        <v>0</v>
      </c>
    </row>
    <row r="1173" spans="1:25">
      <c r="A1173" s="8" t="s">
        <v>2433</v>
      </c>
      <c r="B1173" s="9" t="s">
        <v>2434</v>
      </c>
      <c r="C1173" s="10" t="s">
        <v>4128</v>
      </c>
      <c r="D1173" s="10" t="s">
        <v>1335</v>
      </c>
      <c r="E1173" s="9">
        <v>19</v>
      </c>
      <c r="F1173" s="9">
        <v>2</v>
      </c>
      <c r="G1173" s="9">
        <v>2023</v>
      </c>
      <c r="H1173" s="10">
        <f t="shared" si="144"/>
        <v>44976</v>
      </c>
      <c r="I1173" s="10" t="str" cm="1">
        <f t="array" ref="I1173">_xlfn.IFS(E1173=1,"January",E1173=2,"Febuary",E1173=3,"March",E1173=4,"April",E1173=5,"May",E1173=6,"June",E1173=7,"July",E1173=8,"August",E1173=9,"September",E1173=10,"October",E1173=11,"November",E1173=12,"December",E1173&gt;12,_xlfn.IFS(F1173=1,"January",F1173=2,"Febuary",F1173=3,"March",F1173=4,"April",F1173=5,"May",F1173=6,"June",F1173=7,"July",F1173=8,"August",F1173=9,"September",F1173=10,"October",F1173=11,"November",F1173=12,"December"))</f>
        <v>Febuary</v>
      </c>
      <c r="J1173" s="10" t="str" cm="1">
        <f t="array" ref="J1173">_xlfn.IFS(OR(I1173="December",I1173="January",I1173="Febuary"),"Winter",OR(I1173="March",I1173="April",I1173="May"),"Spring",OR(I1173="June",I1173="July",I1173="August"),"Summer",OR(I1173="September",I1173="October",I1173="November"),"Fall")</f>
        <v>Winter</v>
      </c>
      <c r="K1173" s="13">
        <v>44985</v>
      </c>
      <c r="L1173" s="9">
        <f t="shared" si="145"/>
        <v>9</v>
      </c>
      <c r="M1173" s="9" t="s">
        <v>14</v>
      </c>
      <c r="N1173" s="9">
        <v>21609</v>
      </c>
      <c r="O1173" s="9">
        <v>599</v>
      </c>
      <c r="P1173" s="14">
        <v>354.24</v>
      </c>
      <c r="Q1173" s="14">
        <f t="shared" si="146"/>
        <v>354.24</v>
      </c>
      <c r="R1173" s="9">
        <v>116</v>
      </c>
      <c r="S1173" s="9" t="b">
        <v>1</v>
      </c>
      <c r="T1173" s="9">
        <v>0</v>
      </c>
      <c r="U1173" s="9">
        <f t="shared" si="147"/>
        <v>0</v>
      </c>
      <c r="V1173" s="14">
        <f t="shared" si="148"/>
        <v>5445.76</v>
      </c>
      <c r="W1173" s="14">
        <f t="shared" si="149"/>
        <v>3.05379310344828</v>
      </c>
      <c r="X1173" s="14">
        <f t="shared" si="150"/>
        <v>0</v>
      </c>
      <c r="Y1173" s="9">
        <f t="shared" si="151"/>
        <v>0</v>
      </c>
    </row>
    <row r="1174" spans="1:25">
      <c r="A1174" s="5" t="s">
        <v>2435</v>
      </c>
      <c r="B1174" s="6" t="s">
        <v>2436</v>
      </c>
      <c r="C1174" s="7" t="s">
        <v>4128</v>
      </c>
      <c r="D1174" s="7">
        <v>45014</v>
      </c>
      <c r="E1174" s="6">
        <v>3</v>
      </c>
      <c r="F1174" s="6">
        <v>29</v>
      </c>
      <c r="G1174" s="6">
        <v>2023</v>
      </c>
      <c r="H1174" s="7">
        <f t="shared" si="144"/>
        <v>45014</v>
      </c>
      <c r="I1174" s="7" t="str" cm="1">
        <f t="array" ref="I1174">_xlfn.IFS(E1174=1,"January",E1174=2,"Febuary",E1174=3,"March",E1174=4,"April",E1174=5,"May",E1174=6,"June",E1174=7,"July",E1174=8,"August",E1174=9,"September",E1174=10,"October",E1174=11,"November",E1174=12,"December",E1174&gt;12,_xlfn.IFS(F1174=1,"January",F1174=2,"Febuary",F1174=3,"March",F1174=4,"April",F1174=5,"May",F1174=6,"June",F1174=7,"July",F1174=8,"August",F1174=9,"September",F1174=10,"October",F1174=11,"November",F1174=12,"December"))</f>
        <v>March</v>
      </c>
      <c r="J1174" s="7" t="str" cm="1">
        <f t="array" ref="J1174">_xlfn.IFS(OR(I1174="December",I1174="January",I1174="Febuary"),"Winter",OR(I1174="March",I1174="April",I1174="May"),"Spring",OR(I1174="June",I1174="July",I1174="August"),"Summer",OR(I1174="September",I1174="October",I1174="November"),"Fall")</f>
        <v>Spring</v>
      </c>
      <c r="K1174" s="11">
        <v>45029</v>
      </c>
      <c r="L1174" s="6">
        <f t="shared" si="145"/>
        <v>15</v>
      </c>
      <c r="M1174" s="6" t="s">
        <v>23</v>
      </c>
      <c r="N1174" s="6">
        <v>17478</v>
      </c>
      <c r="O1174" s="6">
        <v>595</v>
      </c>
      <c r="P1174" s="12">
        <v>916.91</v>
      </c>
      <c r="Q1174" s="12">
        <f t="shared" si="146"/>
        <v>916.91</v>
      </c>
      <c r="R1174" s="6">
        <v>83</v>
      </c>
      <c r="S1174" s="6" t="b">
        <v>0</v>
      </c>
      <c r="T1174" s="6">
        <v>0</v>
      </c>
      <c r="U1174" s="6">
        <f t="shared" si="147"/>
        <v>0</v>
      </c>
      <c r="V1174" s="12">
        <f t="shared" si="148"/>
        <v>3233.09</v>
      </c>
      <c r="W1174" s="12">
        <f t="shared" si="149"/>
        <v>11.0471084337349</v>
      </c>
      <c r="X1174" s="12">
        <f t="shared" si="150"/>
        <v>0</v>
      </c>
      <c r="Y1174" s="6">
        <f t="shared" si="151"/>
        <v>0</v>
      </c>
    </row>
    <row r="1175" spans="1:25">
      <c r="A1175" s="8" t="s">
        <v>2437</v>
      </c>
      <c r="B1175" s="9" t="s">
        <v>2438</v>
      </c>
      <c r="C1175" s="10" t="s">
        <v>4129</v>
      </c>
      <c r="D1175" s="10">
        <v>45169</v>
      </c>
      <c r="E1175" s="9">
        <v>8</v>
      </c>
      <c r="F1175" s="9">
        <v>31</v>
      </c>
      <c r="G1175" s="9">
        <v>2023</v>
      </c>
      <c r="H1175" s="10">
        <f t="shared" si="144"/>
        <v>45169</v>
      </c>
      <c r="I1175" s="10" t="str" cm="1">
        <f t="array" ref="I1175">_xlfn.IFS(E1175=1,"January",E1175=2,"Febuary",E1175=3,"March",E1175=4,"April",E1175=5,"May",E1175=6,"June",E1175=7,"July",E1175=8,"August",E1175=9,"September",E1175=10,"October",E1175=11,"November",E1175=12,"December",E1175&gt;12,_xlfn.IFS(F1175=1,"January",F1175=2,"Febuary",F1175=3,"March",F1175=4,"April",F1175=5,"May",F1175=6,"June",F1175=7,"July",F1175=8,"August",F1175=9,"September",F1175=10,"October",F1175=11,"November",F1175=12,"December"))</f>
        <v>August</v>
      </c>
      <c r="J1175" s="10" t="str" cm="1">
        <f t="array" ref="J1175">_xlfn.IFS(OR(I1175="December",I1175="January",I1175="Febuary"),"Winter",OR(I1175="March",I1175="April",I1175="May"),"Spring",OR(I1175="June",I1175="July",I1175="August"),"Summer",OR(I1175="September",I1175="October",I1175="November"),"Fall")</f>
        <v>Summer</v>
      </c>
      <c r="K1175" s="13">
        <v>45190</v>
      </c>
      <c r="L1175" s="9">
        <f t="shared" si="145"/>
        <v>21</v>
      </c>
      <c r="M1175" s="9" t="s">
        <v>19</v>
      </c>
      <c r="N1175" s="9">
        <v>40666</v>
      </c>
      <c r="O1175" s="9">
        <v>1368</v>
      </c>
      <c r="P1175" s="14">
        <v>1059.01</v>
      </c>
      <c r="Q1175" s="14">
        <f t="shared" si="146"/>
        <v>1059.01</v>
      </c>
      <c r="R1175" s="9">
        <v>270</v>
      </c>
      <c r="S1175" s="9" t="b">
        <v>1</v>
      </c>
      <c r="T1175" s="9">
        <v>0</v>
      </c>
      <c r="U1175" s="9">
        <f t="shared" si="147"/>
        <v>0</v>
      </c>
      <c r="V1175" s="14">
        <f t="shared" si="148"/>
        <v>12440.99</v>
      </c>
      <c r="W1175" s="14">
        <f t="shared" si="149"/>
        <v>3.92225925925926</v>
      </c>
      <c r="X1175" s="14">
        <f t="shared" si="150"/>
        <v>0</v>
      </c>
      <c r="Y1175" s="9">
        <f t="shared" si="151"/>
        <v>0</v>
      </c>
    </row>
    <row r="1176" spans="1:25">
      <c r="A1176" s="5" t="s">
        <v>2439</v>
      </c>
      <c r="B1176" s="6" t="s">
        <v>2440</v>
      </c>
      <c r="C1176" s="7" t="s">
        <v>4127</v>
      </c>
      <c r="D1176" s="7">
        <v>45130</v>
      </c>
      <c r="E1176" s="6">
        <v>7</v>
      </c>
      <c r="F1176" s="6">
        <v>23</v>
      </c>
      <c r="G1176" s="6">
        <v>2023</v>
      </c>
      <c r="H1176" s="7">
        <f t="shared" si="144"/>
        <v>45130</v>
      </c>
      <c r="I1176" s="7" t="str" cm="1">
        <f t="array" ref="I1176">_xlfn.IFS(E1176=1,"January",E1176=2,"Febuary",E1176=3,"March",E1176=4,"April",E1176=5,"May",E1176=6,"June",E1176=7,"July",E1176=8,"August",E1176=9,"September",E1176=10,"October",E1176=11,"November",E1176=12,"December",E1176&gt;12,_xlfn.IFS(F1176=1,"January",F1176=2,"Febuary",F1176=3,"March",F1176=4,"April",F1176=5,"May",F1176=6,"June",F1176=7,"July",F1176=8,"August",F1176=9,"September",F1176=10,"October",F1176=11,"November",F1176=12,"December"))</f>
        <v>July</v>
      </c>
      <c r="J1176" s="7" t="str" cm="1">
        <f t="array" ref="J1176">_xlfn.IFS(OR(I1176="December",I1176="January",I1176="Febuary"),"Winter",OR(I1176="March",I1176="April",I1176="May"),"Spring",OR(I1176="June",I1176="July",I1176="August"),"Summer",OR(I1176="September",I1176="October",I1176="November"),"Fall")</f>
        <v>Summer</v>
      </c>
      <c r="K1176" s="11">
        <v>45156</v>
      </c>
      <c r="L1176" s="6">
        <f t="shared" si="145"/>
        <v>26</v>
      </c>
      <c r="M1176" s="6" t="s">
        <v>19</v>
      </c>
      <c r="N1176" s="6">
        <v>76683</v>
      </c>
      <c r="O1176" s="6">
        <v>3240</v>
      </c>
      <c r="P1176" s="12">
        <v>3170.56</v>
      </c>
      <c r="Q1176" s="12">
        <f t="shared" si="146"/>
        <v>3170.56</v>
      </c>
      <c r="R1176" s="6">
        <v>570</v>
      </c>
      <c r="S1176" s="6" t="b">
        <v>1</v>
      </c>
      <c r="T1176" s="6">
        <v>0</v>
      </c>
      <c r="U1176" s="6">
        <f t="shared" si="147"/>
        <v>0</v>
      </c>
      <c r="V1176" s="12">
        <f t="shared" si="148"/>
        <v>25329.44</v>
      </c>
      <c r="W1176" s="12">
        <f t="shared" si="149"/>
        <v>5.56238596491228</v>
      </c>
      <c r="X1176" s="12">
        <f t="shared" si="150"/>
        <v>0</v>
      </c>
      <c r="Y1176" s="6">
        <f t="shared" si="151"/>
        <v>0</v>
      </c>
    </row>
    <row r="1177" spans="1:25">
      <c r="A1177" s="8" t="s">
        <v>2441</v>
      </c>
      <c r="B1177" s="9" t="s">
        <v>2442</v>
      </c>
      <c r="C1177" s="10" t="s">
        <v>4129</v>
      </c>
      <c r="D1177" s="10" t="s">
        <v>843</v>
      </c>
      <c r="E1177" s="9">
        <v>16</v>
      </c>
      <c r="F1177" s="9">
        <v>5</v>
      </c>
      <c r="G1177" s="9">
        <v>2023</v>
      </c>
      <c r="H1177" s="10">
        <f t="shared" si="144"/>
        <v>45062</v>
      </c>
      <c r="I1177" s="10" t="str" cm="1">
        <f t="array" ref="I1177">_xlfn.IFS(E1177=1,"January",E1177=2,"Febuary",E1177=3,"March",E1177=4,"April",E1177=5,"May",E1177=6,"June",E1177=7,"July",E1177=8,"August",E1177=9,"September",E1177=10,"October",E1177=11,"November",E1177=12,"December",E1177&gt;12,_xlfn.IFS(F1177=1,"January",F1177=2,"Febuary",F1177=3,"March",F1177=4,"April",F1177=5,"May",F1177=6,"June",F1177=7,"July",F1177=8,"August",F1177=9,"September",F1177=10,"October",F1177=11,"November",F1177=12,"December"))</f>
        <v>May</v>
      </c>
      <c r="J1177" s="10" t="str" cm="1">
        <f t="array" ref="J1177">_xlfn.IFS(OR(I1177="December",I1177="January",I1177="Febuary"),"Winter",OR(I1177="March",I1177="April",I1177="May"),"Spring",OR(I1177="June",I1177="July",I1177="August"),"Summer",OR(I1177="September",I1177="October",I1177="November"),"Fall")</f>
        <v>Spring</v>
      </c>
      <c r="K1177" s="13">
        <v>45092</v>
      </c>
      <c r="L1177" s="9">
        <f t="shared" si="145"/>
        <v>30</v>
      </c>
      <c r="M1177" s="9" t="s">
        <v>41</v>
      </c>
      <c r="N1177" s="9">
        <v>72315</v>
      </c>
      <c r="O1177" s="9">
        <v>2101</v>
      </c>
      <c r="P1177" s="14">
        <v>2359.99</v>
      </c>
      <c r="Q1177" s="14">
        <f t="shared" si="146"/>
        <v>2359.99</v>
      </c>
      <c r="R1177" s="9">
        <v>116</v>
      </c>
      <c r="S1177" s="9" t="b">
        <v>0</v>
      </c>
      <c r="T1177" s="9">
        <v>0</v>
      </c>
      <c r="U1177" s="9">
        <f t="shared" si="147"/>
        <v>0</v>
      </c>
      <c r="V1177" s="14">
        <f t="shared" si="148"/>
        <v>3440.01</v>
      </c>
      <c r="W1177" s="14">
        <f t="shared" si="149"/>
        <v>20.3447413793103</v>
      </c>
      <c r="X1177" s="14">
        <f t="shared" si="150"/>
        <v>0</v>
      </c>
      <c r="Y1177" s="9">
        <f t="shared" si="151"/>
        <v>0</v>
      </c>
    </row>
    <row r="1178" spans="1:25">
      <c r="A1178" s="5" t="s">
        <v>2443</v>
      </c>
      <c r="B1178" s="6" t="s">
        <v>2444</v>
      </c>
      <c r="C1178" s="7" t="s">
        <v>4131</v>
      </c>
      <c r="D1178" s="7">
        <v>45205</v>
      </c>
      <c r="E1178" s="6">
        <v>10</v>
      </c>
      <c r="F1178" s="6">
        <v>6</v>
      </c>
      <c r="G1178" s="6">
        <v>2023</v>
      </c>
      <c r="H1178" s="7">
        <f t="shared" si="144"/>
        <v>45205</v>
      </c>
      <c r="I1178" s="7" t="str" cm="1">
        <f t="array" ref="I1178">_xlfn.IFS(E1178=1,"January",E1178=2,"Febuary",E1178=3,"March",E1178=4,"April",E1178=5,"May",E1178=6,"June",E1178=7,"July",E1178=8,"August",E1178=9,"September",E1178=10,"October",E1178=11,"November",E1178=12,"December",E1178&gt;12,_xlfn.IFS(F1178=1,"January",F1178=2,"Febuary",F1178=3,"March",F1178=4,"April",F1178=5,"May",F1178=6,"June",F1178=7,"July",F1178=8,"August",F1178=9,"September",F1178=10,"October",F1178=11,"November",F1178=12,"December"))</f>
        <v>October</v>
      </c>
      <c r="J1178" s="7" t="str" cm="1">
        <f t="array" ref="J1178">_xlfn.IFS(OR(I1178="December",I1178="January",I1178="Febuary"),"Winter",OR(I1178="March",I1178="April",I1178="May"),"Spring",OR(I1178="June",I1178="July",I1178="August"),"Summer",OR(I1178="September",I1178="October",I1178="November"),"Fall")</f>
        <v>Fall</v>
      </c>
      <c r="K1178" s="11">
        <v>45216</v>
      </c>
      <c r="L1178" s="6">
        <f t="shared" si="145"/>
        <v>11</v>
      </c>
      <c r="M1178" s="6" t="s">
        <v>14</v>
      </c>
      <c r="N1178" s="6">
        <v>78834</v>
      </c>
      <c r="O1178" s="6">
        <v>3929</v>
      </c>
      <c r="P1178" s="12">
        <v>7315.89</v>
      </c>
      <c r="Q1178" s="12">
        <f t="shared" si="146"/>
        <v>3636.145</v>
      </c>
      <c r="R1178" s="6">
        <v>584</v>
      </c>
      <c r="S1178" s="6" t="b">
        <v>0</v>
      </c>
      <c r="T1178" s="6">
        <v>0</v>
      </c>
      <c r="U1178" s="6">
        <f t="shared" si="147"/>
        <v>0</v>
      </c>
      <c r="V1178" s="12">
        <f t="shared" si="148"/>
        <v>25563.855</v>
      </c>
      <c r="W1178" s="12">
        <f t="shared" si="149"/>
        <v>6.22627568493151</v>
      </c>
      <c r="X1178" s="12">
        <f t="shared" si="150"/>
        <v>0</v>
      </c>
      <c r="Y1178" s="6">
        <f t="shared" si="151"/>
        <v>0</v>
      </c>
    </row>
    <row r="1179" spans="1:25">
      <c r="A1179" s="8" t="s">
        <v>2445</v>
      </c>
      <c r="B1179" s="9" t="s">
        <v>2446</v>
      </c>
      <c r="C1179" s="10" t="s">
        <v>4128</v>
      </c>
      <c r="D1179" s="10">
        <v>45122</v>
      </c>
      <c r="E1179" s="9">
        <v>7</v>
      </c>
      <c r="F1179" s="9">
        <v>15</v>
      </c>
      <c r="G1179" s="9">
        <v>2023</v>
      </c>
      <c r="H1179" s="10">
        <f t="shared" si="144"/>
        <v>45122</v>
      </c>
      <c r="I1179" s="10" t="str" cm="1">
        <f t="array" ref="I1179">_xlfn.IFS(E1179=1,"January",E1179=2,"Febuary",E1179=3,"March",E1179=4,"April",E1179=5,"May",E1179=6,"June",E1179=7,"July",E1179=8,"August",E1179=9,"September",E1179=10,"October",E1179=11,"November",E1179=12,"December",E1179&gt;12,_xlfn.IFS(F1179=1,"January",F1179=2,"Febuary",F1179=3,"March",F1179=4,"April",F1179=5,"May",F1179=6,"June",F1179=7,"July",F1179=8,"August",F1179=9,"September",F1179=10,"October",F1179=11,"November",F1179=12,"December"))</f>
        <v>July</v>
      </c>
      <c r="J1179" s="10" t="str" cm="1">
        <f t="array" ref="J1179">_xlfn.IFS(OR(I1179="December",I1179="January",I1179="Febuary"),"Winter",OR(I1179="March",I1179="April",I1179="May"),"Spring",OR(I1179="June",I1179="July",I1179="August"),"Summer",OR(I1179="September",I1179="October",I1179="November"),"Fall")</f>
        <v>Summer</v>
      </c>
      <c r="K1179" s="13">
        <v>45132</v>
      </c>
      <c r="L1179" s="9">
        <f t="shared" si="145"/>
        <v>10</v>
      </c>
      <c r="M1179" s="9" t="s">
        <v>14</v>
      </c>
      <c r="N1179" s="9">
        <v>15153</v>
      </c>
      <c r="O1179" s="9">
        <v>187</v>
      </c>
      <c r="P1179" s="14">
        <v>161.54</v>
      </c>
      <c r="Q1179" s="14">
        <f t="shared" si="146"/>
        <v>161.54</v>
      </c>
      <c r="R1179" s="9">
        <v>17</v>
      </c>
      <c r="S1179" s="9" t="b">
        <v>0</v>
      </c>
      <c r="T1179" s="9">
        <v>0</v>
      </c>
      <c r="U1179" s="9">
        <f t="shared" si="147"/>
        <v>0</v>
      </c>
      <c r="V1179" s="14">
        <f t="shared" si="148"/>
        <v>688.46</v>
      </c>
      <c r="W1179" s="14">
        <f t="shared" si="149"/>
        <v>9.50235294117647</v>
      </c>
      <c r="X1179" s="14">
        <f t="shared" si="150"/>
        <v>0</v>
      </c>
      <c r="Y1179" s="9">
        <f t="shared" si="151"/>
        <v>0</v>
      </c>
    </row>
    <row r="1180" spans="1:25">
      <c r="A1180" s="5" t="s">
        <v>2447</v>
      </c>
      <c r="B1180" s="6" t="s">
        <v>2448</v>
      </c>
      <c r="C1180" s="7" t="s">
        <v>4127</v>
      </c>
      <c r="D1180" s="7">
        <v>45061</v>
      </c>
      <c r="E1180" s="6">
        <v>5</v>
      </c>
      <c r="F1180" s="6">
        <v>15</v>
      </c>
      <c r="G1180" s="6">
        <v>2023</v>
      </c>
      <c r="H1180" s="7">
        <f t="shared" si="144"/>
        <v>45061</v>
      </c>
      <c r="I1180" s="7" t="str" cm="1">
        <f t="array" ref="I1180">_xlfn.IFS(E1180=1,"January",E1180=2,"Febuary",E1180=3,"March",E1180=4,"April",E1180=5,"May",E1180=6,"June",E1180=7,"July",E1180=8,"August",E1180=9,"September",E1180=10,"October",E1180=11,"November",E1180=12,"December",E1180&gt;12,_xlfn.IFS(F1180=1,"January",F1180=2,"Febuary",F1180=3,"March",F1180=4,"April",F1180=5,"May",F1180=6,"June",F1180=7,"July",F1180=8,"August",F1180=9,"September",F1180=10,"October",F1180=11,"November",F1180=12,"December"))</f>
        <v>May</v>
      </c>
      <c r="J1180" s="7" t="str" cm="1">
        <f t="array" ref="J1180">_xlfn.IFS(OR(I1180="December",I1180="January",I1180="Febuary"),"Winter",OR(I1180="March",I1180="April",I1180="May"),"Spring",OR(I1180="June",I1180="July",I1180="August"),"Summer",OR(I1180="September",I1180="October",I1180="November"),"Fall")</f>
        <v>Spring</v>
      </c>
      <c r="K1180" s="11">
        <v>45088</v>
      </c>
      <c r="L1180" s="6">
        <f t="shared" si="145"/>
        <v>27</v>
      </c>
      <c r="M1180" s="6" t="s">
        <v>23</v>
      </c>
      <c r="N1180" s="6">
        <v>77325</v>
      </c>
      <c r="O1180" s="6">
        <v>783</v>
      </c>
      <c r="P1180" s="12">
        <v>498.74</v>
      </c>
      <c r="Q1180" s="12">
        <f t="shared" si="146"/>
        <v>498.74</v>
      </c>
      <c r="R1180" s="6">
        <v>104</v>
      </c>
      <c r="S1180" s="6" t="b">
        <v>1</v>
      </c>
      <c r="T1180" s="6">
        <v>0</v>
      </c>
      <c r="U1180" s="6">
        <f t="shared" si="147"/>
        <v>0</v>
      </c>
      <c r="V1180" s="12">
        <f t="shared" si="148"/>
        <v>4701.26</v>
      </c>
      <c r="W1180" s="12">
        <f t="shared" si="149"/>
        <v>4.79557692307692</v>
      </c>
      <c r="X1180" s="12">
        <f t="shared" si="150"/>
        <v>0</v>
      </c>
      <c r="Y1180" s="6">
        <f t="shared" si="151"/>
        <v>0</v>
      </c>
    </row>
    <row r="1181" spans="1:25">
      <c r="A1181" s="8" t="s">
        <v>2449</v>
      </c>
      <c r="B1181" s="9" t="s">
        <v>2450</v>
      </c>
      <c r="C1181" s="10" t="s">
        <v>4129</v>
      </c>
      <c r="D1181" s="10">
        <v>45064</v>
      </c>
      <c r="E1181" s="9">
        <v>5</v>
      </c>
      <c r="F1181" s="9">
        <v>18</v>
      </c>
      <c r="G1181" s="9">
        <v>2023</v>
      </c>
      <c r="H1181" s="10">
        <f t="shared" si="144"/>
        <v>45064</v>
      </c>
      <c r="I1181" s="10" t="str" cm="1">
        <f t="array" ref="I1181">_xlfn.IFS(E1181=1,"January",E1181=2,"Febuary",E1181=3,"March",E1181=4,"April",E1181=5,"May",E1181=6,"June",E1181=7,"July",E1181=8,"August",E1181=9,"September",E1181=10,"October",E1181=11,"November",E1181=12,"December",E1181&gt;12,_xlfn.IFS(F1181=1,"January",F1181=2,"Febuary",F1181=3,"March",F1181=4,"April",F1181=5,"May",F1181=6,"June",F1181=7,"July",F1181=8,"August",F1181=9,"September",F1181=10,"October",F1181=11,"November",F1181=12,"December"))</f>
        <v>May</v>
      </c>
      <c r="J1181" s="10" t="str" cm="1">
        <f t="array" ref="J1181">_xlfn.IFS(OR(I1181="December",I1181="January",I1181="Febuary"),"Winter",OR(I1181="March",I1181="April",I1181="May"),"Spring",OR(I1181="June",I1181="July",I1181="August"),"Summer",OR(I1181="September",I1181="October",I1181="November"),"Fall")</f>
        <v>Spring</v>
      </c>
      <c r="K1181" s="13">
        <v>45082</v>
      </c>
      <c r="L1181" s="9">
        <f t="shared" si="145"/>
        <v>18</v>
      </c>
      <c r="M1181" s="9" t="s">
        <v>23</v>
      </c>
      <c r="N1181" s="9">
        <v>13999</v>
      </c>
      <c r="O1181" s="9">
        <v>498</v>
      </c>
      <c r="P1181" s="14">
        <v>487.06</v>
      </c>
      <c r="Q1181" s="14">
        <f t="shared" si="146"/>
        <v>487.06</v>
      </c>
      <c r="R1181" s="9">
        <v>45</v>
      </c>
      <c r="S1181" s="9" t="b">
        <v>1</v>
      </c>
      <c r="T1181" s="9">
        <v>0</v>
      </c>
      <c r="U1181" s="9">
        <f t="shared" si="147"/>
        <v>0</v>
      </c>
      <c r="V1181" s="14">
        <f t="shared" si="148"/>
        <v>1762.94</v>
      </c>
      <c r="W1181" s="14">
        <f t="shared" si="149"/>
        <v>10.8235555555556</v>
      </c>
      <c r="X1181" s="14">
        <f t="shared" si="150"/>
        <v>0</v>
      </c>
      <c r="Y1181" s="9">
        <f t="shared" si="151"/>
        <v>0</v>
      </c>
    </row>
    <row r="1182" spans="1:25">
      <c r="A1182" s="5" t="s">
        <v>2451</v>
      </c>
      <c r="B1182" s="6" t="s">
        <v>2452</v>
      </c>
      <c r="C1182" s="7" t="s">
        <v>4131</v>
      </c>
      <c r="D1182" s="7">
        <v>45283</v>
      </c>
      <c r="E1182" s="6">
        <v>12</v>
      </c>
      <c r="F1182" s="6">
        <v>23</v>
      </c>
      <c r="G1182" s="6">
        <v>2023</v>
      </c>
      <c r="H1182" s="7">
        <f t="shared" si="144"/>
        <v>45283</v>
      </c>
      <c r="I1182" s="7" t="str" cm="1">
        <f t="array" ref="I1182">_xlfn.IFS(E1182=1,"January",E1182=2,"Febuary",E1182=3,"March",E1182=4,"April",E1182=5,"May",E1182=6,"June",E1182=7,"July",E1182=8,"August",E1182=9,"September",E1182=10,"October",E1182=11,"November",E1182=12,"December",E1182&gt;12,_xlfn.IFS(F1182=1,"January",F1182=2,"Febuary",F1182=3,"March",F1182=4,"April",F1182=5,"May",F1182=6,"June",F1182=7,"July",F1182=8,"August",F1182=9,"September",F1182=10,"October",F1182=11,"November",F1182=12,"December"))</f>
        <v>December</v>
      </c>
      <c r="J1182" s="7" t="str" cm="1">
        <f t="array" ref="J1182">_xlfn.IFS(OR(I1182="December",I1182="January",I1182="Febuary"),"Winter",OR(I1182="March",I1182="April",I1182="May"),"Spring",OR(I1182="June",I1182="July",I1182="August"),"Summer",OR(I1182="September",I1182="October",I1182="November"),"Fall")</f>
        <v>Winter</v>
      </c>
      <c r="K1182" s="11">
        <v>45303</v>
      </c>
      <c r="L1182" s="6">
        <f t="shared" si="145"/>
        <v>20</v>
      </c>
      <c r="M1182" s="6" t="s">
        <v>14</v>
      </c>
      <c r="N1182" s="6">
        <v>56318</v>
      </c>
      <c r="O1182" s="6">
        <v>1235</v>
      </c>
      <c r="P1182" s="12">
        <v>811.41</v>
      </c>
      <c r="Q1182" s="12">
        <f t="shared" si="146"/>
        <v>811.41</v>
      </c>
      <c r="R1182" s="6">
        <v>126</v>
      </c>
      <c r="S1182" s="6" t="b">
        <v>1</v>
      </c>
      <c r="T1182" s="6">
        <v>0</v>
      </c>
      <c r="U1182" s="6">
        <f t="shared" si="147"/>
        <v>0</v>
      </c>
      <c r="V1182" s="12">
        <f t="shared" si="148"/>
        <v>5488.59</v>
      </c>
      <c r="W1182" s="12">
        <f t="shared" si="149"/>
        <v>6.4397619047619</v>
      </c>
      <c r="X1182" s="12">
        <f t="shared" si="150"/>
        <v>0</v>
      </c>
      <c r="Y1182" s="6">
        <f t="shared" si="151"/>
        <v>0</v>
      </c>
    </row>
    <row r="1183" spans="1:25">
      <c r="A1183" s="8" t="s">
        <v>2453</v>
      </c>
      <c r="B1183" s="9" t="s">
        <v>2454</v>
      </c>
      <c r="C1183" s="10" t="s">
        <v>4131</v>
      </c>
      <c r="D1183" s="10">
        <v>45103</v>
      </c>
      <c r="E1183" s="9">
        <v>6</v>
      </c>
      <c r="F1183" s="9">
        <v>26</v>
      </c>
      <c r="G1183" s="9">
        <v>2023</v>
      </c>
      <c r="H1183" s="10">
        <f t="shared" si="144"/>
        <v>45103</v>
      </c>
      <c r="I1183" s="10" t="str" cm="1">
        <f t="array" ref="I1183">_xlfn.IFS(E1183=1,"January",E1183=2,"Febuary",E1183=3,"March",E1183=4,"April",E1183=5,"May",E1183=6,"June",E1183=7,"July",E1183=8,"August",E1183=9,"September",E1183=10,"October",E1183=11,"November",E1183=12,"December",E1183&gt;12,_xlfn.IFS(F1183=1,"January",F1183=2,"Febuary",F1183=3,"March",F1183=4,"April",F1183=5,"May",F1183=6,"June",F1183=7,"July",F1183=8,"August",F1183=9,"September",F1183=10,"October",F1183=11,"November",F1183=12,"December"))</f>
        <v>June</v>
      </c>
      <c r="J1183" s="10" t="str" cm="1">
        <f t="array" ref="J1183">_xlfn.IFS(OR(I1183="December",I1183="January",I1183="Febuary"),"Winter",OR(I1183="March",I1183="April",I1183="May"),"Spring",OR(I1183="June",I1183="July",I1183="August"),"Summer",OR(I1183="September",I1183="October",I1183="November"),"Fall")</f>
        <v>Summer</v>
      </c>
      <c r="K1183" s="13">
        <v>45114</v>
      </c>
      <c r="L1183" s="9">
        <f t="shared" si="145"/>
        <v>11</v>
      </c>
      <c r="M1183" s="9" t="s">
        <v>14</v>
      </c>
      <c r="N1183" s="9">
        <v>1814</v>
      </c>
      <c r="O1183" s="9">
        <v>35</v>
      </c>
      <c r="P1183" s="14">
        <v>24.25</v>
      </c>
      <c r="Q1183" s="14">
        <f t="shared" si="146"/>
        <v>24.25</v>
      </c>
      <c r="R1183" s="9">
        <v>6</v>
      </c>
      <c r="S1183" s="9" t="b">
        <v>0</v>
      </c>
      <c r="T1183" s="9">
        <v>0</v>
      </c>
      <c r="U1183" s="9">
        <f t="shared" si="147"/>
        <v>0</v>
      </c>
      <c r="V1183" s="14">
        <f t="shared" si="148"/>
        <v>275.75</v>
      </c>
      <c r="W1183" s="14">
        <f t="shared" si="149"/>
        <v>4.04166666666667</v>
      </c>
      <c r="X1183" s="14">
        <f t="shared" si="150"/>
        <v>0</v>
      </c>
      <c r="Y1183" s="9">
        <f t="shared" si="151"/>
        <v>0</v>
      </c>
    </row>
    <row r="1184" spans="1:25">
      <c r="A1184" s="5" t="s">
        <v>2455</v>
      </c>
      <c r="B1184" s="6" t="s">
        <v>2456</v>
      </c>
      <c r="C1184" s="7" t="s">
        <v>4129</v>
      </c>
      <c r="D1184" s="7">
        <v>45228</v>
      </c>
      <c r="E1184" s="6">
        <v>10</v>
      </c>
      <c r="F1184" s="6">
        <v>29</v>
      </c>
      <c r="G1184" s="6">
        <v>2023</v>
      </c>
      <c r="H1184" s="7">
        <f t="shared" si="144"/>
        <v>45228</v>
      </c>
      <c r="I1184" s="7" t="str" cm="1">
        <f t="array" ref="I1184">_xlfn.IFS(E1184=1,"January",E1184=2,"Febuary",E1184=3,"March",E1184=4,"April",E1184=5,"May",E1184=6,"June",E1184=7,"July",E1184=8,"August",E1184=9,"September",E1184=10,"October",E1184=11,"November",E1184=12,"December",E1184&gt;12,_xlfn.IFS(F1184=1,"January",F1184=2,"Febuary",F1184=3,"March",F1184=4,"April",F1184=5,"May",F1184=6,"June",F1184=7,"July",F1184=8,"August",F1184=9,"September",F1184=10,"October",F1184=11,"November",F1184=12,"December"))</f>
        <v>October</v>
      </c>
      <c r="J1184" s="7" t="str" cm="1">
        <f t="array" ref="J1184">_xlfn.IFS(OR(I1184="December",I1184="January",I1184="Febuary"),"Winter",OR(I1184="March",I1184="April",I1184="May"),"Spring",OR(I1184="June",I1184="July",I1184="August"),"Summer",OR(I1184="September",I1184="October",I1184="November"),"Fall")</f>
        <v>Fall</v>
      </c>
      <c r="K1184" s="11">
        <v>45258</v>
      </c>
      <c r="L1184" s="6">
        <f t="shared" si="145"/>
        <v>30</v>
      </c>
      <c r="M1184" s="6" t="s">
        <v>23</v>
      </c>
      <c r="N1184" s="6">
        <v>77077</v>
      </c>
      <c r="O1184" s="6">
        <v>1732</v>
      </c>
      <c r="P1184" s="12">
        <v>2356.86</v>
      </c>
      <c r="Q1184" s="12">
        <f t="shared" si="146"/>
        <v>2356.86</v>
      </c>
      <c r="R1184" s="6">
        <v>140</v>
      </c>
      <c r="S1184" s="6" t="b">
        <v>1</v>
      </c>
      <c r="T1184" s="6">
        <v>77120</v>
      </c>
      <c r="U1184" s="6">
        <f t="shared" si="147"/>
        <v>0.181535269709544</v>
      </c>
      <c r="V1184" s="12">
        <f t="shared" si="148"/>
        <v>4643.14</v>
      </c>
      <c r="W1184" s="12">
        <f t="shared" si="149"/>
        <v>16.8347142857143</v>
      </c>
      <c r="X1184" s="12">
        <f t="shared" si="150"/>
        <v>0.0305609439834025</v>
      </c>
      <c r="Y1184" s="6">
        <f t="shared" si="151"/>
        <v>1.00055788367477</v>
      </c>
    </row>
    <row r="1185" spans="1:25">
      <c r="A1185" s="8" t="s">
        <v>2457</v>
      </c>
      <c r="B1185" s="9" t="s">
        <v>2458</v>
      </c>
      <c r="C1185" s="10" t="s">
        <v>4127</v>
      </c>
      <c r="D1185" s="10">
        <v>45125</v>
      </c>
      <c r="E1185" s="9">
        <v>7</v>
      </c>
      <c r="F1185" s="9">
        <v>18</v>
      </c>
      <c r="G1185" s="9">
        <v>2023</v>
      </c>
      <c r="H1185" s="10">
        <f t="shared" si="144"/>
        <v>45125</v>
      </c>
      <c r="I1185" s="10" t="str" cm="1">
        <f t="array" ref="I1185">_xlfn.IFS(E1185=1,"January",E1185=2,"Febuary",E1185=3,"March",E1185=4,"April",E1185=5,"May",E1185=6,"June",E1185=7,"July",E1185=8,"August",E1185=9,"September",E1185=10,"October",E1185=11,"November",E1185=12,"December",E1185&gt;12,_xlfn.IFS(F1185=1,"January",F1185=2,"Febuary",F1185=3,"March",F1185=4,"April",F1185=5,"May",F1185=6,"June",F1185=7,"July",F1185=8,"August",F1185=9,"September",F1185=10,"October",F1185=11,"November",F1185=12,"December"))</f>
        <v>July</v>
      </c>
      <c r="J1185" s="10" t="str" cm="1">
        <f t="array" ref="J1185">_xlfn.IFS(OR(I1185="December",I1185="January",I1185="Febuary"),"Winter",OR(I1185="March",I1185="April",I1185="May"),"Spring",OR(I1185="June",I1185="July",I1185="August"),"Summer",OR(I1185="September",I1185="October",I1185="November"),"Fall")</f>
        <v>Summer</v>
      </c>
      <c r="K1185" s="13">
        <v>45135</v>
      </c>
      <c r="L1185" s="9">
        <f t="shared" si="145"/>
        <v>10</v>
      </c>
      <c r="M1185" s="9" t="s">
        <v>19</v>
      </c>
      <c r="N1185" s="9">
        <v>91474</v>
      </c>
      <c r="O1185" s="9">
        <v>1851</v>
      </c>
      <c r="P1185" s="14">
        <v>1094.59</v>
      </c>
      <c r="Q1185" s="14">
        <f t="shared" si="146"/>
        <v>1094.59</v>
      </c>
      <c r="R1185" s="9">
        <v>0</v>
      </c>
      <c r="S1185" s="9" t="b">
        <v>0</v>
      </c>
      <c r="T1185" s="9">
        <v>0</v>
      </c>
      <c r="U1185" s="9">
        <f t="shared" si="147"/>
        <v>0</v>
      </c>
      <c r="V1185" s="14">
        <f t="shared" si="148"/>
        <v>-1094.59</v>
      </c>
      <c r="W1185" s="14">
        <f t="shared" si="149"/>
        <v>0</v>
      </c>
      <c r="X1185" s="14">
        <f t="shared" si="150"/>
        <v>0</v>
      </c>
      <c r="Y1185" s="9">
        <f t="shared" si="151"/>
        <v>0</v>
      </c>
    </row>
    <row r="1186" spans="1:25">
      <c r="A1186" s="5" t="s">
        <v>2459</v>
      </c>
      <c r="B1186" s="6" t="s">
        <v>2460</v>
      </c>
      <c r="C1186" s="7" t="s">
        <v>4129</v>
      </c>
      <c r="D1186" s="7">
        <v>45201</v>
      </c>
      <c r="E1186" s="6">
        <v>10</v>
      </c>
      <c r="F1186" s="6">
        <v>2</v>
      </c>
      <c r="G1186" s="6">
        <v>2023</v>
      </c>
      <c r="H1186" s="7">
        <f t="shared" si="144"/>
        <v>45201</v>
      </c>
      <c r="I1186" s="7" t="str" cm="1">
        <f t="array" ref="I1186">_xlfn.IFS(E1186=1,"January",E1186=2,"Febuary",E1186=3,"March",E1186=4,"April",E1186=5,"May",E1186=6,"June",E1186=7,"July",E1186=8,"August",E1186=9,"September",E1186=10,"October",E1186=11,"November",E1186=12,"December",E1186&gt;12,_xlfn.IFS(F1186=1,"January",F1186=2,"Febuary",F1186=3,"March",F1186=4,"April",F1186=5,"May",F1186=6,"June",F1186=7,"July",F1186=8,"August",F1186=9,"September",F1186=10,"October",F1186=11,"November",F1186=12,"December"))</f>
        <v>October</v>
      </c>
      <c r="J1186" s="7" t="str" cm="1">
        <f t="array" ref="J1186">_xlfn.IFS(OR(I1186="December",I1186="January",I1186="Febuary"),"Winter",OR(I1186="March",I1186="April",I1186="May"),"Spring",OR(I1186="June",I1186="July",I1186="August"),"Summer",OR(I1186="September",I1186="October",I1186="November"),"Fall")</f>
        <v>Fall</v>
      </c>
      <c r="K1186" s="11">
        <v>45229</v>
      </c>
      <c r="L1186" s="6">
        <f t="shared" si="145"/>
        <v>28</v>
      </c>
      <c r="M1186" s="6" t="s">
        <v>41</v>
      </c>
      <c r="N1186" s="6">
        <v>3443</v>
      </c>
      <c r="O1186" s="6">
        <v>38</v>
      </c>
      <c r="P1186" s="12">
        <v>20.76</v>
      </c>
      <c r="Q1186" s="12">
        <f t="shared" si="146"/>
        <v>20.76</v>
      </c>
      <c r="R1186" s="6">
        <v>2</v>
      </c>
      <c r="S1186" s="6" t="b">
        <v>1</v>
      </c>
      <c r="T1186" s="6">
        <v>0</v>
      </c>
      <c r="U1186" s="6">
        <f t="shared" si="147"/>
        <v>0</v>
      </c>
      <c r="V1186" s="12">
        <f t="shared" si="148"/>
        <v>79.24</v>
      </c>
      <c r="W1186" s="12">
        <f t="shared" si="149"/>
        <v>10.38</v>
      </c>
      <c r="X1186" s="12">
        <f t="shared" si="150"/>
        <v>0</v>
      </c>
      <c r="Y1186" s="6">
        <f t="shared" si="151"/>
        <v>0</v>
      </c>
    </row>
    <row r="1187" spans="1:25">
      <c r="A1187" s="8" t="s">
        <v>2461</v>
      </c>
      <c r="B1187" s="9" t="s">
        <v>2462</v>
      </c>
      <c r="C1187" s="10" t="s">
        <v>4131</v>
      </c>
      <c r="D1187" s="10">
        <v>45220</v>
      </c>
      <c r="E1187" s="9">
        <v>10</v>
      </c>
      <c r="F1187" s="9">
        <v>21</v>
      </c>
      <c r="G1187" s="9">
        <v>2023</v>
      </c>
      <c r="H1187" s="10">
        <f t="shared" si="144"/>
        <v>45220</v>
      </c>
      <c r="I1187" s="10" t="str" cm="1">
        <f t="array" ref="I1187">_xlfn.IFS(E1187=1,"January",E1187=2,"Febuary",E1187=3,"March",E1187=4,"April",E1187=5,"May",E1187=6,"June",E1187=7,"July",E1187=8,"August",E1187=9,"September",E1187=10,"October",E1187=11,"November",E1187=12,"December",E1187&gt;12,_xlfn.IFS(F1187=1,"January",F1187=2,"Febuary",F1187=3,"March",F1187=4,"April",F1187=5,"May",F1187=6,"June",F1187=7,"July",F1187=8,"August",F1187=9,"September",F1187=10,"October",F1187=11,"November",F1187=12,"December"))</f>
        <v>October</v>
      </c>
      <c r="J1187" s="10" t="str" cm="1">
        <f t="array" ref="J1187">_xlfn.IFS(OR(I1187="December",I1187="January",I1187="Febuary"),"Winter",OR(I1187="March",I1187="April",I1187="May"),"Spring",OR(I1187="June",I1187="July",I1187="August"),"Summer",OR(I1187="September",I1187="October",I1187="November"),"Fall")</f>
        <v>Fall</v>
      </c>
      <c r="K1187" s="13">
        <v>45215</v>
      </c>
      <c r="L1187" s="9">
        <f t="shared" si="145"/>
        <v>45250</v>
      </c>
      <c r="M1187" s="9" t="s">
        <v>19</v>
      </c>
      <c r="N1187" s="9">
        <v>76993</v>
      </c>
      <c r="O1187" s="9">
        <v>3761</v>
      </c>
      <c r="P1187" s="14">
        <v>5910.87</v>
      </c>
      <c r="Q1187" s="14">
        <f t="shared" si="146"/>
        <v>3636.145</v>
      </c>
      <c r="R1187" s="9">
        <v>239</v>
      </c>
      <c r="S1187" s="9" t="b">
        <v>1</v>
      </c>
      <c r="T1187" s="9">
        <v>0</v>
      </c>
      <c r="U1187" s="9">
        <f t="shared" si="147"/>
        <v>0</v>
      </c>
      <c r="V1187" s="14">
        <f t="shared" si="148"/>
        <v>8313.855</v>
      </c>
      <c r="W1187" s="14">
        <f t="shared" si="149"/>
        <v>15.2139958158996</v>
      </c>
      <c r="X1187" s="14">
        <f t="shared" si="150"/>
        <v>0</v>
      </c>
      <c r="Y1187" s="9">
        <f t="shared" si="151"/>
        <v>0</v>
      </c>
    </row>
    <row r="1188" spans="1:25">
      <c r="A1188" s="5" t="s">
        <v>2463</v>
      </c>
      <c r="B1188" s="6" t="s">
        <v>2464</v>
      </c>
      <c r="C1188" s="7" t="s">
        <v>4128</v>
      </c>
      <c r="D1188" s="7">
        <v>44967</v>
      </c>
      <c r="E1188" s="6">
        <v>2</v>
      </c>
      <c r="F1188" s="6">
        <v>10</v>
      </c>
      <c r="G1188" s="6">
        <v>2023</v>
      </c>
      <c r="H1188" s="7">
        <f t="shared" si="144"/>
        <v>44967</v>
      </c>
      <c r="I1188" s="7" t="str" cm="1">
        <f t="array" ref="I1188">_xlfn.IFS(E1188=1,"January",E1188=2,"Febuary",E1188=3,"March",E1188=4,"April",E1188=5,"May",E1188=6,"June",E1188=7,"July",E1188=8,"August",E1188=9,"September",E1188=10,"October",E1188=11,"November",E1188=12,"December",E1188&gt;12,_xlfn.IFS(F1188=1,"January",F1188=2,"Febuary",F1188=3,"March",F1188=4,"April",F1188=5,"May",F1188=6,"June",F1188=7,"July",F1188=8,"August",F1188=9,"September",F1188=10,"October",F1188=11,"November",F1188=12,"December"))</f>
        <v>Febuary</v>
      </c>
      <c r="J1188" s="7" t="str" cm="1">
        <f t="array" ref="J1188">_xlfn.IFS(OR(I1188="December",I1188="January",I1188="Febuary"),"Winter",OR(I1188="March",I1188="April",I1188="May"),"Spring",OR(I1188="June",I1188="July",I1188="August"),"Summer",OR(I1188="September",I1188="October",I1188="November"),"Fall")</f>
        <v>Winter</v>
      </c>
      <c r="K1188" s="11">
        <v>44984</v>
      </c>
      <c r="L1188" s="6">
        <f t="shared" si="145"/>
        <v>17</v>
      </c>
      <c r="M1188" s="6" t="s">
        <v>23</v>
      </c>
      <c r="N1188" s="6">
        <v>76916</v>
      </c>
      <c r="O1188" s="6">
        <v>1448</v>
      </c>
      <c r="P1188" s="12">
        <v>1509.5</v>
      </c>
      <c r="Q1188" s="12">
        <f t="shared" si="146"/>
        <v>1509.5</v>
      </c>
      <c r="R1188" s="6">
        <v>258</v>
      </c>
      <c r="S1188" s="6" t="b">
        <v>1</v>
      </c>
      <c r="T1188" s="6">
        <v>0</v>
      </c>
      <c r="U1188" s="6">
        <f t="shared" si="147"/>
        <v>0</v>
      </c>
      <c r="V1188" s="12">
        <f t="shared" si="148"/>
        <v>11390.5</v>
      </c>
      <c r="W1188" s="12">
        <f t="shared" si="149"/>
        <v>5.85077519379845</v>
      </c>
      <c r="X1188" s="12">
        <f t="shared" si="150"/>
        <v>0</v>
      </c>
      <c r="Y1188" s="6">
        <f t="shared" si="151"/>
        <v>0</v>
      </c>
    </row>
    <row r="1189" spans="1:25">
      <c r="A1189" s="8" t="s">
        <v>2465</v>
      </c>
      <c r="B1189" s="9" t="s">
        <v>2466</v>
      </c>
      <c r="C1189" s="10" t="s">
        <v>4128</v>
      </c>
      <c r="D1189" s="10">
        <v>44944</v>
      </c>
      <c r="E1189" s="9">
        <v>1</v>
      </c>
      <c r="F1189" s="9">
        <v>18</v>
      </c>
      <c r="G1189" s="9">
        <v>2023</v>
      </c>
      <c r="H1189" s="10">
        <f t="shared" si="144"/>
        <v>44944</v>
      </c>
      <c r="I1189" s="10" t="str" cm="1">
        <f t="array" ref="I1189">_xlfn.IFS(E1189=1,"January",E1189=2,"Febuary",E1189=3,"March",E1189=4,"April",E1189=5,"May",E1189=6,"June",E1189=7,"July",E1189=8,"August",E1189=9,"September",E1189=10,"October",E1189=11,"November",E1189=12,"December",E1189&gt;12,_xlfn.IFS(F1189=1,"January",F1189=2,"Febuary",F1189=3,"March",F1189=4,"April",F1189=5,"May",F1189=6,"June",F1189=7,"July",F1189=8,"August",F1189=9,"September",F1189=10,"October",F1189=11,"November",F1189=12,"December"))</f>
        <v>January</v>
      </c>
      <c r="J1189" s="10" t="str" cm="1">
        <f t="array" ref="J1189">_xlfn.IFS(OR(I1189="December",I1189="January",I1189="Febuary"),"Winter",OR(I1189="March",I1189="April",I1189="May"),"Spring",OR(I1189="June",I1189="July",I1189="August"),"Summer",OR(I1189="September",I1189="October",I1189="November"),"Fall")</f>
        <v>Winter</v>
      </c>
      <c r="K1189" s="13">
        <v>44960</v>
      </c>
      <c r="L1189" s="9">
        <f t="shared" si="145"/>
        <v>16</v>
      </c>
      <c r="M1189" s="9" t="s">
        <v>23</v>
      </c>
      <c r="N1189" s="9">
        <v>74319</v>
      </c>
      <c r="O1189" s="9">
        <v>2925</v>
      </c>
      <c r="P1189" s="14">
        <v>2012.58</v>
      </c>
      <c r="Q1189" s="14">
        <f t="shared" si="146"/>
        <v>2012.58</v>
      </c>
      <c r="R1189" s="9">
        <v>422</v>
      </c>
      <c r="S1189" s="9" t="b">
        <v>0</v>
      </c>
      <c r="T1189" s="9">
        <v>0</v>
      </c>
      <c r="U1189" s="9">
        <f t="shared" si="147"/>
        <v>0</v>
      </c>
      <c r="V1189" s="14">
        <f t="shared" si="148"/>
        <v>19087.42</v>
      </c>
      <c r="W1189" s="14">
        <f t="shared" si="149"/>
        <v>4.76914691943128</v>
      </c>
      <c r="X1189" s="14">
        <f t="shared" si="150"/>
        <v>0</v>
      </c>
      <c r="Y1189" s="9">
        <f t="shared" si="151"/>
        <v>0</v>
      </c>
    </row>
    <row r="1190" spans="1:25">
      <c r="A1190" s="5" t="s">
        <v>2467</v>
      </c>
      <c r="B1190" s="6" t="s">
        <v>2468</v>
      </c>
      <c r="C1190" s="7" t="s">
        <v>4127</v>
      </c>
      <c r="D1190" s="7">
        <v>45219</v>
      </c>
      <c r="E1190" s="6">
        <v>10</v>
      </c>
      <c r="F1190" s="6">
        <v>20</v>
      </c>
      <c r="G1190" s="6">
        <v>2023</v>
      </c>
      <c r="H1190" s="7">
        <f t="shared" si="144"/>
        <v>45219</v>
      </c>
      <c r="I1190" s="7" t="str" cm="1">
        <f t="array" ref="I1190">_xlfn.IFS(E1190=1,"January",E1190=2,"Febuary",E1190=3,"March",E1190=4,"April",E1190=5,"May",E1190=6,"June",E1190=7,"July",E1190=8,"August",E1190=9,"September",E1190=10,"October",E1190=11,"November",E1190=12,"December",E1190&gt;12,_xlfn.IFS(F1190=1,"January",F1190=2,"Febuary",F1190=3,"March",F1190=4,"April",F1190=5,"May",F1190=6,"June",F1190=7,"July",F1190=8,"August",F1190=9,"September",F1190=10,"October",F1190=11,"November",F1190=12,"December"))</f>
        <v>October</v>
      </c>
      <c r="J1190" s="7" t="str" cm="1">
        <f t="array" ref="J1190">_xlfn.IFS(OR(I1190="December",I1190="January",I1190="Febuary"),"Winter",OR(I1190="March",I1190="April",I1190="May"),"Spring",OR(I1190="June",I1190="July",I1190="August"),"Summer",OR(I1190="September",I1190="October",I1190="November"),"Fall")</f>
        <v>Fall</v>
      </c>
      <c r="K1190" s="11">
        <v>45232</v>
      </c>
      <c r="L1190" s="6">
        <f t="shared" si="145"/>
        <v>13</v>
      </c>
      <c r="M1190" s="6" t="s">
        <v>33</v>
      </c>
      <c r="N1190" s="6">
        <v>18368</v>
      </c>
      <c r="O1190" s="6">
        <v>743</v>
      </c>
      <c r="P1190" s="12">
        <v>654.15</v>
      </c>
      <c r="Q1190" s="12">
        <f t="shared" si="146"/>
        <v>654.15</v>
      </c>
      <c r="R1190" s="6">
        <v>120</v>
      </c>
      <c r="S1190" s="6" t="b">
        <v>0</v>
      </c>
      <c r="T1190" s="6">
        <v>0</v>
      </c>
      <c r="U1190" s="6">
        <f t="shared" si="147"/>
        <v>0</v>
      </c>
      <c r="V1190" s="12">
        <f t="shared" si="148"/>
        <v>5345.85</v>
      </c>
      <c r="W1190" s="12">
        <f t="shared" si="149"/>
        <v>5.45125</v>
      </c>
      <c r="X1190" s="12">
        <f t="shared" si="150"/>
        <v>0</v>
      </c>
      <c r="Y1190" s="6">
        <f t="shared" si="151"/>
        <v>0</v>
      </c>
    </row>
    <row r="1191" spans="1:25">
      <c r="A1191" s="8" t="s">
        <v>2469</v>
      </c>
      <c r="B1191" s="9" t="s">
        <v>2470</v>
      </c>
      <c r="C1191" s="10" t="s">
        <v>4131</v>
      </c>
      <c r="D1191" s="10">
        <v>44988</v>
      </c>
      <c r="E1191" s="9">
        <v>3</v>
      </c>
      <c r="F1191" s="9">
        <v>3</v>
      </c>
      <c r="G1191" s="9">
        <v>2023</v>
      </c>
      <c r="H1191" s="10">
        <f t="shared" si="144"/>
        <v>44988</v>
      </c>
      <c r="I1191" s="10" t="str" cm="1">
        <f t="array" ref="I1191">_xlfn.IFS(E1191=1,"January",E1191=2,"Febuary",E1191=3,"March",E1191=4,"April",E1191=5,"May",E1191=6,"June",E1191=7,"July",E1191=8,"August",E1191=9,"September",E1191=10,"October",E1191=11,"November",E1191=12,"December",E1191&gt;12,_xlfn.IFS(F1191=1,"January",F1191=2,"Febuary",F1191=3,"March",F1191=4,"April",F1191=5,"May",F1191=6,"June",F1191=7,"July",F1191=8,"August",F1191=9,"September",F1191=10,"October",F1191=11,"November",F1191=12,"December"))</f>
        <v>March</v>
      </c>
      <c r="J1191" s="10" t="str" cm="1">
        <f t="array" ref="J1191">_xlfn.IFS(OR(I1191="December",I1191="January",I1191="Febuary"),"Winter",OR(I1191="March",I1191="April",I1191="May"),"Spring",OR(I1191="June",I1191="July",I1191="August"),"Summer",OR(I1191="September",I1191="October",I1191="November"),"Fall")</f>
        <v>Spring</v>
      </c>
      <c r="K1191" s="13">
        <v>45013</v>
      </c>
      <c r="L1191" s="9">
        <f t="shared" si="145"/>
        <v>25</v>
      </c>
      <c r="M1191" s="9" t="s">
        <v>138</v>
      </c>
      <c r="N1191" s="9">
        <v>16328</v>
      </c>
      <c r="O1191" s="9">
        <v>770</v>
      </c>
      <c r="P1191" s="14">
        <v>1126.61</v>
      </c>
      <c r="Q1191" s="14">
        <f t="shared" si="146"/>
        <v>1126.61</v>
      </c>
      <c r="R1191" s="9">
        <v>62</v>
      </c>
      <c r="S1191" s="9" t="b">
        <v>1</v>
      </c>
      <c r="T1191" s="9">
        <v>0</v>
      </c>
      <c r="U1191" s="9">
        <f t="shared" si="147"/>
        <v>0</v>
      </c>
      <c r="V1191" s="14">
        <f t="shared" si="148"/>
        <v>1973.39</v>
      </c>
      <c r="W1191" s="14">
        <f t="shared" si="149"/>
        <v>18.1711290322581</v>
      </c>
      <c r="X1191" s="14">
        <f t="shared" si="150"/>
        <v>0</v>
      </c>
      <c r="Y1191" s="9">
        <f t="shared" si="151"/>
        <v>0</v>
      </c>
    </row>
    <row r="1192" spans="1:25">
      <c r="A1192" s="5" t="s">
        <v>2471</v>
      </c>
      <c r="B1192" s="6" t="s">
        <v>2472</v>
      </c>
      <c r="C1192" s="7" t="s">
        <v>4131</v>
      </c>
      <c r="D1192" s="7">
        <v>45012</v>
      </c>
      <c r="E1192" s="6">
        <v>3</v>
      </c>
      <c r="F1192" s="6">
        <v>27</v>
      </c>
      <c r="G1192" s="6">
        <v>2023</v>
      </c>
      <c r="H1192" s="7">
        <f t="shared" si="144"/>
        <v>45012</v>
      </c>
      <c r="I1192" s="7" t="str" cm="1">
        <f t="array" ref="I1192">_xlfn.IFS(E1192=1,"January",E1192=2,"Febuary",E1192=3,"March",E1192=4,"April",E1192=5,"May",E1192=6,"June",E1192=7,"July",E1192=8,"August",E1192=9,"September",E1192=10,"October",E1192=11,"November",E1192=12,"December",E1192&gt;12,_xlfn.IFS(F1192=1,"January",F1192=2,"Febuary",F1192=3,"March",F1192=4,"April",F1192=5,"May",F1192=6,"June",F1192=7,"July",F1192=8,"August",F1192=9,"September",F1192=10,"October",F1192=11,"November",F1192=12,"December"))</f>
        <v>March</v>
      </c>
      <c r="J1192" s="7" t="str" cm="1">
        <f t="array" ref="J1192">_xlfn.IFS(OR(I1192="December",I1192="January",I1192="Febuary"),"Winter",OR(I1192="March",I1192="April",I1192="May"),"Spring",OR(I1192="June",I1192="July",I1192="August"),"Summer",OR(I1192="September",I1192="October",I1192="November"),"Fall")</f>
        <v>Spring</v>
      </c>
      <c r="K1192" s="11">
        <v>45040</v>
      </c>
      <c r="L1192" s="6">
        <f t="shared" si="145"/>
        <v>28</v>
      </c>
      <c r="M1192" s="6" t="s">
        <v>41</v>
      </c>
      <c r="N1192" s="6">
        <v>57942</v>
      </c>
      <c r="O1192" s="6">
        <v>650</v>
      </c>
      <c r="P1192" s="12">
        <v>593.65</v>
      </c>
      <c r="Q1192" s="12">
        <f t="shared" si="146"/>
        <v>593.65</v>
      </c>
      <c r="R1192" s="6">
        <v>84</v>
      </c>
      <c r="S1192" s="6" t="b">
        <v>0</v>
      </c>
      <c r="T1192" s="6">
        <v>0</v>
      </c>
      <c r="U1192" s="6">
        <f t="shared" si="147"/>
        <v>0</v>
      </c>
      <c r="V1192" s="12">
        <f t="shared" si="148"/>
        <v>3606.35</v>
      </c>
      <c r="W1192" s="12">
        <f t="shared" si="149"/>
        <v>7.0672619047619</v>
      </c>
      <c r="X1192" s="12">
        <f t="shared" si="150"/>
        <v>0</v>
      </c>
      <c r="Y1192" s="6">
        <f t="shared" si="151"/>
        <v>0</v>
      </c>
    </row>
    <row r="1193" spans="1:25">
      <c r="A1193" s="8" t="s">
        <v>2473</v>
      </c>
      <c r="B1193" s="9" t="s">
        <v>2474</v>
      </c>
      <c r="C1193" s="10" t="s">
        <v>4129</v>
      </c>
      <c r="D1193" s="10">
        <v>45080</v>
      </c>
      <c r="E1193" s="9">
        <v>6</v>
      </c>
      <c r="F1193" s="9">
        <v>3</v>
      </c>
      <c r="G1193" s="9">
        <v>2023</v>
      </c>
      <c r="H1193" s="10">
        <f t="shared" si="144"/>
        <v>45080</v>
      </c>
      <c r="I1193" s="10" t="str" cm="1">
        <f t="array" ref="I1193">_xlfn.IFS(E1193=1,"January",E1193=2,"Febuary",E1193=3,"March",E1193=4,"April",E1193=5,"May",E1193=6,"June",E1193=7,"July",E1193=8,"August",E1193=9,"September",E1193=10,"October",E1193=11,"November",E1193=12,"December",E1193&gt;12,_xlfn.IFS(F1193=1,"January",F1193=2,"Febuary",F1193=3,"March",F1193=4,"April",F1193=5,"May",F1193=6,"June",F1193=7,"July",F1193=8,"August",F1193=9,"September",F1193=10,"October",F1193=11,"November",F1193=12,"December"))</f>
        <v>June</v>
      </c>
      <c r="J1193" s="10" t="str" cm="1">
        <f t="array" ref="J1193">_xlfn.IFS(OR(I1193="December",I1193="January",I1193="Febuary"),"Winter",OR(I1193="March",I1193="April",I1193="May"),"Spring",OR(I1193="June",I1193="July",I1193="August"),"Summer",OR(I1193="September",I1193="October",I1193="November"),"Fall")</f>
        <v>Summer</v>
      </c>
      <c r="K1193" s="13">
        <v>45018</v>
      </c>
      <c r="L1193" s="9">
        <f t="shared" si="145"/>
        <v>45110</v>
      </c>
      <c r="M1193" s="9" t="s">
        <v>14</v>
      </c>
      <c r="N1193" s="9">
        <v>92751</v>
      </c>
      <c r="O1193" s="9">
        <v>4162</v>
      </c>
      <c r="P1193" s="14">
        <v>5168.3</v>
      </c>
      <c r="Q1193" s="14">
        <f t="shared" si="146"/>
        <v>3636.145</v>
      </c>
      <c r="R1193" s="9">
        <v>668</v>
      </c>
      <c r="S1193" s="9" t="b">
        <v>1</v>
      </c>
      <c r="T1193" s="9">
        <v>0</v>
      </c>
      <c r="U1193" s="9">
        <f t="shared" si="147"/>
        <v>0</v>
      </c>
      <c r="V1193" s="14">
        <f t="shared" si="148"/>
        <v>29763.855</v>
      </c>
      <c r="W1193" s="14">
        <f t="shared" si="149"/>
        <v>5.44333083832335</v>
      </c>
      <c r="X1193" s="14">
        <f t="shared" si="150"/>
        <v>0</v>
      </c>
      <c r="Y1193" s="9">
        <f t="shared" si="151"/>
        <v>0</v>
      </c>
    </row>
    <row r="1194" spans="1:25">
      <c r="A1194" s="5" t="s">
        <v>2475</v>
      </c>
      <c r="B1194" s="6" t="s">
        <v>2476</v>
      </c>
      <c r="C1194" s="7" t="s">
        <v>4128</v>
      </c>
      <c r="D1194" s="7">
        <v>44967</v>
      </c>
      <c r="E1194" s="6">
        <v>2</v>
      </c>
      <c r="F1194" s="6">
        <v>10</v>
      </c>
      <c r="G1194" s="6">
        <v>2023</v>
      </c>
      <c r="H1194" s="7">
        <f t="shared" si="144"/>
        <v>44967</v>
      </c>
      <c r="I1194" s="7" t="str" cm="1">
        <f t="array" ref="I1194">_xlfn.IFS(E1194=1,"January",E1194=2,"Febuary",E1194=3,"March",E1194=4,"April",E1194=5,"May",E1194=6,"June",E1194=7,"July",E1194=8,"August",E1194=9,"September",E1194=10,"October",E1194=11,"November",E1194=12,"December",E1194&gt;12,_xlfn.IFS(F1194=1,"January",F1194=2,"Febuary",F1194=3,"March",F1194=4,"April",F1194=5,"May",F1194=6,"June",F1194=7,"July",F1194=8,"August",F1194=9,"September",F1194=10,"October",F1194=11,"November",F1194=12,"December"))</f>
        <v>Febuary</v>
      </c>
      <c r="J1194" s="7" t="str" cm="1">
        <f t="array" ref="J1194">_xlfn.IFS(OR(I1194="December",I1194="January",I1194="Febuary"),"Winter",OR(I1194="March",I1194="April",I1194="May"),"Spring",OR(I1194="June",I1194="July",I1194="August"),"Summer",OR(I1194="September",I1194="October",I1194="November"),"Fall")</f>
        <v>Winter</v>
      </c>
      <c r="K1194" s="11">
        <v>44990</v>
      </c>
      <c r="L1194" s="6">
        <f t="shared" si="145"/>
        <v>23</v>
      </c>
      <c r="M1194" s="6" t="s">
        <v>14</v>
      </c>
      <c r="N1194" s="6">
        <v>28306</v>
      </c>
      <c r="O1194" s="6">
        <v>880</v>
      </c>
      <c r="P1194" s="12">
        <v>600.64</v>
      </c>
      <c r="Q1194" s="12">
        <f t="shared" si="146"/>
        <v>600.64</v>
      </c>
      <c r="R1194" s="6">
        <v>126</v>
      </c>
      <c r="S1194" s="6" t="b">
        <v>0</v>
      </c>
      <c r="T1194" s="6">
        <v>0</v>
      </c>
      <c r="U1194" s="6">
        <f t="shared" si="147"/>
        <v>0</v>
      </c>
      <c r="V1194" s="12">
        <f t="shared" si="148"/>
        <v>5699.36</v>
      </c>
      <c r="W1194" s="12">
        <f t="shared" si="149"/>
        <v>4.76698412698413</v>
      </c>
      <c r="X1194" s="12">
        <f t="shared" si="150"/>
        <v>0</v>
      </c>
      <c r="Y1194" s="6">
        <f t="shared" si="151"/>
        <v>0</v>
      </c>
    </row>
    <row r="1195" spans="1:25">
      <c r="A1195" s="8" t="s">
        <v>2477</v>
      </c>
      <c r="B1195" s="9" t="s">
        <v>2478</v>
      </c>
      <c r="C1195" s="10" t="s">
        <v>4129</v>
      </c>
      <c r="D1195" s="10">
        <v>45248</v>
      </c>
      <c r="E1195" s="9">
        <v>11</v>
      </c>
      <c r="F1195" s="9">
        <v>18</v>
      </c>
      <c r="G1195" s="9">
        <v>2023</v>
      </c>
      <c r="H1195" s="10">
        <f t="shared" si="144"/>
        <v>45248</v>
      </c>
      <c r="I1195" s="10" t="str" cm="1">
        <f t="array" ref="I1195">_xlfn.IFS(E1195=1,"January",E1195=2,"Febuary",E1195=3,"March",E1195=4,"April",E1195=5,"May",E1195=6,"June",E1195=7,"July",E1195=8,"August",E1195=9,"September",E1195=10,"October",E1195=11,"November",E1195=12,"December",E1195&gt;12,_xlfn.IFS(F1195=1,"January",F1195=2,"Febuary",F1195=3,"March",F1195=4,"April",F1195=5,"May",F1195=6,"June",F1195=7,"July",F1195=8,"August",F1195=9,"September",F1195=10,"October",F1195=11,"November",F1195=12,"December"))</f>
        <v>November</v>
      </c>
      <c r="J1195" s="10" t="str" cm="1">
        <f t="array" ref="J1195">_xlfn.IFS(OR(I1195="December",I1195="January",I1195="Febuary"),"Winter",OR(I1195="March",I1195="April",I1195="May"),"Spring",OR(I1195="June",I1195="July",I1195="August"),"Summer",OR(I1195="September",I1195="October",I1195="November"),"Fall")</f>
        <v>Fall</v>
      </c>
      <c r="K1195" s="13">
        <v>45267</v>
      </c>
      <c r="L1195" s="9">
        <f t="shared" si="145"/>
        <v>19</v>
      </c>
      <c r="M1195" s="9" t="s">
        <v>33</v>
      </c>
      <c r="N1195" s="9">
        <v>86451</v>
      </c>
      <c r="O1195" s="9">
        <v>3051</v>
      </c>
      <c r="P1195" s="14">
        <v>4216.91</v>
      </c>
      <c r="Q1195" s="14">
        <f t="shared" si="146"/>
        <v>3636.145</v>
      </c>
      <c r="R1195" s="9">
        <v>0</v>
      </c>
      <c r="S1195" s="9" t="b">
        <v>1</v>
      </c>
      <c r="T1195" s="9">
        <v>0</v>
      </c>
      <c r="U1195" s="9">
        <f t="shared" si="147"/>
        <v>0</v>
      </c>
      <c r="V1195" s="14">
        <f t="shared" si="148"/>
        <v>-3636.145</v>
      </c>
      <c r="W1195" s="14">
        <f t="shared" si="149"/>
        <v>0</v>
      </c>
      <c r="X1195" s="14">
        <f t="shared" si="150"/>
        <v>0</v>
      </c>
      <c r="Y1195" s="9">
        <f t="shared" si="151"/>
        <v>0</v>
      </c>
    </row>
    <row r="1196" spans="1:25">
      <c r="A1196" s="5" t="s">
        <v>2479</v>
      </c>
      <c r="B1196" s="6" t="s">
        <v>2480</v>
      </c>
      <c r="C1196" s="7" t="s">
        <v>4131</v>
      </c>
      <c r="D1196" s="7">
        <v>45090</v>
      </c>
      <c r="E1196" s="6">
        <v>6</v>
      </c>
      <c r="F1196" s="6">
        <v>13</v>
      </c>
      <c r="G1196" s="6">
        <v>2023</v>
      </c>
      <c r="H1196" s="7">
        <f t="shared" si="144"/>
        <v>45090</v>
      </c>
      <c r="I1196" s="7" t="str" cm="1">
        <f t="array" ref="I1196">_xlfn.IFS(E1196=1,"January",E1196=2,"Febuary",E1196=3,"March",E1196=4,"April",E1196=5,"May",E1196=6,"June",E1196=7,"July",E1196=8,"August",E1196=9,"September",E1196=10,"October",E1196=11,"November",E1196=12,"December",E1196&gt;12,_xlfn.IFS(F1196=1,"January",F1196=2,"Febuary",F1196=3,"March",F1196=4,"April",F1196=5,"May",F1196=6,"June",F1196=7,"July",F1196=8,"August",F1196=9,"September",F1196=10,"October",F1196=11,"November",F1196=12,"December"))</f>
        <v>June</v>
      </c>
      <c r="J1196" s="7" t="str" cm="1">
        <f t="array" ref="J1196">_xlfn.IFS(OR(I1196="December",I1196="January",I1196="Febuary"),"Winter",OR(I1196="March",I1196="April",I1196="May"),"Spring",OR(I1196="June",I1196="July",I1196="August"),"Summer",OR(I1196="September",I1196="October",I1196="November"),"Fall")</f>
        <v>Summer</v>
      </c>
      <c r="K1196" s="11">
        <v>45113</v>
      </c>
      <c r="L1196" s="6">
        <f t="shared" si="145"/>
        <v>23</v>
      </c>
      <c r="M1196" s="6" t="s">
        <v>19</v>
      </c>
      <c r="N1196" s="6">
        <v>40915</v>
      </c>
      <c r="O1196" s="6">
        <v>1463</v>
      </c>
      <c r="P1196" s="12">
        <v>1425.13</v>
      </c>
      <c r="Q1196" s="12">
        <f t="shared" si="146"/>
        <v>1425.13</v>
      </c>
      <c r="R1196" s="6">
        <v>283</v>
      </c>
      <c r="S1196" s="6" t="b">
        <v>1</v>
      </c>
      <c r="T1196" s="6">
        <v>0</v>
      </c>
      <c r="U1196" s="6">
        <f t="shared" si="147"/>
        <v>0</v>
      </c>
      <c r="V1196" s="12">
        <f t="shared" si="148"/>
        <v>12724.87</v>
      </c>
      <c r="W1196" s="12">
        <f t="shared" si="149"/>
        <v>5.03579505300353</v>
      </c>
      <c r="X1196" s="12">
        <f t="shared" si="150"/>
        <v>0</v>
      </c>
      <c r="Y1196" s="6">
        <f t="shared" si="151"/>
        <v>0</v>
      </c>
    </row>
    <row r="1197" spans="1:25">
      <c r="A1197" s="8" t="s">
        <v>2481</v>
      </c>
      <c r="B1197" s="9" t="s">
        <v>2482</v>
      </c>
      <c r="C1197" s="10" t="s">
        <v>4127</v>
      </c>
      <c r="D1197" s="10">
        <v>45018</v>
      </c>
      <c r="E1197" s="9">
        <v>4</v>
      </c>
      <c r="F1197" s="9">
        <v>2</v>
      </c>
      <c r="G1197" s="9">
        <v>2023</v>
      </c>
      <c r="H1197" s="10">
        <f t="shared" si="144"/>
        <v>45018</v>
      </c>
      <c r="I1197" s="10" t="str" cm="1">
        <f t="array" ref="I1197">_xlfn.IFS(E1197=1,"January",E1197=2,"Febuary",E1197=3,"March",E1197=4,"April",E1197=5,"May",E1197=6,"June",E1197=7,"July",E1197=8,"August",E1197=9,"September",E1197=10,"October",E1197=11,"November",E1197=12,"December",E1197&gt;12,_xlfn.IFS(F1197=1,"January",F1197=2,"Febuary",F1197=3,"March",F1197=4,"April",F1197=5,"May",F1197=6,"June",F1197=7,"July",F1197=8,"August",F1197=9,"September",F1197=10,"October",F1197=11,"November",F1197=12,"December"))</f>
        <v>April</v>
      </c>
      <c r="J1197" s="10" t="str" cm="1">
        <f t="array" ref="J1197">_xlfn.IFS(OR(I1197="December",I1197="January",I1197="Febuary"),"Winter",OR(I1197="March",I1197="April",I1197="May"),"Spring",OR(I1197="June",I1197="July",I1197="August"),"Summer",OR(I1197="September",I1197="October",I1197="November"),"Fall")</f>
        <v>Spring</v>
      </c>
      <c r="K1197" s="13">
        <v>44979</v>
      </c>
      <c r="L1197" s="9">
        <f t="shared" si="145"/>
        <v>45048</v>
      </c>
      <c r="M1197" s="9" t="s">
        <v>23</v>
      </c>
      <c r="N1197" s="9">
        <v>38219</v>
      </c>
      <c r="O1197" s="9">
        <v>1635</v>
      </c>
      <c r="P1197" s="14">
        <v>2355.14</v>
      </c>
      <c r="Q1197" s="14">
        <f t="shared" si="146"/>
        <v>2355.14</v>
      </c>
      <c r="R1197" s="9">
        <v>247</v>
      </c>
      <c r="S1197" s="9" t="b">
        <v>1</v>
      </c>
      <c r="T1197" s="9">
        <v>0</v>
      </c>
      <c r="U1197" s="9">
        <f t="shared" si="147"/>
        <v>0</v>
      </c>
      <c r="V1197" s="14">
        <f t="shared" si="148"/>
        <v>9994.86</v>
      </c>
      <c r="W1197" s="14">
        <f t="shared" si="149"/>
        <v>9.53497975708502</v>
      </c>
      <c r="X1197" s="14">
        <f t="shared" si="150"/>
        <v>0</v>
      </c>
      <c r="Y1197" s="9">
        <f t="shared" si="151"/>
        <v>0</v>
      </c>
    </row>
    <row r="1198" spans="1:25">
      <c r="A1198" s="5" t="s">
        <v>2483</v>
      </c>
      <c r="B1198" s="6" t="s">
        <v>2484</v>
      </c>
      <c r="C1198" s="7" t="s">
        <v>4128</v>
      </c>
      <c r="D1198" s="7">
        <v>45211</v>
      </c>
      <c r="E1198" s="6">
        <v>10</v>
      </c>
      <c r="F1198" s="6">
        <v>12</v>
      </c>
      <c r="G1198" s="6">
        <v>2023</v>
      </c>
      <c r="H1198" s="7">
        <f t="shared" si="144"/>
        <v>45211</v>
      </c>
      <c r="I1198" s="7" t="str" cm="1">
        <f t="array" ref="I1198">_xlfn.IFS(E1198=1,"January",E1198=2,"Febuary",E1198=3,"March",E1198=4,"April",E1198=5,"May",E1198=6,"June",E1198=7,"July",E1198=8,"August",E1198=9,"September",E1198=10,"October",E1198=11,"November",E1198=12,"December",E1198&gt;12,_xlfn.IFS(F1198=1,"January",F1198=2,"Febuary",F1198=3,"March",F1198=4,"April",F1198=5,"May",F1198=6,"June",F1198=7,"July",F1198=8,"August",F1198=9,"September",F1198=10,"October",F1198=11,"November",F1198=12,"December"))</f>
        <v>October</v>
      </c>
      <c r="J1198" s="7" t="str" cm="1">
        <f t="array" ref="J1198">_xlfn.IFS(OR(I1198="December",I1198="January",I1198="Febuary"),"Winter",OR(I1198="March",I1198="April",I1198="May"),"Spring",OR(I1198="June",I1198="July",I1198="August"),"Summer",OR(I1198="September",I1198="October",I1198="November"),"Fall")</f>
        <v>Fall</v>
      </c>
      <c r="K1198" s="11">
        <v>45241</v>
      </c>
      <c r="L1198" s="6">
        <f t="shared" si="145"/>
        <v>30</v>
      </c>
      <c r="M1198" s="6" t="s">
        <v>41</v>
      </c>
      <c r="N1198" s="6">
        <v>81879</v>
      </c>
      <c r="O1198" s="6">
        <v>1910</v>
      </c>
      <c r="P1198" s="12">
        <v>3271.05</v>
      </c>
      <c r="Q1198" s="12">
        <f t="shared" si="146"/>
        <v>3271.05</v>
      </c>
      <c r="R1198" s="6">
        <v>355</v>
      </c>
      <c r="S1198" s="6" t="b">
        <v>1</v>
      </c>
      <c r="T1198" s="6">
        <v>0</v>
      </c>
      <c r="U1198" s="6">
        <f t="shared" si="147"/>
        <v>0</v>
      </c>
      <c r="V1198" s="12">
        <f t="shared" si="148"/>
        <v>14478.95</v>
      </c>
      <c r="W1198" s="12">
        <f t="shared" si="149"/>
        <v>9.21422535211268</v>
      </c>
      <c r="X1198" s="12">
        <f t="shared" si="150"/>
        <v>0</v>
      </c>
      <c r="Y1198" s="6">
        <f t="shared" si="151"/>
        <v>0</v>
      </c>
    </row>
    <row r="1199" spans="1:25">
      <c r="A1199" s="8" t="s">
        <v>2485</v>
      </c>
      <c r="B1199" s="9" t="s">
        <v>2486</v>
      </c>
      <c r="C1199" s="10" t="s">
        <v>4127</v>
      </c>
      <c r="D1199" s="10">
        <v>45068</v>
      </c>
      <c r="E1199" s="9">
        <v>5</v>
      </c>
      <c r="F1199" s="9">
        <v>22</v>
      </c>
      <c r="G1199" s="9">
        <v>2023</v>
      </c>
      <c r="H1199" s="10">
        <f t="shared" si="144"/>
        <v>45068</v>
      </c>
      <c r="I1199" s="10" t="str" cm="1">
        <f t="array" ref="I1199">_xlfn.IFS(E1199=1,"January",E1199=2,"Febuary",E1199=3,"March",E1199=4,"April",E1199=5,"May",E1199=6,"June",E1199=7,"July",E1199=8,"August",E1199=9,"September",E1199=10,"October",E1199=11,"November",E1199=12,"December",E1199&gt;12,_xlfn.IFS(F1199=1,"January",F1199=2,"Febuary",F1199=3,"March",F1199=4,"April",F1199=5,"May",F1199=6,"June",F1199=7,"July",F1199=8,"August",F1199=9,"September",F1199=10,"October",F1199=11,"November",F1199=12,"December"))</f>
        <v>May</v>
      </c>
      <c r="J1199" s="10" t="str" cm="1">
        <f t="array" ref="J1199">_xlfn.IFS(OR(I1199="December",I1199="January",I1199="Febuary"),"Winter",OR(I1199="March",I1199="April",I1199="May"),"Spring",OR(I1199="June",I1199="July",I1199="August"),"Summer",OR(I1199="September",I1199="October",I1199="November"),"Fall")</f>
        <v>Spring</v>
      </c>
      <c r="K1199" s="13">
        <v>45090</v>
      </c>
      <c r="L1199" s="9">
        <f t="shared" si="145"/>
        <v>22</v>
      </c>
      <c r="M1199" s="9" t="s">
        <v>23</v>
      </c>
      <c r="N1199" s="9">
        <v>65644</v>
      </c>
      <c r="O1199" s="9">
        <v>2581</v>
      </c>
      <c r="P1199" s="14">
        <v>3658.49</v>
      </c>
      <c r="Q1199" s="14">
        <f t="shared" si="146"/>
        <v>3636.145</v>
      </c>
      <c r="R1199" s="9">
        <v>411</v>
      </c>
      <c r="S1199" s="9" t="b">
        <v>1</v>
      </c>
      <c r="T1199" s="9">
        <v>0</v>
      </c>
      <c r="U1199" s="9">
        <f t="shared" si="147"/>
        <v>0</v>
      </c>
      <c r="V1199" s="14">
        <f t="shared" si="148"/>
        <v>16913.855</v>
      </c>
      <c r="W1199" s="14">
        <f t="shared" si="149"/>
        <v>8.84706812652068</v>
      </c>
      <c r="X1199" s="14">
        <f t="shared" si="150"/>
        <v>0</v>
      </c>
      <c r="Y1199" s="9">
        <f t="shared" si="151"/>
        <v>0</v>
      </c>
    </row>
    <row r="1200" spans="1:25">
      <c r="A1200" s="5" t="s">
        <v>2487</v>
      </c>
      <c r="B1200" s="6" t="s">
        <v>2488</v>
      </c>
      <c r="C1200" s="7" t="s">
        <v>4131</v>
      </c>
      <c r="D1200" s="7">
        <v>44933</v>
      </c>
      <c r="E1200" s="6">
        <v>1</v>
      </c>
      <c r="F1200" s="6">
        <v>7</v>
      </c>
      <c r="G1200" s="6">
        <v>2023</v>
      </c>
      <c r="H1200" s="7">
        <f t="shared" si="144"/>
        <v>44933</v>
      </c>
      <c r="I1200" s="7" t="str" cm="1">
        <f t="array" ref="I1200">_xlfn.IFS(E1200=1,"January",E1200=2,"Febuary",E1200=3,"March",E1200=4,"April",E1200=5,"May",E1200=6,"June",E1200=7,"July",E1200=8,"August",E1200=9,"September",E1200=10,"October",E1200=11,"November",E1200=12,"December",E1200&gt;12,_xlfn.IFS(F1200=1,"January",F1200=2,"Febuary",F1200=3,"March",F1200=4,"April",F1200=5,"May",F1200=6,"June",F1200=7,"July",F1200=8,"August",F1200=9,"September",F1200=10,"October",F1200=11,"November",F1200=12,"December"))</f>
        <v>January</v>
      </c>
      <c r="J1200" s="7" t="str" cm="1">
        <f t="array" ref="J1200">_xlfn.IFS(OR(I1200="December",I1200="January",I1200="Febuary"),"Winter",OR(I1200="March",I1200="April",I1200="May"),"Spring",OR(I1200="June",I1200="July",I1200="August"),"Summer",OR(I1200="September",I1200="October",I1200="November"),"Fall")</f>
        <v>Winter</v>
      </c>
      <c r="K1200" s="11">
        <v>44953</v>
      </c>
      <c r="L1200" s="6">
        <f t="shared" si="145"/>
        <v>20</v>
      </c>
      <c r="M1200" s="6" t="s">
        <v>33</v>
      </c>
      <c r="N1200" s="6">
        <v>61279</v>
      </c>
      <c r="O1200" s="6">
        <v>1908</v>
      </c>
      <c r="P1200" s="12">
        <v>1800.43</v>
      </c>
      <c r="Q1200" s="12">
        <f t="shared" si="146"/>
        <v>1800.43</v>
      </c>
      <c r="R1200" s="6">
        <v>0</v>
      </c>
      <c r="S1200" s="6" t="b">
        <v>1</v>
      </c>
      <c r="T1200" s="6">
        <v>0</v>
      </c>
      <c r="U1200" s="6">
        <f t="shared" si="147"/>
        <v>0</v>
      </c>
      <c r="V1200" s="12">
        <f t="shared" si="148"/>
        <v>-1800.43</v>
      </c>
      <c r="W1200" s="12">
        <f t="shared" si="149"/>
        <v>0</v>
      </c>
      <c r="X1200" s="12">
        <f t="shared" si="150"/>
        <v>0</v>
      </c>
      <c r="Y1200" s="6">
        <f t="shared" si="151"/>
        <v>0</v>
      </c>
    </row>
    <row r="1201" spans="1:25">
      <c r="A1201" s="8" t="s">
        <v>2489</v>
      </c>
      <c r="B1201" s="9" t="s">
        <v>2490</v>
      </c>
      <c r="C1201" s="10" t="s">
        <v>4131</v>
      </c>
      <c r="D1201" s="10">
        <v>45194</v>
      </c>
      <c r="E1201" s="9">
        <v>9</v>
      </c>
      <c r="F1201" s="9">
        <v>25</v>
      </c>
      <c r="G1201" s="9">
        <v>2023</v>
      </c>
      <c r="H1201" s="10">
        <f t="shared" si="144"/>
        <v>45194</v>
      </c>
      <c r="I1201" s="10" t="str" cm="1">
        <f t="array" ref="I1201">_xlfn.IFS(E1201=1,"January",E1201=2,"Febuary",E1201=3,"March",E1201=4,"April",E1201=5,"May",E1201=6,"June",E1201=7,"July",E1201=8,"August",E1201=9,"September",E1201=10,"October",E1201=11,"November",E1201=12,"December",E1201&gt;12,_xlfn.IFS(F1201=1,"January",F1201=2,"Febuary",F1201=3,"March",F1201=4,"April",F1201=5,"May",F1201=6,"June",F1201=7,"July",F1201=8,"August",F1201=9,"September",F1201=10,"October",F1201=11,"November",F1201=12,"December"))</f>
        <v>September</v>
      </c>
      <c r="J1201" s="10" t="str" cm="1">
        <f t="array" ref="J1201">_xlfn.IFS(OR(I1201="December",I1201="January",I1201="Febuary"),"Winter",OR(I1201="March",I1201="April",I1201="May"),"Spring",OR(I1201="June",I1201="July",I1201="August"),"Summer",OR(I1201="September",I1201="October",I1201="November"),"Fall")</f>
        <v>Fall</v>
      </c>
      <c r="K1201" s="13">
        <v>45214</v>
      </c>
      <c r="L1201" s="9">
        <f t="shared" si="145"/>
        <v>20</v>
      </c>
      <c r="M1201" s="9" t="s">
        <v>23</v>
      </c>
      <c r="N1201" s="9">
        <v>54028</v>
      </c>
      <c r="O1201" s="9">
        <v>2254</v>
      </c>
      <c r="P1201" s="14">
        <v>1991.67</v>
      </c>
      <c r="Q1201" s="14">
        <f t="shared" si="146"/>
        <v>1991.67</v>
      </c>
      <c r="R1201" s="9">
        <v>139</v>
      </c>
      <c r="S1201" s="9" t="b">
        <v>0</v>
      </c>
      <c r="T1201" s="9">
        <v>0</v>
      </c>
      <c r="U1201" s="9">
        <f t="shared" si="147"/>
        <v>0</v>
      </c>
      <c r="V1201" s="14">
        <f t="shared" si="148"/>
        <v>4958.33</v>
      </c>
      <c r="W1201" s="14">
        <f t="shared" si="149"/>
        <v>14.3285611510791</v>
      </c>
      <c r="X1201" s="14">
        <f t="shared" si="150"/>
        <v>0</v>
      </c>
      <c r="Y1201" s="9">
        <f t="shared" si="151"/>
        <v>0</v>
      </c>
    </row>
    <row r="1202" spans="1:25">
      <c r="A1202" s="5" t="s">
        <v>2491</v>
      </c>
      <c r="B1202" s="6" t="s">
        <v>2492</v>
      </c>
      <c r="C1202" s="7" t="s">
        <v>4128</v>
      </c>
      <c r="D1202" s="7">
        <v>45003</v>
      </c>
      <c r="E1202" s="6">
        <v>3</v>
      </c>
      <c r="F1202" s="6">
        <v>18</v>
      </c>
      <c r="G1202" s="6">
        <v>2023</v>
      </c>
      <c r="H1202" s="7">
        <f t="shared" si="144"/>
        <v>45003</v>
      </c>
      <c r="I1202" s="7" t="str" cm="1">
        <f t="array" ref="I1202">_xlfn.IFS(E1202=1,"January",E1202=2,"Febuary",E1202=3,"March",E1202=4,"April",E1202=5,"May",E1202=6,"June",E1202=7,"July",E1202=8,"August",E1202=9,"September",E1202=10,"October",E1202=11,"November",E1202=12,"December",E1202&gt;12,_xlfn.IFS(F1202=1,"January",F1202=2,"Febuary",F1202=3,"March",F1202=4,"April",F1202=5,"May",F1202=6,"June",F1202=7,"July",F1202=8,"August",F1202=9,"September",F1202=10,"October",F1202=11,"November",F1202=12,"December"))</f>
        <v>March</v>
      </c>
      <c r="J1202" s="7" t="str" cm="1">
        <f t="array" ref="J1202">_xlfn.IFS(OR(I1202="December",I1202="January",I1202="Febuary"),"Winter",OR(I1202="March",I1202="April",I1202="May"),"Spring",OR(I1202="June",I1202="July",I1202="August"),"Summer",OR(I1202="September",I1202="October",I1202="November"),"Fall")</f>
        <v>Spring</v>
      </c>
      <c r="K1202" s="11">
        <v>45025</v>
      </c>
      <c r="L1202" s="6">
        <f t="shared" si="145"/>
        <v>22</v>
      </c>
      <c r="M1202" s="6" t="s">
        <v>41</v>
      </c>
      <c r="N1202" s="6">
        <v>1126</v>
      </c>
      <c r="O1202" s="6">
        <v>55</v>
      </c>
      <c r="P1202" s="12">
        <v>54.51</v>
      </c>
      <c r="Q1202" s="12">
        <f t="shared" si="146"/>
        <v>54.51</v>
      </c>
      <c r="R1202" s="6">
        <v>5</v>
      </c>
      <c r="S1202" s="6" t="b">
        <v>0</v>
      </c>
      <c r="T1202" s="6">
        <v>0</v>
      </c>
      <c r="U1202" s="6">
        <f t="shared" si="147"/>
        <v>0</v>
      </c>
      <c r="V1202" s="12">
        <f t="shared" si="148"/>
        <v>195.49</v>
      </c>
      <c r="W1202" s="12">
        <f t="shared" si="149"/>
        <v>10.902</v>
      </c>
      <c r="X1202" s="12">
        <f t="shared" si="150"/>
        <v>0</v>
      </c>
      <c r="Y1202" s="6">
        <f t="shared" si="151"/>
        <v>0</v>
      </c>
    </row>
    <row r="1203" spans="1:25">
      <c r="A1203" s="8" t="s">
        <v>2493</v>
      </c>
      <c r="B1203" s="9" t="s">
        <v>2494</v>
      </c>
      <c r="C1203" s="10" t="s">
        <v>4127</v>
      </c>
      <c r="D1203" s="10">
        <v>44978</v>
      </c>
      <c r="E1203" s="9">
        <v>2</v>
      </c>
      <c r="F1203" s="9">
        <v>21</v>
      </c>
      <c r="G1203" s="9">
        <v>2023</v>
      </c>
      <c r="H1203" s="10">
        <f t="shared" si="144"/>
        <v>44978</v>
      </c>
      <c r="I1203" s="10" t="str" cm="1">
        <f t="array" ref="I1203">_xlfn.IFS(E1203=1,"January",E1203=2,"Febuary",E1203=3,"March",E1203=4,"April",E1203=5,"May",E1203=6,"June",E1203=7,"July",E1203=8,"August",E1203=9,"September",E1203=10,"October",E1203=11,"November",E1203=12,"December",E1203&gt;12,_xlfn.IFS(F1203=1,"January",F1203=2,"Febuary",F1203=3,"March",F1203=4,"April",F1203=5,"May",F1203=6,"June",F1203=7,"July",F1203=8,"August",F1203=9,"September",F1203=10,"October",F1203=11,"November",F1203=12,"December"))</f>
        <v>Febuary</v>
      </c>
      <c r="J1203" s="10" t="str" cm="1">
        <f t="array" ref="J1203">_xlfn.IFS(OR(I1203="December",I1203="January",I1203="Febuary"),"Winter",OR(I1203="March",I1203="April",I1203="May"),"Spring",OR(I1203="June",I1203="July",I1203="August"),"Summer",OR(I1203="September",I1203="October",I1203="November"),"Fall")</f>
        <v>Winter</v>
      </c>
      <c r="K1203" s="13">
        <v>45004</v>
      </c>
      <c r="L1203" s="9">
        <f t="shared" si="145"/>
        <v>26</v>
      </c>
      <c r="M1203" s="9" t="s">
        <v>23</v>
      </c>
      <c r="N1203" s="9">
        <v>53329</v>
      </c>
      <c r="O1203" s="9">
        <v>961</v>
      </c>
      <c r="P1203" s="14">
        <v>717.8</v>
      </c>
      <c r="Q1203" s="14">
        <f t="shared" si="146"/>
        <v>717.8</v>
      </c>
      <c r="R1203" s="9">
        <v>171</v>
      </c>
      <c r="S1203" s="9" t="b">
        <v>0</v>
      </c>
      <c r="T1203" s="9">
        <v>0</v>
      </c>
      <c r="U1203" s="9">
        <f t="shared" si="147"/>
        <v>0</v>
      </c>
      <c r="V1203" s="14">
        <f t="shared" si="148"/>
        <v>7832.2</v>
      </c>
      <c r="W1203" s="14">
        <f t="shared" si="149"/>
        <v>4.19766081871345</v>
      </c>
      <c r="X1203" s="14">
        <f t="shared" si="150"/>
        <v>0</v>
      </c>
      <c r="Y1203" s="9">
        <f t="shared" si="151"/>
        <v>0</v>
      </c>
    </row>
    <row r="1204" spans="1:25">
      <c r="A1204" s="5" t="s">
        <v>2495</v>
      </c>
      <c r="B1204" s="6" t="s">
        <v>2496</v>
      </c>
      <c r="C1204" s="7" t="s">
        <v>4129</v>
      </c>
      <c r="D1204" s="7">
        <v>44978</v>
      </c>
      <c r="E1204" s="6">
        <v>2</v>
      </c>
      <c r="F1204" s="6">
        <v>21</v>
      </c>
      <c r="G1204" s="6">
        <v>2023</v>
      </c>
      <c r="H1204" s="7">
        <f t="shared" si="144"/>
        <v>44978</v>
      </c>
      <c r="I1204" s="7" t="str" cm="1">
        <f t="array" ref="I1204">_xlfn.IFS(E1204=1,"January",E1204=2,"Febuary",E1204=3,"March",E1204=4,"April",E1204=5,"May",E1204=6,"June",E1204=7,"July",E1204=8,"August",E1204=9,"September",E1204=10,"October",E1204=11,"November",E1204=12,"December",E1204&gt;12,_xlfn.IFS(F1204=1,"January",F1204=2,"Febuary",F1204=3,"March",F1204=4,"April",F1204=5,"May",F1204=6,"June",F1204=7,"July",F1204=8,"August",F1204=9,"September",F1204=10,"October",F1204=11,"November",F1204=12,"December"))</f>
        <v>Febuary</v>
      </c>
      <c r="J1204" s="7" t="str" cm="1">
        <f t="array" ref="J1204">_xlfn.IFS(OR(I1204="December",I1204="January",I1204="Febuary"),"Winter",OR(I1204="March",I1204="April",I1204="May"),"Spring",OR(I1204="June",I1204="July",I1204="August"),"Summer",OR(I1204="September",I1204="October",I1204="November"),"Fall")</f>
        <v>Winter</v>
      </c>
      <c r="K1204" s="11">
        <v>44997</v>
      </c>
      <c r="L1204" s="6">
        <f t="shared" si="145"/>
        <v>19</v>
      </c>
      <c r="M1204" s="6" t="s">
        <v>33</v>
      </c>
      <c r="N1204" s="6">
        <v>28632</v>
      </c>
      <c r="O1204" s="6">
        <v>1425</v>
      </c>
      <c r="P1204" s="12">
        <v>1099.75</v>
      </c>
      <c r="Q1204" s="12">
        <f t="shared" si="146"/>
        <v>1099.75</v>
      </c>
      <c r="R1204" s="6">
        <v>0</v>
      </c>
      <c r="S1204" s="6" t="b">
        <v>0</v>
      </c>
      <c r="T1204" s="6">
        <v>0</v>
      </c>
      <c r="U1204" s="6">
        <f t="shared" si="147"/>
        <v>0</v>
      </c>
      <c r="V1204" s="12">
        <f t="shared" si="148"/>
        <v>-1099.75</v>
      </c>
      <c r="W1204" s="12">
        <f t="shared" si="149"/>
        <v>0</v>
      </c>
      <c r="X1204" s="12">
        <f t="shared" si="150"/>
        <v>0</v>
      </c>
      <c r="Y1204" s="6">
        <f t="shared" si="151"/>
        <v>0</v>
      </c>
    </row>
    <row r="1205" spans="1:25">
      <c r="A1205" s="8" t="s">
        <v>2497</v>
      </c>
      <c r="B1205" s="9" t="s">
        <v>2498</v>
      </c>
      <c r="C1205" s="10" t="s">
        <v>4128</v>
      </c>
      <c r="D1205" s="10">
        <v>45103</v>
      </c>
      <c r="E1205" s="9">
        <v>6</v>
      </c>
      <c r="F1205" s="9">
        <v>26</v>
      </c>
      <c r="G1205" s="9">
        <v>2023</v>
      </c>
      <c r="H1205" s="10">
        <f t="shared" si="144"/>
        <v>45103</v>
      </c>
      <c r="I1205" s="10" t="str" cm="1">
        <f t="array" ref="I1205">_xlfn.IFS(E1205=1,"January",E1205=2,"Febuary",E1205=3,"March",E1205=4,"April",E1205=5,"May",E1205=6,"June",E1205=7,"July",E1205=8,"August",E1205=9,"September",E1205=10,"October",E1205=11,"November",E1205=12,"December",E1205&gt;12,_xlfn.IFS(F1205=1,"January",F1205=2,"Febuary",F1205=3,"March",F1205=4,"April",F1205=5,"May",F1205=6,"June",F1205=7,"July",F1205=8,"August",F1205=9,"September",F1205=10,"October",F1205=11,"November",F1205=12,"December"))</f>
        <v>June</v>
      </c>
      <c r="J1205" s="10" t="str" cm="1">
        <f t="array" ref="J1205">_xlfn.IFS(OR(I1205="December",I1205="January",I1205="Febuary"),"Winter",OR(I1205="March",I1205="April",I1205="May"),"Spring",OR(I1205="June",I1205="July",I1205="August"),"Summer",OR(I1205="September",I1205="October",I1205="November"),"Fall")</f>
        <v>Summer</v>
      </c>
      <c r="K1205" s="13">
        <v>45108</v>
      </c>
      <c r="L1205" s="9">
        <f t="shared" si="145"/>
        <v>5</v>
      </c>
      <c r="M1205" s="9" t="s">
        <v>23</v>
      </c>
      <c r="N1205" s="9">
        <v>66310</v>
      </c>
      <c r="O1205" s="9">
        <v>901</v>
      </c>
      <c r="P1205" s="14">
        <v>1519.12</v>
      </c>
      <c r="Q1205" s="14">
        <f t="shared" si="146"/>
        <v>1519.12</v>
      </c>
      <c r="R1205" s="9">
        <v>60</v>
      </c>
      <c r="S1205" s="9" t="b">
        <v>0</v>
      </c>
      <c r="T1205" s="9">
        <v>0</v>
      </c>
      <c r="U1205" s="9">
        <f t="shared" si="147"/>
        <v>0</v>
      </c>
      <c r="V1205" s="14">
        <f t="shared" si="148"/>
        <v>1480.88</v>
      </c>
      <c r="W1205" s="14">
        <f t="shared" si="149"/>
        <v>25.3186666666667</v>
      </c>
      <c r="X1205" s="14">
        <f t="shared" si="150"/>
        <v>0</v>
      </c>
      <c r="Y1205" s="9">
        <f t="shared" si="151"/>
        <v>0</v>
      </c>
    </row>
    <row r="1206" spans="1:25">
      <c r="A1206" s="5" t="s">
        <v>2499</v>
      </c>
      <c r="B1206" s="6" t="s">
        <v>2500</v>
      </c>
      <c r="C1206" s="7" t="s">
        <v>4127</v>
      </c>
      <c r="D1206" s="7">
        <v>45262</v>
      </c>
      <c r="E1206" s="6">
        <v>12</v>
      </c>
      <c r="F1206" s="6">
        <v>2</v>
      </c>
      <c r="G1206" s="6">
        <v>2023</v>
      </c>
      <c r="H1206" s="7">
        <f t="shared" si="144"/>
        <v>45262</v>
      </c>
      <c r="I1206" s="7" t="str" cm="1">
        <f t="array" ref="I1206">_xlfn.IFS(E1206=1,"January",E1206=2,"Febuary",E1206=3,"March",E1206=4,"April",E1206=5,"May",E1206=6,"June",E1206=7,"July",E1206=8,"August",E1206=9,"September",E1206=10,"October",E1206=11,"November",E1206=12,"December",E1206&gt;12,_xlfn.IFS(F1206=1,"January",F1206=2,"Febuary",F1206=3,"March",F1206=4,"April",F1206=5,"May",F1206=6,"June",F1206=7,"July",F1206=8,"August",F1206=9,"September",F1206=10,"October",F1206=11,"November",F1206=12,"December"))</f>
        <v>December</v>
      </c>
      <c r="J1206" s="7" t="str" cm="1">
        <f t="array" ref="J1206">_xlfn.IFS(OR(I1206="December",I1206="January",I1206="Febuary"),"Winter",OR(I1206="March",I1206="April",I1206="May"),"Spring",OR(I1206="June",I1206="July",I1206="August"),"Summer",OR(I1206="September",I1206="October",I1206="November"),"Fall")</f>
        <v>Winter</v>
      </c>
      <c r="K1206" s="11">
        <v>45278</v>
      </c>
      <c r="L1206" s="6">
        <f t="shared" si="145"/>
        <v>16</v>
      </c>
      <c r="M1206" s="6" t="s">
        <v>23</v>
      </c>
      <c r="N1206" s="6">
        <v>56176</v>
      </c>
      <c r="O1206" s="6">
        <v>566</v>
      </c>
      <c r="P1206" s="12">
        <v>609.64</v>
      </c>
      <c r="Q1206" s="12">
        <f t="shared" si="146"/>
        <v>609.64</v>
      </c>
      <c r="R1206" s="6">
        <v>55</v>
      </c>
      <c r="S1206" s="6" t="b">
        <v>0</v>
      </c>
      <c r="T1206" s="6">
        <v>0</v>
      </c>
      <c r="U1206" s="6">
        <f t="shared" si="147"/>
        <v>0</v>
      </c>
      <c r="V1206" s="12">
        <f t="shared" si="148"/>
        <v>2140.36</v>
      </c>
      <c r="W1206" s="12">
        <f t="shared" si="149"/>
        <v>11.0843636363636</v>
      </c>
      <c r="X1206" s="12">
        <f t="shared" si="150"/>
        <v>0</v>
      </c>
      <c r="Y1206" s="6">
        <f t="shared" si="151"/>
        <v>0</v>
      </c>
    </row>
    <row r="1207" spans="1:25">
      <c r="A1207" s="8" t="s">
        <v>2501</v>
      </c>
      <c r="B1207" s="9" t="s">
        <v>2502</v>
      </c>
      <c r="C1207" s="10" t="s">
        <v>4128</v>
      </c>
      <c r="D1207" s="10">
        <v>44946</v>
      </c>
      <c r="E1207" s="9">
        <v>1</v>
      </c>
      <c r="F1207" s="9">
        <v>20</v>
      </c>
      <c r="G1207" s="9">
        <v>2023</v>
      </c>
      <c r="H1207" s="10">
        <f t="shared" si="144"/>
        <v>44946</v>
      </c>
      <c r="I1207" s="10" t="str" cm="1">
        <f t="array" ref="I1207">_xlfn.IFS(E1207=1,"January",E1207=2,"Febuary",E1207=3,"March",E1207=4,"April",E1207=5,"May",E1207=6,"June",E1207=7,"July",E1207=8,"August",E1207=9,"September",E1207=10,"October",E1207=11,"November",E1207=12,"December",E1207&gt;12,_xlfn.IFS(F1207=1,"January",F1207=2,"Febuary",F1207=3,"March",F1207=4,"April",F1207=5,"May",F1207=6,"June",F1207=7,"July",F1207=8,"August",F1207=9,"September",F1207=10,"October",F1207=11,"November",F1207=12,"December"))</f>
        <v>January</v>
      </c>
      <c r="J1207" s="10" t="str" cm="1">
        <f t="array" ref="J1207">_xlfn.IFS(OR(I1207="December",I1207="January",I1207="Febuary"),"Winter",OR(I1207="March",I1207="April",I1207="May"),"Spring",OR(I1207="June",I1207="July",I1207="August"),"Summer",OR(I1207="September",I1207="October",I1207="November"),"Fall")</f>
        <v>Winter</v>
      </c>
      <c r="K1207" s="13">
        <v>44957</v>
      </c>
      <c r="L1207" s="9">
        <f t="shared" si="145"/>
        <v>11</v>
      </c>
      <c r="M1207" s="9" t="s">
        <v>14</v>
      </c>
      <c r="N1207" s="9">
        <v>87066</v>
      </c>
      <c r="O1207" s="9">
        <v>1024</v>
      </c>
      <c r="P1207" s="14">
        <v>1181.69</v>
      </c>
      <c r="Q1207" s="14">
        <f t="shared" si="146"/>
        <v>1181.69</v>
      </c>
      <c r="R1207" s="9">
        <v>0</v>
      </c>
      <c r="S1207" s="9" t="b">
        <v>0</v>
      </c>
      <c r="T1207" s="9">
        <v>0</v>
      </c>
      <c r="U1207" s="9">
        <f t="shared" si="147"/>
        <v>0</v>
      </c>
      <c r="V1207" s="14">
        <f t="shared" si="148"/>
        <v>-1181.69</v>
      </c>
      <c r="W1207" s="14">
        <f t="shared" si="149"/>
        <v>0</v>
      </c>
      <c r="X1207" s="14">
        <f t="shared" si="150"/>
        <v>0</v>
      </c>
      <c r="Y1207" s="9">
        <f t="shared" si="151"/>
        <v>0</v>
      </c>
    </row>
    <row r="1208" spans="1:25">
      <c r="A1208" s="5" t="s">
        <v>2503</v>
      </c>
      <c r="B1208" s="6" t="s">
        <v>2504</v>
      </c>
      <c r="C1208" s="7" t="s">
        <v>4128</v>
      </c>
      <c r="D1208" s="7">
        <v>45243</v>
      </c>
      <c r="E1208" s="6">
        <v>11</v>
      </c>
      <c r="F1208" s="6">
        <v>13</v>
      </c>
      <c r="G1208" s="6">
        <v>2023</v>
      </c>
      <c r="H1208" s="7">
        <f t="shared" si="144"/>
        <v>45243</v>
      </c>
      <c r="I1208" s="7" t="str" cm="1">
        <f t="array" ref="I1208">_xlfn.IFS(E1208=1,"January",E1208=2,"Febuary",E1208=3,"March",E1208=4,"April",E1208=5,"May",E1208=6,"June",E1208=7,"July",E1208=8,"August",E1208=9,"September",E1208=10,"October",E1208=11,"November",E1208=12,"December",E1208&gt;12,_xlfn.IFS(F1208=1,"January",F1208=2,"Febuary",F1208=3,"March",F1208=4,"April",F1208=5,"May",F1208=6,"June",F1208=7,"July",F1208=8,"August",F1208=9,"September",F1208=10,"October",F1208=11,"November",F1208=12,"December"))</f>
        <v>November</v>
      </c>
      <c r="J1208" s="7" t="str" cm="1">
        <f t="array" ref="J1208">_xlfn.IFS(OR(I1208="December",I1208="January",I1208="Febuary"),"Winter",OR(I1208="March",I1208="April",I1208="May"),"Spring",OR(I1208="June",I1208="July",I1208="August"),"Summer",OR(I1208="September",I1208="October",I1208="November"),"Fall")</f>
        <v>Fall</v>
      </c>
      <c r="K1208" s="11">
        <v>45246</v>
      </c>
      <c r="L1208" s="6">
        <f t="shared" si="145"/>
        <v>3</v>
      </c>
      <c r="M1208" s="6" t="s">
        <v>33</v>
      </c>
      <c r="N1208" s="6">
        <v>45327</v>
      </c>
      <c r="O1208" s="6">
        <v>1072</v>
      </c>
      <c r="P1208" s="12">
        <v>1491.23</v>
      </c>
      <c r="Q1208" s="12">
        <f t="shared" si="146"/>
        <v>1491.23</v>
      </c>
      <c r="R1208" s="6">
        <v>202</v>
      </c>
      <c r="S1208" s="6" t="b">
        <v>1</v>
      </c>
      <c r="T1208" s="6">
        <v>0</v>
      </c>
      <c r="U1208" s="6">
        <f t="shared" si="147"/>
        <v>0</v>
      </c>
      <c r="V1208" s="12">
        <f t="shared" si="148"/>
        <v>8608.77</v>
      </c>
      <c r="W1208" s="12">
        <f t="shared" si="149"/>
        <v>7.38232673267327</v>
      </c>
      <c r="X1208" s="12">
        <f t="shared" si="150"/>
        <v>0</v>
      </c>
      <c r="Y1208" s="6">
        <f t="shared" si="151"/>
        <v>0</v>
      </c>
    </row>
    <row r="1209" spans="1:25">
      <c r="A1209" s="8" t="s">
        <v>2505</v>
      </c>
      <c r="B1209" s="9" t="s">
        <v>2506</v>
      </c>
      <c r="C1209" s="10" t="s">
        <v>4128</v>
      </c>
      <c r="D1209" s="10">
        <v>44946</v>
      </c>
      <c r="E1209" s="9">
        <v>1</v>
      </c>
      <c r="F1209" s="9">
        <v>20</v>
      </c>
      <c r="G1209" s="9">
        <v>2023</v>
      </c>
      <c r="H1209" s="10">
        <f t="shared" si="144"/>
        <v>44946</v>
      </c>
      <c r="I1209" s="10" t="str" cm="1">
        <f t="array" ref="I1209">_xlfn.IFS(E1209=1,"January",E1209=2,"Febuary",E1209=3,"March",E1209=4,"April",E1209=5,"May",E1209=6,"June",E1209=7,"July",E1209=8,"August",E1209=9,"September",E1209=10,"October",E1209=11,"November",E1209=12,"December",E1209&gt;12,_xlfn.IFS(F1209=1,"January",F1209=2,"Febuary",F1209=3,"March",F1209=4,"April",F1209=5,"May",F1209=6,"June",F1209=7,"July",F1209=8,"August",F1209=9,"September",F1209=10,"October",F1209=11,"November",F1209=12,"December"))</f>
        <v>January</v>
      </c>
      <c r="J1209" s="10" t="str" cm="1">
        <f t="array" ref="J1209">_xlfn.IFS(OR(I1209="December",I1209="January",I1209="Febuary"),"Winter",OR(I1209="March",I1209="April",I1209="May"),"Spring",OR(I1209="June",I1209="July",I1209="August"),"Summer",OR(I1209="September",I1209="October",I1209="November"),"Fall")</f>
        <v>Winter</v>
      </c>
      <c r="K1209" s="13">
        <v>44969</v>
      </c>
      <c r="L1209" s="9">
        <f t="shared" si="145"/>
        <v>23</v>
      </c>
      <c r="M1209" s="9" t="s">
        <v>33</v>
      </c>
      <c r="N1209" s="9">
        <v>69904</v>
      </c>
      <c r="O1209" s="9">
        <v>2468</v>
      </c>
      <c r="P1209" s="14">
        <v>3416.9</v>
      </c>
      <c r="Q1209" s="14">
        <f t="shared" si="146"/>
        <v>3416.9</v>
      </c>
      <c r="R1209" s="9">
        <v>444</v>
      </c>
      <c r="S1209" s="9" t="b">
        <v>1</v>
      </c>
      <c r="T1209" s="9">
        <v>0</v>
      </c>
      <c r="U1209" s="9">
        <f t="shared" si="147"/>
        <v>0</v>
      </c>
      <c r="V1209" s="14">
        <f t="shared" si="148"/>
        <v>18783.1</v>
      </c>
      <c r="W1209" s="14">
        <f t="shared" si="149"/>
        <v>7.69572072072072</v>
      </c>
      <c r="X1209" s="14">
        <f t="shared" si="150"/>
        <v>0</v>
      </c>
      <c r="Y1209" s="9">
        <f t="shared" si="151"/>
        <v>0</v>
      </c>
    </row>
    <row r="1210" spans="1:25">
      <c r="A1210" s="5" t="s">
        <v>2507</v>
      </c>
      <c r="B1210" s="6" t="s">
        <v>2508</v>
      </c>
      <c r="C1210" s="7" t="s">
        <v>4127</v>
      </c>
      <c r="D1210" s="7">
        <v>45280</v>
      </c>
      <c r="E1210" s="6">
        <v>12</v>
      </c>
      <c r="F1210" s="6">
        <v>20</v>
      </c>
      <c r="G1210" s="6">
        <v>2023</v>
      </c>
      <c r="H1210" s="7">
        <f t="shared" si="144"/>
        <v>45280</v>
      </c>
      <c r="I1210" s="7" t="str" cm="1">
        <f t="array" ref="I1210">_xlfn.IFS(E1210=1,"January",E1210=2,"Febuary",E1210=3,"March",E1210=4,"April",E1210=5,"May",E1210=6,"June",E1210=7,"July",E1210=8,"August",E1210=9,"September",E1210=10,"October",E1210=11,"November",E1210=12,"December",E1210&gt;12,_xlfn.IFS(F1210=1,"January",F1210=2,"Febuary",F1210=3,"March",F1210=4,"April",F1210=5,"May",F1210=6,"June",F1210=7,"July",F1210=8,"August",F1210=9,"September",F1210=10,"October",F1210=11,"November",F1210=12,"December"))</f>
        <v>December</v>
      </c>
      <c r="J1210" s="7" t="str" cm="1">
        <f t="array" ref="J1210">_xlfn.IFS(OR(I1210="December",I1210="January",I1210="Febuary"),"Winter",OR(I1210="March",I1210="April",I1210="May"),"Spring",OR(I1210="June",I1210="July",I1210="August"),"Summer",OR(I1210="September",I1210="October",I1210="November"),"Fall")</f>
        <v>Winter</v>
      </c>
      <c r="K1210" s="11">
        <v>45296</v>
      </c>
      <c r="L1210" s="6">
        <f t="shared" si="145"/>
        <v>16</v>
      </c>
      <c r="M1210" s="6" t="s">
        <v>41</v>
      </c>
      <c r="N1210" s="6">
        <v>4797</v>
      </c>
      <c r="O1210" s="6">
        <v>61</v>
      </c>
      <c r="P1210" s="12">
        <v>36.66</v>
      </c>
      <c r="Q1210" s="12">
        <f t="shared" si="146"/>
        <v>36.66</v>
      </c>
      <c r="R1210" s="6">
        <v>7</v>
      </c>
      <c r="S1210" s="6" t="b">
        <v>0</v>
      </c>
      <c r="T1210" s="6">
        <v>0</v>
      </c>
      <c r="U1210" s="6">
        <f t="shared" si="147"/>
        <v>0</v>
      </c>
      <c r="V1210" s="12">
        <f t="shared" si="148"/>
        <v>313.34</v>
      </c>
      <c r="W1210" s="12">
        <f t="shared" si="149"/>
        <v>5.23714285714286</v>
      </c>
      <c r="X1210" s="12">
        <f t="shared" si="150"/>
        <v>0</v>
      </c>
      <c r="Y1210" s="6">
        <f t="shared" si="151"/>
        <v>0</v>
      </c>
    </row>
    <row r="1211" spans="1:25">
      <c r="A1211" s="8" t="s">
        <v>2509</v>
      </c>
      <c r="B1211" s="9" t="s">
        <v>2510</v>
      </c>
      <c r="C1211" s="10" t="s">
        <v>4129</v>
      </c>
      <c r="D1211" s="10">
        <v>45064</v>
      </c>
      <c r="E1211" s="9">
        <v>5</v>
      </c>
      <c r="F1211" s="9">
        <v>18</v>
      </c>
      <c r="G1211" s="9">
        <v>2023</v>
      </c>
      <c r="H1211" s="10">
        <f t="shared" si="144"/>
        <v>45064</v>
      </c>
      <c r="I1211" s="10" t="str" cm="1">
        <f t="array" ref="I1211">_xlfn.IFS(E1211=1,"January",E1211=2,"Febuary",E1211=3,"March",E1211=4,"April",E1211=5,"May",E1211=6,"June",E1211=7,"July",E1211=8,"August",E1211=9,"September",E1211=10,"October",E1211=11,"November",E1211=12,"December",E1211&gt;12,_xlfn.IFS(F1211=1,"January",F1211=2,"Febuary",F1211=3,"March",F1211=4,"April",F1211=5,"May",F1211=6,"June",F1211=7,"July",F1211=8,"August",F1211=9,"September",F1211=10,"October",F1211=11,"November",F1211=12,"December"))</f>
        <v>May</v>
      </c>
      <c r="J1211" s="10" t="str" cm="1">
        <f t="array" ref="J1211">_xlfn.IFS(OR(I1211="December",I1211="January",I1211="Febuary"),"Winter",OR(I1211="March",I1211="April",I1211="May"),"Spring",OR(I1211="June",I1211="July",I1211="August"),"Summer",OR(I1211="September",I1211="October",I1211="November"),"Fall")</f>
        <v>Spring</v>
      </c>
      <c r="K1211" s="13">
        <v>45075</v>
      </c>
      <c r="L1211" s="9">
        <f t="shared" si="145"/>
        <v>11</v>
      </c>
      <c r="M1211" s="9" t="s">
        <v>14</v>
      </c>
      <c r="N1211" s="9">
        <v>48882</v>
      </c>
      <c r="O1211" s="9">
        <v>499</v>
      </c>
      <c r="P1211" s="14">
        <v>871.91</v>
      </c>
      <c r="Q1211" s="14">
        <f t="shared" si="146"/>
        <v>871.91</v>
      </c>
      <c r="R1211" s="9">
        <v>29</v>
      </c>
      <c r="S1211" s="9" t="b">
        <v>0</v>
      </c>
      <c r="T1211" s="9">
        <v>0</v>
      </c>
      <c r="U1211" s="9">
        <f t="shared" si="147"/>
        <v>0</v>
      </c>
      <c r="V1211" s="14">
        <f t="shared" si="148"/>
        <v>578.09</v>
      </c>
      <c r="W1211" s="14">
        <f t="shared" si="149"/>
        <v>30.0658620689655</v>
      </c>
      <c r="X1211" s="14">
        <f t="shared" si="150"/>
        <v>0</v>
      </c>
      <c r="Y1211" s="9">
        <f t="shared" si="151"/>
        <v>0</v>
      </c>
    </row>
    <row r="1212" spans="1:25">
      <c r="A1212" s="5" t="s">
        <v>2511</v>
      </c>
      <c r="B1212" s="6" t="s">
        <v>2512</v>
      </c>
      <c r="C1212" s="7" t="s">
        <v>4127</v>
      </c>
      <c r="D1212" s="7">
        <v>45082</v>
      </c>
      <c r="E1212" s="6">
        <v>6</v>
      </c>
      <c r="F1212" s="6">
        <v>5</v>
      </c>
      <c r="G1212" s="6">
        <v>2023</v>
      </c>
      <c r="H1212" s="7">
        <f t="shared" si="144"/>
        <v>45082</v>
      </c>
      <c r="I1212" s="7" t="str" cm="1">
        <f t="array" ref="I1212">_xlfn.IFS(E1212=1,"January",E1212=2,"Febuary",E1212=3,"March",E1212=4,"April",E1212=5,"May",E1212=6,"June",E1212=7,"July",E1212=8,"August",E1212=9,"September",E1212=10,"October",E1212=11,"November",E1212=12,"December",E1212&gt;12,_xlfn.IFS(F1212=1,"January",F1212=2,"Febuary",F1212=3,"March",F1212=4,"April",F1212=5,"May",F1212=6,"June",F1212=7,"July",F1212=8,"August",F1212=9,"September",F1212=10,"October",F1212=11,"November",F1212=12,"December"))</f>
        <v>June</v>
      </c>
      <c r="J1212" s="7" t="str" cm="1">
        <f t="array" ref="J1212">_xlfn.IFS(OR(I1212="December",I1212="January",I1212="Febuary"),"Winter",OR(I1212="March",I1212="April",I1212="May"),"Spring",OR(I1212="June",I1212="July",I1212="August"),"Summer",OR(I1212="September",I1212="October",I1212="November"),"Fall")</f>
        <v>Summer</v>
      </c>
      <c r="K1212" s="11">
        <v>45100</v>
      </c>
      <c r="L1212" s="6">
        <f t="shared" si="145"/>
        <v>18</v>
      </c>
      <c r="M1212" s="6" t="s">
        <v>14</v>
      </c>
      <c r="N1212" s="6">
        <v>14718</v>
      </c>
      <c r="O1212" s="6">
        <v>698</v>
      </c>
      <c r="P1212" s="12">
        <v>534.66</v>
      </c>
      <c r="Q1212" s="12">
        <f t="shared" si="146"/>
        <v>534.66</v>
      </c>
      <c r="R1212" s="6">
        <v>109</v>
      </c>
      <c r="S1212" s="6" t="b">
        <v>0</v>
      </c>
      <c r="T1212" s="6">
        <v>0</v>
      </c>
      <c r="U1212" s="6">
        <f t="shared" si="147"/>
        <v>0</v>
      </c>
      <c r="V1212" s="12">
        <f t="shared" si="148"/>
        <v>4915.34</v>
      </c>
      <c r="W1212" s="12">
        <f t="shared" si="149"/>
        <v>4.9051376146789</v>
      </c>
      <c r="X1212" s="12">
        <f t="shared" si="150"/>
        <v>0</v>
      </c>
      <c r="Y1212" s="6">
        <f t="shared" si="151"/>
        <v>0</v>
      </c>
    </row>
    <row r="1213" spans="1:25">
      <c r="A1213" s="8" t="s">
        <v>2513</v>
      </c>
      <c r="B1213" s="9" t="s">
        <v>2514</v>
      </c>
      <c r="C1213" s="10" t="s">
        <v>4129</v>
      </c>
      <c r="D1213" s="10">
        <v>45283</v>
      </c>
      <c r="E1213" s="9">
        <v>12</v>
      </c>
      <c r="F1213" s="9">
        <v>23</v>
      </c>
      <c r="G1213" s="9">
        <v>2023</v>
      </c>
      <c r="H1213" s="10">
        <f t="shared" si="144"/>
        <v>45283</v>
      </c>
      <c r="I1213" s="10" t="str" cm="1">
        <f t="array" ref="I1213">_xlfn.IFS(E1213=1,"January",E1213=2,"Febuary",E1213=3,"March",E1213=4,"April",E1213=5,"May",E1213=6,"June",E1213=7,"July",E1213=8,"August",E1213=9,"September",E1213=10,"October",E1213=11,"November",E1213=12,"December",E1213&gt;12,_xlfn.IFS(F1213=1,"January",F1213=2,"Febuary",F1213=3,"March",F1213=4,"April",F1213=5,"May",F1213=6,"June",F1213=7,"July",F1213=8,"August",F1213=9,"September",F1213=10,"October",F1213=11,"November",F1213=12,"December"))</f>
        <v>December</v>
      </c>
      <c r="J1213" s="10" t="str" cm="1">
        <f t="array" ref="J1213">_xlfn.IFS(OR(I1213="December",I1213="January",I1213="Febuary"),"Winter",OR(I1213="March",I1213="April",I1213="May"),"Spring",OR(I1213="June",I1213="July",I1213="August"),"Summer",OR(I1213="September",I1213="October",I1213="November"),"Fall")</f>
        <v>Winter</v>
      </c>
      <c r="K1213" s="13">
        <v>45300</v>
      </c>
      <c r="L1213" s="9">
        <f t="shared" si="145"/>
        <v>17</v>
      </c>
      <c r="M1213" s="9" t="s">
        <v>41</v>
      </c>
      <c r="N1213" s="9">
        <v>35560</v>
      </c>
      <c r="O1213" s="9">
        <v>1524</v>
      </c>
      <c r="P1213" s="14">
        <v>2414.94</v>
      </c>
      <c r="Q1213" s="14">
        <f t="shared" si="146"/>
        <v>2414.94</v>
      </c>
      <c r="R1213" s="9">
        <v>0</v>
      </c>
      <c r="S1213" s="9" t="b">
        <v>1</v>
      </c>
      <c r="T1213" s="9">
        <v>0</v>
      </c>
      <c r="U1213" s="9">
        <f t="shared" si="147"/>
        <v>0</v>
      </c>
      <c r="V1213" s="14">
        <f t="shared" si="148"/>
        <v>-2414.94</v>
      </c>
      <c r="W1213" s="14">
        <f t="shared" si="149"/>
        <v>0</v>
      </c>
      <c r="X1213" s="14">
        <f t="shared" si="150"/>
        <v>0</v>
      </c>
      <c r="Y1213" s="9">
        <f t="shared" si="151"/>
        <v>0</v>
      </c>
    </row>
    <row r="1214" spans="1:25">
      <c r="A1214" s="5" t="s">
        <v>2515</v>
      </c>
      <c r="B1214" s="6" t="s">
        <v>2516</v>
      </c>
      <c r="C1214" s="7" t="s">
        <v>4128</v>
      </c>
      <c r="D1214" s="7">
        <v>45043</v>
      </c>
      <c r="E1214" s="6">
        <v>4</v>
      </c>
      <c r="F1214" s="6">
        <v>27</v>
      </c>
      <c r="G1214" s="6">
        <v>2023</v>
      </c>
      <c r="H1214" s="7">
        <f t="shared" si="144"/>
        <v>45043</v>
      </c>
      <c r="I1214" s="7" t="str" cm="1">
        <f t="array" ref="I1214">_xlfn.IFS(E1214=1,"January",E1214=2,"Febuary",E1214=3,"March",E1214=4,"April",E1214=5,"May",E1214=6,"June",E1214=7,"July",E1214=8,"August",E1214=9,"September",E1214=10,"October",E1214=11,"November",E1214=12,"December",E1214&gt;12,_xlfn.IFS(F1214=1,"January",F1214=2,"Febuary",F1214=3,"March",F1214=4,"April",F1214=5,"May",F1214=6,"June",F1214=7,"July",F1214=8,"August",F1214=9,"September",F1214=10,"October",F1214=11,"November",F1214=12,"December"))</f>
        <v>April</v>
      </c>
      <c r="J1214" s="7" t="str" cm="1">
        <f t="array" ref="J1214">_xlfn.IFS(OR(I1214="December",I1214="January",I1214="Febuary"),"Winter",OR(I1214="March",I1214="April",I1214="May"),"Spring",OR(I1214="June",I1214="July",I1214="August"),"Summer",OR(I1214="September",I1214="October",I1214="November"),"Fall")</f>
        <v>Spring</v>
      </c>
      <c r="K1214" s="11">
        <v>45063</v>
      </c>
      <c r="L1214" s="6">
        <f t="shared" si="145"/>
        <v>20</v>
      </c>
      <c r="M1214" s="6" t="s">
        <v>23</v>
      </c>
      <c r="N1214" s="6">
        <v>77589</v>
      </c>
      <c r="O1214" s="6">
        <v>3287</v>
      </c>
      <c r="P1214" s="12">
        <v>5453.15</v>
      </c>
      <c r="Q1214" s="12">
        <f t="shared" si="146"/>
        <v>3636.145</v>
      </c>
      <c r="R1214" s="6">
        <v>642</v>
      </c>
      <c r="S1214" s="6" t="b">
        <v>1</v>
      </c>
      <c r="T1214" s="6">
        <v>0</v>
      </c>
      <c r="U1214" s="6">
        <f t="shared" si="147"/>
        <v>0</v>
      </c>
      <c r="V1214" s="12">
        <f t="shared" si="148"/>
        <v>28463.855</v>
      </c>
      <c r="W1214" s="12">
        <f t="shared" si="149"/>
        <v>5.66377725856698</v>
      </c>
      <c r="X1214" s="12">
        <f t="shared" si="150"/>
        <v>0</v>
      </c>
      <c r="Y1214" s="6">
        <f t="shared" si="151"/>
        <v>0</v>
      </c>
    </row>
    <row r="1215" spans="1:25">
      <c r="A1215" s="8" t="s">
        <v>2517</v>
      </c>
      <c r="B1215" s="9" t="s">
        <v>2518</v>
      </c>
      <c r="C1215" s="10" t="s">
        <v>4131</v>
      </c>
      <c r="D1215" s="10">
        <v>45153</v>
      </c>
      <c r="E1215" s="9">
        <v>8</v>
      </c>
      <c r="F1215" s="9">
        <v>15</v>
      </c>
      <c r="G1215" s="9">
        <v>2023</v>
      </c>
      <c r="H1215" s="10">
        <f t="shared" si="144"/>
        <v>45153</v>
      </c>
      <c r="I1215" s="10" t="str" cm="1">
        <f t="array" ref="I1215">_xlfn.IFS(E1215=1,"January",E1215=2,"Febuary",E1215=3,"March",E1215=4,"April",E1215=5,"May",E1215=6,"June",E1215=7,"July",E1215=8,"August",E1215=9,"September",E1215=10,"October",E1215=11,"November",E1215=12,"December",E1215&gt;12,_xlfn.IFS(F1215=1,"January",F1215=2,"Febuary",F1215=3,"March",F1215=4,"April",F1215=5,"May",F1215=6,"June",F1215=7,"July",F1215=8,"August",F1215=9,"September",F1215=10,"October",F1215=11,"November",F1215=12,"December"))</f>
        <v>August</v>
      </c>
      <c r="J1215" s="10" t="str" cm="1">
        <f t="array" ref="J1215">_xlfn.IFS(OR(I1215="December",I1215="January",I1215="Febuary"),"Winter",OR(I1215="March",I1215="April",I1215="May"),"Spring",OR(I1215="June",I1215="July",I1215="August"),"Summer",OR(I1215="September",I1215="October",I1215="November"),"Fall")</f>
        <v>Summer</v>
      </c>
      <c r="K1215" s="13">
        <v>45174</v>
      </c>
      <c r="L1215" s="9">
        <f t="shared" si="145"/>
        <v>21</v>
      </c>
      <c r="M1215" s="9" t="s">
        <v>138</v>
      </c>
      <c r="N1215" s="9">
        <v>23116</v>
      </c>
      <c r="O1215" s="9">
        <v>1048</v>
      </c>
      <c r="P1215" s="14">
        <v>1647.82</v>
      </c>
      <c r="Q1215" s="14">
        <f t="shared" si="146"/>
        <v>1647.82</v>
      </c>
      <c r="R1215" s="9">
        <v>140</v>
      </c>
      <c r="S1215" s="9" t="b">
        <v>0</v>
      </c>
      <c r="T1215" s="9">
        <v>0</v>
      </c>
      <c r="U1215" s="9">
        <f t="shared" si="147"/>
        <v>0</v>
      </c>
      <c r="V1215" s="14">
        <f t="shared" si="148"/>
        <v>5352.18</v>
      </c>
      <c r="W1215" s="14">
        <f t="shared" si="149"/>
        <v>11.7701428571429</v>
      </c>
      <c r="X1215" s="14">
        <f t="shared" si="150"/>
        <v>0</v>
      </c>
      <c r="Y1215" s="9">
        <f t="shared" si="151"/>
        <v>0</v>
      </c>
    </row>
    <row r="1216" spans="1:25">
      <c r="A1216" s="5" t="s">
        <v>2519</v>
      </c>
      <c r="B1216" s="6" t="s">
        <v>2520</v>
      </c>
      <c r="C1216" s="7" t="s">
        <v>4128</v>
      </c>
      <c r="D1216" s="7">
        <v>45140</v>
      </c>
      <c r="E1216" s="6">
        <v>8</v>
      </c>
      <c r="F1216" s="6">
        <v>2</v>
      </c>
      <c r="G1216" s="6">
        <v>2023</v>
      </c>
      <c r="H1216" s="7">
        <f t="shared" si="144"/>
        <v>45140</v>
      </c>
      <c r="I1216" s="7" t="str" cm="1">
        <f t="array" ref="I1216">_xlfn.IFS(E1216=1,"January",E1216=2,"Febuary",E1216=3,"March",E1216=4,"April",E1216=5,"May",E1216=6,"June",E1216=7,"July",E1216=8,"August",E1216=9,"September",E1216=10,"October",E1216=11,"November",E1216=12,"December",E1216&gt;12,_xlfn.IFS(F1216=1,"January",F1216=2,"Febuary",F1216=3,"March",F1216=4,"April",F1216=5,"May",F1216=6,"June",F1216=7,"July",F1216=8,"August",F1216=9,"September",F1216=10,"October",F1216=11,"November",F1216=12,"December"))</f>
        <v>August</v>
      </c>
      <c r="J1216" s="7" t="str" cm="1">
        <f t="array" ref="J1216">_xlfn.IFS(OR(I1216="December",I1216="January",I1216="Febuary"),"Winter",OR(I1216="March",I1216="April",I1216="May"),"Spring",OR(I1216="June",I1216="July",I1216="August"),"Summer",OR(I1216="September",I1216="October",I1216="November"),"Fall")</f>
        <v>Summer</v>
      </c>
      <c r="K1216" s="11">
        <v>44968</v>
      </c>
      <c r="L1216" s="6">
        <f t="shared" si="145"/>
        <v>45170</v>
      </c>
      <c r="M1216" s="6" t="s">
        <v>41</v>
      </c>
      <c r="N1216" s="6">
        <v>37244</v>
      </c>
      <c r="O1216" s="6">
        <v>1415</v>
      </c>
      <c r="P1216" s="12">
        <v>1936.38</v>
      </c>
      <c r="Q1216" s="12">
        <f t="shared" si="146"/>
        <v>1936.38</v>
      </c>
      <c r="R1216" s="6">
        <v>142</v>
      </c>
      <c r="S1216" s="6" t="b">
        <v>1</v>
      </c>
      <c r="T1216" s="6">
        <v>0</v>
      </c>
      <c r="U1216" s="6">
        <f t="shared" si="147"/>
        <v>0</v>
      </c>
      <c r="V1216" s="12">
        <f t="shared" si="148"/>
        <v>5163.62</v>
      </c>
      <c r="W1216" s="12">
        <f t="shared" si="149"/>
        <v>13.6364788732394</v>
      </c>
      <c r="X1216" s="12">
        <f t="shared" si="150"/>
        <v>0</v>
      </c>
      <c r="Y1216" s="6">
        <f t="shared" si="151"/>
        <v>0</v>
      </c>
    </row>
    <row r="1217" spans="1:25">
      <c r="A1217" s="8" t="s">
        <v>2521</v>
      </c>
      <c r="B1217" s="9" t="s">
        <v>2522</v>
      </c>
      <c r="C1217" s="10" t="s">
        <v>4131</v>
      </c>
      <c r="D1217" s="10">
        <v>45153</v>
      </c>
      <c r="E1217" s="9">
        <v>8</v>
      </c>
      <c r="F1217" s="9">
        <v>15</v>
      </c>
      <c r="G1217" s="9">
        <v>2023</v>
      </c>
      <c r="H1217" s="10">
        <f t="shared" si="144"/>
        <v>45153</v>
      </c>
      <c r="I1217" s="10" t="str" cm="1">
        <f t="array" ref="I1217">_xlfn.IFS(E1217=1,"January",E1217=2,"Febuary",E1217=3,"March",E1217=4,"April",E1217=5,"May",E1217=6,"June",E1217=7,"July",E1217=8,"August",E1217=9,"September",E1217=10,"October",E1217=11,"November",E1217=12,"December",E1217&gt;12,_xlfn.IFS(F1217=1,"January",F1217=2,"Febuary",F1217=3,"March",F1217=4,"April",F1217=5,"May",F1217=6,"June",F1217=7,"July",F1217=8,"August",F1217=9,"September",F1217=10,"October",F1217=11,"November",F1217=12,"December"))</f>
        <v>August</v>
      </c>
      <c r="J1217" s="10" t="str" cm="1">
        <f t="array" ref="J1217">_xlfn.IFS(OR(I1217="December",I1217="January",I1217="Febuary"),"Winter",OR(I1217="March",I1217="April",I1217="May"),"Spring",OR(I1217="June",I1217="July",I1217="August"),"Summer",OR(I1217="September",I1217="October",I1217="November"),"Fall")</f>
        <v>Summer</v>
      </c>
      <c r="K1217" s="13">
        <v>45162</v>
      </c>
      <c r="L1217" s="9">
        <f t="shared" si="145"/>
        <v>9</v>
      </c>
      <c r="M1217" s="9" t="s">
        <v>14</v>
      </c>
      <c r="N1217" s="9">
        <v>2645</v>
      </c>
      <c r="O1217" s="9">
        <v>37</v>
      </c>
      <c r="P1217" s="14">
        <v>19.31</v>
      </c>
      <c r="Q1217" s="14">
        <f t="shared" si="146"/>
        <v>19.31</v>
      </c>
      <c r="R1217" s="9">
        <v>0</v>
      </c>
      <c r="S1217" s="9" t="b">
        <v>1</v>
      </c>
      <c r="T1217" s="9">
        <v>0</v>
      </c>
      <c r="U1217" s="9">
        <f t="shared" si="147"/>
        <v>0</v>
      </c>
      <c r="V1217" s="14">
        <f t="shared" si="148"/>
        <v>-19.31</v>
      </c>
      <c r="W1217" s="14">
        <f t="shared" si="149"/>
        <v>0</v>
      </c>
      <c r="X1217" s="14">
        <f t="shared" si="150"/>
        <v>0</v>
      </c>
      <c r="Y1217" s="9">
        <f t="shared" si="151"/>
        <v>0</v>
      </c>
    </row>
    <row r="1218" spans="1:25">
      <c r="A1218" s="5" t="s">
        <v>2523</v>
      </c>
      <c r="B1218" s="6" t="s">
        <v>2524</v>
      </c>
      <c r="C1218" s="7" t="s">
        <v>4127</v>
      </c>
      <c r="D1218" s="7">
        <v>45175</v>
      </c>
      <c r="E1218" s="6">
        <v>9</v>
      </c>
      <c r="F1218" s="6">
        <v>6</v>
      </c>
      <c r="G1218" s="6">
        <v>2023</v>
      </c>
      <c r="H1218" s="7">
        <f t="shared" ref="H1218:H1281" si="152">IF(E1218&gt;12,DATE(G1218,F1218,E1218),D1218)</f>
        <v>45175</v>
      </c>
      <c r="I1218" s="7" t="str" cm="1">
        <f t="array" ref="I1218">_xlfn.IFS(E1218=1,"January",E1218=2,"Febuary",E1218=3,"March",E1218=4,"April",E1218=5,"May",E1218=6,"June",E1218=7,"July",E1218=8,"August",E1218=9,"September",E1218=10,"October",E1218=11,"November",E1218=12,"December",E1218&gt;12,_xlfn.IFS(F1218=1,"January",F1218=2,"Febuary",F1218=3,"March",F1218=4,"April",F1218=5,"May",F1218=6,"June",F1218=7,"July",F1218=8,"August",F1218=9,"September",F1218=10,"October",F1218=11,"November",F1218=12,"December"))</f>
        <v>September</v>
      </c>
      <c r="J1218" s="7" t="str" cm="1">
        <f t="array" ref="J1218">_xlfn.IFS(OR(I1218="December",I1218="January",I1218="Febuary"),"Winter",OR(I1218="March",I1218="April",I1218="May"),"Spring",OR(I1218="June",I1218="July",I1218="August"),"Summer",OR(I1218="September",I1218="October",I1218="November"),"Fall")</f>
        <v>Fall</v>
      </c>
      <c r="K1218" s="11">
        <v>45196</v>
      </c>
      <c r="L1218" s="6">
        <f t="shared" ref="L1218:L1281" si="153">IF(DATEDIF(H1218,K1218,"D")&lt;0,H1218+30,DATEDIF(H1218,K1218,"D"))</f>
        <v>21</v>
      </c>
      <c r="M1218" s="6" t="s">
        <v>19</v>
      </c>
      <c r="N1218" s="6">
        <v>48523</v>
      </c>
      <c r="O1218" s="6">
        <v>1259</v>
      </c>
      <c r="P1218" s="12">
        <v>1310.07</v>
      </c>
      <c r="Q1218" s="12">
        <f t="shared" ref="Q1218:Q1281" si="154">IF(IF(P1218&lt;$AA$6,$AA$6,IF(P1218&gt;$AA$7,$AA$7,P1218))&lt;0,IF(P1218&lt;$AA$6,$AA$6,IF(P1218&gt;$AA$7,$AA$7,P1218))*(-1),IF(P1218&lt;$AA$6,$AA$6,IF(P1218&gt;$AA$7,$AA$7,P1218)))</f>
        <v>1310.07</v>
      </c>
      <c r="R1218" s="6">
        <v>247</v>
      </c>
      <c r="S1218" s="6" t="b">
        <v>1</v>
      </c>
      <c r="T1218" s="6">
        <v>0</v>
      </c>
      <c r="U1218" s="6">
        <f t="shared" ref="U1218:U1281" si="155">IFERROR((R1218/T1218)*100,0)</f>
        <v>0</v>
      </c>
      <c r="V1218" s="12">
        <f t="shared" ref="V1218:V1281" si="156">(R1218*50)-Q1218</f>
        <v>11039.93</v>
      </c>
      <c r="W1218" s="12">
        <f t="shared" ref="W1218:W1281" si="157">IFERROR(Q1218/R1218,0)</f>
        <v>5.30392712550607</v>
      </c>
      <c r="X1218" s="12">
        <f t="shared" ref="X1218:X1281" si="158">IFERROR(Q1218/T1218,0)</f>
        <v>0</v>
      </c>
      <c r="Y1218" s="6">
        <f t="shared" ref="Y1218:Y1281" si="159">T1218/N1218</f>
        <v>0</v>
      </c>
    </row>
    <row r="1219" spans="1:25">
      <c r="A1219" s="8" t="s">
        <v>2525</v>
      </c>
      <c r="B1219" s="9" t="s">
        <v>2526</v>
      </c>
      <c r="C1219" s="10" t="s">
        <v>4128</v>
      </c>
      <c r="D1219" s="10">
        <v>44955</v>
      </c>
      <c r="E1219" s="9">
        <v>1</v>
      </c>
      <c r="F1219" s="9">
        <v>29</v>
      </c>
      <c r="G1219" s="9">
        <v>2023</v>
      </c>
      <c r="H1219" s="10">
        <f t="shared" si="152"/>
        <v>44955</v>
      </c>
      <c r="I1219" s="10" t="str" cm="1">
        <f t="array" ref="I1219">_xlfn.IFS(E1219=1,"January",E1219=2,"Febuary",E1219=3,"March",E1219=4,"April",E1219=5,"May",E1219=6,"June",E1219=7,"July",E1219=8,"August",E1219=9,"September",E1219=10,"October",E1219=11,"November",E1219=12,"December",E1219&gt;12,_xlfn.IFS(F1219=1,"January",F1219=2,"Febuary",F1219=3,"March",F1219=4,"April",F1219=5,"May",F1219=6,"June",F1219=7,"July",F1219=8,"August",F1219=9,"September",F1219=10,"October",F1219=11,"November",F1219=12,"December"))</f>
        <v>January</v>
      </c>
      <c r="J1219" s="10" t="str" cm="1">
        <f t="array" ref="J1219">_xlfn.IFS(OR(I1219="December",I1219="January",I1219="Febuary"),"Winter",OR(I1219="March",I1219="April",I1219="May"),"Spring",OR(I1219="June",I1219="July",I1219="August"),"Summer",OR(I1219="September",I1219="October",I1219="November"),"Fall")</f>
        <v>Winter</v>
      </c>
      <c r="K1219" s="13">
        <v>44964</v>
      </c>
      <c r="L1219" s="9">
        <f t="shared" si="153"/>
        <v>9</v>
      </c>
      <c r="M1219" s="9" t="s">
        <v>19</v>
      </c>
      <c r="N1219" s="9">
        <v>20256</v>
      </c>
      <c r="O1219" s="9">
        <v>788</v>
      </c>
      <c r="P1219" s="14">
        <v>1108.92</v>
      </c>
      <c r="Q1219" s="14">
        <f t="shared" si="154"/>
        <v>1108.92</v>
      </c>
      <c r="R1219" s="9">
        <v>121</v>
      </c>
      <c r="S1219" s="9" t="b">
        <v>1</v>
      </c>
      <c r="T1219" s="9">
        <v>0</v>
      </c>
      <c r="U1219" s="9">
        <f t="shared" si="155"/>
        <v>0</v>
      </c>
      <c r="V1219" s="14">
        <f t="shared" si="156"/>
        <v>4941.08</v>
      </c>
      <c r="W1219" s="14">
        <f t="shared" si="157"/>
        <v>9.16462809917356</v>
      </c>
      <c r="X1219" s="14">
        <f t="shared" si="158"/>
        <v>0</v>
      </c>
      <c r="Y1219" s="9">
        <f t="shared" si="159"/>
        <v>0</v>
      </c>
    </row>
    <row r="1220" spans="1:25">
      <c r="A1220" s="5" t="s">
        <v>2527</v>
      </c>
      <c r="B1220" s="6" t="s">
        <v>2528</v>
      </c>
      <c r="C1220" s="7" t="s">
        <v>4128</v>
      </c>
      <c r="D1220" s="7">
        <v>45086</v>
      </c>
      <c r="E1220" s="6">
        <v>6</v>
      </c>
      <c r="F1220" s="6">
        <v>9</v>
      </c>
      <c r="G1220" s="6">
        <v>2023</v>
      </c>
      <c r="H1220" s="7">
        <f t="shared" si="152"/>
        <v>45086</v>
      </c>
      <c r="I1220" s="7" t="str" cm="1">
        <f t="array" ref="I1220">_xlfn.IFS(E1220=1,"January",E1220=2,"Febuary",E1220=3,"March",E1220=4,"April",E1220=5,"May",E1220=6,"June",E1220=7,"July",E1220=8,"August",E1220=9,"September",E1220=10,"October",E1220=11,"November",E1220=12,"December",E1220&gt;12,_xlfn.IFS(F1220=1,"January",F1220=2,"Febuary",F1220=3,"March",F1220=4,"April",F1220=5,"May",F1220=6,"June",F1220=7,"July",F1220=8,"August",F1220=9,"September",F1220=10,"October",F1220=11,"November",F1220=12,"December"))</f>
        <v>June</v>
      </c>
      <c r="J1220" s="7" t="str" cm="1">
        <f t="array" ref="J1220">_xlfn.IFS(OR(I1220="December",I1220="January",I1220="Febuary"),"Winter",OR(I1220="March",I1220="April",I1220="May"),"Spring",OR(I1220="June",I1220="July",I1220="August"),"Summer",OR(I1220="September",I1220="October",I1220="November"),"Fall")</f>
        <v>Summer</v>
      </c>
      <c r="K1220" s="11">
        <v>45116</v>
      </c>
      <c r="L1220" s="6">
        <f t="shared" si="153"/>
        <v>30</v>
      </c>
      <c r="M1220" s="6" t="s">
        <v>33</v>
      </c>
      <c r="N1220" s="6">
        <v>54173</v>
      </c>
      <c r="O1220" s="6">
        <v>1149</v>
      </c>
      <c r="P1220" s="12">
        <v>1242.27</v>
      </c>
      <c r="Q1220" s="12">
        <f t="shared" si="154"/>
        <v>1242.27</v>
      </c>
      <c r="R1220" s="6">
        <v>173</v>
      </c>
      <c r="S1220" s="6" t="b">
        <v>0</v>
      </c>
      <c r="T1220" s="6">
        <v>0</v>
      </c>
      <c r="U1220" s="6">
        <f t="shared" si="155"/>
        <v>0</v>
      </c>
      <c r="V1220" s="12">
        <f t="shared" si="156"/>
        <v>7407.73</v>
      </c>
      <c r="W1220" s="12">
        <f t="shared" si="157"/>
        <v>7.18075144508671</v>
      </c>
      <c r="X1220" s="12">
        <f t="shared" si="158"/>
        <v>0</v>
      </c>
      <c r="Y1220" s="6">
        <f t="shared" si="159"/>
        <v>0</v>
      </c>
    </row>
    <row r="1221" spans="1:25">
      <c r="A1221" s="8" t="s">
        <v>2529</v>
      </c>
      <c r="B1221" s="9" t="s">
        <v>2530</v>
      </c>
      <c r="C1221" s="10" t="s">
        <v>4128</v>
      </c>
      <c r="D1221" s="10">
        <v>45195</v>
      </c>
      <c r="E1221" s="9">
        <v>9</v>
      </c>
      <c r="F1221" s="9">
        <v>26</v>
      </c>
      <c r="G1221" s="9">
        <v>2023</v>
      </c>
      <c r="H1221" s="10">
        <f t="shared" si="152"/>
        <v>45195</v>
      </c>
      <c r="I1221" s="10" t="str" cm="1">
        <f t="array" ref="I1221">_xlfn.IFS(E1221=1,"January",E1221=2,"Febuary",E1221=3,"March",E1221=4,"April",E1221=5,"May",E1221=6,"June",E1221=7,"July",E1221=8,"August",E1221=9,"September",E1221=10,"October",E1221=11,"November",E1221=12,"December",E1221&gt;12,_xlfn.IFS(F1221=1,"January",F1221=2,"Febuary",F1221=3,"March",F1221=4,"April",F1221=5,"May",F1221=6,"June",F1221=7,"July",F1221=8,"August",F1221=9,"September",F1221=10,"October",F1221=11,"November",F1221=12,"December"))</f>
        <v>September</v>
      </c>
      <c r="J1221" s="10" t="str" cm="1">
        <f t="array" ref="J1221">_xlfn.IFS(OR(I1221="December",I1221="January",I1221="Febuary"),"Winter",OR(I1221="March",I1221="April",I1221="May"),"Spring",OR(I1221="June",I1221="July",I1221="August"),"Summer",OR(I1221="September",I1221="October",I1221="November"),"Fall")</f>
        <v>Fall</v>
      </c>
      <c r="K1221" s="13">
        <v>45204</v>
      </c>
      <c r="L1221" s="9">
        <f t="shared" si="153"/>
        <v>9</v>
      </c>
      <c r="M1221" s="9" t="s">
        <v>33</v>
      </c>
      <c r="N1221" s="9">
        <v>38430</v>
      </c>
      <c r="O1221" s="9">
        <v>1440</v>
      </c>
      <c r="P1221" s="14">
        <v>2585.12</v>
      </c>
      <c r="Q1221" s="14">
        <f t="shared" si="154"/>
        <v>2585.12</v>
      </c>
      <c r="R1221" s="9">
        <v>123</v>
      </c>
      <c r="S1221" s="9" t="b">
        <v>0</v>
      </c>
      <c r="T1221" s="9">
        <v>0</v>
      </c>
      <c r="U1221" s="9">
        <f t="shared" si="155"/>
        <v>0</v>
      </c>
      <c r="V1221" s="14">
        <f t="shared" si="156"/>
        <v>3564.88</v>
      </c>
      <c r="W1221" s="14">
        <f t="shared" si="157"/>
        <v>21.0172357723577</v>
      </c>
      <c r="X1221" s="14">
        <f t="shared" si="158"/>
        <v>0</v>
      </c>
      <c r="Y1221" s="9">
        <f t="shared" si="159"/>
        <v>0</v>
      </c>
    </row>
    <row r="1222" spans="1:25">
      <c r="A1222" s="5" t="s">
        <v>2531</v>
      </c>
      <c r="B1222" s="6" t="s">
        <v>2532</v>
      </c>
      <c r="C1222" s="7" t="s">
        <v>4128</v>
      </c>
      <c r="D1222" s="7">
        <v>45025</v>
      </c>
      <c r="E1222" s="6">
        <v>4</v>
      </c>
      <c r="F1222" s="6">
        <v>9</v>
      </c>
      <c r="G1222" s="6">
        <v>2023</v>
      </c>
      <c r="H1222" s="7">
        <f t="shared" si="152"/>
        <v>45025</v>
      </c>
      <c r="I1222" s="7" t="str" cm="1">
        <f t="array" ref="I1222">_xlfn.IFS(E1222=1,"January",E1222=2,"Febuary",E1222=3,"March",E1222=4,"April",E1222=5,"May",E1222=6,"June",E1222=7,"July",E1222=8,"August",E1222=9,"September",E1222=10,"October",E1222=11,"November",E1222=12,"December",E1222&gt;12,_xlfn.IFS(F1222=1,"January",F1222=2,"Febuary",F1222=3,"March",F1222=4,"April",F1222=5,"May",F1222=6,"June",F1222=7,"July",F1222=8,"August",F1222=9,"September",F1222=10,"October",F1222=11,"November",F1222=12,"December"))</f>
        <v>April</v>
      </c>
      <c r="J1222" s="7" t="str" cm="1">
        <f t="array" ref="J1222">_xlfn.IFS(OR(I1222="December",I1222="January",I1222="Febuary"),"Winter",OR(I1222="March",I1222="April",I1222="May"),"Spring",OR(I1222="June",I1222="July",I1222="August"),"Summer",OR(I1222="September",I1222="October",I1222="November"),"Fall")</f>
        <v>Spring</v>
      </c>
      <c r="K1222" s="11">
        <v>45053</v>
      </c>
      <c r="L1222" s="6">
        <f t="shared" si="153"/>
        <v>28</v>
      </c>
      <c r="M1222" s="6" t="s">
        <v>138</v>
      </c>
      <c r="N1222" s="6">
        <v>40282</v>
      </c>
      <c r="O1222" s="6">
        <v>442</v>
      </c>
      <c r="P1222" s="12">
        <v>425.74</v>
      </c>
      <c r="Q1222" s="12">
        <f t="shared" si="154"/>
        <v>425.74</v>
      </c>
      <c r="R1222" s="6">
        <v>71</v>
      </c>
      <c r="S1222" s="6" t="b">
        <v>1</v>
      </c>
      <c r="T1222" s="6">
        <v>0</v>
      </c>
      <c r="U1222" s="6">
        <f t="shared" si="155"/>
        <v>0</v>
      </c>
      <c r="V1222" s="12">
        <f t="shared" si="156"/>
        <v>3124.26</v>
      </c>
      <c r="W1222" s="12">
        <f t="shared" si="157"/>
        <v>5.99633802816901</v>
      </c>
      <c r="X1222" s="12">
        <f t="shared" si="158"/>
        <v>0</v>
      </c>
      <c r="Y1222" s="6">
        <f t="shared" si="159"/>
        <v>0</v>
      </c>
    </row>
    <row r="1223" spans="1:25">
      <c r="A1223" s="8" t="s">
        <v>2533</v>
      </c>
      <c r="B1223" s="9" t="s">
        <v>2534</v>
      </c>
      <c r="C1223" s="10" t="s">
        <v>4129</v>
      </c>
      <c r="D1223" s="10">
        <v>44956</v>
      </c>
      <c r="E1223" s="9">
        <v>1</v>
      </c>
      <c r="F1223" s="9">
        <v>30</v>
      </c>
      <c r="G1223" s="9">
        <v>2023</v>
      </c>
      <c r="H1223" s="10">
        <f t="shared" si="152"/>
        <v>44956</v>
      </c>
      <c r="I1223" s="10" t="str" cm="1">
        <f t="array" ref="I1223">_xlfn.IFS(E1223=1,"January",E1223=2,"Febuary",E1223=3,"March",E1223=4,"April",E1223=5,"May",E1223=6,"June",E1223=7,"July",E1223=8,"August",E1223=9,"September",E1223=10,"October",E1223=11,"November",E1223=12,"December",E1223&gt;12,_xlfn.IFS(F1223=1,"January",F1223=2,"Febuary",F1223=3,"March",F1223=4,"April",F1223=5,"May",F1223=6,"June",F1223=7,"July",F1223=8,"August",F1223=9,"September",F1223=10,"October",F1223=11,"November",F1223=12,"December"))</f>
        <v>January</v>
      </c>
      <c r="J1223" s="10" t="str" cm="1">
        <f t="array" ref="J1223">_xlfn.IFS(OR(I1223="December",I1223="January",I1223="Febuary"),"Winter",OR(I1223="March",I1223="April",I1223="May"),"Spring",OR(I1223="June",I1223="July",I1223="August"),"Summer",OR(I1223="September",I1223="October",I1223="November"),"Fall")</f>
        <v>Winter</v>
      </c>
      <c r="K1223" s="13">
        <v>44966</v>
      </c>
      <c r="L1223" s="9">
        <f t="shared" si="153"/>
        <v>10</v>
      </c>
      <c r="M1223" s="9" t="s">
        <v>14</v>
      </c>
      <c r="N1223" s="9">
        <v>64374</v>
      </c>
      <c r="O1223" s="9">
        <v>1432</v>
      </c>
      <c r="P1223" s="14">
        <v>1346.51</v>
      </c>
      <c r="Q1223" s="14">
        <f t="shared" si="154"/>
        <v>1346.51</v>
      </c>
      <c r="R1223" s="9">
        <v>232</v>
      </c>
      <c r="S1223" s="9" t="b">
        <v>1</v>
      </c>
      <c r="T1223" s="9">
        <v>0</v>
      </c>
      <c r="U1223" s="9">
        <f t="shared" si="155"/>
        <v>0</v>
      </c>
      <c r="V1223" s="14">
        <f t="shared" si="156"/>
        <v>10253.49</v>
      </c>
      <c r="W1223" s="14">
        <f t="shared" si="157"/>
        <v>5.8039224137931</v>
      </c>
      <c r="X1223" s="14">
        <f t="shared" si="158"/>
        <v>0</v>
      </c>
      <c r="Y1223" s="9">
        <f t="shared" si="159"/>
        <v>0</v>
      </c>
    </row>
    <row r="1224" spans="1:25">
      <c r="A1224" s="5" t="s">
        <v>2535</v>
      </c>
      <c r="B1224" s="6" t="s">
        <v>2536</v>
      </c>
      <c r="C1224" s="7" t="s">
        <v>4131</v>
      </c>
      <c r="D1224" s="7">
        <v>45111</v>
      </c>
      <c r="E1224" s="6">
        <v>7</v>
      </c>
      <c r="F1224" s="6">
        <v>4</v>
      </c>
      <c r="G1224" s="6">
        <v>2023</v>
      </c>
      <c r="H1224" s="7">
        <f t="shared" si="152"/>
        <v>45111</v>
      </c>
      <c r="I1224" s="7" t="str" cm="1">
        <f t="array" ref="I1224">_xlfn.IFS(E1224=1,"January",E1224=2,"Febuary",E1224=3,"March",E1224=4,"April",E1224=5,"May",E1224=6,"June",E1224=7,"July",E1224=8,"August",E1224=9,"September",E1224=10,"October",E1224=11,"November",E1224=12,"December",E1224&gt;12,_xlfn.IFS(F1224=1,"January",F1224=2,"Febuary",F1224=3,"March",F1224=4,"April",F1224=5,"May",F1224=6,"June",F1224=7,"July",F1224=8,"August",F1224=9,"September",F1224=10,"October",F1224=11,"November",F1224=12,"December"))</f>
        <v>July</v>
      </c>
      <c r="J1224" s="7" t="str" cm="1">
        <f t="array" ref="J1224">_xlfn.IFS(OR(I1224="December",I1224="January",I1224="Febuary"),"Winter",OR(I1224="March",I1224="April",I1224="May"),"Spring",OR(I1224="June",I1224="July",I1224="August"),"Summer",OR(I1224="September",I1224="October",I1224="November"),"Fall")</f>
        <v>Summer</v>
      </c>
      <c r="K1224" s="11">
        <v>45131</v>
      </c>
      <c r="L1224" s="6">
        <f t="shared" si="153"/>
        <v>20</v>
      </c>
      <c r="M1224" s="6" t="s">
        <v>33</v>
      </c>
      <c r="N1224" s="6">
        <v>69244</v>
      </c>
      <c r="O1224" s="6">
        <v>2213</v>
      </c>
      <c r="P1224" s="12">
        <v>1989.48</v>
      </c>
      <c r="Q1224" s="12">
        <f t="shared" si="154"/>
        <v>1989.48</v>
      </c>
      <c r="R1224" s="6">
        <v>215</v>
      </c>
      <c r="S1224" s="6" t="b">
        <v>1</v>
      </c>
      <c r="T1224" s="6">
        <v>0</v>
      </c>
      <c r="U1224" s="6">
        <f t="shared" si="155"/>
        <v>0</v>
      </c>
      <c r="V1224" s="12">
        <f t="shared" si="156"/>
        <v>8760.52</v>
      </c>
      <c r="W1224" s="12">
        <f t="shared" si="157"/>
        <v>9.25339534883721</v>
      </c>
      <c r="X1224" s="12">
        <f t="shared" si="158"/>
        <v>0</v>
      </c>
      <c r="Y1224" s="6">
        <f t="shared" si="159"/>
        <v>0</v>
      </c>
    </row>
    <row r="1225" spans="1:25">
      <c r="A1225" s="8" t="s">
        <v>2537</v>
      </c>
      <c r="B1225" s="9" t="s">
        <v>2538</v>
      </c>
      <c r="C1225" s="10" t="s">
        <v>4131</v>
      </c>
      <c r="D1225" s="10">
        <v>45164</v>
      </c>
      <c r="E1225" s="9">
        <v>8</v>
      </c>
      <c r="F1225" s="9">
        <v>26</v>
      </c>
      <c r="G1225" s="9">
        <v>2023</v>
      </c>
      <c r="H1225" s="10">
        <f t="shared" si="152"/>
        <v>45164</v>
      </c>
      <c r="I1225" s="10" t="str" cm="1">
        <f t="array" ref="I1225">_xlfn.IFS(E1225=1,"January",E1225=2,"Febuary",E1225=3,"March",E1225=4,"April",E1225=5,"May",E1225=6,"June",E1225=7,"July",E1225=8,"August",E1225=9,"September",E1225=10,"October",E1225=11,"November",E1225=12,"December",E1225&gt;12,_xlfn.IFS(F1225=1,"January",F1225=2,"Febuary",F1225=3,"March",F1225=4,"April",F1225=5,"May",F1225=6,"June",F1225=7,"July",F1225=8,"August",F1225=9,"September",F1225=10,"October",F1225=11,"November",F1225=12,"December"))</f>
        <v>August</v>
      </c>
      <c r="J1225" s="10" t="str" cm="1">
        <f t="array" ref="J1225">_xlfn.IFS(OR(I1225="December",I1225="January",I1225="Febuary"),"Winter",OR(I1225="March",I1225="April",I1225="May"),"Spring",OR(I1225="June",I1225="July",I1225="August"),"Summer",OR(I1225="September",I1225="October",I1225="November"),"Fall")</f>
        <v>Summer</v>
      </c>
      <c r="K1225" s="13">
        <v>45181</v>
      </c>
      <c r="L1225" s="9">
        <f t="shared" si="153"/>
        <v>17</v>
      </c>
      <c r="M1225" s="9" t="s">
        <v>19</v>
      </c>
      <c r="N1225" s="9">
        <v>12694</v>
      </c>
      <c r="O1225" s="9">
        <v>447</v>
      </c>
      <c r="P1225" s="14">
        <v>446.63</v>
      </c>
      <c r="Q1225" s="14">
        <f t="shared" si="154"/>
        <v>446.63</v>
      </c>
      <c r="R1225" s="9">
        <v>54</v>
      </c>
      <c r="S1225" s="9" t="b">
        <v>1</v>
      </c>
      <c r="T1225" s="9">
        <v>0</v>
      </c>
      <c r="U1225" s="9">
        <f t="shared" si="155"/>
        <v>0</v>
      </c>
      <c r="V1225" s="14">
        <f t="shared" si="156"/>
        <v>2253.37</v>
      </c>
      <c r="W1225" s="14">
        <f t="shared" si="157"/>
        <v>8.27092592592593</v>
      </c>
      <c r="X1225" s="14">
        <f t="shared" si="158"/>
        <v>0</v>
      </c>
      <c r="Y1225" s="9">
        <f t="shared" si="159"/>
        <v>0</v>
      </c>
    </row>
    <row r="1226" spans="1:25">
      <c r="A1226" s="5" t="s">
        <v>2539</v>
      </c>
      <c r="B1226" s="6" t="s">
        <v>2540</v>
      </c>
      <c r="C1226" s="7" t="s">
        <v>4129</v>
      </c>
      <c r="D1226" s="7">
        <v>44990</v>
      </c>
      <c r="E1226" s="6">
        <v>3</v>
      </c>
      <c r="F1226" s="6">
        <v>5</v>
      </c>
      <c r="G1226" s="6">
        <v>2023</v>
      </c>
      <c r="H1226" s="7">
        <f t="shared" si="152"/>
        <v>44990</v>
      </c>
      <c r="I1226" s="7" t="str" cm="1">
        <f t="array" ref="I1226">_xlfn.IFS(E1226=1,"January",E1226=2,"Febuary",E1226=3,"March",E1226=4,"April",E1226=5,"May",E1226=6,"June",E1226=7,"July",E1226=8,"August",E1226=9,"September",E1226=10,"October",E1226=11,"November",E1226=12,"December",E1226&gt;12,_xlfn.IFS(F1226=1,"January",F1226=2,"Febuary",F1226=3,"March",F1226=4,"April",F1226=5,"May",F1226=6,"June",F1226=7,"July",F1226=8,"August",F1226=9,"September",F1226=10,"October",F1226=11,"November",F1226=12,"December"))</f>
        <v>March</v>
      </c>
      <c r="J1226" s="7" t="str" cm="1">
        <f t="array" ref="J1226">_xlfn.IFS(OR(I1226="December",I1226="January",I1226="Febuary"),"Winter",OR(I1226="March",I1226="April",I1226="May"),"Spring",OR(I1226="June",I1226="July",I1226="August"),"Summer",OR(I1226="September",I1226="October",I1226="November"),"Fall")</f>
        <v>Spring</v>
      </c>
      <c r="K1226" s="11">
        <v>44998</v>
      </c>
      <c r="L1226" s="6">
        <f t="shared" si="153"/>
        <v>8</v>
      </c>
      <c r="M1226" s="6" t="s">
        <v>19</v>
      </c>
      <c r="N1226" s="6">
        <v>57264</v>
      </c>
      <c r="O1226" s="6">
        <v>1894</v>
      </c>
      <c r="P1226" s="12">
        <v>2530.59</v>
      </c>
      <c r="Q1226" s="12">
        <f t="shared" si="154"/>
        <v>2530.59</v>
      </c>
      <c r="R1226" s="6">
        <v>178</v>
      </c>
      <c r="S1226" s="6" t="b">
        <v>0</v>
      </c>
      <c r="T1226" s="6">
        <v>0</v>
      </c>
      <c r="U1226" s="6">
        <f t="shared" si="155"/>
        <v>0</v>
      </c>
      <c r="V1226" s="12">
        <f t="shared" si="156"/>
        <v>6369.41</v>
      </c>
      <c r="W1226" s="12">
        <f t="shared" si="157"/>
        <v>14.216797752809</v>
      </c>
      <c r="X1226" s="12">
        <f t="shared" si="158"/>
        <v>0</v>
      </c>
      <c r="Y1226" s="6">
        <f t="shared" si="159"/>
        <v>0</v>
      </c>
    </row>
    <row r="1227" spans="1:25">
      <c r="A1227" s="8" t="s">
        <v>2541</v>
      </c>
      <c r="B1227" s="9" t="s">
        <v>2542</v>
      </c>
      <c r="C1227" s="10" t="s">
        <v>4128</v>
      </c>
      <c r="D1227" s="10">
        <v>45177</v>
      </c>
      <c r="E1227" s="9">
        <v>9</v>
      </c>
      <c r="F1227" s="9">
        <v>8</v>
      </c>
      <c r="G1227" s="9">
        <v>2023</v>
      </c>
      <c r="H1227" s="10">
        <f t="shared" si="152"/>
        <v>45177</v>
      </c>
      <c r="I1227" s="10" t="str" cm="1">
        <f t="array" ref="I1227">_xlfn.IFS(E1227=1,"January",E1227=2,"Febuary",E1227=3,"March",E1227=4,"April",E1227=5,"May",E1227=6,"June",E1227=7,"July",E1227=8,"August",E1227=9,"September",E1227=10,"October",E1227=11,"November",E1227=12,"December",E1227&gt;12,_xlfn.IFS(F1227=1,"January",F1227=2,"Febuary",F1227=3,"March",F1227=4,"April",F1227=5,"May",F1227=6,"June",F1227=7,"July",F1227=8,"August",F1227=9,"September",F1227=10,"October",F1227=11,"November",F1227=12,"December"))</f>
        <v>September</v>
      </c>
      <c r="J1227" s="10" t="str" cm="1">
        <f t="array" ref="J1227">_xlfn.IFS(OR(I1227="December",I1227="January",I1227="Febuary"),"Winter",OR(I1227="March",I1227="April",I1227="May"),"Spring",OR(I1227="June",I1227="July",I1227="August"),"Summer",OR(I1227="September",I1227="October",I1227="November"),"Fall")</f>
        <v>Fall</v>
      </c>
      <c r="K1227" s="13">
        <v>45188</v>
      </c>
      <c r="L1227" s="9">
        <f t="shared" si="153"/>
        <v>11</v>
      </c>
      <c r="M1227" s="9" t="s">
        <v>23</v>
      </c>
      <c r="N1227" s="9">
        <v>76060</v>
      </c>
      <c r="O1227" s="9">
        <v>2883</v>
      </c>
      <c r="P1227" s="14">
        <v>4498.99</v>
      </c>
      <c r="Q1227" s="14">
        <f t="shared" si="154"/>
        <v>3636.145</v>
      </c>
      <c r="R1227" s="9">
        <v>256</v>
      </c>
      <c r="S1227" s="9" t="b">
        <v>0</v>
      </c>
      <c r="T1227" s="9">
        <v>76115</v>
      </c>
      <c r="U1227" s="9">
        <f t="shared" si="155"/>
        <v>0.336333180056493</v>
      </c>
      <c r="V1227" s="14">
        <f t="shared" si="156"/>
        <v>9163.855</v>
      </c>
      <c r="W1227" s="14">
        <f t="shared" si="157"/>
        <v>14.20369140625</v>
      </c>
      <c r="X1227" s="14">
        <f t="shared" si="158"/>
        <v>0.0477717269920515</v>
      </c>
      <c r="Y1227" s="9">
        <f t="shared" si="159"/>
        <v>1.00072311333158</v>
      </c>
    </row>
    <row r="1228" spans="1:25">
      <c r="A1228" s="5" t="s">
        <v>2543</v>
      </c>
      <c r="B1228" s="6" t="s">
        <v>2544</v>
      </c>
      <c r="C1228" s="7" t="s">
        <v>4128</v>
      </c>
      <c r="D1228" s="7">
        <v>45169</v>
      </c>
      <c r="E1228" s="6">
        <v>8</v>
      </c>
      <c r="F1228" s="6">
        <v>31</v>
      </c>
      <c r="G1228" s="6">
        <v>2023</v>
      </c>
      <c r="H1228" s="7">
        <f t="shared" si="152"/>
        <v>45169</v>
      </c>
      <c r="I1228" s="7" t="str" cm="1">
        <f t="array" ref="I1228">_xlfn.IFS(E1228=1,"January",E1228=2,"Febuary",E1228=3,"March",E1228=4,"April",E1228=5,"May",E1228=6,"June",E1228=7,"July",E1228=8,"August",E1228=9,"September",E1228=10,"October",E1228=11,"November",E1228=12,"December",E1228&gt;12,_xlfn.IFS(F1228=1,"January",F1228=2,"Febuary",F1228=3,"March",F1228=4,"April",F1228=5,"May",F1228=6,"June",F1228=7,"July",F1228=8,"August",F1228=9,"September",F1228=10,"October",F1228=11,"November",F1228=12,"December"))</f>
        <v>August</v>
      </c>
      <c r="J1228" s="7" t="str" cm="1">
        <f t="array" ref="J1228">_xlfn.IFS(OR(I1228="December",I1228="January",I1228="Febuary"),"Winter",OR(I1228="March",I1228="April",I1228="May"),"Spring",OR(I1228="June",I1228="July",I1228="August"),"Summer",OR(I1228="September",I1228="October",I1228="November"),"Fall")</f>
        <v>Summer</v>
      </c>
      <c r="K1228" s="11">
        <v>45199</v>
      </c>
      <c r="L1228" s="6">
        <f t="shared" si="153"/>
        <v>30</v>
      </c>
      <c r="M1228" s="6" t="s">
        <v>41</v>
      </c>
      <c r="N1228" s="6">
        <v>98416</v>
      </c>
      <c r="O1228" s="6">
        <v>1008</v>
      </c>
      <c r="P1228" s="12">
        <v>1505.8</v>
      </c>
      <c r="Q1228" s="12">
        <f t="shared" si="154"/>
        <v>1505.8</v>
      </c>
      <c r="R1228" s="6">
        <v>0</v>
      </c>
      <c r="S1228" s="6" t="b">
        <v>1</v>
      </c>
      <c r="T1228" s="6">
        <v>0</v>
      </c>
      <c r="U1228" s="6">
        <f t="shared" si="155"/>
        <v>0</v>
      </c>
      <c r="V1228" s="12">
        <f t="shared" si="156"/>
        <v>-1505.8</v>
      </c>
      <c r="W1228" s="12">
        <f t="shared" si="157"/>
        <v>0</v>
      </c>
      <c r="X1228" s="12">
        <f t="shared" si="158"/>
        <v>0</v>
      </c>
      <c r="Y1228" s="6">
        <f t="shared" si="159"/>
        <v>0</v>
      </c>
    </row>
    <row r="1229" spans="1:25">
      <c r="A1229" s="8" t="s">
        <v>2545</v>
      </c>
      <c r="B1229" s="9" t="s">
        <v>2546</v>
      </c>
      <c r="C1229" s="10" t="s">
        <v>4129</v>
      </c>
      <c r="D1229" s="10">
        <v>45010</v>
      </c>
      <c r="E1229" s="9">
        <v>3</v>
      </c>
      <c r="F1229" s="9">
        <v>25</v>
      </c>
      <c r="G1229" s="9">
        <v>2023</v>
      </c>
      <c r="H1229" s="10">
        <f t="shared" si="152"/>
        <v>45010</v>
      </c>
      <c r="I1229" s="10" t="str" cm="1">
        <f t="array" ref="I1229">_xlfn.IFS(E1229=1,"January",E1229=2,"Febuary",E1229=3,"March",E1229=4,"April",E1229=5,"May",E1229=6,"June",E1229=7,"July",E1229=8,"August",E1229=9,"September",E1229=10,"October",E1229=11,"November",E1229=12,"December",E1229&gt;12,_xlfn.IFS(F1229=1,"January",F1229=2,"Febuary",F1229=3,"March",F1229=4,"April",F1229=5,"May",F1229=6,"June",F1229=7,"July",F1229=8,"August",F1229=9,"September",F1229=10,"October",F1229=11,"November",F1229=12,"December"))</f>
        <v>March</v>
      </c>
      <c r="J1229" s="10" t="str" cm="1">
        <f t="array" ref="J1229">_xlfn.IFS(OR(I1229="December",I1229="January",I1229="Febuary"),"Winter",OR(I1229="March",I1229="April",I1229="May"),"Spring",OR(I1229="June",I1229="July",I1229="August"),"Summer",OR(I1229="September",I1229="October",I1229="November"),"Fall")</f>
        <v>Spring</v>
      </c>
      <c r="K1229" s="13">
        <v>45039</v>
      </c>
      <c r="L1229" s="9">
        <f t="shared" si="153"/>
        <v>29</v>
      </c>
      <c r="M1229" s="9" t="s">
        <v>23</v>
      </c>
      <c r="N1229" s="9">
        <v>58545</v>
      </c>
      <c r="O1229" s="9">
        <v>821</v>
      </c>
      <c r="P1229" s="14">
        <v>1405.2</v>
      </c>
      <c r="Q1229" s="14">
        <f t="shared" si="154"/>
        <v>1405.2</v>
      </c>
      <c r="R1229" s="9">
        <v>76</v>
      </c>
      <c r="S1229" s="9" t="b">
        <v>1</v>
      </c>
      <c r="T1229" s="9">
        <v>0</v>
      </c>
      <c r="U1229" s="9">
        <f t="shared" si="155"/>
        <v>0</v>
      </c>
      <c r="V1229" s="14">
        <f t="shared" si="156"/>
        <v>2394.8</v>
      </c>
      <c r="W1229" s="14">
        <f t="shared" si="157"/>
        <v>18.4894736842105</v>
      </c>
      <c r="X1229" s="14">
        <f t="shared" si="158"/>
        <v>0</v>
      </c>
      <c r="Y1229" s="9">
        <f t="shared" si="159"/>
        <v>0</v>
      </c>
    </row>
    <row r="1230" spans="1:25">
      <c r="A1230" s="5" t="s">
        <v>2547</v>
      </c>
      <c r="B1230" s="6" t="s">
        <v>2548</v>
      </c>
      <c r="C1230" s="7" t="s">
        <v>4129</v>
      </c>
      <c r="D1230" s="7" t="s">
        <v>1320</v>
      </c>
      <c r="E1230" s="6">
        <v>19</v>
      </c>
      <c r="F1230" s="6">
        <v>12</v>
      </c>
      <c r="G1230" s="6">
        <v>2023</v>
      </c>
      <c r="H1230" s="7">
        <f t="shared" si="152"/>
        <v>45279</v>
      </c>
      <c r="I1230" s="7" t="str" cm="1">
        <f t="array" ref="I1230">_xlfn.IFS(E1230=1,"January",E1230=2,"Febuary",E1230=3,"March",E1230=4,"April",E1230=5,"May",E1230=6,"June",E1230=7,"July",E1230=8,"August",E1230=9,"September",E1230=10,"October",E1230=11,"November",E1230=12,"December",E1230&gt;12,_xlfn.IFS(F1230=1,"January",F1230=2,"Febuary",F1230=3,"March",F1230=4,"April",F1230=5,"May",F1230=6,"June",F1230=7,"July",F1230=8,"August",F1230=9,"September",F1230=10,"October",F1230=11,"November",F1230=12,"December"))</f>
        <v>December</v>
      </c>
      <c r="J1230" s="7" t="str" cm="1">
        <f t="array" ref="J1230">_xlfn.IFS(OR(I1230="December",I1230="January",I1230="Febuary"),"Winter",OR(I1230="March",I1230="April",I1230="May"),"Spring",OR(I1230="June",I1230="July",I1230="August"),"Summer",OR(I1230="September",I1230="October",I1230="November"),"Fall")</f>
        <v>Winter</v>
      </c>
      <c r="K1230" s="11">
        <v>45290</v>
      </c>
      <c r="L1230" s="6">
        <f t="shared" si="153"/>
        <v>11</v>
      </c>
      <c r="M1230" s="6" t="s">
        <v>191</v>
      </c>
      <c r="N1230" s="6">
        <v>40224</v>
      </c>
      <c r="O1230" s="6">
        <v>1800</v>
      </c>
      <c r="P1230" s="12">
        <v>3291.97</v>
      </c>
      <c r="Q1230" s="12">
        <f t="shared" si="154"/>
        <v>3291.97</v>
      </c>
      <c r="R1230" s="6">
        <v>239</v>
      </c>
      <c r="S1230" s="6" t="b">
        <v>0</v>
      </c>
      <c r="T1230" s="6">
        <v>0</v>
      </c>
      <c r="U1230" s="6">
        <f t="shared" si="155"/>
        <v>0</v>
      </c>
      <c r="V1230" s="12">
        <f t="shared" si="156"/>
        <v>8658.03</v>
      </c>
      <c r="W1230" s="12">
        <f t="shared" si="157"/>
        <v>13.7739330543933</v>
      </c>
      <c r="X1230" s="12">
        <f t="shared" si="158"/>
        <v>0</v>
      </c>
      <c r="Y1230" s="6">
        <f t="shared" si="159"/>
        <v>0</v>
      </c>
    </row>
    <row r="1231" spans="1:25">
      <c r="A1231" s="8" t="s">
        <v>2549</v>
      </c>
      <c r="B1231" s="9" t="s">
        <v>2550</v>
      </c>
      <c r="C1231" s="10" t="s">
        <v>4127</v>
      </c>
      <c r="D1231" s="10">
        <v>44941</v>
      </c>
      <c r="E1231" s="9">
        <v>1</v>
      </c>
      <c r="F1231" s="9">
        <v>15</v>
      </c>
      <c r="G1231" s="9">
        <v>2023</v>
      </c>
      <c r="H1231" s="10">
        <f t="shared" si="152"/>
        <v>44941</v>
      </c>
      <c r="I1231" s="10" t="str" cm="1">
        <f t="array" ref="I1231">_xlfn.IFS(E1231=1,"January",E1231=2,"Febuary",E1231=3,"March",E1231=4,"April",E1231=5,"May",E1231=6,"June",E1231=7,"July",E1231=8,"August",E1231=9,"September",E1231=10,"October",E1231=11,"November",E1231=12,"December",E1231&gt;12,_xlfn.IFS(F1231=1,"January",F1231=2,"Febuary",F1231=3,"March",F1231=4,"April",F1231=5,"May",F1231=6,"June",F1231=7,"July",F1231=8,"August",F1231=9,"September",F1231=10,"October",F1231=11,"November",F1231=12,"December"))</f>
        <v>January</v>
      </c>
      <c r="J1231" s="10" t="str" cm="1">
        <f t="array" ref="J1231">_xlfn.IFS(OR(I1231="December",I1231="January",I1231="Febuary"),"Winter",OR(I1231="March",I1231="April",I1231="May"),"Spring",OR(I1231="June",I1231="July",I1231="August"),"Summer",OR(I1231="September",I1231="October",I1231="November"),"Fall")</f>
        <v>Winter</v>
      </c>
      <c r="K1231" s="13">
        <v>44971</v>
      </c>
      <c r="L1231" s="9">
        <f t="shared" si="153"/>
        <v>30</v>
      </c>
      <c r="M1231" s="9" t="s">
        <v>19</v>
      </c>
      <c r="N1231" s="9">
        <v>98945</v>
      </c>
      <c r="O1231" s="9">
        <v>3687</v>
      </c>
      <c r="P1231" s="14">
        <v>6356.83</v>
      </c>
      <c r="Q1231" s="14">
        <f t="shared" si="154"/>
        <v>3636.145</v>
      </c>
      <c r="R1231" s="9">
        <v>185</v>
      </c>
      <c r="S1231" s="9" t="b">
        <v>1</v>
      </c>
      <c r="T1231" s="9">
        <v>0</v>
      </c>
      <c r="U1231" s="9">
        <f t="shared" si="155"/>
        <v>0</v>
      </c>
      <c r="V1231" s="14">
        <f t="shared" si="156"/>
        <v>5613.855</v>
      </c>
      <c r="W1231" s="14">
        <f t="shared" si="157"/>
        <v>19.6548378378378</v>
      </c>
      <c r="X1231" s="14">
        <f t="shared" si="158"/>
        <v>0</v>
      </c>
      <c r="Y1231" s="9">
        <f t="shared" si="159"/>
        <v>0</v>
      </c>
    </row>
    <row r="1232" spans="1:25">
      <c r="A1232" s="5" t="s">
        <v>2551</v>
      </c>
      <c r="B1232" s="6" t="s">
        <v>2552</v>
      </c>
      <c r="C1232" s="7" t="s">
        <v>4127</v>
      </c>
      <c r="D1232" s="7">
        <v>45219</v>
      </c>
      <c r="E1232" s="6">
        <v>10</v>
      </c>
      <c r="F1232" s="6">
        <v>20</v>
      </c>
      <c r="G1232" s="6">
        <v>2023</v>
      </c>
      <c r="H1232" s="7">
        <f t="shared" si="152"/>
        <v>45219</v>
      </c>
      <c r="I1232" s="7" t="str" cm="1">
        <f t="array" ref="I1232">_xlfn.IFS(E1232=1,"January",E1232=2,"Febuary",E1232=3,"March",E1232=4,"April",E1232=5,"May",E1232=6,"June",E1232=7,"July",E1232=8,"August",E1232=9,"September",E1232=10,"October",E1232=11,"November",E1232=12,"December",E1232&gt;12,_xlfn.IFS(F1232=1,"January",F1232=2,"Febuary",F1232=3,"March",F1232=4,"April",F1232=5,"May",F1232=6,"June",F1232=7,"July",F1232=8,"August",F1232=9,"September",F1232=10,"October",F1232=11,"November",F1232=12,"December"))</f>
        <v>October</v>
      </c>
      <c r="J1232" s="7" t="str" cm="1">
        <f t="array" ref="J1232">_xlfn.IFS(OR(I1232="December",I1232="January",I1232="Febuary"),"Winter",OR(I1232="March",I1232="April",I1232="May"),"Spring",OR(I1232="June",I1232="July",I1232="August"),"Summer",OR(I1232="September",I1232="October",I1232="November"),"Fall")</f>
        <v>Fall</v>
      </c>
      <c r="K1232" s="11">
        <v>45227</v>
      </c>
      <c r="L1232" s="6">
        <f t="shared" si="153"/>
        <v>8</v>
      </c>
      <c r="M1232" s="6" t="s">
        <v>138</v>
      </c>
      <c r="N1232" s="6">
        <v>14224</v>
      </c>
      <c r="O1232" s="6">
        <v>206</v>
      </c>
      <c r="P1232" s="12">
        <v>108.85</v>
      </c>
      <c r="Q1232" s="12">
        <f t="shared" si="154"/>
        <v>108.85</v>
      </c>
      <c r="R1232" s="6">
        <v>19</v>
      </c>
      <c r="S1232" s="6" t="b">
        <v>0</v>
      </c>
      <c r="T1232" s="6">
        <v>0</v>
      </c>
      <c r="U1232" s="6">
        <f t="shared" si="155"/>
        <v>0</v>
      </c>
      <c r="V1232" s="12">
        <f t="shared" si="156"/>
        <v>841.15</v>
      </c>
      <c r="W1232" s="12">
        <f t="shared" si="157"/>
        <v>5.72894736842105</v>
      </c>
      <c r="X1232" s="12">
        <f t="shared" si="158"/>
        <v>0</v>
      </c>
      <c r="Y1232" s="6">
        <f t="shared" si="159"/>
        <v>0</v>
      </c>
    </row>
    <row r="1233" spans="1:25">
      <c r="A1233" s="8" t="s">
        <v>2553</v>
      </c>
      <c r="B1233" s="9" t="s">
        <v>2554</v>
      </c>
      <c r="C1233" s="10" t="s">
        <v>4129</v>
      </c>
      <c r="D1233" s="10">
        <v>45040</v>
      </c>
      <c r="E1233" s="9">
        <v>4</v>
      </c>
      <c r="F1233" s="9">
        <v>24</v>
      </c>
      <c r="G1233" s="9">
        <v>2023</v>
      </c>
      <c r="H1233" s="10">
        <f t="shared" si="152"/>
        <v>45040</v>
      </c>
      <c r="I1233" s="10" t="str" cm="1">
        <f t="array" ref="I1233">_xlfn.IFS(E1233=1,"January",E1233=2,"Febuary",E1233=3,"March",E1233=4,"April",E1233=5,"May",E1233=6,"June",E1233=7,"July",E1233=8,"August",E1233=9,"September",E1233=10,"October",E1233=11,"November",E1233=12,"December",E1233&gt;12,_xlfn.IFS(F1233=1,"January",F1233=2,"Febuary",F1233=3,"March",F1233=4,"April",F1233=5,"May",F1233=6,"June",F1233=7,"July",F1233=8,"August",F1233=9,"September",F1233=10,"October",F1233=11,"November",F1233=12,"December"))</f>
        <v>April</v>
      </c>
      <c r="J1233" s="10" t="str" cm="1">
        <f t="array" ref="J1233">_xlfn.IFS(OR(I1233="December",I1233="January",I1233="Febuary"),"Winter",OR(I1233="March",I1233="April",I1233="May"),"Spring",OR(I1233="June",I1233="July",I1233="August"),"Summer",OR(I1233="September",I1233="October",I1233="November"),"Fall")</f>
        <v>Spring</v>
      </c>
      <c r="K1233" s="13">
        <v>45059</v>
      </c>
      <c r="L1233" s="9">
        <f t="shared" si="153"/>
        <v>19</v>
      </c>
      <c r="M1233" s="9" t="s">
        <v>41</v>
      </c>
      <c r="N1233" s="9">
        <v>41738</v>
      </c>
      <c r="O1233" s="9">
        <v>1823</v>
      </c>
      <c r="P1233" s="14">
        <v>2923.87</v>
      </c>
      <c r="Q1233" s="14">
        <f t="shared" si="154"/>
        <v>2923.87</v>
      </c>
      <c r="R1233" s="9">
        <v>332</v>
      </c>
      <c r="S1233" s="9" t="b">
        <v>1</v>
      </c>
      <c r="T1233" s="9">
        <v>0</v>
      </c>
      <c r="U1233" s="9">
        <f t="shared" si="155"/>
        <v>0</v>
      </c>
      <c r="V1233" s="14">
        <f t="shared" si="156"/>
        <v>13676.13</v>
      </c>
      <c r="W1233" s="14">
        <f t="shared" si="157"/>
        <v>8.80683734939759</v>
      </c>
      <c r="X1233" s="14">
        <f t="shared" si="158"/>
        <v>0</v>
      </c>
      <c r="Y1233" s="9">
        <f t="shared" si="159"/>
        <v>0</v>
      </c>
    </row>
    <row r="1234" spans="1:25">
      <c r="A1234" s="5" t="s">
        <v>2555</v>
      </c>
      <c r="B1234" s="6" t="s">
        <v>2556</v>
      </c>
      <c r="C1234" s="7" t="s">
        <v>4128</v>
      </c>
      <c r="D1234" s="7">
        <v>45064</v>
      </c>
      <c r="E1234" s="6">
        <v>5</v>
      </c>
      <c r="F1234" s="6">
        <v>18</v>
      </c>
      <c r="G1234" s="6">
        <v>2023</v>
      </c>
      <c r="H1234" s="7">
        <f t="shared" si="152"/>
        <v>45064</v>
      </c>
      <c r="I1234" s="7" t="str" cm="1">
        <f t="array" ref="I1234">_xlfn.IFS(E1234=1,"January",E1234=2,"Febuary",E1234=3,"March",E1234=4,"April",E1234=5,"May",E1234=6,"June",E1234=7,"July",E1234=8,"August",E1234=9,"September",E1234=10,"October",E1234=11,"November",E1234=12,"December",E1234&gt;12,_xlfn.IFS(F1234=1,"January",F1234=2,"Febuary",F1234=3,"March",F1234=4,"April",F1234=5,"May",F1234=6,"June",F1234=7,"July",F1234=8,"August",F1234=9,"September",F1234=10,"October",F1234=11,"November",F1234=12,"December"))</f>
        <v>May</v>
      </c>
      <c r="J1234" s="7" t="str" cm="1">
        <f t="array" ref="J1234">_xlfn.IFS(OR(I1234="December",I1234="January",I1234="Febuary"),"Winter",OR(I1234="March",I1234="April",I1234="May"),"Spring",OR(I1234="June",I1234="July",I1234="August"),"Summer",OR(I1234="September",I1234="October",I1234="November"),"Fall")</f>
        <v>Spring</v>
      </c>
      <c r="K1234" s="11">
        <v>45071</v>
      </c>
      <c r="L1234" s="6">
        <f t="shared" si="153"/>
        <v>7</v>
      </c>
      <c r="M1234" s="6" t="s">
        <v>41</v>
      </c>
      <c r="N1234" s="6">
        <v>26150</v>
      </c>
      <c r="O1234" s="6">
        <v>514</v>
      </c>
      <c r="P1234" s="12">
        <v>417.68</v>
      </c>
      <c r="Q1234" s="12">
        <f t="shared" si="154"/>
        <v>417.68</v>
      </c>
      <c r="R1234" s="6">
        <v>71</v>
      </c>
      <c r="S1234" s="6" t="b">
        <v>1</v>
      </c>
      <c r="T1234" s="6">
        <v>0</v>
      </c>
      <c r="U1234" s="6">
        <f t="shared" si="155"/>
        <v>0</v>
      </c>
      <c r="V1234" s="12">
        <f t="shared" si="156"/>
        <v>3132.32</v>
      </c>
      <c r="W1234" s="12">
        <f t="shared" si="157"/>
        <v>5.88281690140845</v>
      </c>
      <c r="X1234" s="12">
        <f t="shared" si="158"/>
        <v>0</v>
      </c>
      <c r="Y1234" s="6">
        <f t="shared" si="159"/>
        <v>0</v>
      </c>
    </row>
    <row r="1235" spans="1:25">
      <c r="A1235" s="8" t="s">
        <v>2557</v>
      </c>
      <c r="B1235" s="9" t="s">
        <v>2558</v>
      </c>
      <c r="C1235" s="10" t="s">
        <v>4131</v>
      </c>
      <c r="D1235" s="10" t="s">
        <v>2559</v>
      </c>
      <c r="E1235" s="9">
        <v>16</v>
      </c>
      <c r="F1235" s="9">
        <v>12</v>
      </c>
      <c r="G1235" s="9">
        <v>2023</v>
      </c>
      <c r="H1235" s="10">
        <f t="shared" si="152"/>
        <v>45276</v>
      </c>
      <c r="I1235" s="10" t="str" cm="1">
        <f t="array" ref="I1235">_xlfn.IFS(E1235=1,"January",E1235=2,"Febuary",E1235=3,"March",E1235=4,"April",E1235=5,"May",E1235=6,"June",E1235=7,"July",E1235=8,"August",E1235=9,"September",E1235=10,"October",E1235=11,"November",E1235=12,"December",E1235&gt;12,_xlfn.IFS(F1235=1,"January",F1235=2,"Febuary",F1235=3,"March",F1235=4,"April",F1235=5,"May",F1235=6,"June",F1235=7,"July",F1235=8,"August",F1235=9,"September",F1235=10,"October",F1235=11,"November",F1235=12,"December"))</f>
        <v>December</v>
      </c>
      <c r="J1235" s="10" t="str" cm="1">
        <f t="array" ref="J1235">_xlfn.IFS(OR(I1235="December",I1235="January",I1235="Febuary"),"Winter",OR(I1235="March",I1235="April",I1235="May"),"Spring",OR(I1235="June",I1235="July",I1235="August"),"Summer",OR(I1235="September",I1235="October",I1235="November"),"Fall")</f>
        <v>Winter</v>
      </c>
      <c r="K1235" s="13">
        <v>45288</v>
      </c>
      <c r="L1235" s="9">
        <f t="shared" si="153"/>
        <v>12</v>
      </c>
      <c r="M1235" s="9" t="s">
        <v>33</v>
      </c>
      <c r="N1235" s="9">
        <v>64731</v>
      </c>
      <c r="O1235" s="9">
        <v>1885</v>
      </c>
      <c r="P1235" s="14">
        <v>1318.35</v>
      </c>
      <c r="Q1235" s="14">
        <f t="shared" si="154"/>
        <v>1318.35</v>
      </c>
      <c r="R1235" s="9">
        <v>266</v>
      </c>
      <c r="S1235" s="9" t="b">
        <v>1</v>
      </c>
      <c r="T1235" s="9">
        <v>0</v>
      </c>
      <c r="U1235" s="9">
        <f t="shared" si="155"/>
        <v>0</v>
      </c>
      <c r="V1235" s="14">
        <f t="shared" si="156"/>
        <v>11981.65</v>
      </c>
      <c r="W1235" s="14">
        <f t="shared" si="157"/>
        <v>4.9562030075188</v>
      </c>
      <c r="X1235" s="14">
        <f t="shared" si="158"/>
        <v>0</v>
      </c>
      <c r="Y1235" s="9">
        <f t="shared" si="159"/>
        <v>0</v>
      </c>
    </row>
    <row r="1236" spans="1:25">
      <c r="A1236" s="5" t="s">
        <v>2560</v>
      </c>
      <c r="B1236" s="6" t="s">
        <v>2561</v>
      </c>
      <c r="C1236" s="7" t="s">
        <v>4128</v>
      </c>
      <c r="D1236" s="7">
        <v>44994</v>
      </c>
      <c r="E1236" s="6">
        <v>3</v>
      </c>
      <c r="F1236" s="6">
        <v>9</v>
      </c>
      <c r="G1236" s="6">
        <v>2023</v>
      </c>
      <c r="H1236" s="7">
        <f t="shared" si="152"/>
        <v>44994</v>
      </c>
      <c r="I1236" s="7" t="str" cm="1">
        <f t="array" ref="I1236">_xlfn.IFS(E1236=1,"January",E1236=2,"Febuary",E1236=3,"March",E1236=4,"April",E1236=5,"May",E1236=6,"June",E1236=7,"July",E1236=8,"August",E1236=9,"September",E1236=10,"October",E1236=11,"November",E1236=12,"December",E1236&gt;12,_xlfn.IFS(F1236=1,"January",F1236=2,"Febuary",F1236=3,"March",F1236=4,"April",F1236=5,"May",F1236=6,"June",F1236=7,"July",F1236=8,"August",F1236=9,"September",F1236=10,"October",F1236=11,"November",F1236=12,"December"))</f>
        <v>March</v>
      </c>
      <c r="J1236" s="7" t="str" cm="1">
        <f t="array" ref="J1236">_xlfn.IFS(OR(I1236="December",I1236="January",I1236="Febuary"),"Winter",OR(I1236="March",I1236="April",I1236="May"),"Spring",OR(I1236="June",I1236="July",I1236="August"),"Summer",OR(I1236="September",I1236="October",I1236="November"),"Fall")</f>
        <v>Spring</v>
      </c>
      <c r="K1236" s="11">
        <v>45004</v>
      </c>
      <c r="L1236" s="6">
        <f t="shared" si="153"/>
        <v>10</v>
      </c>
      <c r="M1236" s="6" t="s">
        <v>19</v>
      </c>
      <c r="N1236" s="6">
        <v>50688</v>
      </c>
      <c r="O1236" s="6">
        <v>801</v>
      </c>
      <c r="P1236" s="12">
        <v>1167.64</v>
      </c>
      <c r="Q1236" s="12">
        <f t="shared" si="154"/>
        <v>1167.64</v>
      </c>
      <c r="R1236" s="6">
        <v>88</v>
      </c>
      <c r="S1236" s="6" t="b">
        <v>0</v>
      </c>
      <c r="T1236" s="6">
        <v>0</v>
      </c>
      <c r="U1236" s="6">
        <f t="shared" si="155"/>
        <v>0</v>
      </c>
      <c r="V1236" s="12">
        <f t="shared" si="156"/>
        <v>3232.36</v>
      </c>
      <c r="W1236" s="12">
        <f t="shared" si="157"/>
        <v>13.2686363636364</v>
      </c>
      <c r="X1236" s="12">
        <f t="shared" si="158"/>
        <v>0</v>
      </c>
      <c r="Y1236" s="6">
        <f t="shared" si="159"/>
        <v>0</v>
      </c>
    </row>
    <row r="1237" spans="1:25">
      <c r="A1237" s="8" t="s">
        <v>2562</v>
      </c>
      <c r="B1237" s="9" t="s">
        <v>2563</v>
      </c>
      <c r="C1237" s="10" t="s">
        <v>4129</v>
      </c>
      <c r="D1237" s="10">
        <v>44931</v>
      </c>
      <c r="E1237" s="9">
        <v>1</v>
      </c>
      <c r="F1237" s="9">
        <v>5</v>
      </c>
      <c r="G1237" s="9">
        <v>2023</v>
      </c>
      <c r="H1237" s="10">
        <f t="shared" si="152"/>
        <v>44931</v>
      </c>
      <c r="I1237" s="10" t="str" cm="1">
        <f t="array" ref="I1237">_xlfn.IFS(E1237=1,"January",E1237=2,"Febuary",E1237=3,"March",E1237=4,"April",E1237=5,"May",E1237=6,"June",E1237=7,"July",E1237=8,"August",E1237=9,"September",E1237=10,"October",E1237=11,"November",E1237=12,"December",E1237&gt;12,_xlfn.IFS(F1237=1,"January",F1237=2,"Febuary",F1237=3,"March",F1237=4,"April",F1237=5,"May",F1237=6,"June",F1237=7,"July",F1237=8,"August",F1237=9,"September",F1237=10,"October",F1237=11,"November",F1237=12,"December"))</f>
        <v>January</v>
      </c>
      <c r="J1237" s="10" t="str" cm="1">
        <f t="array" ref="J1237">_xlfn.IFS(OR(I1237="December",I1237="January",I1237="Febuary"),"Winter",OR(I1237="March",I1237="April",I1237="May"),"Spring",OR(I1237="June",I1237="July",I1237="August"),"Summer",OR(I1237="September",I1237="October",I1237="November"),"Fall")</f>
        <v>Winter</v>
      </c>
      <c r="K1237" s="13">
        <v>44938</v>
      </c>
      <c r="L1237" s="9">
        <f t="shared" si="153"/>
        <v>7</v>
      </c>
      <c r="M1237" s="9" t="s">
        <v>41</v>
      </c>
      <c r="N1237" s="9">
        <v>74509</v>
      </c>
      <c r="O1237" s="9">
        <v>2861</v>
      </c>
      <c r="P1237" s="14">
        <v>2802.68</v>
      </c>
      <c r="Q1237" s="14">
        <f t="shared" si="154"/>
        <v>2802.68</v>
      </c>
      <c r="R1237" s="9">
        <v>433</v>
      </c>
      <c r="S1237" s="9" t="b">
        <v>1</v>
      </c>
      <c r="T1237" s="9">
        <v>0</v>
      </c>
      <c r="U1237" s="9">
        <f t="shared" si="155"/>
        <v>0</v>
      </c>
      <c r="V1237" s="14">
        <f t="shared" si="156"/>
        <v>18847.32</v>
      </c>
      <c r="W1237" s="14">
        <f t="shared" si="157"/>
        <v>6.47270207852194</v>
      </c>
      <c r="X1237" s="14">
        <f t="shared" si="158"/>
        <v>0</v>
      </c>
      <c r="Y1237" s="9">
        <f t="shared" si="159"/>
        <v>0</v>
      </c>
    </row>
    <row r="1238" spans="1:25">
      <c r="A1238" s="5" t="s">
        <v>2564</v>
      </c>
      <c r="B1238" s="6" t="s">
        <v>2565</v>
      </c>
      <c r="C1238" s="7" t="s">
        <v>4131</v>
      </c>
      <c r="D1238" s="7">
        <v>45083</v>
      </c>
      <c r="E1238" s="6">
        <v>6</v>
      </c>
      <c r="F1238" s="6">
        <v>6</v>
      </c>
      <c r="G1238" s="6">
        <v>2023</v>
      </c>
      <c r="H1238" s="7">
        <f t="shared" si="152"/>
        <v>45083</v>
      </c>
      <c r="I1238" s="7" t="str" cm="1">
        <f t="array" ref="I1238">_xlfn.IFS(E1238=1,"January",E1238=2,"Febuary",E1238=3,"March",E1238=4,"April",E1238=5,"May",E1238=6,"June",E1238=7,"July",E1238=8,"August",E1238=9,"September",E1238=10,"October",E1238=11,"November",E1238=12,"December",E1238&gt;12,_xlfn.IFS(F1238=1,"January",F1238=2,"Febuary",F1238=3,"March",F1238=4,"April",F1238=5,"May",F1238=6,"June",F1238=7,"July",F1238=8,"August",F1238=9,"September",F1238=10,"October",F1238=11,"November",F1238=12,"December"))</f>
        <v>June</v>
      </c>
      <c r="J1238" s="7" t="str" cm="1">
        <f t="array" ref="J1238">_xlfn.IFS(OR(I1238="December",I1238="January",I1238="Febuary"),"Winter",OR(I1238="March",I1238="April",I1238="May"),"Spring",OR(I1238="June",I1238="July",I1238="August"),"Summer",OR(I1238="September",I1238="October",I1238="November"),"Fall")</f>
        <v>Summer</v>
      </c>
      <c r="K1238" s="11">
        <v>45110</v>
      </c>
      <c r="L1238" s="6">
        <f t="shared" si="153"/>
        <v>27</v>
      </c>
      <c r="M1238" s="6" t="s">
        <v>19</v>
      </c>
      <c r="N1238" s="6">
        <v>9577</v>
      </c>
      <c r="O1238" s="6">
        <v>351</v>
      </c>
      <c r="P1238" s="12">
        <v>205.57</v>
      </c>
      <c r="Q1238" s="12">
        <f t="shared" si="154"/>
        <v>205.57</v>
      </c>
      <c r="R1238" s="6">
        <v>27</v>
      </c>
      <c r="S1238" s="6" t="b">
        <v>0</v>
      </c>
      <c r="T1238" s="6">
        <v>0</v>
      </c>
      <c r="U1238" s="6">
        <f t="shared" si="155"/>
        <v>0</v>
      </c>
      <c r="V1238" s="12">
        <f t="shared" si="156"/>
        <v>1144.43</v>
      </c>
      <c r="W1238" s="12">
        <f t="shared" si="157"/>
        <v>7.6137037037037</v>
      </c>
      <c r="X1238" s="12">
        <f t="shared" si="158"/>
        <v>0</v>
      </c>
      <c r="Y1238" s="6">
        <f t="shared" si="159"/>
        <v>0</v>
      </c>
    </row>
    <row r="1239" spans="1:25">
      <c r="A1239" s="8" t="s">
        <v>2566</v>
      </c>
      <c r="B1239" s="9" t="s">
        <v>2567</v>
      </c>
      <c r="C1239" s="10" t="s">
        <v>4129</v>
      </c>
      <c r="D1239" s="10">
        <v>45067</v>
      </c>
      <c r="E1239" s="9">
        <v>5</v>
      </c>
      <c r="F1239" s="9">
        <v>21</v>
      </c>
      <c r="G1239" s="9">
        <v>2023</v>
      </c>
      <c r="H1239" s="10">
        <f t="shared" si="152"/>
        <v>45067</v>
      </c>
      <c r="I1239" s="10" t="str" cm="1">
        <f t="array" ref="I1239">_xlfn.IFS(E1239=1,"January",E1239=2,"Febuary",E1239=3,"March",E1239=4,"April",E1239=5,"May",E1239=6,"June",E1239=7,"July",E1239=8,"August",E1239=9,"September",E1239=10,"October",E1239=11,"November",E1239=12,"December",E1239&gt;12,_xlfn.IFS(F1239=1,"January",F1239=2,"Febuary",F1239=3,"March",F1239=4,"April",F1239=5,"May",F1239=6,"June",F1239=7,"July",F1239=8,"August",F1239=9,"September",F1239=10,"October",F1239=11,"November",F1239=12,"December"))</f>
        <v>May</v>
      </c>
      <c r="J1239" s="10" t="str" cm="1">
        <f t="array" ref="J1239">_xlfn.IFS(OR(I1239="December",I1239="January",I1239="Febuary"),"Winter",OR(I1239="March",I1239="April",I1239="May"),"Spring",OR(I1239="June",I1239="July",I1239="August"),"Summer",OR(I1239="September",I1239="October",I1239="November"),"Fall")</f>
        <v>Spring</v>
      </c>
      <c r="K1239" s="13">
        <v>45078</v>
      </c>
      <c r="L1239" s="9">
        <f t="shared" si="153"/>
        <v>11</v>
      </c>
      <c r="M1239" s="9" t="s">
        <v>33</v>
      </c>
      <c r="N1239" s="9">
        <v>9070</v>
      </c>
      <c r="O1239" s="9">
        <v>167</v>
      </c>
      <c r="P1239" s="14">
        <v>117.98</v>
      </c>
      <c r="Q1239" s="14">
        <f t="shared" si="154"/>
        <v>117.98</v>
      </c>
      <c r="R1239" s="9">
        <v>28</v>
      </c>
      <c r="S1239" s="9" t="b">
        <v>1</v>
      </c>
      <c r="T1239" s="9">
        <v>0</v>
      </c>
      <c r="U1239" s="9">
        <f t="shared" si="155"/>
        <v>0</v>
      </c>
      <c r="V1239" s="14">
        <f t="shared" si="156"/>
        <v>1282.02</v>
      </c>
      <c r="W1239" s="14">
        <f t="shared" si="157"/>
        <v>4.21357142857143</v>
      </c>
      <c r="X1239" s="14">
        <f t="shared" si="158"/>
        <v>0</v>
      </c>
      <c r="Y1239" s="9">
        <f t="shared" si="159"/>
        <v>0</v>
      </c>
    </row>
    <row r="1240" spans="1:25">
      <c r="A1240" s="5" t="s">
        <v>2568</v>
      </c>
      <c r="B1240" s="6" t="s">
        <v>2569</v>
      </c>
      <c r="C1240" s="7" t="s">
        <v>4129</v>
      </c>
      <c r="D1240" s="7">
        <v>45105</v>
      </c>
      <c r="E1240" s="6">
        <v>6</v>
      </c>
      <c r="F1240" s="6">
        <v>28</v>
      </c>
      <c r="G1240" s="6">
        <v>2023</v>
      </c>
      <c r="H1240" s="7">
        <f t="shared" si="152"/>
        <v>45105</v>
      </c>
      <c r="I1240" s="7" t="str" cm="1">
        <f t="array" ref="I1240">_xlfn.IFS(E1240=1,"January",E1240=2,"Febuary",E1240=3,"March",E1240=4,"April",E1240=5,"May",E1240=6,"June",E1240=7,"July",E1240=8,"August",E1240=9,"September",E1240=10,"October",E1240=11,"November",E1240=12,"December",E1240&gt;12,_xlfn.IFS(F1240=1,"January",F1240=2,"Febuary",F1240=3,"March",F1240=4,"April",F1240=5,"May",F1240=6,"June",F1240=7,"July",F1240=8,"August",F1240=9,"September",F1240=10,"October",F1240=11,"November",F1240=12,"December"))</f>
        <v>June</v>
      </c>
      <c r="J1240" s="7" t="str" cm="1">
        <f t="array" ref="J1240">_xlfn.IFS(OR(I1240="December",I1240="January",I1240="Febuary"),"Winter",OR(I1240="March",I1240="April",I1240="May"),"Spring",OR(I1240="June",I1240="July",I1240="August"),"Summer",OR(I1240="September",I1240="October",I1240="November"),"Fall")</f>
        <v>Summer</v>
      </c>
      <c r="K1240" s="11">
        <v>45122</v>
      </c>
      <c r="L1240" s="6">
        <f t="shared" si="153"/>
        <v>17</v>
      </c>
      <c r="M1240" s="6" t="s">
        <v>19</v>
      </c>
      <c r="N1240" s="6">
        <v>9666</v>
      </c>
      <c r="O1240" s="6">
        <v>430</v>
      </c>
      <c r="P1240" s="12">
        <v>215.6</v>
      </c>
      <c r="Q1240" s="12">
        <f t="shared" si="154"/>
        <v>215.6</v>
      </c>
      <c r="R1240" s="6">
        <v>29</v>
      </c>
      <c r="S1240" s="6" t="b">
        <v>0</v>
      </c>
      <c r="T1240" s="6">
        <v>0</v>
      </c>
      <c r="U1240" s="6">
        <f t="shared" si="155"/>
        <v>0</v>
      </c>
      <c r="V1240" s="12">
        <f t="shared" si="156"/>
        <v>1234.4</v>
      </c>
      <c r="W1240" s="12">
        <f t="shared" si="157"/>
        <v>7.43448275862069</v>
      </c>
      <c r="X1240" s="12">
        <f t="shared" si="158"/>
        <v>0</v>
      </c>
      <c r="Y1240" s="6">
        <f t="shared" si="159"/>
        <v>0</v>
      </c>
    </row>
    <row r="1241" spans="1:25">
      <c r="A1241" s="8" t="s">
        <v>2570</v>
      </c>
      <c r="B1241" s="9" t="s">
        <v>2571</v>
      </c>
      <c r="C1241" s="10" t="s">
        <v>4129</v>
      </c>
      <c r="D1241" s="10">
        <v>45081</v>
      </c>
      <c r="E1241" s="9">
        <v>6</v>
      </c>
      <c r="F1241" s="9">
        <v>4</v>
      </c>
      <c r="G1241" s="9">
        <v>2023</v>
      </c>
      <c r="H1241" s="10">
        <f t="shared" si="152"/>
        <v>45081</v>
      </c>
      <c r="I1241" s="10" t="str" cm="1">
        <f t="array" ref="I1241">_xlfn.IFS(E1241=1,"January",E1241=2,"Febuary",E1241=3,"March",E1241=4,"April",E1241=5,"May",E1241=6,"June",E1241=7,"July",E1241=8,"August",E1241=9,"September",E1241=10,"October",E1241=11,"November",E1241=12,"December",E1241&gt;12,_xlfn.IFS(F1241=1,"January",F1241=2,"Febuary",F1241=3,"March",F1241=4,"April",F1241=5,"May",F1241=6,"June",F1241=7,"July",F1241=8,"August",F1241=9,"September",F1241=10,"October",F1241=11,"November",F1241=12,"December"))</f>
        <v>June</v>
      </c>
      <c r="J1241" s="10" t="str" cm="1">
        <f t="array" ref="J1241">_xlfn.IFS(OR(I1241="December",I1241="January",I1241="Febuary"),"Winter",OR(I1241="March",I1241="April",I1241="May"),"Spring",OR(I1241="June",I1241="July",I1241="August"),"Summer",OR(I1241="September",I1241="October",I1241="November"),"Fall")</f>
        <v>Summer</v>
      </c>
      <c r="K1241" s="13">
        <v>45103</v>
      </c>
      <c r="L1241" s="9">
        <f t="shared" si="153"/>
        <v>22</v>
      </c>
      <c r="M1241" s="9" t="s">
        <v>33</v>
      </c>
      <c r="N1241" s="9">
        <v>58761</v>
      </c>
      <c r="O1241" s="9">
        <v>1530</v>
      </c>
      <c r="P1241" s="14">
        <v>2837.9</v>
      </c>
      <c r="Q1241" s="14">
        <f t="shared" si="154"/>
        <v>2837.9</v>
      </c>
      <c r="R1241" s="9">
        <v>227</v>
      </c>
      <c r="S1241" s="9" t="b">
        <v>0</v>
      </c>
      <c r="T1241" s="9">
        <v>0</v>
      </c>
      <c r="U1241" s="9">
        <f t="shared" si="155"/>
        <v>0</v>
      </c>
      <c r="V1241" s="14">
        <f t="shared" si="156"/>
        <v>8512.1</v>
      </c>
      <c r="W1241" s="14">
        <f t="shared" si="157"/>
        <v>12.5017621145374</v>
      </c>
      <c r="X1241" s="14">
        <f t="shared" si="158"/>
        <v>0</v>
      </c>
      <c r="Y1241" s="9">
        <f t="shared" si="159"/>
        <v>0</v>
      </c>
    </row>
    <row r="1242" spans="1:25">
      <c r="A1242" s="5" t="s">
        <v>2572</v>
      </c>
      <c r="B1242" s="6" t="s">
        <v>2573</v>
      </c>
      <c r="C1242" s="7" t="s">
        <v>4127</v>
      </c>
      <c r="D1242" s="7">
        <v>45130</v>
      </c>
      <c r="E1242" s="6">
        <v>7</v>
      </c>
      <c r="F1242" s="6">
        <v>23</v>
      </c>
      <c r="G1242" s="6">
        <v>2023</v>
      </c>
      <c r="H1242" s="7">
        <f t="shared" si="152"/>
        <v>45130</v>
      </c>
      <c r="I1242" s="7" t="str" cm="1">
        <f t="array" ref="I1242">_xlfn.IFS(E1242=1,"January",E1242=2,"Febuary",E1242=3,"March",E1242=4,"April",E1242=5,"May",E1242=6,"June",E1242=7,"July",E1242=8,"August",E1242=9,"September",E1242=10,"October",E1242=11,"November",E1242=12,"December",E1242&gt;12,_xlfn.IFS(F1242=1,"January",F1242=2,"Febuary",F1242=3,"March",F1242=4,"April",F1242=5,"May",F1242=6,"June",F1242=7,"July",F1242=8,"August",F1242=9,"September",F1242=10,"October",F1242=11,"November",F1242=12,"December"))</f>
        <v>July</v>
      </c>
      <c r="J1242" s="7" t="str" cm="1">
        <f t="array" ref="J1242">_xlfn.IFS(OR(I1242="December",I1242="January",I1242="Febuary"),"Winter",OR(I1242="March",I1242="April",I1242="May"),"Spring",OR(I1242="June",I1242="July",I1242="August"),"Summer",OR(I1242="September",I1242="October",I1242="November"),"Fall")</f>
        <v>Summer</v>
      </c>
      <c r="K1242" s="11">
        <v>45144</v>
      </c>
      <c r="L1242" s="6">
        <f t="shared" si="153"/>
        <v>14</v>
      </c>
      <c r="M1242" s="6" t="s">
        <v>33</v>
      </c>
      <c r="N1242" s="6">
        <v>37368</v>
      </c>
      <c r="O1242" s="6">
        <v>810</v>
      </c>
      <c r="P1242" s="12">
        <v>434.91</v>
      </c>
      <c r="Q1242" s="12">
        <f t="shared" si="154"/>
        <v>434.91</v>
      </c>
      <c r="R1242" s="6">
        <v>81</v>
      </c>
      <c r="S1242" s="6" t="b">
        <v>0</v>
      </c>
      <c r="T1242" s="6">
        <v>0</v>
      </c>
      <c r="U1242" s="6">
        <f t="shared" si="155"/>
        <v>0</v>
      </c>
      <c r="V1242" s="12">
        <f t="shared" si="156"/>
        <v>3615.09</v>
      </c>
      <c r="W1242" s="12">
        <f t="shared" si="157"/>
        <v>5.36925925925926</v>
      </c>
      <c r="X1242" s="12">
        <f t="shared" si="158"/>
        <v>0</v>
      </c>
      <c r="Y1242" s="6">
        <f t="shared" si="159"/>
        <v>0</v>
      </c>
    </row>
    <row r="1243" spans="1:25">
      <c r="A1243" s="8" t="s">
        <v>2574</v>
      </c>
      <c r="B1243" s="9" t="s">
        <v>2575</v>
      </c>
      <c r="C1243" s="10" t="s">
        <v>4129</v>
      </c>
      <c r="D1243" s="10">
        <v>45266</v>
      </c>
      <c r="E1243" s="9">
        <v>12</v>
      </c>
      <c r="F1243" s="9">
        <v>6</v>
      </c>
      <c r="G1243" s="9">
        <v>2023</v>
      </c>
      <c r="H1243" s="10">
        <f t="shared" si="152"/>
        <v>45266</v>
      </c>
      <c r="I1243" s="10" t="str" cm="1">
        <f t="array" ref="I1243">_xlfn.IFS(E1243=1,"January",E1243=2,"Febuary",E1243=3,"March",E1243=4,"April",E1243=5,"May",E1243=6,"June",E1243=7,"July",E1243=8,"August",E1243=9,"September",E1243=10,"October",E1243=11,"November",E1243=12,"December",E1243&gt;12,_xlfn.IFS(F1243=1,"January",F1243=2,"Febuary",F1243=3,"March",F1243=4,"April",F1243=5,"May",F1243=6,"June",F1243=7,"July",F1243=8,"August",F1243=9,"September",F1243=10,"October",F1243=11,"November",F1243=12,"December"))</f>
        <v>December</v>
      </c>
      <c r="J1243" s="10" t="str" cm="1">
        <f t="array" ref="J1243">_xlfn.IFS(OR(I1243="December",I1243="January",I1243="Febuary"),"Winter",OR(I1243="March",I1243="April",I1243="May"),"Spring",OR(I1243="June",I1243="July",I1243="August"),"Summer",OR(I1243="September",I1243="October",I1243="November"),"Fall")</f>
        <v>Winter</v>
      </c>
      <c r="K1243" s="13">
        <v>45275</v>
      </c>
      <c r="L1243" s="9">
        <f t="shared" si="153"/>
        <v>9</v>
      </c>
      <c r="M1243" s="9" t="s">
        <v>41</v>
      </c>
      <c r="N1243" s="9">
        <v>7783</v>
      </c>
      <c r="O1243" s="9">
        <v>125</v>
      </c>
      <c r="P1243" s="14">
        <v>101.77</v>
      </c>
      <c r="Q1243" s="14">
        <f t="shared" si="154"/>
        <v>101.77</v>
      </c>
      <c r="R1243" s="9">
        <v>20</v>
      </c>
      <c r="S1243" s="9" t="b">
        <v>0</v>
      </c>
      <c r="T1243" s="9">
        <v>0</v>
      </c>
      <c r="U1243" s="9">
        <f t="shared" si="155"/>
        <v>0</v>
      </c>
      <c r="V1243" s="14">
        <f t="shared" si="156"/>
        <v>898.23</v>
      </c>
      <c r="W1243" s="14">
        <f t="shared" si="157"/>
        <v>5.0885</v>
      </c>
      <c r="X1243" s="14">
        <f t="shared" si="158"/>
        <v>0</v>
      </c>
      <c r="Y1243" s="9">
        <f t="shared" si="159"/>
        <v>0</v>
      </c>
    </row>
    <row r="1244" spans="1:25">
      <c r="A1244" s="5" t="s">
        <v>2576</v>
      </c>
      <c r="B1244" s="6" t="s">
        <v>2577</v>
      </c>
      <c r="C1244" s="7" t="s">
        <v>4128</v>
      </c>
      <c r="D1244" s="7">
        <v>45214</v>
      </c>
      <c r="E1244" s="6">
        <v>10</v>
      </c>
      <c r="F1244" s="6">
        <v>15</v>
      </c>
      <c r="G1244" s="6">
        <v>2023</v>
      </c>
      <c r="H1244" s="7">
        <f t="shared" si="152"/>
        <v>45214</v>
      </c>
      <c r="I1244" s="7" t="str" cm="1">
        <f t="array" ref="I1244">_xlfn.IFS(E1244=1,"January",E1244=2,"Febuary",E1244=3,"March",E1244=4,"April",E1244=5,"May",E1244=6,"June",E1244=7,"July",E1244=8,"August",E1244=9,"September",E1244=10,"October",E1244=11,"November",E1244=12,"December",E1244&gt;12,_xlfn.IFS(F1244=1,"January",F1244=2,"Febuary",F1244=3,"March",F1244=4,"April",F1244=5,"May",F1244=6,"June",F1244=7,"July",F1244=8,"August",F1244=9,"September",F1244=10,"October",F1244=11,"November",F1244=12,"December"))</f>
        <v>October</v>
      </c>
      <c r="J1244" s="7" t="str" cm="1">
        <f t="array" ref="J1244">_xlfn.IFS(OR(I1244="December",I1244="January",I1244="Febuary"),"Winter",OR(I1244="March",I1244="April",I1244="May"),"Spring",OR(I1244="June",I1244="July",I1244="August"),"Summer",OR(I1244="September",I1244="October",I1244="November"),"Fall")</f>
        <v>Fall</v>
      </c>
      <c r="K1244" s="11">
        <v>45223</v>
      </c>
      <c r="L1244" s="6">
        <f t="shared" si="153"/>
        <v>9</v>
      </c>
      <c r="M1244" s="6" t="s">
        <v>23</v>
      </c>
      <c r="N1244" s="6">
        <v>42914</v>
      </c>
      <c r="O1244" s="6">
        <v>886</v>
      </c>
      <c r="P1244" s="12">
        <v>996.21</v>
      </c>
      <c r="Q1244" s="12">
        <f t="shared" si="154"/>
        <v>996.21</v>
      </c>
      <c r="R1244" s="6">
        <v>117</v>
      </c>
      <c r="S1244" s="6" t="b">
        <v>1</v>
      </c>
      <c r="T1244" s="6">
        <v>0</v>
      </c>
      <c r="U1244" s="6">
        <f t="shared" si="155"/>
        <v>0</v>
      </c>
      <c r="V1244" s="12">
        <f t="shared" si="156"/>
        <v>4853.79</v>
      </c>
      <c r="W1244" s="12">
        <f t="shared" si="157"/>
        <v>8.51461538461539</v>
      </c>
      <c r="X1244" s="12">
        <f t="shared" si="158"/>
        <v>0</v>
      </c>
      <c r="Y1244" s="6">
        <f t="shared" si="159"/>
        <v>0</v>
      </c>
    </row>
    <row r="1245" spans="1:25">
      <c r="A1245" s="8" t="s">
        <v>2578</v>
      </c>
      <c r="B1245" s="9" t="s">
        <v>2579</v>
      </c>
      <c r="C1245" s="10" t="s">
        <v>4128</v>
      </c>
      <c r="D1245" s="10">
        <v>45079</v>
      </c>
      <c r="E1245" s="9">
        <v>6</v>
      </c>
      <c r="F1245" s="9">
        <v>2</v>
      </c>
      <c r="G1245" s="9">
        <v>2023</v>
      </c>
      <c r="H1245" s="10">
        <f t="shared" si="152"/>
        <v>45079</v>
      </c>
      <c r="I1245" s="10" t="str" cm="1">
        <f t="array" ref="I1245">_xlfn.IFS(E1245=1,"January",E1245=2,"Febuary",E1245=3,"March",E1245=4,"April",E1245=5,"May",E1245=6,"June",E1245=7,"July",E1245=8,"August",E1245=9,"September",E1245=10,"October",E1245=11,"November",E1245=12,"December",E1245&gt;12,_xlfn.IFS(F1245=1,"January",F1245=2,"Febuary",F1245=3,"March",F1245=4,"April",F1245=5,"May",F1245=6,"June",F1245=7,"July",F1245=8,"August",F1245=9,"September",F1245=10,"October",F1245=11,"November",F1245=12,"December"))</f>
        <v>June</v>
      </c>
      <c r="J1245" s="10" t="str" cm="1">
        <f t="array" ref="J1245">_xlfn.IFS(OR(I1245="December",I1245="January",I1245="Febuary"),"Winter",OR(I1245="March",I1245="April",I1245="May"),"Spring",OR(I1245="June",I1245="July",I1245="August"),"Summer",OR(I1245="September",I1245="October",I1245="November"),"Fall")</f>
        <v>Summer</v>
      </c>
      <c r="K1245" s="13">
        <v>45099</v>
      </c>
      <c r="L1245" s="9">
        <f t="shared" si="153"/>
        <v>20</v>
      </c>
      <c r="M1245" s="9" t="s">
        <v>23</v>
      </c>
      <c r="N1245" s="9">
        <v>71507</v>
      </c>
      <c r="O1245" s="9">
        <v>778</v>
      </c>
      <c r="P1245" s="14">
        <v>805.12</v>
      </c>
      <c r="Q1245" s="14">
        <f t="shared" si="154"/>
        <v>805.12</v>
      </c>
      <c r="R1245" s="9">
        <v>91</v>
      </c>
      <c r="S1245" s="9" t="b">
        <v>1</v>
      </c>
      <c r="T1245" s="9">
        <v>0</v>
      </c>
      <c r="U1245" s="9">
        <f t="shared" si="155"/>
        <v>0</v>
      </c>
      <c r="V1245" s="14">
        <f t="shared" si="156"/>
        <v>3744.88</v>
      </c>
      <c r="W1245" s="14">
        <f t="shared" si="157"/>
        <v>8.84747252747253</v>
      </c>
      <c r="X1245" s="14">
        <f t="shared" si="158"/>
        <v>0</v>
      </c>
      <c r="Y1245" s="9">
        <f t="shared" si="159"/>
        <v>0</v>
      </c>
    </row>
    <row r="1246" spans="1:25">
      <c r="A1246" s="5" t="s">
        <v>2580</v>
      </c>
      <c r="B1246" s="6" t="s">
        <v>2581</v>
      </c>
      <c r="C1246" s="7" t="s">
        <v>4129</v>
      </c>
      <c r="D1246" s="7">
        <v>45099</v>
      </c>
      <c r="E1246" s="6">
        <v>6</v>
      </c>
      <c r="F1246" s="6">
        <v>22</v>
      </c>
      <c r="G1246" s="6">
        <v>2023</v>
      </c>
      <c r="H1246" s="7">
        <f t="shared" si="152"/>
        <v>45099</v>
      </c>
      <c r="I1246" s="7" t="str" cm="1">
        <f t="array" ref="I1246">_xlfn.IFS(E1246=1,"January",E1246=2,"Febuary",E1246=3,"March",E1246=4,"April",E1246=5,"May",E1246=6,"June",E1246=7,"July",E1246=8,"August",E1246=9,"September",E1246=10,"October",E1246=11,"November",E1246=12,"December",E1246&gt;12,_xlfn.IFS(F1246=1,"January",F1246=2,"Febuary",F1246=3,"March",F1246=4,"April",F1246=5,"May",F1246=6,"June",F1246=7,"July",F1246=8,"August",F1246=9,"September",F1246=10,"October",F1246=11,"November",F1246=12,"December"))</f>
        <v>June</v>
      </c>
      <c r="J1246" s="7" t="str" cm="1">
        <f t="array" ref="J1246">_xlfn.IFS(OR(I1246="December",I1246="January",I1246="Febuary"),"Winter",OR(I1246="March",I1246="April",I1246="May"),"Spring",OR(I1246="June",I1246="July",I1246="August"),"Summer",OR(I1246="September",I1246="October",I1246="November"),"Fall")</f>
        <v>Summer</v>
      </c>
      <c r="K1246" s="11">
        <v>45113</v>
      </c>
      <c r="L1246" s="6">
        <f t="shared" si="153"/>
        <v>14</v>
      </c>
      <c r="M1246" s="6" t="s">
        <v>19</v>
      </c>
      <c r="N1246" s="6">
        <v>80026</v>
      </c>
      <c r="O1246" s="6">
        <v>2667</v>
      </c>
      <c r="P1246" s="12">
        <v>4980.86</v>
      </c>
      <c r="Q1246" s="12">
        <f t="shared" si="154"/>
        <v>3636.145</v>
      </c>
      <c r="R1246" s="6">
        <v>201</v>
      </c>
      <c r="S1246" s="6" t="b">
        <v>0</v>
      </c>
      <c r="T1246" s="6">
        <v>0</v>
      </c>
      <c r="U1246" s="6">
        <f t="shared" si="155"/>
        <v>0</v>
      </c>
      <c r="V1246" s="12">
        <f t="shared" si="156"/>
        <v>6413.855</v>
      </c>
      <c r="W1246" s="12">
        <f t="shared" si="157"/>
        <v>18.0902736318408</v>
      </c>
      <c r="X1246" s="12">
        <f t="shared" si="158"/>
        <v>0</v>
      </c>
      <c r="Y1246" s="6">
        <f t="shared" si="159"/>
        <v>0</v>
      </c>
    </row>
    <row r="1247" spans="1:25">
      <c r="A1247" s="8" t="s">
        <v>2582</v>
      </c>
      <c r="B1247" s="9" t="s">
        <v>2583</v>
      </c>
      <c r="C1247" s="10" t="s">
        <v>4127</v>
      </c>
      <c r="D1247" s="10">
        <v>45068</v>
      </c>
      <c r="E1247" s="9">
        <v>5</v>
      </c>
      <c r="F1247" s="9">
        <v>22</v>
      </c>
      <c r="G1247" s="9">
        <v>2023</v>
      </c>
      <c r="H1247" s="10">
        <f t="shared" si="152"/>
        <v>45068</v>
      </c>
      <c r="I1247" s="10" t="str" cm="1">
        <f t="array" ref="I1247">_xlfn.IFS(E1247=1,"January",E1247=2,"Febuary",E1247=3,"March",E1247=4,"April",E1247=5,"May",E1247=6,"June",E1247=7,"July",E1247=8,"August",E1247=9,"September",E1247=10,"October",E1247=11,"November",E1247=12,"December",E1247&gt;12,_xlfn.IFS(F1247=1,"January",F1247=2,"Febuary",F1247=3,"March",F1247=4,"April",F1247=5,"May",F1247=6,"June",F1247=7,"July",F1247=8,"August",F1247=9,"September",F1247=10,"October",F1247=11,"November",F1247=12,"December"))</f>
        <v>May</v>
      </c>
      <c r="J1247" s="10" t="str" cm="1">
        <f t="array" ref="J1247">_xlfn.IFS(OR(I1247="December",I1247="January",I1247="Febuary"),"Winter",OR(I1247="March",I1247="April",I1247="May"),"Spring",OR(I1247="June",I1247="July",I1247="August"),"Summer",OR(I1247="September",I1247="October",I1247="November"),"Fall")</f>
        <v>Spring</v>
      </c>
      <c r="K1247" s="13">
        <v>45090</v>
      </c>
      <c r="L1247" s="9">
        <f t="shared" si="153"/>
        <v>22</v>
      </c>
      <c r="M1247" s="9" t="s">
        <v>33</v>
      </c>
      <c r="N1247" s="9">
        <v>68526</v>
      </c>
      <c r="O1247" s="9">
        <v>2993</v>
      </c>
      <c r="P1247" s="14">
        <v>1677.38</v>
      </c>
      <c r="Q1247" s="14">
        <f t="shared" si="154"/>
        <v>1677.38</v>
      </c>
      <c r="R1247" s="9">
        <v>435</v>
      </c>
      <c r="S1247" s="9" t="b">
        <v>1</v>
      </c>
      <c r="T1247" s="9">
        <v>0</v>
      </c>
      <c r="U1247" s="9">
        <f t="shared" si="155"/>
        <v>0</v>
      </c>
      <c r="V1247" s="14">
        <f t="shared" si="156"/>
        <v>20072.62</v>
      </c>
      <c r="W1247" s="14">
        <f t="shared" si="157"/>
        <v>3.85604597701149</v>
      </c>
      <c r="X1247" s="14">
        <f t="shared" si="158"/>
        <v>0</v>
      </c>
      <c r="Y1247" s="9">
        <f t="shared" si="159"/>
        <v>0</v>
      </c>
    </row>
    <row r="1248" spans="1:25">
      <c r="A1248" s="5" t="s">
        <v>2584</v>
      </c>
      <c r="B1248" s="6" t="s">
        <v>2585</v>
      </c>
      <c r="C1248" s="7" t="s">
        <v>4129</v>
      </c>
      <c r="D1248" s="7">
        <v>45260</v>
      </c>
      <c r="E1248" s="6">
        <v>11</v>
      </c>
      <c r="F1248" s="6">
        <v>30</v>
      </c>
      <c r="G1248" s="6">
        <v>2023</v>
      </c>
      <c r="H1248" s="7">
        <f t="shared" si="152"/>
        <v>45260</v>
      </c>
      <c r="I1248" s="7" t="str" cm="1">
        <f t="array" ref="I1248">_xlfn.IFS(E1248=1,"January",E1248=2,"Febuary",E1248=3,"March",E1248=4,"April",E1248=5,"May",E1248=6,"June",E1248=7,"July",E1248=8,"August",E1248=9,"September",E1248=10,"October",E1248=11,"November",E1248=12,"December",E1248&gt;12,_xlfn.IFS(F1248=1,"January",F1248=2,"Febuary",F1248=3,"March",F1248=4,"April",F1248=5,"May",F1248=6,"June",F1248=7,"July",F1248=8,"August",F1248=9,"September",F1248=10,"October",F1248=11,"November",F1248=12,"December"))</f>
        <v>November</v>
      </c>
      <c r="J1248" s="7" t="str" cm="1">
        <f t="array" ref="J1248">_xlfn.IFS(OR(I1248="December",I1248="January",I1248="Febuary"),"Winter",OR(I1248="March",I1248="April",I1248="May"),"Spring",OR(I1248="June",I1248="July",I1248="August"),"Summer",OR(I1248="September",I1248="October",I1248="November"),"Fall")</f>
        <v>Fall</v>
      </c>
      <c r="K1248" s="11">
        <v>45282</v>
      </c>
      <c r="L1248" s="6">
        <f t="shared" si="153"/>
        <v>22</v>
      </c>
      <c r="M1248" s="6" t="s">
        <v>33</v>
      </c>
      <c r="N1248" s="6">
        <v>71835</v>
      </c>
      <c r="O1248" s="6">
        <v>2295</v>
      </c>
      <c r="P1248" s="12">
        <v>2910.8</v>
      </c>
      <c r="Q1248" s="12">
        <f t="shared" si="154"/>
        <v>2910.8</v>
      </c>
      <c r="R1248" s="6">
        <v>450</v>
      </c>
      <c r="S1248" s="6" t="b">
        <v>1</v>
      </c>
      <c r="T1248" s="6">
        <v>0</v>
      </c>
      <c r="U1248" s="6">
        <f t="shared" si="155"/>
        <v>0</v>
      </c>
      <c r="V1248" s="12">
        <f t="shared" si="156"/>
        <v>19589.2</v>
      </c>
      <c r="W1248" s="12">
        <f t="shared" si="157"/>
        <v>6.46844444444444</v>
      </c>
      <c r="X1248" s="12">
        <f t="shared" si="158"/>
        <v>0</v>
      </c>
      <c r="Y1248" s="6">
        <f t="shared" si="159"/>
        <v>0</v>
      </c>
    </row>
    <row r="1249" spans="1:25">
      <c r="A1249" s="8" t="s">
        <v>2586</v>
      </c>
      <c r="B1249" s="9" t="s">
        <v>2587</v>
      </c>
      <c r="C1249" s="10" t="s">
        <v>4128</v>
      </c>
      <c r="D1249" s="10">
        <v>45050</v>
      </c>
      <c r="E1249" s="9">
        <v>5</v>
      </c>
      <c r="F1249" s="9">
        <v>4</v>
      </c>
      <c r="G1249" s="9">
        <v>2023</v>
      </c>
      <c r="H1249" s="10">
        <f t="shared" si="152"/>
        <v>45050</v>
      </c>
      <c r="I1249" s="10" t="str" cm="1">
        <f t="array" ref="I1249">_xlfn.IFS(E1249=1,"January",E1249=2,"Febuary",E1249=3,"March",E1249=4,"April",E1249=5,"May",E1249=6,"June",E1249=7,"July",E1249=8,"August",E1249=9,"September",E1249=10,"October",E1249=11,"November",E1249=12,"December",E1249&gt;12,_xlfn.IFS(F1249=1,"January",F1249=2,"Febuary",F1249=3,"March",F1249=4,"April",F1249=5,"May",F1249=6,"June",F1249=7,"July",F1249=8,"August",F1249=9,"September",F1249=10,"October",F1249=11,"November",F1249=12,"December"))</f>
        <v>May</v>
      </c>
      <c r="J1249" s="10" t="str" cm="1">
        <f t="array" ref="J1249">_xlfn.IFS(OR(I1249="December",I1249="January",I1249="Febuary"),"Winter",OR(I1249="March",I1249="April",I1249="May"),"Spring",OR(I1249="June",I1249="July",I1249="August"),"Summer",OR(I1249="September",I1249="October",I1249="November"),"Fall")</f>
        <v>Spring</v>
      </c>
      <c r="K1249" s="13">
        <v>45057</v>
      </c>
      <c r="L1249" s="9">
        <f t="shared" si="153"/>
        <v>7</v>
      </c>
      <c r="M1249" s="9" t="s">
        <v>41</v>
      </c>
      <c r="N1249" s="9">
        <v>46765</v>
      </c>
      <c r="O1249" s="9">
        <v>877</v>
      </c>
      <c r="P1249" s="14">
        <v>1333.67</v>
      </c>
      <c r="Q1249" s="14">
        <f t="shared" si="154"/>
        <v>1333.67</v>
      </c>
      <c r="R1249" s="9">
        <v>152</v>
      </c>
      <c r="S1249" s="9" t="b">
        <v>0</v>
      </c>
      <c r="T1249" s="9">
        <v>0</v>
      </c>
      <c r="U1249" s="9">
        <f t="shared" si="155"/>
        <v>0</v>
      </c>
      <c r="V1249" s="14">
        <f t="shared" si="156"/>
        <v>6266.33</v>
      </c>
      <c r="W1249" s="14">
        <f t="shared" si="157"/>
        <v>8.77414473684211</v>
      </c>
      <c r="X1249" s="14">
        <f t="shared" si="158"/>
        <v>0</v>
      </c>
      <c r="Y1249" s="9">
        <f t="shared" si="159"/>
        <v>0</v>
      </c>
    </row>
    <row r="1250" spans="1:25">
      <c r="A1250" s="5" t="s">
        <v>2588</v>
      </c>
      <c r="B1250" s="6" t="s">
        <v>2589</v>
      </c>
      <c r="C1250" s="7" t="s">
        <v>4127</v>
      </c>
      <c r="D1250" s="7">
        <v>45234</v>
      </c>
      <c r="E1250" s="6">
        <v>11</v>
      </c>
      <c r="F1250" s="6">
        <v>4</v>
      </c>
      <c r="G1250" s="6">
        <v>2023</v>
      </c>
      <c r="H1250" s="7">
        <f t="shared" si="152"/>
        <v>45234</v>
      </c>
      <c r="I1250" s="7" t="str" cm="1">
        <f t="array" ref="I1250">_xlfn.IFS(E1250=1,"January",E1250=2,"Febuary",E1250=3,"March",E1250=4,"April",E1250=5,"May",E1250=6,"June",E1250=7,"July",E1250=8,"August",E1250=9,"September",E1250=10,"October",E1250=11,"November",E1250=12,"December",E1250&gt;12,_xlfn.IFS(F1250=1,"January",F1250=2,"Febuary",F1250=3,"March",F1250=4,"April",F1250=5,"May",F1250=6,"June",F1250=7,"July",F1250=8,"August",F1250=9,"September",F1250=10,"October",F1250=11,"November",F1250=12,"December"))</f>
        <v>November</v>
      </c>
      <c r="J1250" s="7" t="str" cm="1">
        <f t="array" ref="J1250">_xlfn.IFS(OR(I1250="December",I1250="January",I1250="Febuary"),"Winter",OR(I1250="March",I1250="April",I1250="May"),"Spring",OR(I1250="June",I1250="July",I1250="August"),"Summer",OR(I1250="September",I1250="October",I1250="November"),"Fall")</f>
        <v>Fall</v>
      </c>
      <c r="K1250" s="11">
        <v>45259</v>
      </c>
      <c r="L1250" s="6">
        <f t="shared" si="153"/>
        <v>25</v>
      </c>
      <c r="M1250" s="6" t="s">
        <v>14</v>
      </c>
      <c r="N1250" s="6">
        <v>20956</v>
      </c>
      <c r="O1250" s="6">
        <v>237</v>
      </c>
      <c r="P1250" s="12">
        <v>449.72</v>
      </c>
      <c r="Q1250" s="12">
        <f t="shared" si="154"/>
        <v>449.72</v>
      </c>
      <c r="R1250" s="6">
        <v>13</v>
      </c>
      <c r="S1250" s="6" t="b">
        <v>0</v>
      </c>
      <c r="T1250" s="6">
        <v>0</v>
      </c>
      <c r="U1250" s="6">
        <f t="shared" si="155"/>
        <v>0</v>
      </c>
      <c r="V1250" s="12">
        <f t="shared" si="156"/>
        <v>200.28</v>
      </c>
      <c r="W1250" s="12">
        <f t="shared" si="157"/>
        <v>34.5938461538462</v>
      </c>
      <c r="X1250" s="12">
        <f t="shared" si="158"/>
        <v>0</v>
      </c>
      <c r="Y1250" s="6">
        <f t="shared" si="159"/>
        <v>0</v>
      </c>
    </row>
    <row r="1251" spans="1:25">
      <c r="A1251" s="8" t="s">
        <v>2590</v>
      </c>
      <c r="B1251" s="9" t="s">
        <v>2591</v>
      </c>
      <c r="C1251" s="10" t="s">
        <v>4128</v>
      </c>
      <c r="D1251" s="10">
        <v>44998</v>
      </c>
      <c r="E1251" s="9">
        <v>3</v>
      </c>
      <c r="F1251" s="9">
        <v>13</v>
      </c>
      <c r="G1251" s="9">
        <v>2023</v>
      </c>
      <c r="H1251" s="10">
        <f t="shared" si="152"/>
        <v>44998</v>
      </c>
      <c r="I1251" s="10" t="str" cm="1">
        <f t="array" ref="I1251">_xlfn.IFS(E1251=1,"January",E1251=2,"Febuary",E1251=3,"March",E1251=4,"April",E1251=5,"May",E1251=6,"June",E1251=7,"July",E1251=8,"August",E1251=9,"September",E1251=10,"October",E1251=11,"November",E1251=12,"December",E1251&gt;12,_xlfn.IFS(F1251=1,"January",F1251=2,"Febuary",F1251=3,"March",F1251=4,"April",F1251=5,"May",F1251=6,"June",F1251=7,"July",F1251=8,"August",F1251=9,"September",F1251=10,"October",F1251=11,"November",F1251=12,"December"))</f>
        <v>March</v>
      </c>
      <c r="J1251" s="10" t="str" cm="1">
        <f t="array" ref="J1251">_xlfn.IFS(OR(I1251="December",I1251="January",I1251="Febuary"),"Winter",OR(I1251="March",I1251="April",I1251="May"),"Spring",OR(I1251="June",I1251="July",I1251="August"),"Summer",OR(I1251="September",I1251="October",I1251="November"),"Fall")</f>
        <v>Spring</v>
      </c>
      <c r="K1251" s="13">
        <v>45018</v>
      </c>
      <c r="L1251" s="9">
        <f t="shared" si="153"/>
        <v>20</v>
      </c>
      <c r="M1251" s="9" t="s">
        <v>33</v>
      </c>
      <c r="N1251" s="9">
        <v>88895</v>
      </c>
      <c r="O1251" s="9">
        <v>1652</v>
      </c>
      <c r="P1251" s="14">
        <v>2363.28</v>
      </c>
      <c r="Q1251" s="14">
        <f t="shared" si="154"/>
        <v>2363.28</v>
      </c>
      <c r="R1251" s="9">
        <v>175</v>
      </c>
      <c r="S1251" s="9" t="b">
        <v>0</v>
      </c>
      <c r="T1251" s="9">
        <v>0</v>
      </c>
      <c r="U1251" s="9">
        <f t="shared" si="155"/>
        <v>0</v>
      </c>
      <c r="V1251" s="14">
        <f t="shared" si="156"/>
        <v>6386.72</v>
      </c>
      <c r="W1251" s="14">
        <f t="shared" si="157"/>
        <v>13.5044571428571</v>
      </c>
      <c r="X1251" s="14">
        <f t="shared" si="158"/>
        <v>0</v>
      </c>
      <c r="Y1251" s="9">
        <f t="shared" si="159"/>
        <v>0</v>
      </c>
    </row>
    <row r="1252" spans="1:25">
      <c r="A1252" s="5" t="s">
        <v>2592</v>
      </c>
      <c r="B1252" s="6" t="s">
        <v>2593</v>
      </c>
      <c r="C1252" s="7" t="s">
        <v>4128</v>
      </c>
      <c r="D1252" s="7">
        <v>45078</v>
      </c>
      <c r="E1252" s="6">
        <v>6</v>
      </c>
      <c r="F1252" s="6">
        <v>1</v>
      </c>
      <c r="G1252" s="6">
        <v>2023</v>
      </c>
      <c r="H1252" s="7">
        <f t="shared" si="152"/>
        <v>45078</v>
      </c>
      <c r="I1252" s="7" t="str" cm="1">
        <f t="array" ref="I1252">_xlfn.IFS(E1252=1,"January",E1252=2,"Febuary",E1252=3,"March",E1252=4,"April",E1252=5,"May",E1252=6,"June",E1252=7,"July",E1252=8,"August",E1252=9,"September",E1252=10,"October",E1252=11,"November",E1252=12,"December",E1252&gt;12,_xlfn.IFS(F1252=1,"January",F1252=2,"Febuary",F1252=3,"March",F1252=4,"April",F1252=5,"May",F1252=6,"June",F1252=7,"July",F1252=8,"August",F1252=9,"September",F1252=10,"October",F1252=11,"November",F1252=12,"December"))</f>
        <v>June</v>
      </c>
      <c r="J1252" s="7" t="str" cm="1">
        <f t="array" ref="J1252">_xlfn.IFS(OR(I1252="December",I1252="January",I1252="Febuary"),"Winter",OR(I1252="March",I1252="April",I1252="May"),"Spring",OR(I1252="June",I1252="July",I1252="August"),"Summer",OR(I1252="September",I1252="October",I1252="November"),"Fall")</f>
        <v>Summer</v>
      </c>
      <c r="K1252" s="11">
        <v>45107</v>
      </c>
      <c r="L1252" s="6">
        <f t="shared" si="153"/>
        <v>29</v>
      </c>
      <c r="M1252" s="6" t="s">
        <v>23</v>
      </c>
      <c r="N1252" s="6">
        <v>47240</v>
      </c>
      <c r="O1252" s="6">
        <v>1258</v>
      </c>
      <c r="P1252" s="12">
        <v>2145.69</v>
      </c>
      <c r="Q1252" s="12">
        <f t="shared" si="154"/>
        <v>2145.69</v>
      </c>
      <c r="R1252" s="6">
        <v>237</v>
      </c>
      <c r="S1252" s="6" t="b">
        <v>0</v>
      </c>
      <c r="T1252" s="6">
        <v>0</v>
      </c>
      <c r="U1252" s="6">
        <f t="shared" si="155"/>
        <v>0</v>
      </c>
      <c r="V1252" s="12">
        <f t="shared" si="156"/>
        <v>9704.31</v>
      </c>
      <c r="W1252" s="12">
        <f t="shared" si="157"/>
        <v>9.05354430379747</v>
      </c>
      <c r="X1252" s="12">
        <f t="shared" si="158"/>
        <v>0</v>
      </c>
      <c r="Y1252" s="6">
        <f t="shared" si="159"/>
        <v>0</v>
      </c>
    </row>
    <row r="1253" spans="1:25">
      <c r="A1253" s="8" t="s">
        <v>2594</v>
      </c>
      <c r="B1253" s="9" t="s">
        <v>2595</v>
      </c>
      <c r="C1253" s="10" t="s">
        <v>4128</v>
      </c>
      <c r="D1253" s="10">
        <v>45125</v>
      </c>
      <c r="E1253" s="9">
        <v>7</v>
      </c>
      <c r="F1253" s="9">
        <v>18</v>
      </c>
      <c r="G1253" s="9">
        <v>2023</v>
      </c>
      <c r="H1253" s="10">
        <f t="shared" si="152"/>
        <v>45125</v>
      </c>
      <c r="I1253" s="10" t="str" cm="1">
        <f t="array" ref="I1253">_xlfn.IFS(E1253=1,"January",E1253=2,"Febuary",E1253=3,"March",E1253=4,"April",E1253=5,"May",E1253=6,"June",E1253=7,"July",E1253=8,"August",E1253=9,"September",E1253=10,"October",E1253=11,"November",E1253=12,"December",E1253&gt;12,_xlfn.IFS(F1253=1,"January",F1253=2,"Febuary",F1253=3,"March",F1253=4,"April",F1253=5,"May",F1253=6,"June",F1253=7,"July",F1253=8,"August",F1253=9,"September",F1253=10,"October",F1253=11,"November",F1253=12,"December"))</f>
        <v>July</v>
      </c>
      <c r="J1253" s="10" t="str" cm="1">
        <f t="array" ref="J1253">_xlfn.IFS(OR(I1253="December",I1253="January",I1253="Febuary"),"Winter",OR(I1253="March",I1253="April",I1253="May"),"Spring",OR(I1253="June",I1253="July",I1253="August"),"Summer",OR(I1253="September",I1253="October",I1253="November"),"Fall")</f>
        <v>Summer</v>
      </c>
      <c r="K1253" s="13">
        <v>45151</v>
      </c>
      <c r="L1253" s="9">
        <f t="shared" si="153"/>
        <v>26</v>
      </c>
      <c r="M1253" s="9" t="s">
        <v>23</v>
      </c>
      <c r="N1253" s="9">
        <v>38148</v>
      </c>
      <c r="O1253" s="9">
        <v>1540</v>
      </c>
      <c r="P1253" s="14">
        <v>963.4</v>
      </c>
      <c r="Q1253" s="14">
        <f t="shared" si="154"/>
        <v>963.4</v>
      </c>
      <c r="R1253" s="9">
        <v>193</v>
      </c>
      <c r="S1253" s="9" t="b">
        <v>1</v>
      </c>
      <c r="T1253" s="9">
        <v>0</v>
      </c>
      <c r="U1253" s="9">
        <f t="shared" si="155"/>
        <v>0</v>
      </c>
      <c r="V1253" s="14">
        <f t="shared" si="156"/>
        <v>8686.6</v>
      </c>
      <c r="W1253" s="14">
        <f t="shared" si="157"/>
        <v>4.99170984455959</v>
      </c>
      <c r="X1253" s="14">
        <f t="shared" si="158"/>
        <v>0</v>
      </c>
      <c r="Y1253" s="9">
        <f t="shared" si="159"/>
        <v>0</v>
      </c>
    </row>
    <row r="1254" spans="1:25">
      <c r="A1254" s="5" t="s">
        <v>2596</v>
      </c>
      <c r="B1254" s="6" t="s">
        <v>2597</v>
      </c>
      <c r="C1254" s="7" t="s">
        <v>4127</v>
      </c>
      <c r="D1254" s="7">
        <v>45219</v>
      </c>
      <c r="E1254" s="6">
        <v>10</v>
      </c>
      <c r="F1254" s="6">
        <v>20</v>
      </c>
      <c r="G1254" s="6">
        <v>2023</v>
      </c>
      <c r="H1254" s="7">
        <f t="shared" si="152"/>
        <v>45219</v>
      </c>
      <c r="I1254" s="7" t="str" cm="1">
        <f t="array" ref="I1254">_xlfn.IFS(E1254=1,"January",E1254=2,"Febuary",E1254=3,"March",E1254=4,"April",E1254=5,"May",E1254=6,"June",E1254=7,"July",E1254=8,"August",E1254=9,"September",E1254=10,"October",E1254=11,"November",E1254=12,"December",E1254&gt;12,_xlfn.IFS(F1254=1,"January",F1254=2,"Febuary",F1254=3,"March",F1254=4,"April",F1254=5,"May",F1254=6,"June",F1254=7,"July",F1254=8,"August",F1254=9,"September",F1254=10,"October",F1254=11,"November",F1254=12,"December"))</f>
        <v>October</v>
      </c>
      <c r="J1254" s="7" t="str" cm="1">
        <f t="array" ref="J1254">_xlfn.IFS(OR(I1254="December",I1254="January",I1254="Febuary"),"Winter",OR(I1254="March",I1254="April",I1254="May"),"Spring",OR(I1254="June",I1254="July",I1254="August"),"Summer",OR(I1254="September",I1254="October",I1254="November"),"Fall")</f>
        <v>Fall</v>
      </c>
      <c r="K1254" s="11">
        <v>45224</v>
      </c>
      <c r="L1254" s="6">
        <f t="shared" si="153"/>
        <v>5</v>
      </c>
      <c r="M1254" s="6" t="s">
        <v>33</v>
      </c>
      <c r="N1254" s="6">
        <v>95270</v>
      </c>
      <c r="O1254" s="6">
        <v>1668</v>
      </c>
      <c r="P1254" s="12">
        <v>1799.62</v>
      </c>
      <c r="Q1254" s="12">
        <f t="shared" si="154"/>
        <v>1799.62</v>
      </c>
      <c r="R1254" s="6">
        <v>249</v>
      </c>
      <c r="S1254" s="6" t="b">
        <v>1</v>
      </c>
      <c r="T1254" s="6">
        <v>0</v>
      </c>
      <c r="U1254" s="6">
        <f t="shared" si="155"/>
        <v>0</v>
      </c>
      <c r="V1254" s="12">
        <f t="shared" si="156"/>
        <v>10650.38</v>
      </c>
      <c r="W1254" s="12">
        <f t="shared" si="157"/>
        <v>7.22738955823293</v>
      </c>
      <c r="X1254" s="12">
        <f t="shared" si="158"/>
        <v>0</v>
      </c>
      <c r="Y1254" s="6">
        <f t="shared" si="159"/>
        <v>0</v>
      </c>
    </row>
    <row r="1255" spans="1:25">
      <c r="A1255" s="8" t="s">
        <v>2598</v>
      </c>
      <c r="B1255" s="9" t="s">
        <v>2599</v>
      </c>
      <c r="C1255" s="10" t="s">
        <v>4128</v>
      </c>
      <c r="D1255" s="10">
        <v>45292</v>
      </c>
      <c r="E1255" s="9">
        <v>1</v>
      </c>
      <c r="F1255" s="9">
        <v>1</v>
      </c>
      <c r="G1255" s="9">
        <v>2024</v>
      </c>
      <c r="H1255" s="10">
        <f t="shared" si="152"/>
        <v>45292</v>
      </c>
      <c r="I1255" s="10" t="str" cm="1">
        <f t="array" ref="I1255">_xlfn.IFS(E1255=1,"January",E1255=2,"Febuary",E1255=3,"March",E1255=4,"April",E1255=5,"May",E1255=6,"June",E1255=7,"July",E1255=8,"August",E1255=9,"September",E1255=10,"October",E1255=11,"November",E1255=12,"December",E1255&gt;12,_xlfn.IFS(F1255=1,"January",F1255=2,"Febuary",F1255=3,"March",F1255=4,"April",F1255=5,"May",F1255=6,"June",F1255=7,"July",F1255=8,"August",F1255=9,"September",F1255=10,"October",F1255=11,"November",F1255=12,"December"))</f>
        <v>January</v>
      </c>
      <c r="J1255" s="10" t="str" cm="1">
        <f t="array" ref="J1255">_xlfn.IFS(OR(I1255="December",I1255="January",I1255="Febuary"),"Winter",OR(I1255="March",I1255="April",I1255="May"),"Spring",OR(I1255="June",I1255="July",I1255="August"),"Summer",OR(I1255="September",I1255="October",I1255="November"),"Fall")</f>
        <v>Winter</v>
      </c>
      <c r="K1255" s="13">
        <v>45318</v>
      </c>
      <c r="L1255" s="9">
        <f t="shared" si="153"/>
        <v>26</v>
      </c>
      <c r="M1255" s="9" t="s">
        <v>19</v>
      </c>
      <c r="N1255" s="9">
        <v>5757</v>
      </c>
      <c r="O1255" s="9">
        <v>223</v>
      </c>
      <c r="P1255" s="14">
        <v>236.59</v>
      </c>
      <c r="Q1255" s="14">
        <f t="shared" si="154"/>
        <v>236.59</v>
      </c>
      <c r="R1255" s="9">
        <v>41</v>
      </c>
      <c r="S1255" s="9" t="b">
        <v>1</v>
      </c>
      <c r="T1255" s="9">
        <v>0</v>
      </c>
      <c r="U1255" s="9">
        <f t="shared" si="155"/>
        <v>0</v>
      </c>
      <c r="V1255" s="14">
        <f t="shared" si="156"/>
        <v>1813.41</v>
      </c>
      <c r="W1255" s="14">
        <f t="shared" si="157"/>
        <v>5.77048780487805</v>
      </c>
      <c r="X1255" s="14">
        <f t="shared" si="158"/>
        <v>0</v>
      </c>
      <c r="Y1255" s="9">
        <f t="shared" si="159"/>
        <v>0</v>
      </c>
    </row>
    <row r="1256" spans="1:25">
      <c r="A1256" s="5" t="s">
        <v>2600</v>
      </c>
      <c r="B1256" s="6" t="s">
        <v>2601</v>
      </c>
      <c r="C1256" s="7" t="s">
        <v>4127</v>
      </c>
      <c r="D1256" s="7">
        <v>45170</v>
      </c>
      <c r="E1256" s="6">
        <v>9</v>
      </c>
      <c r="F1256" s="6">
        <v>1</v>
      </c>
      <c r="G1256" s="6">
        <v>2023</v>
      </c>
      <c r="H1256" s="7">
        <f t="shared" si="152"/>
        <v>45170</v>
      </c>
      <c r="I1256" s="7" t="str" cm="1">
        <f t="array" ref="I1256">_xlfn.IFS(E1256=1,"January",E1256=2,"Febuary",E1256=3,"March",E1256=4,"April",E1256=5,"May",E1256=6,"June",E1256=7,"July",E1256=8,"August",E1256=9,"September",E1256=10,"October",E1256=11,"November",E1256=12,"December",E1256&gt;12,_xlfn.IFS(F1256=1,"January",F1256=2,"Febuary",F1256=3,"March",F1256=4,"April",F1256=5,"May",F1256=6,"June",F1256=7,"July",F1256=8,"August",F1256=9,"September",F1256=10,"October",F1256=11,"November",F1256=12,"December"))</f>
        <v>September</v>
      </c>
      <c r="J1256" s="7" t="str" cm="1">
        <f t="array" ref="J1256">_xlfn.IFS(OR(I1256="December",I1256="January",I1256="Febuary"),"Winter",OR(I1256="March",I1256="April",I1256="May"),"Spring",OR(I1256="June",I1256="July",I1256="August"),"Summer",OR(I1256="September",I1256="October",I1256="November"),"Fall")</f>
        <v>Fall</v>
      </c>
      <c r="K1256" s="11">
        <v>45195</v>
      </c>
      <c r="L1256" s="6">
        <f t="shared" si="153"/>
        <v>25</v>
      </c>
      <c r="M1256" s="6" t="s">
        <v>41</v>
      </c>
      <c r="N1256" s="6">
        <v>20097</v>
      </c>
      <c r="O1256" s="6">
        <v>897</v>
      </c>
      <c r="P1256" s="12">
        <v>1641</v>
      </c>
      <c r="Q1256" s="12">
        <f t="shared" si="154"/>
        <v>1641</v>
      </c>
      <c r="R1256" s="6">
        <v>162</v>
      </c>
      <c r="S1256" s="6" t="b">
        <v>0</v>
      </c>
      <c r="T1256" s="6">
        <v>0</v>
      </c>
      <c r="U1256" s="6">
        <f t="shared" si="155"/>
        <v>0</v>
      </c>
      <c r="V1256" s="12">
        <f t="shared" si="156"/>
        <v>6459</v>
      </c>
      <c r="W1256" s="12">
        <f t="shared" si="157"/>
        <v>10.1296296296296</v>
      </c>
      <c r="X1256" s="12">
        <f t="shared" si="158"/>
        <v>0</v>
      </c>
      <c r="Y1256" s="6">
        <f t="shared" si="159"/>
        <v>0</v>
      </c>
    </row>
    <row r="1257" spans="1:25">
      <c r="A1257" s="8" t="s">
        <v>2602</v>
      </c>
      <c r="B1257" s="9" t="s">
        <v>2603</v>
      </c>
      <c r="C1257" s="10" t="s">
        <v>4128</v>
      </c>
      <c r="D1257" s="10">
        <v>45186</v>
      </c>
      <c r="E1257" s="9">
        <v>9</v>
      </c>
      <c r="F1257" s="9">
        <v>17</v>
      </c>
      <c r="G1257" s="9">
        <v>2023</v>
      </c>
      <c r="H1257" s="10">
        <f t="shared" si="152"/>
        <v>45186</v>
      </c>
      <c r="I1257" s="10" t="str" cm="1">
        <f t="array" ref="I1257">_xlfn.IFS(E1257=1,"January",E1257=2,"Febuary",E1257=3,"March",E1257=4,"April",E1257=5,"May",E1257=6,"June",E1257=7,"July",E1257=8,"August",E1257=9,"September",E1257=10,"October",E1257=11,"November",E1257=12,"December",E1257&gt;12,_xlfn.IFS(F1257=1,"January",F1257=2,"Febuary",F1257=3,"March",F1257=4,"April",F1257=5,"May",F1257=6,"June",F1257=7,"July",F1257=8,"August",F1257=9,"September",F1257=10,"October",F1257=11,"November",F1257=12,"December"))</f>
        <v>September</v>
      </c>
      <c r="J1257" s="10" t="str" cm="1">
        <f t="array" ref="J1257">_xlfn.IFS(OR(I1257="December",I1257="January",I1257="Febuary"),"Winter",OR(I1257="March",I1257="April",I1257="May"),"Spring",OR(I1257="June",I1257="July",I1257="August"),"Summer",OR(I1257="September",I1257="October",I1257="November"),"Fall")</f>
        <v>Fall</v>
      </c>
      <c r="K1257" s="13">
        <v>45209</v>
      </c>
      <c r="L1257" s="9">
        <f t="shared" si="153"/>
        <v>23</v>
      </c>
      <c r="M1257" s="9" t="s">
        <v>23</v>
      </c>
      <c r="N1257" s="9">
        <v>11395</v>
      </c>
      <c r="O1257" s="9">
        <v>320</v>
      </c>
      <c r="P1257" s="14">
        <v>232.66</v>
      </c>
      <c r="Q1257" s="14">
        <f t="shared" si="154"/>
        <v>232.66</v>
      </c>
      <c r="R1257" s="9">
        <v>40</v>
      </c>
      <c r="S1257" s="9" t="b">
        <v>1</v>
      </c>
      <c r="T1257" s="9">
        <v>0</v>
      </c>
      <c r="U1257" s="9">
        <f t="shared" si="155"/>
        <v>0</v>
      </c>
      <c r="V1257" s="14">
        <f t="shared" si="156"/>
        <v>1767.34</v>
      </c>
      <c r="W1257" s="14">
        <f t="shared" si="157"/>
        <v>5.8165</v>
      </c>
      <c r="X1257" s="14">
        <f t="shared" si="158"/>
        <v>0</v>
      </c>
      <c r="Y1257" s="9">
        <f t="shared" si="159"/>
        <v>0</v>
      </c>
    </row>
    <row r="1258" spans="1:25">
      <c r="A1258" s="5" t="s">
        <v>2604</v>
      </c>
      <c r="B1258" s="6" t="s">
        <v>2605</v>
      </c>
      <c r="C1258" s="7" t="s">
        <v>4131</v>
      </c>
      <c r="D1258" s="7">
        <v>45263</v>
      </c>
      <c r="E1258" s="6">
        <v>12</v>
      </c>
      <c r="F1258" s="6">
        <v>3</v>
      </c>
      <c r="G1258" s="6">
        <v>2023</v>
      </c>
      <c r="H1258" s="7">
        <f t="shared" si="152"/>
        <v>45263</v>
      </c>
      <c r="I1258" s="7" t="str" cm="1">
        <f t="array" ref="I1258">_xlfn.IFS(E1258=1,"January",E1258=2,"Febuary",E1258=3,"March",E1258=4,"April",E1258=5,"May",E1258=6,"June",E1258=7,"July",E1258=8,"August",E1258=9,"September",E1258=10,"October",E1258=11,"November",E1258=12,"December",E1258&gt;12,_xlfn.IFS(F1258=1,"January",F1258=2,"Febuary",F1258=3,"March",F1258=4,"April",F1258=5,"May",F1258=6,"June",F1258=7,"July",F1258=8,"August",F1258=9,"September",F1258=10,"October",F1258=11,"November",F1258=12,"December"))</f>
        <v>December</v>
      </c>
      <c r="J1258" s="7" t="str" cm="1">
        <f t="array" ref="J1258">_xlfn.IFS(OR(I1258="December",I1258="January",I1258="Febuary"),"Winter",OR(I1258="March",I1258="April",I1258="May"),"Spring",OR(I1258="June",I1258="July",I1258="August"),"Summer",OR(I1258="September",I1258="October",I1258="November"),"Fall")</f>
        <v>Winter</v>
      </c>
      <c r="K1258" s="11">
        <v>45273</v>
      </c>
      <c r="L1258" s="6">
        <f t="shared" si="153"/>
        <v>10</v>
      </c>
      <c r="M1258" s="6" t="s">
        <v>14</v>
      </c>
      <c r="N1258" s="6">
        <v>17241</v>
      </c>
      <c r="O1258" s="6">
        <v>738</v>
      </c>
      <c r="P1258" s="12">
        <v>537.14</v>
      </c>
      <c r="Q1258" s="12">
        <f t="shared" si="154"/>
        <v>537.14</v>
      </c>
      <c r="R1258" s="6">
        <v>0</v>
      </c>
      <c r="S1258" s="6" t="b">
        <v>0</v>
      </c>
      <c r="T1258" s="6">
        <v>0</v>
      </c>
      <c r="U1258" s="6">
        <f t="shared" si="155"/>
        <v>0</v>
      </c>
      <c r="V1258" s="12">
        <f t="shared" si="156"/>
        <v>-537.14</v>
      </c>
      <c r="W1258" s="12">
        <f t="shared" si="157"/>
        <v>0</v>
      </c>
      <c r="X1258" s="12">
        <f t="shared" si="158"/>
        <v>0</v>
      </c>
      <c r="Y1258" s="6">
        <f t="shared" si="159"/>
        <v>0</v>
      </c>
    </row>
    <row r="1259" spans="1:25">
      <c r="A1259" s="8" t="s">
        <v>2606</v>
      </c>
      <c r="B1259" s="9" t="s">
        <v>2607</v>
      </c>
      <c r="C1259" s="10" t="s">
        <v>4128</v>
      </c>
      <c r="D1259" s="10">
        <v>44976</v>
      </c>
      <c r="E1259" s="9">
        <v>2</v>
      </c>
      <c r="F1259" s="9">
        <v>19</v>
      </c>
      <c r="G1259" s="9">
        <v>2023</v>
      </c>
      <c r="H1259" s="10">
        <f t="shared" si="152"/>
        <v>44976</v>
      </c>
      <c r="I1259" s="10" t="str" cm="1">
        <f t="array" ref="I1259">_xlfn.IFS(E1259=1,"January",E1259=2,"Febuary",E1259=3,"March",E1259=4,"April",E1259=5,"May",E1259=6,"June",E1259=7,"July",E1259=8,"August",E1259=9,"September",E1259=10,"October",E1259=11,"November",E1259=12,"December",E1259&gt;12,_xlfn.IFS(F1259=1,"January",F1259=2,"Febuary",F1259=3,"March",F1259=4,"April",F1259=5,"May",F1259=6,"June",F1259=7,"July",F1259=8,"August",F1259=9,"September",F1259=10,"October",F1259=11,"November",F1259=12,"December"))</f>
        <v>Febuary</v>
      </c>
      <c r="J1259" s="10" t="str" cm="1">
        <f t="array" ref="J1259">_xlfn.IFS(OR(I1259="December",I1259="January",I1259="Febuary"),"Winter",OR(I1259="March",I1259="April",I1259="May"),"Spring",OR(I1259="June",I1259="July",I1259="August"),"Summer",OR(I1259="September",I1259="October",I1259="November"),"Fall")</f>
        <v>Winter</v>
      </c>
      <c r="K1259" s="13">
        <v>44983</v>
      </c>
      <c r="L1259" s="9">
        <f t="shared" si="153"/>
        <v>7</v>
      </c>
      <c r="M1259" s="9" t="s">
        <v>19</v>
      </c>
      <c r="N1259" s="9">
        <v>28696</v>
      </c>
      <c r="O1259" s="9">
        <v>923</v>
      </c>
      <c r="P1259" s="14">
        <v>916.39</v>
      </c>
      <c r="Q1259" s="14">
        <f t="shared" si="154"/>
        <v>916.39</v>
      </c>
      <c r="R1259" s="9">
        <v>93</v>
      </c>
      <c r="S1259" s="9" t="b">
        <v>0</v>
      </c>
      <c r="T1259" s="9">
        <v>0</v>
      </c>
      <c r="U1259" s="9">
        <f t="shared" si="155"/>
        <v>0</v>
      </c>
      <c r="V1259" s="14">
        <f t="shared" si="156"/>
        <v>3733.61</v>
      </c>
      <c r="W1259" s="14">
        <f t="shared" si="157"/>
        <v>9.85365591397849</v>
      </c>
      <c r="X1259" s="14">
        <f t="shared" si="158"/>
        <v>0</v>
      </c>
      <c r="Y1259" s="9">
        <f t="shared" si="159"/>
        <v>0</v>
      </c>
    </row>
    <row r="1260" spans="1:25">
      <c r="A1260" s="5" t="s">
        <v>2608</v>
      </c>
      <c r="B1260" s="6" t="s">
        <v>2609</v>
      </c>
      <c r="C1260" s="7" t="s">
        <v>4127</v>
      </c>
      <c r="D1260" s="7">
        <v>45213</v>
      </c>
      <c r="E1260" s="6">
        <v>10</v>
      </c>
      <c r="F1260" s="6">
        <v>14</v>
      </c>
      <c r="G1260" s="6">
        <v>2023</v>
      </c>
      <c r="H1260" s="7">
        <f t="shared" si="152"/>
        <v>45213</v>
      </c>
      <c r="I1260" s="7" t="str" cm="1">
        <f t="array" ref="I1260">_xlfn.IFS(E1260=1,"January",E1260=2,"Febuary",E1260=3,"March",E1260=4,"April",E1260=5,"May",E1260=6,"June",E1260=7,"July",E1260=8,"August",E1260=9,"September",E1260=10,"October",E1260=11,"November",E1260=12,"December",E1260&gt;12,_xlfn.IFS(F1260=1,"January",F1260=2,"Febuary",F1260=3,"March",F1260=4,"April",F1260=5,"May",F1260=6,"June",F1260=7,"July",F1260=8,"August",F1260=9,"September",F1260=10,"October",F1260=11,"November",F1260=12,"December"))</f>
        <v>October</v>
      </c>
      <c r="J1260" s="7" t="str" cm="1">
        <f t="array" ref="J1260">_xlfn.IFS(OR(I1260="December",I1260="January",I1260="Febuary"),"Winter",OR(I1260="March",I1260="April",I1260="May"),"Spring",OR(I1260="June",I1260="July",I1260="August"),"Summer",OR(I1260="September",I1260="October",I1260="November"),"Fall")</f>
        <v>Fall</v>
      </c>
      <c r="K1260" s="11">
        <v>45235</v>
      </c>
      <c r="L1260" s="6">
        <f t="shared" si="153"/>
        <v>22</v>
      </c>
      <c r="M1260" s="6" t="s">
        <v>23</v>
      </c>
      <c r="N1260" s="6">
        <v>71480</v>
      </c>
      <c r="O1260" s="6">
        <v>2536</v>
      </c>
      <c r="P1260" s="12">
        <v>1475.19</v>
      </c>
      <c r="Q1260" s="12">
        <f t="shared" si="154"/>
        <v>1475.19</v>
      </c>
      <c r="R1260" s="6">
        <v>400</v>
      </c>
      <c r="S1260" s="6" t="b">
        <v>1</v>
      </c>
      <c r="T1260" s="6">
        <v>0</v>
      </c>
      <c r="U1260" s="6">
        <f t="shared" si="155"/>
        <v>0</v>
      </c>
      <c r="V1260" s="12">
        <f t="shared" si="156"/>
        <v>18524.81</v>
      </c>
      <c r="W1260" s="12">
        <f t="shared" si="157"/>
        <v>3.687975</v>
      </c>
      <c r="X1260" s="12">
        <f t="shared" si="158"/>
        <v>0</v>
      </c>
      <c r="Y1260" s="6">
        <f t="shared" si="159"/>
        <v>0</v>
      </c>
    </row>
    <row r="1261" spans="1:25">
      <c r="A1261" s="8" t="s">
        <v>2610</v>
      </c>
      <c r="B1261" s="9" t="s">
        <v>2611</v>
      </c>
      <c r="C1261" s="10" t="s">
        <v>4129</v>
      </c>
      <c r="D1261" s="10">
        <v>45275</v>
      </c>
      <c r="E1261" s="9">
        <v>12</v>
      </c>
      <c r="F1261" s="9">
        <v>15</v>
      </c>
      <c r="G1261" s="9">
        <v>2023</v>
      </c>
      <c r="H1261" s="10">
        <f t="shared" si="152"/>
        <v>45275</v>
      </c>
      <c r="I1261" s="10" t="str" cm="1">
        <f t="array" ref="I1261">_xlfn.IFS(E1261=1,"January",E1261=2,"Febuary",E1261=3,"March",E1261=4,"April",E1261=5,"May",E1261=6,"June",E1261=7,"July",E1261=8,"August",E1261=9,"September",E1261=10,"October",E1261=11,"November",E1261=12,"December",E1261&gt;12,_xlfn.IFS(F1261=1,"January",F1261=2,"Febuary",F1261=3,"March",F1261=4,"April",F1261=5,"May",F1261=6,"June",F1261=7,"July",F1261=8,"August",F1261=9,"September",F1261=10,"October",F1261=11,"November",F1261=12,"December"))</f>
        <v>December</v>
      </c>
      <c r="J1261" s="10" t="str" cm="1">
        <f t="array" ref="J1261">_xlfn.IFS(OR(I1261="December",I1261="January",I1261="Febuary"),"Winter",OR(I1261="March",I1261="April",I1261="May"),"Spring",OR(I1261="June",I1261="July",I1261="August"),"Summer",OR(I1261="September",I1261="October",I1261="November"),"Fall")</f>
        <v>Winter</v>
      </c>
      <c r="K1261" s="13">
        <v>45297</v>
      </c>
      <c r="L1261" s="9">
        <f t="shared" si="153"/>
        <v>22</v>
      </c>
      <c r="M1261" s="9" t="s">
        <v>23</v>
      </c>
      <c r="N1261" s="9">
        <v>47163</v>
      </c>
      <c r="O1261" s="9">
        <v>1464</v>
      </c>
      <c r="P1261" s="14">
        <v>1132.68</v>
      </c>
      <c r="Q1261" s="14">
        <f t="shared" si="154"/>
        <v>1132.68</v>
      </c>
      <c r="R1261" s="9">
        <v>136</v>
      </c>
      <c r="S1261" s="9" t="b">
        <v>1</v>
      </c>
      <c r="T1261" s="9">
        <v>0</v>
      </c>
      <c r="U1261" s="9">
        <f t="shared" si="155"/>
        <v>0</v>
      </c>
      <c r="V1261" s="14">
        <f t="shared" si="156"/>
        <v>5667.32</v>
      </c>
      <c r="W1261" s="14">
        <f t="shared" si="157"/>
        <v>8.32852941176471</v>
      </c>
      <c r="X1261" s="14">
        <f t="shared" si="158"/>
        <v>0</v>
      </c>
      <c r="Y1261" s="9">
        <f t="shared" si="159"/>
        <v>0</v>
      </c>
    </row>
    <row r="1262" spans="1:25">
      <c r="A1262" s="5" t="s">
        <v>2612</v>
      </c>
      <c r="B1262" s="6" t="s">
        <v>2613</v>
      </c>
      <c r="C1262" s="7" t="s">
        <v>4127</v>
      </c>
      <c r="D1262" s="7">
        <v>45040</v>
      </c>
      <c r="E1262" s="6">
        <v>4</v>
      </c>
      <c r="F1262" s="6">
        <v>24</v>
      </c>
      <c r="G1262" s="6">
        <v>2023</v>
      </c>
      <c r="H1262" s="7">
        <f t="shared" si="152"/>
        <v>45040</v>
      </c>
      <c r="I1262" s="7" t="str" cm="1">
        <f t="array" ref="I1262">_xlfn.IFS(E1262=1,"January",E1262=2,"Febuary",E1262=3,"March",E1262=4,"April",E1262=5,"May",E1262=6,"June",E1262=7,"July",E1262=8,"August",E1262=9,"September",E1262=10,"October",E1262=11,"November",E1262=12,"December",E1262&gt;12,_xlfn.IFS(F1262=1,"January",F1262=2,"Febuary",F1262=3,"March",F1262=4,"April",F1262=5,"May",F1262=6,"June",F1262=7,"July",F1262=8,"August",F1262=9,"September",F1262=10,"October",F1262=11,"November",F1262=12,"December"))</f>
        <v>April</v>
      </c>
      <c r="J1262" s="7" t="str" cm="1">
        <f t="array" ref="J1262">_xlfn.IFS(OR(I1262="December",I1262="January",I1262="Febuary"),"Winter",OR(I1262="March",I1262="April",I1262="May"),"Spring",OR(I1262="June",I1262="July",I1262="August"),"Summer",OR(I1262="September",I1262="October",I1262="November"),"Fall")</f>
        <v>Spring</v>
      </c>
      <c r="K1262" s="11">
        <v>45052</v>
      </c>
      <c r="L1262" s="6">
        <f t="shared" si="153"/>
        <v>12</v>
      </c>
      <c r="M1262" s="6" t="s">
        <v>23</v>
      </c>
      <c r="N1262" s="6">
        <v>20816</v>
      </c>
      <c r="O1262" s="6">
        <v>593</v>
      </c>
      <c r="P1262" s="12">
        <v>1155.05</v>
      </c>
      <c r="Q1262" s="12">
        <f t="shared" si="154"/>
        <v>1155.05</v>
      </c>
      <c r="R1262" s="6">
        <v>51</v>
      </c>
      <c r="S1262" s="6" t="b">
        <v>1</v>
      </c>
      <c r="T1262" s="6">
        <v>0</v>
      </c>
      <c r="U1262" s="6">
        <f t="shared" si="155"/>
        <v>0</v>
      </c>
      <c r="V1262" s="12">
        <f t="shared" si="156"/>
        <v>1394.95</v>
      </c>
      <c r="W1262" s="12">
        <f t="shared" si="157"/>
        <v>22.6480392156863</v>
      </c>
      <c r="X1262" s="12">
        <f t="shared" si="158"/>
        <v>0</v>
      </c>
      <c r="Y1262" s="6">
        <f t="shared" si="159"/>
        <v>0</v>
      </c>
    </row>
    <row r="1263" spans="1:25">
      <c r="A1263" s="8" t="s">
        <v>2614</v>
      </c>
      <c r="B1263" s="9" t="s">
        <v>2615</v>
      </c>
      <c r="C1263" s="10" t="s">
        <v>4131</v>
      </c>
      <c r="D1263" s="10">
        <v>45084</v>
      </c>
      <c r="E1263" s="9">
        <v>6</v>
      </c>
      <c r="F1263" s="9">
        <v>7</v>
      </c>
      <c r="G1263" s="9">
        <v>2023</v>
      </c>
      <c r="H1263" s="10">
        <f t="shared" si="152"/>
        <v>45084</v>
      </c>
      <c r="I1263" s="10" t="str" cm="1">
        <f t="array" ref="I1263">_xlfn.IFS(E1263=1,"January",E1263=2,"Febuary",E1263=3,"March",E1263=4,"April",E1263=5,"May",E1263=6,"June",E1263=7,"July",E1263=8,"August",E1263=9,"September",E1263=10,"October",E1263=11,"November",E1263=12,"December",E1263&gt;12,_xlfn.IFS(F1263=1,"January",F1263=2,"Febuary",F1263=3,"March",F1263=4,"April",F1263=5,"May",F1263=6,"June",F1263=7,"July",F1263=8,"August",F1263=9,"September",F1263=10,"October",F1263=11,"November",F1263=12,"December"))</f>
        <v>June</v>
      </c>
      <c r="J1263" s="10" t="str" cm="1">
        <f t="array" ref="J1263">_xlfn.IFS(OR(I1263="December",I1263="January",I1263="Febuary"),"Winter",OR(I1263="March",I1263="April",I1263="May"),"Spring",OR(I1263="June",I1263="July",I1263="August"),"Summer",OR(I1263="September",I1263="October",I1263="November"),"Fall")</f>
        <v>Summer</v>
      </c>
      <c r="K1263" s="13">
        <v>45107</v>
      </c>
      <c r="L1263" s="9">
        <f t="shared" si="153"/>
        <v>23</v>
      </c>
      <c r="M1263" s="9" t="s">
        <v>23</v>
      </c>
      <c r="N1263" s="9">
        <v>50840</v>
      </c>
      <c r="O1263" s="9">
        <v>985</v>
      </c>
      <c r="P1263" s="14">
        <v>1125.14</v>
      </c>
      <c r="Q1263" s="14">
        <f t="shared" si="154"/>
        <v>1125.14</v>
      </c>
      <c r="R1263" s="9">
        <v>101</v>
      </c>
      <c r="S1263" s="9" t="b">
        <v>1</v>
      </c>
      <c r="T1263" s="9">
        <v>0</v>
      </c>
      <c r="U1263" s="9">
        <f t="shared" si="155"/>
        <v>0</v>
      </c>
      <c r="V1263" s="14">
        <f t="shared" si="156"/>
        <v>3924.86</v>
      </c>
      <c r="W1263" s="14">
        <f t="shared" si="157"/>
        <v>11.14</v>
      </c>
      <c r="X1263" s="14">
        <f t="shared" si="158"/>
        <v>0</v>
      </c>
      <c r="Y1263" s="9">
        <f t="shared" si="159"/>
        <v>0</v>
      </c>
    </row>
    <row r="1264" spans="1:25">
      <c r="A1264" s="5" t="s">
        <v>2616</v>
      </c>
      <c r="B1264" s="6" t="s">
        <v>2617</v>
      </c>
      <c r="C1264" s="7" t="s">
        <v>4131</v>
      </c>
      <c r="D1264" s="7">
        <v>45117</v>
      </c>
      <c r="E1264" s="6">
        <v>7</v>
      </c>
      <c r="F1264" s="6">
        <v>10</v>
      </c>
      <c r="G1264" s="6">
        <v>2023</v>
      </c>
      <c r="H1264" s="7">
        <f t="shared" si="152"/>
        <v>45117</v>
      </c>
      <c r="I1264" s="7" t="str" cm="1">
        <f t="array" ref="I1264">_xlfn.IFS(E1264=1,"January",E1264=2,"Febuary",E1264=3,"March",E1264=4,"April",E1264=5,"May",E1264=6,"June",E1264=7,"July",E1264=8,"August",E1264=9,"September",E1264=10,"October",E1264=11,"November",E1264=12,"December",E1264&gt;12,_xlfn.IFS(F1264=1,"January",F1264=2,"Febuary",F1264=3,"March",F1264=4,"April",F1264=5,"May",F1264=6,"June",F1264=7,"July",F1264=8,"August",F1264=9,"September",F1264=10,"October",F1264=11,"November",F1264=12,"December"))</f>
        <v>July</v>
      </c>
      <c r="J1264" s="7" t="str" cm="1">
        <f t="array" ref="J1264">_xlfn.IFS(OR(I1264="December",I1264="January",I1264="Febuary"),"Winter",OR(I1264="March",I1264="April",I1264="May"),"Spring",OR(I1264="June",I1264="July",I1264="August"),"Summer",OR(I1264="September",I1264="October",I1264="November"),"Fall")</f>
        <v>Summer</v>
      </c>
      <c r="K1264" s="11">
        <v>45135</v>
      </c>
      <c r="L1264" s="6">
        <f t="shared" si="153"/>
        <v>18</v>
      </c>
      <c r="M1264" s="6" t="s">
        <v>41</v>
      </c>
      <c r="N1264" s="6">
        <v>53853</v>
      </c>
      <c r="O1264" s="6">
        <v>1191</v>
      </c>
      <c r="P1264" s="12">
        <v>1724.6</v>
      </c>
      <c r="Q1264" s="12">
        <f t="shared" si="154"/>
        <v>1724.6</v>
      </c>
      <c r="R1264" s="6">
        <v>91</v>
      </c>
      <c r="S1264" s="6" t="b">
        <v>0</v>
      </c>
      <c r="T1264" s="6">
        <v>0</v>
      </c>
      <c r="U1264" s="6">
        <f t="shared" si="155"/>
        <v>0</v>
      </c>
      <c r="V1264" s="12">
        <f t="shared" si="156"/>
        <v>2825.4</v>
      </c>
      <c r="W1264" s="12">
        <f t="shared" si="157"/>
        <v>18.9516483516484</v>
      </c>
      <c r="X1264" s="12">
        <f t="shared" si="158"/>
        <v>0</v>
      </c>
      <c r="Y1264" s="6">
        <f t="shared" si="159"/>
        <v>0</v>
      </c>
    </row>
    <row r="1265" spans="1:25">
      <c r="A1265" s="8" t="s">
        <v>2618</v>
      </c>
      <c r="B1265" s="9" t="s">
        <v>2619</v>
      </c>
      <c r="C1265" s="10" t="s">
        <v>4129</v>
      </c>
      <c r="D1265" s="10">
        <v>44987</v>
      </c>
      <c r="E1265" s="9">
        <v>3</v>
      </c>
      <c r="F1265" s="9">
        <v>2</v>
      </c>
      <c r="G1265" s="9">
        <v>2023</v>
      </c>
      <c r="H1265" s="10">
        <f t="shared" si="152"/>
        <v>44987</v>
      </c>
      <c r="I1265" s="10" t="str" cm="1">
        <f t="array" ref="I1265">_xlfn.IFS(E1265=1,"January",E1265=2,"Febuary",E1265=3,"March",E1265=4,"April",E1265=5,"May",E1265=6,"June",E1265=7,"July",E1265=8,"August",E1265=9,"September",E1265=10,"October",E1265=11,"November",E1265=12,"December",E1265&gt;12,_xlfn.IFS(F1265=1,"January",F1265=2,"Febuary",F1265=3,"March",F1265=4,"April",F1265=5,"May",F1265=6,"June",F1265=7,"July",F1265=8,"August",F1265=9,"September",F1265=10,"October",F1265=11,"November",F1265=12,"December"))</f>
        <v>March</v>
      </c>
      <c r="J1265" s="10" t="str" cm="1">
        <f t="array" ref="J1265">_xlfn.IFS(OR(I1265="December",I1265="January",I1265="Febuary"),"Winter",OR(I1265="March",I1265="April",I1265="May"),"Spring",OR(I1265="June",I1265="July",I1265="August"),"Summer",OR(I1265="September",I1265="October",I1265="November"),"Fall")</f>
        <v>Spring</v>
      </c>
      <c r="K1265" s="13">
        <v>45005</v>
      </c>
      <c r="L1265" s="9">
        <f t="shared" si="153"/>
        <v>18</v>
      </c>
      <c r="M1265" s="9" t="s">
        <v>23</v>
      </c>
      <c r="N1265" s="9">
        <v>25917</v>
      </c>
      <c r="O1265" s="9">
        <v>559</v>
      </c>
      <c r="P1265" s="14">
        <v>888.34</v>
      </c>
      <c r="Q1265" s="14">
        <f t="shared" si="154"/>
        <v>888.34</v>
      </c>
      <c r="R1265" s="9">
        <v>86</v>
      </c>
      <c r="S1265" s="9" t="b">
        <v>1</v>
      </c>
      <c r="T1265" s="9">
        <v>0</v>
      </c>
      <c r="U1265" s="9">
        <f t="shared" si="155"/>
        <v>0</v>
      </c>
      <c r="V1265" s="14">
        <f t="shared" si="156"/>
        <v>3411.66</v>
      </c>
      <c r="W1265" s="14">
        <f t="shared" si="157"/>
        <v>10.3295348837209</v>
      </c>
      <c r="X1265" s="14">
        <f t="shared" si="158"/>
        <v>0</v>
      </c>
      <c r="Y1265" s="9">
        <f t="shared" si="159"/>
        <v>0</v>
      </c>
    </row>
    <row r="1266" spans="1:25">
      <c r="A1266" s="5" t="s">
        <v>2620</v>
      </c>
      <c r="B1266" s="6" t="s">
        <v>2621</v>
      </c>
      <c r="C1266" s="7" t="s">
        <v>4129</v>
      </c>
      <c r="D1266" s="7">
        <v>45225</v>
      </c>
      <c r="E1266" s="6">
        <v>10</v>
      </c>
      <c r="F1266" s="6">
        <v>26</v>
      </c>
      <c r="G1266" s="6">
        <v>2023</v>
      </c>
      <c r="H1266" s="7">
        <f t="shared" si="152"/>
        <v>45225</v>
      </c>
      <c r="I1266" s="7" t="str" cm="1">
        <f t="array" ref="I1266">_xlfn.IFS(E1266=1,"January",E1266=2,"Febuary",E1266=3,"March",E1266=4,"April",E1266=5,"May",E1266=6,"June",E1266=7,"July",E1266=8,"August",E1266=9,"September",E1266=10,"October",E1266=11,"November",E1266=12,"December",E1266&gt;12,_xlfn.IFS(F1266=1,"January",F1266=2,"Febuary",F1266=3,"March",F1266=4,"April",F1266=5,"May",F1266=6,"June",F1266=7,"July",F1266=8,"August",F1266=9,"September",F1266=10,"October",F1266=11,"November",F1266=12,"December"))</f>
        <v>October</v>
      </c>
      <c r="J1266" s="7" t="str" cm="1">
        <f t="array" ref="J1266">_xlfn.IFS(OR(I1266="December",I1266="January",I1266="Febuary"),"Winter",OR(I1266="March",I1266="April",I1266="May"),"Spring",OR(I1266="June",I1266="July",I1266="August"),"Summer",OR(I1266="September",I1266="October",I1266="November"),"Fall")</f>
        <v>Fall</v>
      </c>
      <c r="K1266" s="11">
        <v>45236</v>
      </c>
      <c r="L1266" s="6">
        <f t="shared" si="153"/>
        <v>11</v>
      </c>
      <c r="M1266" s="6" t="s">
        <v>14</v>
      </c>
      <c r="N1266" s="6">
        <v>97731</v>
      </c>
      <c r="O1266" s="6">
        <v>3179</v>
      </c>
      <c r="P1266" s="12">
        <v>3339.36</v>
      </c>
      <c r="Q1266" s="12">
        <f t="shared" si="154"/>
        <v>3339.36</v>
      </c>
      <c r="R1266" s="6">
        <v>0</v>
      </c>
      <c r="S1266" s="6" t="b">
        <v>1</v>
      </c>
      <c r="T1266" s="6">
        <v>0</v>
      </c>
      <c r="U1266" s="6">
        <f t="shared" si="155"/>
        <v>0</v>
      </c>
      <c r="V1266" s="12">
        <f t="shared" si="156"/>
        <v>-3339.36</v>
      </c>
      <c r="W1266" s="12">
        <f t="shared" si="157"/>
        <v>0</v>
      </c>
      <c r="X1266" s="12">
        <f t="shared" si="158"/>
        <v>0</v>
      </c>
      <c r="Y1266" s="6">
        <f t="shared" si="159"/>
        <v>0</v>
      </c>
    </row>
    <row r="1267" spans="1:25">
      <c r="A1267" s="8" t="s">
        <v>2622</v>
      </c>
      <c r="B1267" s="9" t="s">
        <v>2623</v>
      </c>
      <c r="C1267" s="10" t="s">
        <v>4127</v>
      </c>
      <c r="D1267" s="10">
        <v>45168</v>
      </c>
      <c r="E1267" s="9">
        <v>8</v>
      </c>
      <c r="F1267" s="9">
        <v>30</v>
      </c>
      <c r="G1267" s="9">
        <v>2023</v>
      </c>
      <c r="H1267" s="10">
        <f t="shared" si="152"/>
        <v>45168</v>
      </c>
      <c r="I1267" s="10" t="str" cm="1">
        <f t="array" ref="I1267">_xlfn.IFS(E1267=1,"January",E1267=2,"Febuary",E1267=3,"March",E1267=4,"April",E1267=5,"May",E1267=6,"June",E1267=7,"July",E1267=8,"August",E1267=9,"September",E1267=10,"October",E1267=11,"November",E1267=12,"December",E1267&gt;12,_xlfn.IFS(F1267=1,"January",F1267=2,"Febuary",F1267=3,"March",F1267=4,"April",F1267=5,"May",F1267=6,"June",F1267=7,"July",F1267=8,"August",F1267=9,"September",F1267=10,"October",F1267=11,"November",F1267=12,"December"))</f>
        <v>August</v>
      </c>
      <c r="J1267" s="10" t="str" cm="1">
        <f t="array" ref="J1267">_xlfn.IFS(OR(I1267="December",I1267="January",I1267="Febuary"),"Winter",OR(I1267="March",I1267="April",I1267="May"),"Spring",OR(I1267="June",I1267="July",I1267="August"),"Summer",OR(I1267="September",I1267="October",I1267="November"),"Fall")</f>
        <v>Summer</v>
      </c>
      <c r="K1267" s="13">
        <v>45175</v>
      </c>
      <c r="L1267" s="9">
        <f t="shared" si="153"/>
        <v>7</v>
      </c>
      <c r="M1267" s="9" t="s">
        <v>23</v>
      </c>
      <c r="N1267" s="9">
        <v>22566</v>
      </c>
      <c r="O1267" s="9">
        <v>333</v>
      </c>
      <c r="P1267" s="14">
        <v>240.04</v>
      </c>
      <c r="Q1267" s="14">
        <f t="shared" si="154"/>
        <v>240.04</v>
      </c>
      <c r="R1267" s="9">
        <v>40</v>
      </c>
      <c r="S1267" s="9" t="b">
        <v>1</v>
      </c>
      <c r="T1267" s="9">
        <v>0</v>
      </c>
      <c r="U1267" s="9">
        <f t="shared" si="155"/>
        <v>0</v>
      </c>
      <c r="V1267" s="14">
        <f t="shared" si="156"/>
        <v>1759.96</v>
      </c>
      <c r="W1267" s="14">
        <f t="shared" si="157"/>
        <v>6.001</v>
      </c>
      <c r="X1267" s="14">
        <f t="shared" si="158"/>
        <v>0</v>
      </c>
      <c r="Y1267" s="9">
        <f t="shared" si="159"/>
        <v>0</v>
      </c>
    </row>
    <row r="1268" spans="1:25">
      <c r="A1268" s="5" t="s">
        <v>2624</v>
      </c>
      <c r="B1268" s="6" t="s">
        <v>2625</v>
      </c>
      <c r="C1268" s="7" t="s">
        <v>4127</v>
      </c>
      <c r="D1268" s="7">
        <v>45275</v>
      </c>
      <c r="E1268" s="6">
        <v>12</v>
      </c>
      <c r="F1268" s="6">
        <v>15</v>
      </c>
      <c r="G1268" s="6">
        <v>2023</v>
      </c>
      <c r="H1268" s="7">
        <f t="shared" si="152"/>
        <v>45275</v>
      </c>
      <c r="I1268" s="7" t="str" cm="1">
        <f t="array" ref="I1268">_xlfn.IFS(E1268=1,"January",E1268=2,"Febuary",E1268=3,"March",E1268=4,"April",E1268=5,"May",E1268=6,"June",E1268=7,"July",E1268=8,"August",E1268=9,"September",E1268=10,"October",E1268=11,"November",E1268=12,"December",E1268&gt;12,_xlfn.IFS(F1268=1,"January",F1268=2,"Febuary",F1268=3,"March",F1268=4,"April",F1268=5,"May",F1268=6,"June",F1268=7,"July",F1268=8,"August",F1268=9,"September",F1268=10,"October",F1268=11,"November",F1268=12,"December"))</f>
        <v>December</v>
      </c>
      <c r="J1268" s="7" t="str" cm="1">
        <f t="array" ref="J1268">_xlfn.IFS(OR(I1268="December",I1268="January",I1268="Febuary"),"Winter",OR(I1268="March",I1268="April",I1268="May"),"Spring",OR(I1268="June",I1268="July",I1268="August"),"Summer",OR(I1268="September",I1268="October",I1268="November"),"Fall")</f>
        <v>Winter</v>
      </c>
      <c r="K1268" s="11">
        <v>45301</v>
      </c>
      <c r="L1268" s="6">
        <f t="shared" si="153"/>
        <v>26</v>
      </c>
      <c r="M1268" s="6" t="s">
        <v>23</v>
      </c>
      <c r="N1268" s="6">
        <v>76452</v>
      </c>
      <c r="O1268" s="6">
        <v>3568</v>
      </c>
      <c r="P1268" s="12">
        <v>2889.62</v>
      </c>
      <c r="Q1268" s="12">
        <f t="shared" si="154"/>
        <v>2889.62</v>
      </c>
      <c r="R1268" s="6">
        <v>387</v>
      </c>
      <c r="S1268" s="6" t="b">
        <v>1</v>
      </c>
      <c r="T1268" s="6">
        <v>0</v>
      </c>
      <c r="U1268" s="6">
        <f t="shared" si="155"/>
        <v>0</v>
      </c>
      <c r="V1268" s="12">
        <f t="shared" si="156"/>
        <v>16460.38</v>
      </c>
      <c r="W1268" s="12">
        <f t="shared" si="157"/>
        <v>7.46671834625323</v>
      </c>
      <c r="X1268" s="12">
        <f t="shared" si="158"/>
        <v>0</v>
      </c>
      <c r="Y1268" s="6">
        <f t="shared" si="159"/>
        <v>0</v>
      </c>
    </row>
    <row r="1269" spans="1:25">
      <c r="A1269" s="8" t="s">
        <v>2626</v>
      </c>
      <c r="B1269" s="9" t="s">
        <v>2627</v>
      </c>
      <c r="C1269" s="10" t="s">
        <v>4128</v>
      </c>
      <c r="D1269" s="10">
        <v>44954</v>
      </c>
      <c r="E1269" s="9">
        <v>1</v>
      </c>
      <c r="F1269" s="9">
        <v>28</v>
      </c>
      <c r="G1269" s="9">
        <v>2023</v>
      </c>
      <c r="H1269" s="10">
        <f t="shared" si="152"/>
        <v>44954</v>
      </c>
      <c r="I1269" s="10" t="str" cm="1">
        <f t="array" ref="I1269">_xlfn.IFS(E1269=1,"January",E1269=2,"Febuary",E1269=3,"March",E1269=4,"April",E1269=5,"May",E1269=6,"June",E1269=7,"July",E1269=8,"August",E1269=9,"September",E1269=10,"October",E1269=11,"November",E1269=12,"December",E1269&gt;12,_xlfn.IFS(F1269=1,"January",F1269=2,"Febuary",F1269=3,"March",F1269=4,"April",F1269=5,"May",F1269=6,"June",F1269=7,"July",F1269=8,"August",F1269=9,"September",F1269=10,"October",F1269=11,"November",F1269=12,"December"))</f>
        <v>January</v>
      </c>
      <c r="J1269" s="10" t="str" cm="1">
        <f t="array" ref="J1269">_xlfn.IFS(OR(I1269="December",I1269="January",I1269="Febuary"),"Winter",OR(I1269="March",I1269="April",I1269="May"),"Spring",OR(I1269="June",I1269="July",I1269="August"),"Summer",OR(I1269="September",I1269="October",I1269="November"),"Fall")</f>
        <v>Winter</v>
      </c>
      <c r="K1269" s="13">
        <v>44969</v>
      </c>
      <c r="L1269" s="9">
        <f t="shared" si="153"/>
        <v>15</v>
      </c>
      <c r="M1269" s="9" t="s">
        <v>33</v>
      </c>
      <c r="N1269" s="9">
        <v>63823</v>
      </c>
      <c r="O1269" s="9">
        <v>2478</v>
      </c>
      <c r="P1269" s="14">
        <v>2403.41</v>
      </c>
      <c r="Q1269" s="14">
        <f t="shared" si="154"/>
        <v>2403.41</v>
      </c>
      <c r="R1269" s="9">
        <v>461</v>
      </c>
      <c r="S1269" s="9" t="b">
        <v>0</v>
      </c>
      <c r="T1269" s="9">
        <v>0</v>
      </c>
      <c r="U1269" s="9">
        <f t="shared" si="155"/>
        <v>0</v>
      </c>
      <c r="V1269" s="14">
        <f t="shared" si="156"/>
        <v>20646.59</v>
      </c>
      <c r="W1269" s="14">
        <f t="shared" si="157"/>
        <v>5.21347071583514</v>
      </c>
      <c r="X1269" s="14">
        <f t="shared" si="158"/>
        <v>0</v>
      </c>
      <c r="Y1269" s="9">
        <f t="shared" si="159"/>
        <v>0</v>
      </c>
    </row>
    <row r="1270" spans="1:25">
      <c r="A1270" s="5" t="s">
        <v>2628</v>
      </c>
      <c r="B1270" s="6" t="s">
        <v>2629</v>
      </c>
      <c r="C1270" s="7" t="s">
        <v>4131</v>
      </c>
      <c r="D1270" s="7">
        <v>45029</v>
      </c>
      <c r="E1270" s="6">
        <v>4</v>
      </c>
      <c r="F1270" s="6">
        <v>13</v>
      </c>
      <c r="G1270" s="6">
        <v>2023</v>
      </c>
      <c r="H1270" s="7">
        <f t="shared" si="152"/>
        <v>45029</v>
      </c>
      <c r="I1270" s="7" t="str" cm="1">
        <f t="array" ref="I1270">_xlfn.IFS(E1270=1,"January",E1270=2,"Febuary",E1270=3,"March",E1270=4,"April",E1270=5,"May",E1270=6,"June",E1270=7,"July",E1270=8,"August",E1270=9,"September",E1270=10,"October",E1270=11,"November",E1270=12,"December",E1270&gt;12,_xlfn.IFS(F1270=1,"January",F1270=2,"Febuary",F1270=3,"March",F1270=4,"April",F1270=5,"May",F1270=6,"June",F1270=7,"July",F1270=8,"August",F1270=9,"September",F1270=10,"October",F1270=11,"November",F1270=12,"December"))</f>
        <v>April</v>
      </c>
      <c r="J1270" s="7" t="str" cm="1">
        <f t="array" ref="J1270">_xlfn.IFS(OR(I1270="December",I1270="January",I1270="Febuary"),"Winter",OR(I1270="March",I1270="April",I1270="May"),"Spring",OR(I1270="June",I1270="July",I1270="August"),"Summer",OR(I1270="September",I1270="October",I1270="November"),"Fall")</f>
        <v>Spring</v>
      </c>
      <c r="K1270" s="11">
        <v>45048</v>
      </c>
      <c r="L1270" s="6">
        <f t="shared" si="153"/>
        <v>19</v>
      </c>
      <c r="M1270" s="6" t="s">
        <v>33</v>
      </c>
      <c r="N1270" s="6">
        <v>21806</v>
      </c>
      <c r="O1270" s="6">
        <v>568</v>
      </c>
      <c r="P1270" s="12">
        <v>825.93</v>
      </c>
      <c r="Q1270" s="12">
        <f t="shared" si="154"/>
        <v>825.93</v>
      </c>
      <c r="R1270" s="6">
        <v>30</v>
      </c>
      <c r="S1270" s="6" t="b">
        <v>1</v>
      </c>
      <c r="T1270" s="6">
        <v>0</v>
      </c>
      <c r="U1270" s="6">
        <f t="shared" si="155"/>
        <v>0</v>
      </c>
      <c r="V1270" s="12">
        <f t="shared" si="156"/>
        <v>674.07</v>
      </c>
      <c r="W1270" s="12">
        <f t="shared" si="157"/>
        <v>27.531</v>
      </c>
      <c r="X1270" s="12">
        <f t="shared" si="158"/>
        <v>0</v>
      </c>
      <c r="Y1270" s="6">
        <f t="shared" si="159"/>
        <v>0</v>
      </c>
    </row>
    <row r="1271" spans="1:25">
      <c r="A1271" s="8" t="s">
        <v>2630</v>
      </c>
      <c r="B1271" s="9" t="s">
        <v>2631</v>
      </c>
      <c r="C1271" s="10" t="s">
        <v>4131</v>
      </c>
      <c r="D1271" s="10">
        <v>45161</v>
      </c>
      <c r="E1271" s="9">
        <v>8</v>
      </c>
      <c r="F1271" s="9">
        <v>23</v>
      </c>
      <c r="G1271" s="9">
        <v>2023</v>
      </c>
      <c r="H1271" s="10">
        <f t="shared" si="152"/>
        <v>45161</v>
      </c>
      <c r="I1271" s="10" t="str" cm="1">
        <f t="array" ref="I1271">_xlfn.IFS(E1271=1,"January",E1271=2,"Febuary",E1271=3,"March",E1271=4,"April",E1271=5,"May",E1271=6,"June",E1271=7,"July",E1271=8,"August",E1271=9,"September",E1271=10,"October",E1271=11,"November",E1271=12,"December",E1271&gt;12,_xlfn.IFS(F1271=1,"January",F1271=2,"Febuary",F1271=3,"March",F1271=4,"April",F1271=5,"May",F1271=6,"June",F1271=7,"July",F1271=8,"August",F1271=9,"September",F1271=10,"October",F1271=11,"November",F1271=12,"December"))</f>
        <v>August</v>
      </c>
      <c r="J1271" s="10" t="str" cm="1">
        <f t="array" ref="J1271">_xlfn.IFS(OR(I1271="December",I1271="January",I1271="Febuary"),"Winter",OR(I1271="March",I1271="April",I1271="May"),"Spring",OR(I1271="June",I1271="July",I1271="August"),"Summer",OR(I1271="September",I1271="October",I1271="November"),"Fall")</f>
        <v>Summer</v>
      </c>
      <c r="K1271" s="13">
        <v>45178</v>
      </c>
      <c r="L1271" s="9">
        <f t="shared" si="153"/>
        <v>17</v>
      </c>
      <c r="M1271" s="9" t="s">
        <v>33</v>
      </c>
      <c r="N1271" s="9">
        <v>76520</v>
      </c>
      <c r="O1271" s="9">
        <v>1250</v>
      </c>
      <c r="P1271" s="14">
        <v>1371.78</v>
      </c>
      <c r="Q1271" s="14">
        <f t="shared" si="154"/>
        <v>1371.78</v>
      </c>
      <c r="R1271" s="9">
        <v>206</v>
      </c>
      <c r="S1271" s="9" t="b">
        <v>0</v>
      </c>
      <c r="T1271" s="9">
        <v>0</v>
      </c>
      <c r="U1271" s="9">
        <f t="shared" si="155"/>
        <v>0</v>
      </c>
      <c r="V1271" s="14">
        <f t="shared" si="156"/>
        <v>8928.22</v>
      </c>
      <c r="W1271" s="14">
        <f t="shared" si="157"/>
        <v>6.65912621359223</v>
      </c>
      <c r="X1271" s="14">
        <f t="shared" si="158"/>
        <v>0</v>
      </c>
      <c r="Y1271" s="9">
        <f t="shared" si="159"/>
        <v>0</v>
      </c>
    </row>
    <row r="1272" spans="1:25">
      <c r="A1272" s="5" t="s">
        <v>2632</v>
      </c>
      <c r="B1272" s="6" t="s">
        <v>2633</v>
      </c>
      <c r="C1272" s="7" t="s">
        <v>4131</v>
      </c>
      <c r="D1272" s="7">
        <v>45019</v>
      </c>
      <c r="E1272" s="6">
        <v>4</v>
      </c>
      <c r="F1272" s="6">
        <v>3</v>
      </c>
      <c r="G1272" s="6">
        <v>2023</v>
      </c>
      <c r="H1272" s="7">
        <f t="shared" si="152"/>
        <v>45019</v>
      </c>
      <c r="I1272" s="7" t="str" cm="1">
        <f t="array" ref="I1272">_xlfn.IFS(E1272=1,"January",E1272=2,"Febuary",E1272=3,"March",E1272=4,"April",E1272=5,"May",E1272=6,"June",E1272=7,"July",E1272=8,"August",E1272=9,"September",E1272=10,"October",E1272=11,"November",E1272=12,"December",E1272&gt;12,_xlfn.IFS(F1272=1,"January",F1272=2,"Febuary",F1272=3,"March",F1272=4,"April",F1272=5,"May",F1272=6,"June",F1272=7,"July",F1272=8,"August",F1272=9,"September",F1272=10,"October",F1272=11,"November",F1272=12,"December"))</f>
        <v>April</v>
      </c>
      <c r="J1272" s="7" t="str" cm="1">
        <f t="array" ref="J1272">_xlfn.IFS(OR(I1272="December",I1272="January",I1272="Febuary"),"Winter",OR(I1272="March",I1272="April",I1272="May"),"Spring",OR(I1272="June",I1272="July",I1272="August"),"Summer",OR(I1272="September",I1272="October",I1272="November"),"Fall")</f>
        <v>Spring</v>
      </c>
      <c r="K1272" s="11">
        <v>45025</v>
      </c>
      <c r="L1272" s="6">
        <f t="shared" si="153"/>
        <v>6</v>
      </c>
      <c r="M1272" s="6" t="s">
        <v>41</v>
      </c>
      <c r="N1272" s="6">
        <v>2759</v>
      </c>
      <c r="O1272" s="6">
        <v>124</v>
      </c>
      <c r="P1272" s="12">
        <v>63.27</v>
      </c>
      <c r="Q1272" s="12">
        <f t="shared" si="154"/>
        <v>63.27</v>
      </c>
      <c r="R1272" s="6">
        <v>22</v>
      </c>
      <c r="S1272" s="6" t="b">
        <v>1</v>
      </c>
      <c r="T1272" s="6">
        <v>0</v>
      </c>
      <c r="U1272" s="6">
        <f t="shared" si="155"/>
        <v>0</v>
      </c>
      <c r="V1272" s="12">
        <f t="shared" si="156"/>
        <v>1036.73</v>
      </c>
      <c r="W1272" s="12">
        <f t="shared" si="157"/>
        <v>2.87590909090909</v>
      </c>
      <c r="X1272" s="12">
        <f t="shared" si="158"/>
        <v>0</v>
      </c>
      <c r="Y1272" s="6">
        <f t="shared" si="159"/>
        <v>0</v>
      </c>
    </row>
    <row r="1273" spans="1:25">
      <c r="A1273" s="8" t="s">
        <v>2634</v>
      </c>
      <c r="B1273" s="9" t="s">
        <v>2635</v>
      </c>
      <c r="C1273" s="10" t="s">
        <v>4131</v>
      </c>
      <c r="D1273" s="10">
        <v>45250</v>
      </c>
      <c r="E1273" s="9">
        <v>11</v>
      </c>
      <c r="F1273" s="9">
        <v>20</v>
      </c>
      <c r="G1273" s="9">
        <v>2023</v>
      </c>
      <c r="H1273" s="10">
        <f t="shared" si="152"/>
        <v>45250</v>
      </c>
      <c r="I1273" s="10" t="str" cm="1">
        <f t="array" ref="I1273">_xlfn.IFS(E1273=1,"January",E1273=2,"Febuary",E1273=3,"March",E1273=4,"April",E1273=5,"May",E1273=6,"June",E1273=7,"July",E1273=8,"August",E1273=9,"September",E1273=10,"October",E1273=11,"November",E1273=12,"December",E1273&gt;12,_xlfn.IFS(F1273=1,"January",F1273=2,"Febuary",F1273=3,"March",F1273=4,"April",F1273=5,"May",F1273=6,"June",F1273=7,"July",F1273=8,"August",F1273=9,"September",F1273=10,"October",F1273=11,"November",F1273=12,"December"))</f>
        <v>November</v>
      </c>
      <c r="J1273" s="10" t="str" cm="1">
        <f t="array" ref="J1273">_xlfn.IFS(OR(I1273="December",I1273="January",I1273="Febuary"),"Winter",OR(I1273="March",I1273="April",I1273="May"),"Spring",OR(I1273="June",I1273="July",I1273="August"),"Summer",OR(I1273="September",I1273="October",I1273="November"),"Fall")</f>
        <v>Fall</v>
      </c>
      <c r="K1273" s="13">
        <v>45254</v>
      </c>
      <c r="L1273" s="9">
        <f t="shared" si="153"/>
        <v>4</v>
      </c>
      <c r="M1273" s="9" t="s">
        <v>14</v>
      </c>
      <c r="N1273" s="9">
        <v>42949</v>
      </c>
      <c r="O1273" s="9">
        <v>1844</v>
      </c>
      <c r="P1273" s="14">
        <v>2369.74</v>
      </c>
      <c r="Q1273" s="14">
        <f t="shared" si="154"/>
        <v>2369.74</v>
      </c>
      <c r="R1273" s="9">
        <v>215</v>
      </c>
      <c r="S1273" s="9" t="b">
        <v>1</v>
      </c>
      <c r="T1273" s="9">
        <v>0</v>
      </c>
      <c r="U1273" s="9">
        <f t="shared" si="155"/>
        <v>0</v>
      </c>
      <c r="V1273" s="14">
        <f t="shared" si="156"/>
        <v>8380.26</v>
      </c>
      <c r="W1273" s="14">
        <f t="shared" si="157"/>
        <v>11.0220465116279</v>
      </c>
      <c r="X1273" s="14">
        <f t="shared" si="158"/>
        <v>0</v>
      </c>
      <c r="Y1273" s="9">
        <f t="shared" si="159"/>
        <v>0</v>
      </c>
    </row>
    <row r="1274" spans="1:25">
      <c r="A1274" s="5" t="s">
        <v>2636</v>
      </c>
      <c r="B1274" s="6" t="s">
        <v>2637</v>
      </c>
      <c r="C1274" s="7" t="s">
        <v>4127</v>
      </c>
      <c r="D1274" s="7" t="s">
        <v>2638</v>
      </c>
      <c r="E1274" s="6">
        <v>30</v>
      </c>
      <c r="F1274" s="6">
        <v>1</v>
      </c>
      <c r="G1274" s="6">
        <v>2023</v>
      </c>
      <c r="H1274" s="7">
        <f t="shared" si="152"/>
        <v>44956</v>
      </c>
      <c r="I1274" s="7" t="str" cm="1">
        <f t="array" ref="I1274">_xlfn.IFS(E1274=1,"January",E1274=2,"Febuary",E1274=3,"March",E1274=4,"April",E1274=5,"May",E1274=6,"June",E1274=7,"July",E1274=8,"August",E1274=9,"September",E1274=10,"October",E1274=11,"November",E1274=12,"December",E1274&gt;12,_xlfn.IFS(F1274=1,"January",F1274=2,"Febuary",F1274=3,"March",F1274=4,"April",F1274=5,"May",F1274=6,"June",F1274=7,"July",F1274=8,"August",F1274=9,"September",F1274=10,"October",F1274=11,"November",F1274=12,"December"))</f>
        <v>January</v>
      </c>
      <c r="J1274" s="7" t="str" cm="1">
        <f t="array" ref="J1274">_xlfn.IFS(OR(I1274="December",I1274="January",I1274="Febuary"),"Winter",OR(I1274="March",I1274="April",I1274="May"),"Spring",OR(I1274="June",I1274="July",I1274="August"),"Summer",OR(I1274="September",I1274="October",I1274="November"),"Fall")</f>
        <v>Winter</v>
      </c>
      <c r="K1274" s="11">
        <v>44980</v>
      </c>
      <c r="L1274" s="6">
        <f t="shared" si="153"/>
        <v>24</v>
      </c>
      <c r="M1274" s="6" t="s">
        <v>41</v>
      </c>
      <c r="N1274" s="6">
        <v>93374</v>
      </c>
      <c r="O1274" s="6">
        <v>3629</v>
      </c>
      <c r="P1274" s="12">
        <v>6830.76</v>
      </c>
      <c r="Q1274" s="12">
        <f t="shared" si="154"/>
        <v>3636.145</v>
      </c>
      <c r="R1274" s="6">
        <v>481</v>
      </c>
      <c r="S1274" s="6" t="b">
        <v>1</v>
      </c>
      <c r="T1274" s="6">
        <v>0</v>
      </c>
      <c r="U1274" s="6">
        <f t="shared" si="155"/>
        <v>0</v>
      </c>
      <c r="V1274" s="12">
        <f t="shared" si="156"/>
        <v>20413.855</v>
      </c>
      <c r="W1274" s="12">
        <f t="shared" si="157"/>
        <v>7.55955301455301</v>
      </c>
      <c r="X1274" s="12">
        <f t="shared" si="158"/>
        <v>0</v>
      </c>
      <c r="Y1274" s="6">
        <f t="shared" si="159"/>
        <v>0</v>
      </c>
    </row>
    <row r="1275" spans="1:25">
      <c r="A1275" s="8" t="s">
        <v>2639</v>
      </c>
      <c r="B1275" s="9" t="s">
        <v>2640</v>
      </c>
      <c r="C1275" s="10" t="s">
        <v>4129</v>
      </c>
      <c r="D1275" s="10">
        <v>45067</v>
      </c>
      <c r="E1275" s="9">
        <v>5</v>
      </c>
      <c r="F1275" s="9">
        <v>21</v>
      </c>
      <c r="G1275" s="9">
        <v>2023</v>
      </c>
      <c r="H1275" s="10">
        <f t="shared" si="152"/>
        <v>45067</v>
      </c>
      <c r="I1275" s="10" t="str" cm="1">
        <f t="array" ref="I1275">_xlfn.IFS(E1275=1,"January",E1275=2,"Febuary",E1275=3,"March",E1275=4,"April",E1275=5,"May",E1275=6,"June",E1275=7,"July",E1275=8,"August",E1275=9,"September",E1275=10,"October",E1275=11,"November",E1275=12,"December",E1275&gt;12,_xlfn.IFS(F1275=1,"January",F1275=2,"Febuary",F1275=3,"March",F1275=4,"April",F1275=5,"May",F1275=6,"June",F1275=7,"July",F1275=8,"August",F1275=9,"September",F1275=10,"October",F1275=11,"November",F1275=12,"December"))</f>
        <v>May</v>
      </c>
      <c r="J1275" s="10" t="str" cm="1">
        <f t="array" ref="J1275">_xlfn.IFS(OR(I1275="December",I1275="January",I1275="Febuary"),"Winter",OR(I1275="March",I1275="April",I1275="May"),"Spring",OR(I1275="June",I1275="July",I1275="August"),"Summer",OR(I1275="September",I1275="October",I1275="November"),"Fall")</f>
        <v>Spring</v>
      </c>
      <c r="K1275" s="13">
        <v>45091</v>
      </c>
      <c r="L1275" s="9">
        <f t="shared" si="153"/>
        <v>24</v>
      </c>
      <c r="M1275" s="9" t="s">
        <v>19</v>
      </c>
      <c r="N1275" s="9">
        <v>3482</v>
      </c>
      <c r="O1275" s="9">
        <v>72</v>
      </c>
      <c r="P1275" s="14">
        <v>123.7</v>
      </c>
      <c r="Q1275" s="14">
        <f t="shared" si="154"/>
        <v>123.7</v>
      </c>
      <c r="R1275" s="9">
        <v>13</v>
      </c>
      <c r="S1275" s="9" t="b">
        <v>1</v>
      </c>
      <c r="T1275" s="9">
        <v>0</v>
      </c>
      <c r="U1275" s="9">
        <f t="shared" si="155"/>
        <v>0</v>
      </c>
      <c r="V1275" s="14">
        <f t="shared" si="156"/>
        <v>526.3</v>
      </c>
      <c r="W1275" s="14">
        <f t="shared" si="157"/>
        <v>9.51538461538462</v>
      </c>
      <c r="X1275" s="14">
        <f t="shared" si="158"/>
        <v>0</v>
      </c>
      <c r="Y1275" s="9">
        <f t="shared" si="159"/>
        <v>0</v>
      </c>
    </row>
    <row r="1276" spans="1:25">
      <c r="A1276" s="5" t="s">
        <v>2641</v>
      </c>
      <c r="B1276" s="6" t="s">
        <v>2642</v>
      </c>
      <c r="C1276" s="7" t="s">
        <v>4127</v>
      </c>
      <c r="D1276" s="7">
        <v>45222</v>
      </c>
      <c r="E1276" s="6">
        <v>10</v>
      </c>
      <c r="F1276" s="6">
        <v>23</v>
      </c>
      <c r="G1276" s="6">
        <v>2023</v>
      </c>
      <c r="H1276" s="7">
        <f t="shared" si="152"/>
        <v>45222</v>
      </c>
      <c r="I1276" s="7" t="str" cm="1">
        <f t="array" ref="I1276">_xlfn.IFS(E1276=1,"January",E1276=2,"Febuary",E1276=3,"March",E1276=4,"April",E1276=5,"May",E1276=6,"June",E1276=7,"July",E1276=8,"August",E1276=9,"September",E1276=10,"October",E1276=11,"November",E1276=12,"December",E1276&gt;12,_xlfn.IFS(F1276=1,"January",F1276=2,"Febuary",F1276=3,"March",F1276=4,"April",F1276=5,"May",F1276=6,"June",F1276=7,"July",F1276=8,"August",F1276=9,"September",F1276=10,"October",F1276=11,"November",F1276=12,"December"))</f>
        <v>October</v>
      </c>
      <c r="J1276" s="7" t="str" cm="1">
        <f t="array" ref="J1276">_xlfn.IFS(OR(I1276="December",I1276="January",I1276="Febuary"),"Winter",OR(I1276="March",I1276="April",I1276="May"),"Spring",OR(I1276="June",I1276="July",I1276="August"),"Summer",OR(I1276="September",I1276="October",I1276="November"),"Fall")</f>
        <v>Fall</v>
      </c>
      <c r="K1276" s="11">
        <v>45251</v>
      </c>
      <c r="L1276" s="6">
        <f t="shared" si="153"/>
        <v>29</v>
      </c>
      <c r="M1276" s="6" t="s">
        <v>19</v>
      </c>
      <c r="N1276" s="6">
        <v>25442</v>
      </c>
      <c r="O1276" s="6">
        <v>663</v>
      </c>
      <c r="P1276" s="12">
        <v>1152.17</v>
      </c>
      <c r="Q1276" s="12">
        <f t="shared" si="154"/>
        <v>1152.17</v>
      </c>
      <c r="R1276" s="6">
        <v>54</v>
      </c>
      <c r="S1276" s="6" t="b">
        <v>0</v>
      </c>
      <c r="T1276" s="6">
        <v>0</v>
      </c>
      <c r="U1276" s="6">
        <f t="shared" si="155"/>
        <v>0</v>
      </c>
      <c r="V1276" s="12">
        <f t="shared" si="156"/>
        <v>1547.83</v>
      </c>
      <c r="W1276" s="12">
        <f t="shared" si="157"/>
        <v>21.3364814814815</v>
      </c>
      <c r="X1276" s="12">
        <f t="shared" si="158"/>
        <v>0</v>
      </c>
      <c r="Y1276" s="6">
        <f t="shared" si="159"/>
        <v>0</v>
      </c>
    </row>
    <row r="1277" spans="1:25">
      <c r="A1277" s="8" t="s">
        <v>2643</v>
      </c>
      <c r="B1277" s="9" t="s">
        <v>2644</v>
      </c>
      <c r="C1277" s="10" t="s">
        <v>4131</v>
      </c>
      <c r="D1277" s="10">
        <v>44972</v>
      </c>
      <c r="E1277" s="9">
        <v>2</v>
      </c>
      <c r="F1277" s="9">
        <v>15</v>
      </c>
      <c r="G1277" s="9">
        <v>2023</v>
      </c>
      <c r="H1277" s="10">
        <f t="shared" si="152"/>
        <v>44972</v>
      </c>
      <c r="I1277" s="10" t="str" cm="1">
        <f t="array" ref="I1277">_xlfn.IFS(E1277=1,"January",E1277=2,"Febuary",E1277=3,"March",E1277=4,"April",E1277=5,"May",E1277=6,"June",E1277=7,"July",E1277=8,"August",E1277=9,"September",E1277=10,"October",E1277=11,"November",E1277=12,"December",E1277&gt;12,_xlfn.IFS(F1277=1,"January",F1277=2,"Febuary",F1277=3,"March",F1277=4,"April",F1277=5,"May",F1277=6,"June",F1277=7,"July",F1277=8,"August",F1277=9,"September",F1277=10,"October",F1277=11,"November",F1277=12,"December"))</f>
        <v>Febuary</v>
      </c>
      <c r="J1277" s="10" t="str" cm="1">
        <f t="array" ref="J1277">_xlfn.IFS(OR(I1277="December",I1277="January",I1277="Febuary"),"Winter",OR(I1277="March",I1277="April",I1277="May"),"Spring",OR(I1277="June",I1277="July",I1277="August"),"Summer",OR(I1277="September",I1277="October",I1277="November"),"Fall")</f>
        <v>Winter</v>
      </c>
      <c r="K1277" s="13">
        <v>44982</v>
      </c>
      <c r="L1277" s="9">
        <f t="shared" si="153"/>
        <v>10</v>
      </c>
      <c r="M1277" s="9" t="s">
        <v>23</v>
      </c>
      <c r="N1277" s="9">
        <v>34719</v>
      </c>
      <c r="O1277" s="9">
        <v>489</v>
      </c>
      <c r="P1277" s="14">
        <v>827.68</v>
      </c>
      <c r="Q1277" s="14">
        <f t="shared" si="154"/>
        <v>827.68</v>
      </c>
      <c r="R1277" s="9">
        <v>62</v>
      </c>
      <c r="S1277" s="9" t="b">
        <v>1</v>
      </c>
      <c r="T1277" s="9">
        <v>0</v>
      </c>
      <c r="U1277" s="9">
        <f t="shared" si="155"/>
        <v>0</v>
      </c>
      <c r="V1277" s="14">
        <f t="shared" si="156"/>
        <v>2272.32</v>
      </c>
      <c r="W1277" s="14">
        <f t="shared" si="157"/>
        <v>13.3496774193548</v>
      </c>
      <c r="X1277" s="14">
        <f t="shared" si="158"/>
        <v>0</v>
      </c>
      <c r="Y1277" s="9">
        <f t="shared" si="159"/>
        <v>0</v>
      </c>
    </row>
    <row r="1278" spans="1:25">
      <c r="A1278" s="5" t="s">
        <v>2645</v>
      </c>
      <c r="B1278" s="6" t="s">
        <v>2646</v>
      </c>
      <c r="C1278" s="7" t="s">
        <v>4131</v>
      </c>
      <c r="D1278" s="7">
        <v>45146</v>
      </c>
      <c r="E1278" s="6">
        <v>8</v>
      </c>
      <c r="F1278" s="6">
        <v>8</v>
      </c>
      <c r="G1278" s="6">
        <v>2023</v>
      </c>
      <c r="H1278" s="7">
        <f t="shared" si="152"/>
        <v>45146</v>
      </c>
      <c r="I1278" s="7" t="str" cm="1">
        <f t="array" ref="I1278">_xlfn.IFS(E1278=1,"January",E1278=2,"Febuary",E1278=3,"March",E1278=4,"April",E1278=5,"May",E1278=6,"June",E1278=7,"July",E1278=8,"August",E1278=9,"September",E1278=10,"October",E1278=11,"November",E1278=12,"December",E1278&gt;12,_xlfn.IFS(F1278=1,"January",F1278=2,"Febuary",F1278=3,"March",F1278=4,"April",F1278=5,"May",F1278=6,"June",F1278=7,"July",F1278=8,"August",F1278=9,"September",F1278=10,"October",F1278=11,"November",F1278=12,"December"))</f>
        <v>August</v>
      </c>
      <c r="J1278" s="7" t="str" cm="1">
        <f t="array" ref="J1278">_xlfn.IFS(OR(I1278="December",I1278="January",I1278="Febuary"),"Winter",OR(I1278="March",I1278="April",I1278="May"),"Spring",OR(I1278="June",I1278="July",I1278="August"),"Summer",OR(I1278="September",I1278="October",I1278="November"),"Fall")</f>
        <v>Summer</v>
      </c>
      <c r="K1278" s="11">
        <v>45167</v>
      </c>
      <c r="L1278" s="6">
        <f t="shared" si="153"/>
        <v>21</v>
      </c>
      <c r="M1278" s="6" t="s">
        <v>23</v>
      </c>
      <c r="N1278" s="6">
        <v>59066</v>
      </c>
      <c r="O1278" s="6">
        <v>1037</v>
      </c>
      <c r="P1278" s="12">
        <v>1022.06</v>
      </c>
      <c r="Q1278" s="12">
        <f t="shared" si="154"/>
        <v>1022.06</v>
      </c>
      <c r="R1278" s="6">
        <v>125</v>
      </c>
      <c r="S1278" s="6" t="b">
        <v>1</v>
      </c>
      <c r="T1278" s="6">
        <v>0</v>
      </c>
      <c r="U1278" s="6">
        <f t="shared" si="155"/>
        <v>0</v>
      </c>
      <c r="V1278" s="12">
        <f t="shared" si="156"/>
        <v>5227.94</v>
      </c>
      <c r="W1278" s="12">
        <f t="shared" si="157"/>
        <v>8.17648</v>
      </c>
      <c r="X1278" s="12">
        <f t="shared" si="158"/>
        <v>0</v>
      </c>
      <c r="Y1278" s="6">
        <f t="shared" si="159"/>
        <v>0</v>
      </c>
    </row>
    <row r="1279" spans="1:25">
      <c r="A1279" s="8" t="s">
        <v>2647</v>
      </c>
      <c r="B1279" s="9" t="s">
        <v>2648</v>
      </c>
      <c r="C1279" s="10" t="s">
        <v>4129</v>
      </c>
      <c r="D1279" s="10" t="s">
        <v>2649</v>
      </c>
      <c r="E1279" s="9">
        <v>16</v>
      </c>
      <c r="F1279" s="9">
        <v>7</v>
      </c>
      <c r="G1279" s="9">
        <v>2023</v>
      </c>
      <c r="H1279" s="10">
        <f t="shared" si="152"/>
        <v>45123</v>
      </c>
      <c r="I1279" s="10" t="str" cm="1">
        <f t="array" ref="I1279">_xlfn.IFS(E1279=1,"January",E1279=2,"Febuary",E1279=3,"March",E1279=4,"April",E1279=5,"May",E1279=6,"June",E1279=7,"July",E1279=8,"August",E1279=9,"September",E1279=10,"October",E1279=11,"November",E1279=12,"December",E1279&gt;12,_xlfn.IFS(F1279=1,"January",F1279=2,"Febuary",F1279=3,"March",F1279=4,"April",F1279=5,"May",F1279=6,"June",F1279=7,"July",F1279=8,"August",F1279=9,"September",F1279=10,"October",F1279=11,"November",F1279=12,"December"))</f>
        <v>July</v>
      </c>
      <c r="J1279" s="10" t="str" cm="1">
        <f t="array" ref="J1279">_xlfn.IFS(OR(I1279="December",I1279="January",I1279="Febuary"),"Winter",OR(I1279="March",I1279="April",I1279="May"),"Spring",OR(I1279="June",I1279="July",I1279="August"),"Summer",OR(I1279="September",I1279="October",I1279="November"),"Fall")</f>
        <v>Summer</v>
      </c>
      <c r="K1279" s="13">
        <v>45131</v>
      </c>
      <c r="L1279" s="9">
        <f t="shared" si="153"/>
        <v>8</v>
      </c>
      <c r="M1279" s="9" t="s">
        <v>23</v>
      </c>
      <c r="N1279" s="9">
        <v>94501</v>
      </c>
      <c r="O1279" s="9">
        <v>3904</v>
      </c>
      <c r="P1279" s="14">
        <v>6432.98</v>
      </c>
      <c r="Q1279" s="14">
        <f t="shared" si="154"/>
        <v>3636.145</v>
      </c>
      <c r="R1279" s="9">
        <v>346</v>
      </c>
      <c r="S1279" s="9" t="b">
        <v>1</v>
      </c>
      <c r="T1279" s="9">
        <v>0</v>
      </c>
      <c r="U1279" s="9">
        <f t="shared" si="155"/>
        <v>0</v>
      </c>
      <c r="V1279" s="14">
        <f t="shared" si="156"/>
        <v>13663.855</v>
      </c>
      <c r="W1279" s="14">
        <f t="shared" si="157"/>
        <v>10.5090895953757</v>
      </c>
      <c r="X1279" s="14">
        <f t="shared" si="158"/>
        <v>0</v>
      </c>
      <c r="Y1279" s="9">
        <f t="shared" si="159"/>
        <v>0</v>
      </c>
    </row>
    <row r="1280" spans="1:25">
      <c r="A1280" s="5" t="s">
        <v>2650</v>
      </c>
      <c r="B1280" s="6" t="s">
        <v>2651</v>
      </c>
      <c r="C1280" s="7" t="s">
        <v>4128</v>
      </c>
      <c r="D1280" s="7">
        <v>45200</v>
      </c>
      <c r="E1280" s="6">
        <v>10</v>
      </c>
      <c r="F1280" s="6">
        <v>1</v>
      </c>
      <c r="G1280" s="6">
        <v>2023</v>
      </c>
      <c r="H1280" s="7">
        <f t="shared" si="152"/>
        <v>45200</v>
      </c>
      <c r="I1280" s="7" t="str" cm="1">
        <f t="array" ref="I1280">_xlfn.IFS(E1280=1,"January",E1280=2,"Febuary",E1280=3,"March",E1280=4,"April",E1280=5,"May",E1280=6,"June",E1280=7,"July",E1280=8,"August",E1280=9,"September",E1280=10,"October",E1280=11,"November",E1280=12,"December",E1280&gt;12,_xlfn.IFS(F1280=1,"January",F1280=2,"Febuary",F1280=3,"March",F1280=4,"April",F1280=5,"May",F1280=6,"June",F1280=7,"July",F1280=8,"August",F1280=9,"September",F1280=10,"October",F1280=11,"November",F1280=12,"December"))</f>
        <v>October</v>
      </c>
      <c r="J1280" s="7" t="str" cm="1">
        <f t="array" ref="J1280">_xlfn.IFS(OR(I1280="December",I1280="January",I1280="Febuary"),"Winter",OR(I1280="March",I1280="April",I1280="May"),"Spring",OR(I1280="June",I1280="July",I1280="August"),"Summer",OR(I1280="September",I1280="October",I1280="November"),"Fall")</f>
        <v>Fall</v>
      </c>
      <c r="K1280" s="11">
        <v>45207</v>
      </c>
      <c r="L1280" s="6">
        <f t="shared" si="153"/>
        <v>7</v>
      </c>
      <c r="M1280" s="6" t="s">
        <v>14</v>
      </c>
      <c r="N1280" s="6">
        <v>3079</v>
      </c>
      <c r="O1280" s="6">
        <v>118</v>
      </c>
      <c r="P1280" s="12">
        <v>84.34</v>
      </c>
      <c r="Q1280" s="12">
        <f t="shared" si="154"/>
        <v>84.34</v>
      </c>
      <c r="R1280" s="6">
        <v>20</v>
      </c>
      <c r="S1280" s="6" t="b">
        <v>0</v>
      </c>
      <c r="T1280" s="6">
        <v>0</v>
      </c>
      <c r="U1280" s="6">
        <f t="shared" si="155"/>
        <v>0</v>
      </c>
      <c r="V1280" s="12">
        <f t="shared" si="156"/>
        <v>915.66</v>
      </c>
      <c r="W1280" s="12">
        <f t="shared" si="157"/>
        <v>4.217</v>
      </c>
      <c r="X1280" s="12">
        <f t="shared" si="158"/>
        <v>0</v>
      </c>
      <c r="Y1280" s="6">
        <f t="shared" si="159"/>
        <v>0</v>
      </c>
    </row>
    <row r="1281" spans="1:25">
      <c r="A1281" s="8" t="s">
        <v>2652</v>
      </c>
      <c r="B1281" s="9" t="s">
        <v>2653</v>
      </c>
      <c r="C1281" s="10" t="s">
        <v>4131</v>
      </c>
      <c r="D1281" s="10">
        <v>44934</v>
      </c>
      <c r="E1281" s="9">
        <v>1</v>
      </c>
      <c r="F1281" s="9">
        <v>8</v>
      </c>
      <c r="G1281" s="9">
        <v>2023</v>
      </c>
      <c r="H1281" s="10">
        <f t="shared" si="152"/>
        <v>44934</v>
      </c>
      <c r="I1281" s="10" t="str" cm="1">
        <f t="array" ref="I1281">_xlfn.IFS(E1281=1,"January",E1281=2,"Febuary",E1281=3,"March",E1281=4,"April",E1281=5,"May",E1281=6,"June",E1281=7,"July",E1281=8,"August",E1281=9,"September",E1281=10,"October",E1281=11,"November",E1281=12,"December",E1281&gt;12,_xlfn.IFS(F1281=1,"January",F1281=2,"Febuary",F1281=3,"March",F1281=4,"April",F1281=5,"May",F1281=6,"June",F1281=7,"July",F1281=8,"August",F1281=9,"September",F1281=10,"October",F1281=11,"November",F1281=12,"December"))</f>
        <v>January</v>
      </c>
      <c r="J1281" s="10" t="str" cm="1">
        <f t="array" ref="J1281">_xlfn.IFS(OR(I1281="December",I1281="January",I1281="Febuary"),"Winter",OR(I1281="March",I1281="April",I1281="May"),"Spring",OR(I1281="June",I1281="July",I1281="August"),"Summer",OR(I1281="September",I1281="October",I1281="November"),"Fall")</f>
        <v>Winter</v>
      </c>
      <c r="K1281" s="13">
        <v>44954</v>
      </c>
      <c r="L1281" s="9">
        <f t="shared" si="153"/>
        <v>20</v>
      </c>
      <c r="M1281" s="9" t="s">
        <v>14</v>
      </c>
      <c r="N1281" s="9">
        <v>3717</v>
      </c>
      <c r="O1281" s="9">
        <v>125</v>
      </c>
      <c r="P1281" s="14">
        <v>185.82</v>
      </c>
      <c r="Q1281" s="14">
        <f t="shared" si="154"/>
        <v>185.82</v>
      </c>
      <c r="R1281" s="9">
        <v>23</v>
      </c>
      <c r="S1281" s="9" t="b">
        <v>1</v>
      </c>
      <c r="T1281" s="9">
        <v>0</v>
      </c>
      <c r="U1281" s="9">
        <f t="shared" si="155"/>
        <v>0</v>
      </c>
      <c r="V1281" s="14">
        <f t="shared" si="156"/>
        <v>964.18</v>
      </c>
      <c r="W1281" s="14">
        <f t="shared" si="157"/>
        <v>8.07913043478261</v>
      </c>
      <c r="X1281" s="14">
        <f t="shared" si="158"/>
        <v>0</v>
      </c>
      <c r="Y1281" s="9">
        <f t="shared" si="159"/>
        <v>0</v>
      </c>
    </row>
    <row r="1282" spans="1:25">
      <c r="A1282" s="5" t="s">
        <v>2654</v>
      </c>
      <c r="B1282" s="6" t="s">
        <v>2655</v>
      </c>
      <c r="C1282" s="7" t="s">
        <v>4129</v>
      </c>
      <c r="D1282" s="7">
        <v>45198</v>
      </c>
      <c r="E1282" s="6">
        <v>9</v>
      </c>
      <c r="F1282" s="6">
        <v>29</v>
      </c>
      <c r="G1282" s="6">
        <v>2023</v>
      </c>
      <c r="H1282" s="7">
        <f t="shared" ref="H1282:H1345" si="160">IF(E1282&gt;12,DATE(G1282,F1282,E1282),D1282)</f>
        <v>45198</v>
      </c>
      <c r="I1282" s="7" t="str" cm="1">
        <f t="array" ref="I1282">_xlfn.IFS(E1282=1,"January",E1282=2,"Febuary",E1282=3,"March",E1282=4,"April",E1282=5,"May",E1282=6,"June",E1282=7,"July",E1282=8,"August",E1282=9,"September",E1282=10,"October",E1282=11,"November",E1282=12,"December",E1282&gt;12,_xlfn.IFS(F1282=1,"January",F1282=2,"Febuary",F1282=3,"March",F1282=4,"April",F1282=5,"May",F1282=6,"June",F1282=7,"July",F1282=8,"August",F1282=9,"September",F1282=10,"October",F1282=11,"November",F1282=12,"December"))</f>
        <v>September</v>
      </c>
      <c r="J1282" s="7" t="str" cm="1">
        <f t="array" ref="J1282">_xlfn.IFS(OR(I1282="December",I1282="January",I1282="Febuary"),"Winter",OR(I1282="March",I1282="April",I1282="May"),"Spring",OR(I1282="June",I1282="July",I1282="August"),"Summer",OR(I1282="September",I1282="October",I1282="November"),"Fall")</f>
        <v>Fall</v>
      </c>
      <c r="K1282" s="11">
        <v>45224</v>
      </c>
      <c r="L1282" s="6">
        <f t="shared" ref="L1282:L1345" si="161">IF(DATEDIF(H1282,K1282,"D")&lt;0,H1282+30,DATEDIF(H1282,K1282,"D"))</f>
        <v>26</v>
      </c>
      <c r="M1282" s="6" t="s">
        <v>14</v>
      </c>
      <c r="N1282" s="6">
        <v>60676</v>
      </c>
      <c r="O1282" s="6">
        <v>2780</v>
      </c>
      <c r="P1282" s="12">
        <v>4065.34</v>
      </c>
      <c r="Q1282" s="12">
        <f t="shared" ref="Q1282:Q1345" si="162">IF(IF(P1282&lt;$AA$6,$AA$6,IF(P1282&gt;$AA$7,$AA$7,P1282))&lt;0,IF(P1282&lt;$AA$6,$AA$6,IF(P1282&gt;$AA$7,$AA$7,P1282))*(-1),IF(P1282&lt;$AA$6,$AA$6,IF(P1282&gt;$AA$7,$AA$7,P1282)))</f>
        <v>3636.145</v>
      </c>
      <c r="R1282" s="6">
        <v>465</v>
      </c>
      <c r="S1282" s="6" t="b">
        <v>0</v>
      </c>
      <c r="T1282" s="6">
        <v>0</v>
      </c>
      <c r="U1282" s="6">
        <f t="shared" ref="U1282:U1345" si="163">IFERROR((R1282/T1282)*100,0)</f>
        <v>0</v>
      </c>
      <c r="V1282" s="12">
        <f t="shared" ref="V1282:V1345" si="164">(R1282*50)-Q1282</f>
        <v>19613.855</v>
      </c>
      <c r="W1282" s="12">
        <f t="shared" ref="W1282:W1345" si="165">IFERROR(Q1282/R1282,0)</f>
        <v>7.81966666666667</v>
      </c>
      <c r="X1282" s="12">
        <f t="shared" ref="X1282:X1345" si="166">IFERROR(Q1282/T1282,0)</f>
        <v>0</v>
      </c>
      <c r="Y1282" s="6">
        <f t="shared" ref="Y1282:Y1345" si="167">T1282/N1282</f>
        <v>0</v>
      </c>
    </row>
    <row r="1283" spans="1:25">
      <c r="A1283" s="8" t="s">
        <v>2656</v>
      </c>
      <c r="B1283" s="9" t="s">
        <v>2657</v>
      </c>
      <c r="C1283" s="10" t="s">
        <v>4131</v>
      </c>
      <c r="D1283" s="10">
        <v>45247</v>
      </c>
      <c r="E1283" s="9">
        <v>11</v>
      </c>
      <c r="F1283" s="9">
        <v>17</v>
      </c>
      <c r="G1283" s="9">
        <v>2023</v>
      </c>
      <c r="H1283" s="10">
        <f t="shared" si="160"/>
        <v>45247</v>
      </c>
      <c r="I1283" s="10" t="str" cm="1">
        <f t="array" ref="I1283">_xlfn.IFS(E1283=1,"January",E1283=2,"Febuary",E1283=3,"March",E1283=4,"April",E1283=5,"May",E1283=6,"June",E1283=7,"July",E1283=8,"August",E1283=9,"September",E1283=10,"October",E1283=11,"November",E1283=12,"December",E1283&gt;12,_xlfn.IFS(F1283=1,"January",F1283=2,"Febuary",F1283=3,"March",F1283=4,"April",F1283=5,"May",F1283=6,"June",F1283=7,"July",F1283=8,"August",F1283=9,"September",F1283=10,"October",F1283=11,"November",F1283=12,"December"))</f>
        <v>November</v>
      </c>
      <c r="J1283" s="10" t="str" cm="1">
        <f t="array" ref="J1283">_xlfn.IFS(OR(I1283="December",I1283="January",I1283="Febuary"),"Winter",OR(I1283="March",I1283="April",I1283="May"),"Spring",OR(I1283="June",I1283="July",I1283="August"),"Summer",OR(I1283="September",I1283="October",I1283="November"),"Fall")</f>
        <v>Fall</v>
      </c>
      <c r="K1283" s="13">
        <v>45268</v>
      </c>
      <c r="L1283" s="9">
        <f t="shared" si="161"/>
        <v>21</v>
      </c>
      <c r="M1283" s="9" t="s">
        <v>234</v>
      </c>
      <c r="N1283" s="9">
        <v>28952</v>
      </c>
      <c r="O1283" s="9">
        <v>964</v>
      </c>
      <c r="P1283" s="14">
        <v>518.97</v>
      </c>
      <c r="Q1283" s="14">
        <f t="shared" si="162"/>
        <v>518.97</v>
      </c>
      <c r="R1283" s="9">
        <v>76</v>
      </c>
      <c r="S1283" s="9" t="b">
        <v>0</v>
      </c>
      <c r="T1283" s="9">
        <v>0</v>
      </c>
      <c r="U1283" s="9">
        <f t="shared" si="163"/>
        <v>0</v>
      </c>
      <c r="V1283" s="14">
        <f t="shared" si="164"/>
        <v>3281.03</v>
      </c>
      <c r="W1283" s="14">
        <f t="shared" si="165"/>
        <v>6.82855263157895</v>
      </c>
      <c r="X1283" s="14">
        <f t="shared" si="166"/>
        <v>0</v>
      </c>
      <c r="Y1283" s="9">
        <f t="shared" si="167"/>
        <v>0</v>
      </c>
    </row>
    <row r="1284" spans="1:25">
      <c r="A1284" s="5" t="s">
        <v>2658</v>
      </c>
      <c r="B1284" s="6" t="s">
        <v>2659</v>
      </c>
      <c r="C1284" s="7" t="s">
        <v>4131</v>
      </c>
      <c r="D1284" s="7">
        <v>45103</v>
      </c>
      <c r="E1284" s="6">
        <v>6</v>
      </c>
      <c r="F1284" s="6">
        <v>26</v>
      </c>
      <c r="G1284" s="6">
        <v>2023</v>
      </c>
      <c r="H1284" s="7">
        <f t="shared" si="160"/>
        <v>45103</v>
      </c>
      <c r="I1284" s="7" t="str" cm="1">
        <f t="array" ref="I1284">_xlfn.IFS(E1284=1,"January",E1284=2,"Febuary",E1284=3,"March",E1284=4,"April",E1284=5,"May",E1284=6,"June",E1284=7,"July",E1284=8,"August",E1284=9,"September",E1284=10,"October",E1284=11,"November",E1284=12,"December",E1284&gt;12,_xlfn.IFS(F1284=1,"January",F1284=2,"Febuary",F1284=3,"March",F1284=4,"April",F1284=5,"May",F1284=6,"June",F1284=7,"July",F1284=8,"August",F1284=9,"September",F1284=10,"October",F1284=11,"November",F1284=12,"December"))</f>
        <v>June</v>
      </c>
      <c r="J1284" s="7" t="str" cm="1">
        <f t="array" ref="J1284">_xlfn.IFS(OR(I1284="December",I1284="January",I1284="Febuary"),"Winter",OR(I1284="March",I1284="April",I1284="May"),"Spring",OR(I1284="June",I1284="July",I1284="August"),"Summer",OR(I1284="September",I1284="October",I1284="November"),"Fall")</f>
        <v>Summer</v>
      </c>
      <c r="K1284" s="11">
        <v>45130</v>
      </c>
      <c r="L1284" s="6">
        <f t="shared" si="161"/>
        <v>27</v>
      </c>
      <c r="M1284" s="6" t="s">
        <v>14</v>
      </c>
      <c r="N1284" s="6">
        <v>87444</v>
      </c>
      <c r="O1284" s="6">
        <v>2507</v>
      </c>
      <c r="P1284" s="12">
        <v>4216.66</v>
      </c>
      <c r="Q1284" s="12">
        <f t="shared" si="162"/>
        <v>3636.145</v>
      </c>
      <c r="R1284" s="6">
        <v>157</v>
      </c>
      <c r="S1284" s="6" t="b">
        <v>1</v>
      </c>
      <c r="T1284" s="6">
        <v>0</v>
      </c>
      <c r="U1284" s="6">
        <f t="shared" si="163"/>
        <v>0</v>
      </c>
      <c r="V1284" s="12">
        <f t="shared" si="164"/>
        <v>4213.855</v>
      </c>
      <c r="W1284" s="12">
        <f t="shared" si="165"/>
        <v>23.1601592356688</v>
      </c>
      <c r="X1284" s="12">
        <f t="shared" si="166"/>
        <v>0</v>
      </c>
      <c r="Y1284" s="6">
        <f t="shared" si="167"/>
        <v>0</v>
      </c>
    </row>
    <row r="1285" spans="1:25">
      <c r="A1285" s="8" t="s">
        <v>2660</v>
      </c>
      <c r="B1285" s="9" t="s">
        <v>2661</v>
      </c>
      <c r="C1285" s="10" t="s">
        <v>4127</v>
      </c>
      <c r="D1285" s="10">
        <v>45184</v>
      </c>
      <c r="E1285" s="9">
        <v>9</v>
      </c>
      <c r="F1285" s="9">
        <v>15</v>
      </c>
      <c r="G1285" s="9">
        <v>2023</v>
      </c>
      <c r="H1285" s="10">
        <f t="shared" si="160"/>
        <v>45184</v>
      </c>
      <c r="I1285" s="10" t="str" cm="1">
        <f t="array" ref="I1285">_xlfn.IFS(E1285=1,"January",E1285=2,"Febuary",E1285=3,"March",E1285=4,"April",E1285=5,"May",E1285=6,"June",E1285=7,"July",E1285=8,"August",E1285=9,"September",E1285=10,"October",E1285=11,"November",E1285=12,"December",E1285&gt;12,_xlfn.IFS(F1285=1,"January",F1285=2,"Febuary",F1285=3,"March",F1285=4,"April",F1285=5,"May",F1285=6,"June",F1285=7,"July",F1285=8,"August",F1285=9,"September",F1285=10,"October",F1285=11,"November",F1285=12,"December"))</f>
        <v>September</v>
      </c>
      <c r="J1285" s="10" t="str" cm="1">
        <f t="array" ref="J1285">_xlfn.IFS(OR(I1285="December",I1285="January",I1285="Febuary"),"Winter",OR(I1285="March",I1285="April",I1285="May"),"Spring",OR(I1285="June",I1285="July",I1285="August"),"Summer",OR(I1285="September",I1285="October",I1285="November"),"Fall")</f>
        <v>Fall</v>
      </c>
      <c r="K1285" s="13">
        <v>45195</v>
      </c>
      <c r="L1285" s="9">
        <f t="shared" si="161"/>
        <v>11</v>
      </c>
      <c r="M1285" s="9" t="s">
        <v>19</v>
      </c>
      <c r="N1285" s="9">
        <v>43460</v>
      </c>
      <c r="O1285" s="9">
        <v>1026</v>
      </c>
      <c r="P1285" s="14">
        <v>1903.1</v>
      </c>
      <c r="Q1285" s="14">
        <f t="shared" si="162"/>
        <v>1903.1</v>
      </c>
      <c r="R1285" s="9">
        <v>144</v>
      </c>
      <c r="S1285" s="9" t="b">
        <v>1</v>
      </c>
      <c r="T1285" s="9">
        <v>0</v>
      </c>
      <c r="U1285" s="9">
        <f t="shared" si="163"/>
        <v>0</v>
      </c>
      <c r="V1285" s="14">
        <f t="shared" si="164"/>
        <v>5296.9</v>
      </c>
      <c r="W1285" s="14">
        <f t="shared" si="165"/>
        <v>13.2159722222222</v>
      </c>
      <c r="X1285" s="14">
        <f t="shared" si="166"/>
        <v>0</v>
      </c>
      <c r="Y1285" s="9">
        <f t="shared" si="167"/>
        <v>0</v>
      </c>
    </row>
    <row r="1286" spans="1:25">
      <c r="A1286" s="5" t="s">
        <v>2662</v>
      </c>
      <c r="B1286" s="6" t="s">
        <v>2663</v>
      </c>
      <c r="C1286" s="7" t="s">
        <v>4131</v>
      </c>
      <c r="D1286" s="7">
        <v>44950</v>
      </c>
      <c r="E1286" s="6">
        <v>1</v>
      </c>
      <c r="F1286" s="6">
        <v>24</v>
      </c>
      <c r="G1286" s="6">
        <v>2023</v>
      </c>
      <c r="H1286" s="7">
        <f t="shared" si="160"/>
        <v>44950</v>
      </c>
      <c r="I1286" s="7" t="str" cm="1">
        <f t="array" ref="I1286">_xlfn.IFS(E1286=1,"January",E1286=2,"Febuary",E1286=3,"March",E1286=4,"April",E1286=5,"May",E1286=6,"June",E1286=7,"July",E1286=8,"August",E1286=9,"September",E1286=10,"October",E1286=11,"November",E1286=12,"December",E1286&gt;12,_xlfn.IFS(F1286=1,"January",F1286=2,"Febuary",F1286=3,"March",F1286=4,"April",F1286=5,"May",F1286=6,"June",F1286=7,"July",F1286=8,"August",F1286=9,"September",F1286=10,"October",F1286=11,"November",F1286=12,"December"))</f>
        <v>January</v>
      </c>
      <c r="J1286" s="7" t="str" cm="1">
        <f t="array" ref="J1286">_xlfn.IFS(OR(I1286="December",I1286="January",I1286="Febuary"),"Winter",OR(I1286="March",I1286="April",I1286="May"),"Spring",OR(I1286="June",I1286="July",I1286="August"),"Summer",OR(I1286="September",I1286="October",I1286="November"),"Fall")</f>
        <v>Winter</v>
      </c>
      <c r="K1286" s="11">
        <v>44956</v>
      </c>
      <c r="L1286" s="6">
        <f t="shared" si="161"/>
        <v>6</v>
      </c>
      <c r="M1286" s="6" t="s">
        <v>19</v>
      </c>
      <c r="N1286" s="6">
        <v>91397</v>
      </c>
      <c r="O1286" s="6">
        <v>4352</v>
      </c>
      <c r="P1286" s="12">
        <v>3921.69</v>
      </c>
      <c r="Q1286" s="12">
        <f t="shared" si="162"/>
        <v>3636.145</v>
      </c>
      <c r="R1286" s="6">
        <v>254</v>
      </c>
      <c r="S1286" s="6" t="b">
        <v>1</v>
      </c>
      <c r="T1286" s="6">
        <v>0</v>
      </c>
      <c r="U1286" s="6">
        <f t="shared" si="163"/>
        <v>0</v>
      </c>
      <c r="V1286" s="12">
        <f t="shared" si="164"/>
        <v>9063.855</v>
      </c>
      <c r="W1286" s="12">
        <f t="shared" si="165"/>
        <v>14.315531496063</v>
      </c>
      <c r="X1286" s="12">
        <f t="shared" si="166"/>
        <v>0</v>
      </c>
      <c r="Y1286" s="6">
        <f t="shared" si="167"/>
        <v>0</v>
      </c>
    </row>
    <row r="1287" spans="1:25">
      <c r="A1287" s="8" t="s">
        <v>2664</v>
      </c>
      <c r="B1287" s="9" t="s">
        <v>2665</v>
      </c>
      <c r="C1287" s="10" t="s">
        <v>4127</v>
      </c>
      <c r="D1287" s="10">
        <v>45193</v>
      </c>
      <c r="E1287" s="9">
        <v>9</v>
      </c>
      <c r="F1287" s="9">
        <v>24</v>
      </c>
      <c r="G1287" s="9">
        <v>2023</v>
      </c>
      <c r="H1287" s="10">
        <f t="shared" si="160"/>
        <v>45193</v>
      </c>
      <c r="I1287" s="10" t="str" cm="1">
        <f t="array" ref="I1287">_xlfn.IFS(E1287=1,"January",E1287=2,"Febuary",E1287=3,"March",E1287=4,"April",E1287=5,"May",E1287=6,"June",E1287=7,"July",E1287=8,"August",E1287=9,"September",E1287=10,"October",E1287=11,"November",E1287=12,"December",E1287&gt;12,_xlfn.IFS(F1287=1,"January",F1287=2,"Febuary",F1287=3,"March",F1287=4,"April",F1287=5,"May",F1287=6,"June",F1287=7,"July",F1287=8,"August",F1287=9,"September",F1287=10,"October",F1287=11,"November",F1287=12,"December"))</f>
        <v>September</v>
      </c>
      <c r="J1287" s="10" t="str" cm="1">
        <f t="array" ref="J1287">_xlfn.IFS(OR(I1287="December",I1287="January",I1287="Febuary"),"Winter",OR(I1287="March",I1287="April",I1287="May"),"Spring",OR(I1287="June",I1287="July",I1287="August"),"Summer",OR(I1287="September",I1287="October",I1287="November"),"Fall")</f>
        <v>Fall</v>
      </c>
      <c r="K1287" s="13">
        <v>45222</v>
      </c>
      <c r="L1287" s="9">
        <f t="shared" si="161"/>
        <v>29</v>
      </c>
      <c r="M1287" s="9" t="s">
        <v>23</v>
      </c>
      <c r="N1287" s="9">
        <v>73847</v>
      </c>
      <c r="O1287" s="9">
        <v>982</v>
      </c>
      <c r="P1287" s="14">
        <v>1687.65</v>
      </c>
      <c r="Q1287" s="14">
        <f t="shared" si="162"/>
        <v>1687.65</v>
      </c>
      <c r="R1287" s="9">
        <v>148</v>
      </c>
      <c r="S1287" s="9" t="b">
        <v>0</v>
      </c>
      <c r="T1287" s="9">
        <v>0</v>
      </c>
      <c r="U1287" s="9">
        <f t="shared" si="163"/>
        <v>0</v>
      </c>
      <c r="V1287" s="14">
        <f t="shared" si="164"/>
        <v>5712.35</v>
      </c>
      <c r="W1287" s="14">
        <f t="shared" si="165"/>
        <v>11.4030405405405</v>
      </c>
      <c r="X1287" s="14">
        <f t="shared" si="166"/>
        <v>0</v>
      </c>
      <c r="Y1287" s="9">
        <f t="shared" si="167"/>
        <v>0</v>
      </c>
    </row>
    <row r="1288" spans="1:25">
      <c r="A1288" s="5" t="s">
        <v>2666</v>
      </c>
      <c r="B1288" s="6" t="s">
        <v>2667</v>
      </c>
      <c r="C1288" s="7" t="s">
        <v>4131</v>
      </c>
      <c r="D1288" s="7">
        <v>45278</v>
      </c>
      <c r="E1288" s="6">
        <v>12</v>
      </c>
      <c r="F1288" s="6">
        <v>18</v>
      </c>
      <c r="G1288" s="6">
        <v>2023</v>
      </c>
      <c r="H1288" s="7">
        <f t="shared" si="160"/>
        <v>45278</v>
      </c>
      <c r="I1288" s="7" t="str" cm="1">
        <f t="array" ref="I1288">_xlfn.IFS(E1288=1,"January",E1288=2,"Febuary",E1288=3,"March",E1288=4,"April",E1288=5,"May",E1288=6,"June",E1288=7,"July",E1288=8,"August",E1288=9,"September",E1288=10,"October",E1288=11,"November",E1288=12,"December",E1288&gt;12,_xlfn.IFS(F1288=1,"January",F1288=2,"Febuary",F1288=3,"March",F1288=4,"April",F1288=5,"May",F1288=6,"June",F1288=7,"July",F1288=8,"August",F1288=9,"September",F1288=10,"October",F1288=11,"November",F1288=12,"December"))</f>
        <v>December</v>
      </c>
      <c r="J1288" s="7" t="str" cm="1">
        <f t="array" ref="J1288">_xlfn.IFS(OR(I1288="December",I1288="January",I1288="Febuary"),"Winter",OR(I1288="March",I1288="April",I1288="May"),"Spring",OR(I1288="June",I1288="July",I1288="August"),"Summer",OR(I1288="September",I1288="October",I1288="November"),"Fall")</f>
        <v>Winter</v>
      </c>
      <c r="K1288" s="11">
        <v>45299</v>
      </c>
      <c r="L1288" s="6">
        <f t="shared" si="161"/>
        <v>21</v>
      </c>
      <c r="M1288" s="6" t="s">
        <v>19</v>
      </c>
      <c r="N1288" s="6">
        <v>94607</v>
      </c>
      <c r="O1288" s="6">
        <v>4468</v>
      </c>
      <c r="P1288" s="12">
        <v>2786.28</v>
      </c>
      <c r="Q1288" s="12">
        <f t="shared" si="162"/>
        <v>2786.28</v>
      </c>
      <c r="R1288" s="6">
        <v>578</v>
      </c>
      <c r="S1288" s="6" t="b">
        <v>0</v>
      </c>
      <c r="T1288" s="6">
        <v>0</v>
      </c>
      <c r="U1288" s="6">
        <f t="shared" si="163"/>
        <v>0</v>
      </c>
      <c r="V1288" s="12">
        <f t="shared" si="164"/>
        <v>26113.72</v>
      </c>
      <c r="W1288" s="12">
        <f t="shared" si="165"/>
        <v>4.82055363321799</v>
      </c>
      <c r="X1288" s="12">
        <f t="shared" si="166"/>
        <v>0</v>
      </c>
      <c r="Y1288" s="6">
        <f t="shared" si="167"/>
        <v>0</v>
      </c>
    </row>
    <row r="1289" spans="1:25">
      <c r="A1289" s="8" t="s">
        <v>2668</v>
      </c>
      <c r="B1289" s="9" t="s">
        <v>2669</v>
      </c>
      <c r="C1289" s="10" t="s">
        <v>4128</v>
      </c>
      <c r="D1289" s="10">
        <v>45177</v>
      </c>
      <c r="E1289" s="9">
        <v>9</v>
      </c>
      <c r="F1289" s="9">
        <v>8</v>
      </c>
      <c r="G1289" s="9">
        <v>2023</v>
      </c>
      <c r="H1289" s="10">
        <f t="shared" si="160"/>
        <v>45177</v>
      </c>
      <c r="I1289" s="10" t="str" cm="1">
        <f t="array" ref="I1289">_xlfn.IFS(E1289=1,"January",E1289=2,"Febuary",E1289=3,"March",E1289=4,"April",E1289=5,"May",E1289=6,"June",E1289=7,"July",E1289=8,"August",E1289=9,"September",E1289=10,"October",E1289=11,"November",E1289=12,"December",E1289&gt;12,_xlfn.IFS(F1289=1,"January",F1289=2,"Febuary",F1289=3,"March",F1289=4,"April",F1289=5,"May",F1289=6,"June",F1289=7,"July",F1289=8,"August",F1289=9,"September",F1289=10,"October",F1289=11,"November",F1289=12,"December"))</f>
        <v>September</v>
      </c>
      <c r="J1289" s="10" t="str" cm="1">
        <f t="array" ref="J1289">_xlfn.IFS(OR(I1289="December",I1289="January",I1289="Febuary"),"Winter",OR(I1289="March",I1289="April",I1289="May"),"Spring",OR(I1289="June",I1289="July",I1289="August"),"Summer",OR(I1289="September",I1289="October",I1289="November"),"Fall")</f>
        <v>Fall</v>
      </c>
      <c r="K1289" s="13">
        <v>45203</v>
      </c>
      <c r="L1289" s="9">
        <f t="shared" si="161"/>
        <v>26</v>
      </c>
      <c r="M1289" s="9" t="s">
        <v>33</v>
      </c>
      <c r="N1289" s="9">
        <v>90106</v>
      </c>
      <c r="O1289" s="9">
        <v>3880</v>
      </c>
      <c r="P1289" s="14">
        <v>5431.81</v>
      </c>
      <c r="Q1289" s="14">
        <f t="shared" si="162"/>
        <v>3636.145</v>
      </c>
      <c r="R1289" s="9">
        <v>579</v>
      </c>
      <c r="S1289" s="9" t="b">
        <v>1</v>
      </c>
      <c r="T1289" s="9">
        <v>0</v>
      </c>
      <c r="U1289" s="9">
        <f t="shared" si="163"/>
        <v>0</v>
      </c>
      <c r="V1289" s="14">
        <f t="shared" si="164"/>
        <v>25313.855</v>
      </c>
      <c r="W1289" s="14">
        <f t="shared" si="165"/>
        <v>6.28004317789292</v>
      </c>
      <c r="X1289" s="14">
        <f t="shared" si="166"/>
        <v>0</v>
      </c>
      <c r="Y1289" s="9">
        <f t="shared" si="167"/>
        <v>0</v>
      </c>
    </row>
    <row r="1290" spans="1:25">
      <c r="A1290" s="5" t="s">
        <v>2670</v>
      </c>
      <c r="B1290" s="6" t="s">
        <v>2671</v>
      </c>
      <c r="C1290" s="7" t="s">
        <v>4131</v>
      </c>
      <c r="D1290" s="7" t="s">
        <v>2672</v>
      </c>
      <c r="E1290" s="6">
        <v>26</v>
      </c>
      <c r="F1290" s="6">
        <v>7</v>
      </c>
      <c r="G1290" s="6">
        <v>2023</v>
      </c>
      <c r="H1290" s="7">
        <f t="shared" si="160"/>
        <v>45133</v>
      </c>
      <c r="I1290" s="7" t="str" cm="1">
        <f t="array" ref="I1290">_xlfn.IFS(E1290=1,"January",E1290=2,"Febuary",E1290=3,"March",E1290=4,"April",E1290=5,"May",E1290=6,"June",E1290=7,"July",E1290=8,"August",E1290=9,"September",E1290=10,"October",E1290=11,"November",E1290=12,"December",E1290&gt;12,_xlfn.IFS(F1290=1,"January",F1290=2,"Febuary",F1290=3,"March",F1290=4,"April",F1290=5,"May",F1290=6,"June",F1290=7,"July",F1290=8,"August",F1290=9,"September",F1290=10,"October",F1290=11,"November",F1290=12,"December"))</f>
        <v>July</v>
      </c>
      <c r="J1290" s="7" t="str" cm="1">
        <f t="array" ref="J1290">_xlfn.IFS(OR(I1290="December",I1290="January",I1290="Febuary"),"Winter",OR(I1290="March",I1290="April",I1290="May"),"Spring",OR(I1290="June",I1290="July",I1290="August"),"Summer",OR(I1290="September",I1290="October",I1290="November"),"Fall")</f>
        <v>Summer</v>
      </c>
      <c r="K1290" s="11">
        <v>45149</v>
      </c>
      <c r="L1290" s="6">
        <f t="shared" si="161"/>
        <v>16</v>
      </c>
      <c r="M1290" s="6" t="s">
        <v>19</v>
      </c>
      <c r="N1290" s="6">
        <v>19449</v>
      </c>
      <c r="O1290" s="6">
        <v>295</v>
      </c>
      <c r="P1290" s="12">
        <v>362.4</v>
      </c>
      <c r="Q1290" s="12">
        <f t="shared" si="162"/>
        <v>362.4</v>
      </c>
      <c r="R1290" s="6">
        <v>40</v>
      </c>
      <c r="S1290" s="6" t="b">
        <v>1</v>
      </c>
      <c r="T1290" s="6">
        <v>0</v>
      </c>
      <c r="U1290" s="6">
        <f t="shared" si="163"/>
        <v>0</v>
      </c>
      <c r="V1290" s="12">
        <f t="shared" si="164"/>
        <v>1637.6</v>
      </c>
      <c r="W1290" s="12">
        <f t="shared" si="165"/>
        <v>9.06</v>
      </c>
      <c r="X1290" s="12">
        <f t="shared" si="166"/>
        <v>0</v>
      </c>
      <c r="Y1290" s="6">
        <f t="shared" si="167"/>
        <v>0</v>
      </c>
    </row>
    <row r="1291" spans="1:25">
      <c r="A1291" s="8" t="s">
        <v>2673</v>
      </c>
      <c r="B1291" s="9" t="s">
        <v>2674</v>
      </c>
      <c r="C1291" s="10" t="s">
        <v>4131</v>
      </c>
      <c r="D1291" s="10">
        <v>45041</v>
      </c>
      <c r="E1291" s="9">
        <v>4</v>
      </c>
      <c r="F1291" s="9">
        <v>25</v>
      </c>
      <c r="G1291" s="9">
        <v>2023</v>
      </c>
      <c r="H1291" s="10">
        <f t="shared" si="160"/>
        <v>45041</v>
      </c>
      <c r="I1291" s="10" t="str" cm="1">
        <f t="array" ref="I1291">_xlfn.IFS(E1291=1,"January",E1291=2,"Febuary",E1291=3,"March",E1291=4,"April",E1291=5,"May",E1291=6,"June",E1291=7,"July",E1291=8,"August",E1291=9,"September",E1291=10,"October",E1291=11,"November",E1291=12,"December",E1291&gt;12,_xlfn.IFS(F1291=1,"January",F1291=2,"Febuary",F1291=3,"March",F1291=4,"April",F1291=5,"May",F1291=6,"June",F1291=7,"July",F1291=8,"August",F1291=9,"September",F1291=10,"October",F1291=11,"November",F1291=12,"December"))</f>
        <v>April</v>
      </c>
      <c r="J1291" s="10" t="str" cm="1">
        <f t="array" ref="J1291">_xlfn.IFS(OR(I1291="December",I1291="January",I1291="Febuary"),"Winter",OR(I1291="March",I1291="April",I1291="May"),"Spring",OR(I1291="June",I1291="July",I1291="August"),"Summer",OR(I1291="September",I1291="October",I1291="November"),"Fall")</f>
        <v>Spring</v>
      </c>
      <c r="K1291" s="13">
        <v>45053</v>
      </c>
      <c r="L1291" s="9">
        <f t="shared" si="161"/>
        <v>12</v>
      </c>
      <c r="M1291" s="9" t="s">
        <v>23</v>
      </c>
      <c r="N1291" s="9">
        <v>34536</v>
      </c>
      <c r="O1291" s="9">
        <v>1125</v>
      </c>
      <c r="P1291" s="14">
        <v>1483.75</v>
      </c>
      <c r="Q1291" s="14">
        <f t="shared" si="162"/>
        <v>1483.75</v>
      </c>
      <c r="R1291" s="9">
        <v>127</v>
      </c>
      <c r="S1291" s="9" t="b">
        <v>1</v>
      </c>
      <c r="T1291" s="9">
        <v>0</v>
      </c>
      <c r="U1291" s="9">
        <f t="shared" si="163"/>
        <v>0</v>
      </c>
      <c r="V1291" s="14">
        <f t="shared" si="164"/>
        <v>4866.25</v>
      </c>
      <c r="W1291" s="14">
        <f t="shared" si="165"/>
        <v>11.6830708661417</v>
      </c>
      <c r="X1291" s="14">
        <f t="shared" si="166"/>
        <v>0</v>
      </c>
      <c r="Y1291" s="9">
        <f t="shared" si="167"/>
        <v>0</v>
      </c>
    </row>
    <row r="1292" spans="1:25">
      <c r="A1292" s="5" t="s">
        <v>2675</v>
      </c>
      <c r="B1292" s="6" t="s">
        <v>2676</v>
      </c>
      <c r="C1292" s="7" t="s">
        <v>4128</v>
      </c>
      <c r="D1292" s="7">
        <v>44938</v>
      </c>
      <c r="E1292" s="6">
        <v>1</v>
      </c>
      <c r="F1292" s="6">
        <v>12</v>
      </c>
      <c r="G1292" s="6">
        <v>2023</v>
      </c>
      <c r="H1292" s="7">
        <f t="shared" si="160"/>
        <v>44938</v>
      </c>
      <c r="I1292" s="7" t="str" cm="1">
        <f t="array" ref="I1292">_xlfn.IFS(E1292=1,"January",E1292=2,"Febuary",E1292=3,"March",E1292=4,"April",E1292=5,"May",E1292=6,"June",E1292=7,"July",E1292=8,"August",E1292=9,"September",E1292=10,"October",E1292=11,"November",E1292=12,"December",E1292&gt;12,_xlfn.IFS(F1292=1,"January",F1292=2,"Febuary",F1292=3,"March",F1292=4,"April",F1292=5,"May",F1292=6,"June",F1292=7,"July",F1292=8,"August",F1292=9,"September",F1292=10,"October",F1292=11,"November",F1292=12,"December"))</f>
        <v>January</v>
      </c>
      <c r="J1292" s="7" t="str" cm="1">
        <f t="array" ref="J1292">_xlfn.IFS(OR(I1292="December",I1292="January",I1292="Febuary"),"Winter",OR(I1292="March",I1292="April",I1292="May"),"Spring",OR(I1292="June",I1292="July",I1292="August"),"Summer",OR(I1292="September",I1292="October",I1292="November"),"Fall")</f>
        <v>Winter</v>
      </c>
      <c r="K1292" s="11">
        <v>44946</v>
      </c>
      <c r="L1292" s="6">
        <f t="shared" si="161"/>
        <v>8</v>
      </c>
      <c r="M1292" s="6" t="s">
        <v>33</v>
      </c>
      <c r="N1292" s="6">
        <v>65077</v>
      </c>
      <c r="O1292" s="6">
        <v>2906</v>
      </c>
      <c r="P1292" s="12">
        <v>5490.33</v>
      </c>
      <c r="Q1292" s="12">
        <f t="shared" si="162"/>
        <v>3636.145</v>
      </c>
      <c r="R1292" s="6">
        <v>232</v>
      </c>
      <c r="S1292" s="6" t="b">
        <v>1</v>
      </c>
      <c r="T1292" s="6">
        <v>0</v>
      </c>
      <c r="U1292" s="6">
        <f t="shared" si="163"/>
        <v>0</v>
      </c>
      <c r="V1292" s="12">
        <f t="shared" si="164"/>
        <v>7963.855</v>
      </c>
      <c r="W1292" s="12">
        <f t="shared" si="165"/>
        <v>15.6730387931034</v>
      </c>
      <c r="X1292" s="12">
        <f t="shared" si="166"/>
        <v>0</v>
      </c>
      <c r="Y1292" s="6">
        <f t="shared" si="167"/>
        <v>0</v>
      </c>
    </row>
    <row r="1293" spans="1:25">
      <c r="A1293" s="8" t="s">
        <v>2677</v>
      </c>
      <c r="B1293" s="9" t="s">
        <v>2678</v>
      </c>
      <c r="C1293" s="10" t="s">
        <v>4129</v>
      </c>
      <c r="D1293" s="10">
        <v>45114</v>
      </c>
      <c r="E1293" s="9">
        <v>7</v>
      </c>
      <c r="F1293" s="9">
        <v>7</v>
      </c>
      <c r="G1293" s="9">
        <v>2023</v>
      </c>
      <c r="H1293" s="10">
        <f t="shared" si="160"/>
        <v>45114</v>
      </c>
      <c r="I1293" s="10" t="str" cm="1">
        <f t="array" ref="I1293">_xlfn.IFS(E1293=1,"January",E1293=2,"Febuary",E1293=3,"March",E1293=4,"April",E1293=5,"May",E1293=6,"June",E1293=7,"July",E1293=8,"August",E1293=9,"September",E1293=10,"October",E1293=11,"November",E1293=12,"December",E1293&gt;12,_xlfn.IFS(F1293=1,"January",F1293=2,"Febuary",F1293=3,"March",F1293=4,"April",F1293=5,"May",F1293=6,"June",F1293=7,"July",F1293=8,"August",F1293=9,"September",F1293=10,"October",F1293=11,"November",F1293=12,"December"))</f>
        <v>July</v>
      </c>
      <c r="J1293" s="10" t="str" cm="1">
        <f t="array" ref="J1293">_xlfn.IFS(OR(I1293="December",I1293="January",I1293="Febuary"),"Winter",OR(I1293="March",I1293="April",I1293="May"),"Spring",OR(I1293="June",I1293="July",I1293="August"),"Summer",OR(I1293="September",I1293="October",I1293="November"),"Fall")</f>
        <v>Summer</v>
      </c>
      <c r="K1293" s="13">
        <v>45127</v>
      </c>
      <c r="L1293" s="9">
        <f t="shared" si="161"/>
        <v>13</v>
      </c>
      <c r="M1293" s="9" t="s">
        <v>41</v>
      </c>
      <c r="N1293" s="9">
        <v>39258</v>
      </c>
      <c r="O1293" s="9">
        <v>1290</v>
      </c>
      <c r="P1293" s="14">
        <v>2331</v>
      </c>
      <c r="Q1293" s="14">
        <f t="shared" si="162"/>
        <v>2331</v>
      </c>
      <c r="R1293" s="9">
        <v>123</v>
      </c>
      <c r="S1293" s="9" t="b">
        <v>0</v>
      </c>
      <c r="T1293" s="9">
        <v>0</v>
      </c>
      <c r="U1293" s="9">
        <f t="shared" si="163"/>
        <v>0</v>
      </c>
      <c r="V1293" s="14">
        <f t="shared" si="164"/>
        <v>3819</v>
      </c>
      <c r="W1293" s="14">
        <f t="shared" si="165"/>
        <v>18.9512195121951</v>
      </c>
      <c r="X1293" s="14">
        <f t="shared" si="166"/>
        <v>0</v>
      </c>
      <c r="Y1293" s="9">
        <f t="shared" si="167"/>
        <v>0</v>
      </c>
    </row>
    <row r="1294" spans="1:25">
      <c r="A1294" s="5" t="s">
        <v>2679</v>
      </c>
      <c r="B1294" s="6" t="s">
        <v>2680</v>
      </c>
      <c r="C1294" s="7" t="s">
        <v>4129</v>
      </c>
      <c r="D1294" s="7">
        <v>45119</v>
      </c>
      <c r="E1294" s="6">
        <v>7</v>
      </c>
      <c r="F1294" s="6">
        <v>12</v>
      </c>
      <c r="G1294" s="6">
        <v>2023</v>
      </c>
      <c r="H1294" s="7">
        <f t="shared" si="160"/>
        <v>45119</v>
      </c>
      <c r="I1294" s="7" t="str" cm="1">
        <f t="array" ref="I1294">_xlfn.IFS(E1294=1,"January",E1294=2,"Febuary",E1294=3,"March",E1294=4,"April",E1294=5,"May",E1294=6,"June",E1294=7,"July",E1294=8,"August",E1294=9,"September",E1294=10,"October",E1294=11,"November",E1294=12,"December",E1294&gt;12,_xlfn.IFS(F1294=1,"January",F1294=2,"Febuary",F1294=3,"March",F1294=4,"April",F1294=5,"May",F1294=6,"June",F1294=7,"July",F1294=8,"August",F1294=9,"September",F1294=10,"October",F1294=11,"November",F1294=12,"December"))</f>
        <v>July</v>
      </c>
      <c r="J1294" s="7" t="str" cm="1">
        <f t="array" ref="J1294">_xlfn.IFS(OR(I1294="December",I1294="January",I1294="Febuary"),"Winter",OR(I1294="March",I1294="April",I1294="May"),"Spring",OR(I1294="June",I1294="July",I1294="August"),"Summer",OR(I1294="September",I1294="October",I1294="November"),"Fall")</f>
        <v>Summer</v>
      </c>
      <c r="K1294" s="11">
        <v>45135</v>
      </c>
      <c r="L1294" s="6">
        <f t="shared" si="161"/>
        <v>16</v>
      </c>
      <c r="M1294" s="6" t="s">
        <v>41</v>
      </c>
      <c r="N1294" s="6">
        <v>49302</v>
      </c>
      <c r="O1294" s="6">
        <v>2282</v>
      </c>
      <c r="P1294" s="12">
        <v>3828.34</v>
      </c>
      <c r="Q1294" s="12">
        <f t="shared" si="162"/>
        <v>3636.145</v>
      </c>
      <c r="R1294" s="6">
        <v>293</v>
      </c>
      <c r="S1294" s="6" t="b">
        <v>1</v>
      </c>
      <c r="T1294" s="6">
        <v>0</v>
      </c>
      <c r="U1294" s="6">
        <f t="shared" si="163"/>
        <v>0</v>
      </c>
      <c r="V1294" s="12">
        <f t="shared" si="164"/>
        <v>11013.855</v>
      </c>
      <c r="W1294" s="12">
        <f t="shared" si="165"/>
        <v>12.4100511945392</v>
      </c>
      <c r="X1294" s="12">
        <f t="shared" si="166"/>
        <v>0</v>
      </c>
      <c r="Y1294" s="6">
        <f t="shared" si="167"/>
        <v>0</v>
      </c>
    </row>
    <row r="1295" spans="1:25">
      <c r="A1295" s="8" t="s">
        <v>2681</v>
      </c>
      <c r="B1295" s="9" t="s">
        <v>2682</v>
      </c>
      <c r="C1295" s="10" t="s">
        <v>4128</v>
      </c>
      <c r="D1295" s="10">
        <v>45200</v>
      </c>
      <c r="E1295" s="9">
        <v>10</v>
      </c>
      <c r="F1295" s="9">
        <v>1</v>
      </c>
      <c r="G1295" s="9">
        <v>2023</v>
      </c>
      <c r="H1295" s="10">
        <f t="shared" si="160"/>
        <v>45200</v>
      </c>
      <c r="I1295" s="10" t="str" cm="1">
        <f t="array" ref="I1295">_xlfn.IFS(E1295=1,"January",E1295=2,"Febuary",E1295=3,"March",E1295=4,"April",E1295=5,"May",E1295=6,"June",E1295=7,"July",E1295=8,"August",E1295=9,"September",E1295=10,"October",E1295=11,"November",E1295=12,"December",E1295&gt;12,_xlfn.IFS(F1295=1,"January",F1295=2,"Febuary",F1295=3,"March",F1295=4,"April",F1295=5,"May",F1295=6,"June",F1295=7,"July",F1295=8,"August",F1295=9,"September",F1295=10,"October",F1295=11,"November",F1295=12,"December"))</f>
        <v>October</v>
      </c>
      <c r="J1295" s="10" t="str" cm="1">
        <f t="array" ref="J1295">_xlfn.IFS(OR(I1295="December",I1295="January",I1295="Febuary"),"Winter",OR(I1295="March",I1295="April",I1295="May"),"Spring",OR(I1295="June",I1295="July",I1295="August"),"Summer",OR(I1295="September",I1295="October",I1295="November"),"Fall")</f>
        <v>Fall</v>
      </c>
      <c r="K1295" s="13">
        <v>45223</v>
      </c>
      <c r="L1295" s="9">
        <f t="shared" si="161"/>
        <v>23</v>
      </c>
      <c r="M1295" s="9" t="s">
        <v>23</v>
      </c>
      <c r="N1295" s="9">
        <v>29865</v>
      </c>
      <c r="O1295" s="9">
        <v>1425</v>
      </c>
      <c r="P1295" s="14">
        <v>1297.53</v>
      </c>
      <c r="Q1295" s="14">
        <f t="shared" si="162"/>
        <v>1297.53</v>
      </c>
      <c r="R1295" s="9">
        <v>210</v>
      </c>
      <c r="S1295" s="9" t="b">
        <v>0</v>
      </c>
      <c r="T1295" s="9">
        <v>0</v>
      </c>
      <c r="U1295" s="9">
        <f t="shared" si="163"/>
        <v>0</v>
      </c>
      <c r="V1295" s="14">
        <f t="shared" si="164"/>
        <v>9202.47</v>
      </c>
      <c r="W1295" s="14">
        <f t="shared" si="165"/>
        <v>6.17871428571429</v>
      </c>
      <c r="X1295" s="14">
        <f t="shared" si="166"/>
        <v>0</v>
      </c>
      <c r="Y1295" s="9">
        <f t="shared" si="167"/>
        <v>0</v>
      </c>
    </row>
    <row r="1296" spans="1:25">
      <c r="A1296" s="5" t="s">
        <v>2683</v>
      </c>
      <c r="B1296" s="6" t="s">
        <v>2684</v>
      </c>
      <c r="C1296" s="7" t="s">
        <v>4127</v>
      </c>
      <c r="D1296" s="7">
        <v>44951</v>
      </c>
      <c r="E1296" s="6">
        <v>1</v>
      </c>
      <c r="F1296" s="6">
        <v>25</v>
      </c>
      <c r="G1296" s="6">
        <v>2023</v>
      </c>
      <c r="H1296" s="7">
        <f t="shared" si="160"/>
        <v>44951</v>
      </c>
      <c r="I1296" s="7" t="str" cm="1">
        <f t="array" ref="I1296">_xlfn.IFS(E1296=1,"January",E1296=2,"Febuary",E1296=3,"March",E1296=4,"April",E1296=5,"May",E1296=6,"June",E1296=7,"July",E1296=8,"August",E1296=9,"September",E1296=10,"October",E1296=11,"November",E1296=12,"December",E1296&gt;12,_xlfn.IFS(F1296=1,"January",F1296=2,"Febuary",F1296=3,"March",F1296=4,"April",F1296=5,"May",F1296=6,"June",F1296=7,"July",F1296=8,"August",F1296=9,"September",F1296=10,"October",F1296=11,"November",F1296=12,"December"))</f>
        <v>January</v>
      </c>
      <c r="J1296" s="7" t="str" cm="1">
        <f t="array" ref="J1296">_xlfn.IFS(OR(I1296="December",I1296="January",I1296="Febuary"),"Winter",OR(I1296="March",I1296="April",I1296="May"),"Spring",OR(I1296="June",I1296="July",I1296="August"),"Summer",OR(I1296="September",I1296="October",I1296="November"),"Fall")</f>
        <v>Winter</v>
      </c>
      <c r="K1296" s="11">
        <v>44960</v>
      </c>
      <c r="L1296" s="6">
        <f t="shared" si="161"/>
        <v>9</v>
      </c>
      <c r="M1296" s="6" t="s">
        <v>23</v>
      </c>
      <c r="N1296" s="6">
        <v>7645</v>
      </c>
      <c r="O1296" s="6">
        <v>205</v>
      </c>
      <c r="P1296" s="12">
        <v>382.88</v>
      </c>
      <c r="Q1296" s="12">
        <f t="shared" si="162"/>
        <v>382.88</v>
      </c>
      <c r="R1296" s="6">
        <v>34</v>
      </c>
      <c r="S1296" s="6" t="b">
        <v>1</v>
      </c>
      <c r="T1296" s="6">
        <v>0</v>
      </c>
      <c r="U1296" s="6">
        <f t="shared" si="163"/>
        <v>0</v>
      </c>
      <c r="V1296" s="12">
        <f t="shared" si="164"/>
        <v>1317.12</v>
      </c>
      <c r="W1296" s="12">
        <f t="shared" si="165"/>
        <v>11.2611764705882</v>
      </c>
      <c r="X1296" s="12">
        <f t="shared" si="166"/>
        <v>0</v>
      </c>
      <c r="Y1296" s="6">
        <f t="shared" si="167"/>
        <v>0</v>
      </c>
    </row>
    <row r="1297" spans="1:25">
      <c r="A1297" s="8" t="s">
        <v>2685</v>
      </c>
      <c r="B1297" s="9" t="s">
        <v>2686</v>
      </c>
      <c r="C1297" s="10" t="s">
        <v>4129</v>
      </c>
      <c r="D1297" s="10">
        <v>45231</v>
      </c>
      <c r="E1297" s="9">
        <v>11</v>
      </c>
      <c r="F1297" s="9">
        <v>1</v>
      </c>
      <c r="G1297" s="9">
        <v>2023</v>
      </c>
      <c r="H1297" s="10">
        <f t="shared" si="160"/>
        <v>45231</v>
      </c>
      <c r="I1297" s="10" t="str" cm="1">
        <f t="array" ref="I1297">_xlfn.IFS(E1297=1,"January",E1297=2,"Febuary",E1297=3,"March",E1297=4,"April",E1297=5,"May",E1297=6,"June",E1297=7,"July",E1297=8,"August",E1297=9,"September",E1297=10,"October",E1297=11,"November",E1297=12,"December",E1297&gt;12,_xlfn.IFS(F1297=1,"January",F1297=2,"Febuary",F1297=3,"March",F1297=4,"April",F1297=5,"May",F1297=6,"June",F1297=7,"July",F1297=8,"August",F1297=9,"September",F1297=10,"October",F1297=11,"November",F1297=12,"December"))</f>
        <v>November</v>
      </c>
      <c r="J1297" s="10" t="str" cm="1">
        <f t="array" ref="J1297">_xlfn.IFS(OR(I1297="December",I1297="January",I1297="Febuary"),"Winter",OR(I1297="March",I1297="April",I1297="May"),"Spring",OR(I1297="June",I1297="July",I1297="August"),"Summer",OR(I1297="September",I1297="October",I1297="November"),"Fall")</f>
        <v>Fall</v>
      </c>
      <c r="K1297" s="13">
        <v>44967</v>
      </c>
      <c r="L1297" s="9">
        <f t="shared" si="161"/>
        <v>45261</v>
      </c>
      <c r="M1297" s="9" t="s">
        <v>19</v>
      </c>
      <c r="N1297" s="9">
        <v>39000</v>
      </c>
      <c r="O1297" s="9">
        <v>978</v>
      </c>
      <c r="P1297" s="14">
        <v>632.04</v>
      </c>
      <c r="Q1297" s="14">
        <f t="shared" si="162"/>
        <v>632.04</v>
      </c>
      <c r="R1297" s="9">
        <v>0</v>
      </c>
      <c r="S1297" s="9" t="b">
        <v>1</v>
      </c>
      <c r="T1297" s="9">
        <v>0</v>
      </c>
      <c r="U1297" s="9">
        <f t="shared" si="163"/>
        <v>0</v>
      </c>
      <c r="V1297" s="14">
        <f t="shared" si="164"/>
        <v>-632.04</v>
      </c>
      <c r="W1297" s="14">
        <f t="shared" si="165"/>
        <v>0</v>
      </c>
      <c r="X1297" s="14">
        <f t="shared" si="166"/>
        <v>0</v>
      </c>
      <c r="Y1297" s="9">
        <f t="shared" si="167"/>
        <v>0</v>
      </c>
    </row>
    <row r="1298" spans="1:25">
      <c r="A1298" s="5" t="s">
        <v>2687</v>
      </c>
      <c r="B1298" s="6" t="s">
        <v>2688</v>
      </c>
      <c r="C1298" s="7" t="s">
        <v>4129</v>
      </c>
      <c r="D1298" s="7">
        <v>44986</v>
      </c>
      <c r="E1298" s="6">
        <v>3</v>
      </c>
      <c r="F1298" s="6">
        <v>1</v>
      </c>
      <c r="G1298" s="6">
        <v>2023</v>
      </c>
      <c r="H1298" s="7">
        <f t="shared" si="160"/>
        <v>44986</v>
      </c>
      <c r="I1298" s="7" t="str" cm="1">
        <f t="array" ref="I1298">_xlfn.IFS(E1298=1,"January",E1298=2,"Febuary",E1298=3,"March",E1298=4,"April",E1298=5,"May",E1298=6,"June",E1298=7,"July",E1298=8,"August",E1298=9,"September",E1298=10,"October",E1298=11,"November",E1298=12,"December",E1298&gt;12,_xlfn.IFS(F1298=1,"January",F1298=2,"Febuary",F1298=3,"March",F1298=4,"April",F1298=5,"May",F1298=6,"June",F1298=7,"July",F1298=8,"August",F1298=9,"September",F1298=10,"October",F1298=11,"November",F1298=12,"December"))</f>
        <v>March</v>
      </c>
      <c r="J1298" s="7" t="str" cm="1">
        <f t="array" ref="J1298">_xlfn.IFS(OR(I1298="December",I1298="January",I1298="Febuary"),"Winter",OR(I1298="March",I1298="April",I1298="May"),"Spring",OR(I1298="June",I1298="July",I1298="August"),"Summer",OR(I1298="September",I1298="October",I1298="November"),"Fall")</f>
        <v>Spring</v>
      </c>
      <c r="K1298" s="11">
        <v>45005</v>
      </c>
      <c r="L1298" s="6">
        <f t="shared" si="161"/>
        <v>19</v>
      </c>
      <c r="M1298" s="6" t="s">
        <v>41</v>
      </c>
      <c r="N1298" s="6">
        <v>27737</v>
      </c>
      <c r="O1298" s="6">
        <v>1316</v>
      </c>
      <c r="P1298" s="12">
        <v>2342.47</v>
      </c>
      <c r="Q1298" s="12">
        <f t="shared" si="162"/>
        <v>2342.47</v>
      </c>
      <c r="R1298" s="6">
        <v>257</v>
      </c>
      <c r="S1298" s="6" t="b">
        <v>1</v>
      </c>
      <c r="T1298" s="6">
        <v>0</v>
      </c>
      <c r="U1298" s="6">
        <f t="shared" si="163"/>
        <v>0</v>
      </c>
      <c r="V1298" s="12">
        <f t="shared" si="164"/>
        <v>10507.53</v>
      </c>
      <c r="W1298" s="12">
        <f t="shared" si="165"/>
        <v>9.11466926070039</v>
      </c>
      <c r="X1298" s="12">
        <f t="shared" si="166"/>
        <v>0</v>
      </c>
      <c r="Y1298" s="6">
        <f t="shared" si="167"/>
        <v>0</v>
      </c>
    </row>
    <row r="1299" spans="1:25">
      <c r="A1299" s="8" t="s">
        <v>2689</v>
      </c>
      <c r="B1299" s="9" t="s">
        <v>2690</v>
      </c>
      <c r="C1299" s="10" t="s">
        <v>4129</v>
      </c>
      <c r="D1299" s="10">
        <v>45207</v>
      </c>
      <c r="E1299" s="9">
        <v>10</v>
      </c>
      <c r="F1299" s="9">
        <v>8</v>
      </c>
      <c r="G1299" s="9">
        <v>2023</v>
      </c>
      <c r="H1299" s="10">
        <f t="shared" si="160"/>
        <v>45207</v>
      </c>
      <c r="I1299" s="10" t="str" cm="1">
        <f t="array" ref="I1299">_xlfn.IFS(E1299=1,"January",E1299=2,"Febuary",E1299=3,"March",E1299=4,"April",E1299=5,"May",E1299=6,"June",E1299=7,"July",E1299=8,"August",E1299=9,"September",E1299=10,"October",E1299=11,"November",E1299=12,"December",E1299&gt;12,_xlfn.IFS(F1299=1,"January",F1299=2,"Febuary",F1299=3,"March",F1299=4,"April",F1299=5,"May",F1299=6,"June",F1299=7,"July",F1299=8,"August",F1299=9,"September",F1299=10,"October",F1299=11,"November",F1299=12,"December"))</f>
        <v>October</v>
      </c>
      <c r="J1299" s="10" t="str" cm="1">
        <f t="array" ref="J1299">_xlfn.IFS(OR(I1299="December",I1299="January",I1299="Febuary"),"Winter",OR(I1299="March",I1299="April",I1299="May"),"Spring",OR(I1299="June",I1299="July",I1299="August"),"Summer",OR(I1299="September",I1299="October",I1299="November"),"Fall")</f>
        <v>Fall</v>
      </c>
      <c r="K1299" s="13">
        <v>45222</v>
      </c>
      <c r="L1299" s="9">
        <f t="shared" si="161"/>
        <v>15</v>
      </c>
      <c r="M1299" s="9" t="s">
        <v>14</v>
      </c>
      <c r="N1299" s="9">
        <v>12485</v>
      </c>
      <c r="O1299" s="9">
        <v>462</v>
      </c>
      <c r="P1299" s="14">
        <v>458.41</v>
      </c>
      <c r="Q1299" s="14">
        <f t="shared" si="162"/>
        <v>458.41</v>
      </c>
      <c r="R1299" s="9">
        <v>42</v>
      </c>
      <c r="S1299" s="9" t="b">
        <v>0</v>
      </c>
      <c r="T1299" s="9">
        <v>0</v>
      </c>
      <c r="U1299" s="9">
        <f t="shared" si="163"/>
        <v>0</v>
      </c>
      <c r="V1299" s="14">
        <f t="shared" si="164"/>
        <v>1641.59</v>
      </c>
      <c r="W1299" s="14">
        <f t="shared" si="165"/>
        <v>10.9145238095238</v>
      </c>
      <c r="X1299" s="14">
        <f t="shared" si="166"/>
        <v>0</v>
      </c>
      <c r="Y1299" s="9">
        <f t="shared" si="167"/>
        <v>0</v>
      </c>
    </row>
    <row r="1300" spans="1:25">
      <c r="A1300" s="5" t="s">
        <v>2691</v>
      </c>
      <c r="B1300" s="6" t="s">
        <v>2692</v>
      </c>
      <c r="C1300" s="7" t="s">
        <v>4127</v>
      </c>
      <c r="D1300" s="7">
        <v>45032</v>
      </c>
      <c r="E1300" s="6">
        <v>4</v>
      </c>
      <c r="F1300" s="6">
        <v>16</v>
      </c>
      <c r="G1300" s="6">
        <v>2023</v>
      </c>
      <c r="H1300" s="7">
        <f t="shared" si="160"/>
        <v>45032</v>
      </c>
      <c r="I1300" s="7" t="str" cm="1">
        <f t="array" ref="I1300">_xlfn.IFS(E1300=1,"January",E1300=2,"Febuary",E1300=3,"March",E1300=4,"April",E1300=5,"May",E1300=6,"June",E1300=7,"July",E1300=8,"August",E1300=9,"September",E1300=10,"October",E1300=11,"November",E1300=12,"December",E1300&gt;12,_xlfn.IFS(F1300=1,"January",F1300=2,"Febuary",F1300=3,"March",F1300=4,"April",F1300=5,"May",F1300=6,"June",F1300=7,"July",F1300=8,"August",F1300=9,"September",F1300=10,"October",F1300=11,"November",F1300=12,"December"))</f>
        <v>April</v>
      </c>
      <c r="J1300" s="7" t="str" cm="1">
        <f t="array" ref="J1300">_xlfn.IFS(OR(I1300="December",I1300="January",I1300="Febuary"),"Winter",OR(I1300="March",I1300="April",I1300="May"),"Spring",OR(I1300="June",I1300="July",I1300="August"),"Summer",OR(I1300="September",I1300="October",I1300="November"),"Fall")</f>
        <v>Spring</v>
      </c>
      <c r="K1300" s="11">
        <v>45050</v>
      </c>
      <c r="L1300" s="6">
        <f t="shared" si="161"/>
        <v>18</v>
      </c>
      <c r="M1300" s="6" t="s">
        <v>23</v>
      </c>
      <c r="N1300" s="6">
        <v>39565</v>
      </c>
      <c r="O1300" s="6">
        <v>579</v>
      </c>
      <c r="P1300" s="12">
        <v>336.2</v>
      </c>
      <c r="Q1300" s="12">
        <f t="shared" si="162"/>
        <v>336.2</v>
      </c>
      <c r="R1300" s="6">
        <v>35</v>
      </c>
      <c r="S1300" s="6" t="b">
        <v>0</v>
      </c>
      <c r="T1300" s="6">
        <v>0</v>
      </c>
      <c r="U1300" s="6">
        <f t="shared" si="163"/>
        <v>0</v>
      </c>
      <c r="V1300" s="12">
        <f t="shared" si="164"/>
        <v>1413.8</v>
      </c>
      <c r="W1300" s="12">
        <f t="shared" si="165"/>
        <v>9.60571428571428</v>
      </c>
      <c r="X1300" s="12">
        <f t="shared" si="166"/>
        <v>0</v>
      </c>
      <c r="Y1300" s="6">
        <f t="shared" si="167"/>
        <v>0</v>
      </c>
    </row>
    <row r="1301" spans="1:25">
      <c r="A1301" s="8" t="s">
        <v>2693</v>
      </c>
      <c r="B1301" s="9" t="s">
        <v>2694</v>
      </c>
      <c r="C1301" s="10" t="s">
        <v>4131</v>
      </c>
      <c r="D1301" s="10">
        <v>45081</v>
      </c>
      <c r="E1301" s="9">
        <v>6</v>
      </c>
      <c r="F1301" s="9">
        <v>4</v>
      </c>
      <c r="G1301" s="9">
        <v>2023</v>
      </c>
      <c r="H1301" s="10">
        <f t="shared" si="160"/>
        <v>45081</v>
      </c>
      <c r="I1301" s="10" t="str" cm="1">
        <f t="array" ref="I1301">_xlfn.IFS(E1301=1,"January",E1301=2,"Febuary",E1301=3,"March",E1301=4,"April",E1301=5,"May",E1301=6,"June",E1301=7,"July",E1301=8,"August",E1301=9,"September",E1301=10,"October",E1301=11,"November",E1301=12,"December",E1301&gt;12,_xlfn.IFS(F1301=1,"January",F1301=2,"Febuary",F1301=3,"March",F1301=4,"April",F1301=5,"May",F1301=6,"June",F1301=7,"July",F1301=8,"August",F1301=9,"September",F1301=10,"October",F1301=11,"November",F1301=12,"December"))</f>
        <v>June</v>
      </c>
      <c r="J1301" s="10" t="str" cm="1">
        <f t="array" ref="J1301">_xlfn.IFS(OR(I1301="December",I1301="January",I1301="Febuary"),"Winter",OR(I1301="March",I1301="April",I1301="May"),"Spring",OR(I1301="June",I1301="July",I1301="August"),"Summer",OR(I1301="September",I1301="October",I1301="November"),"Fall")</f>
        <v>Summer</v>
      </c>
      <c r="K1301" s="13">
        <v>45092</v>
      </c>
      <c r="L1301" s="9">
        <f t="shared" si="161"/>
        <v>11</v>
      </c>
      <c r="M1301" s="9" t="s">
        <v>19</v>
      </c>
      <c r="N1301" s="9">
        <v>26522</v>
      </c>
      <c r="O1301" s="9">
        <v>310</v>
      </c>
      <c r="P1301" s="14">
        <v>466.25</v>
      </c>
      <c r="Q1301" s="14">
        <f t="shared" si="162"/>
        <v>466.25</v>
      </c>
      <c r="R1301" s="9">
        <v>31</v>
      </c>
      <c r="S1301" s="9" t="b">
        <v>0</v>
      </c>
      <c r="T1301" s="9">
        <v>0</v>
      </c>
      <c r="U1301" s="9">
        <f t="shared" si="163"/>
        <v>0</v>
      </c>
      <c r="V1301" s="14">
        <f t="shared" si="164"/>
        <v>1083.75</v>
      </c>
      <c r="W1301" s="14">
        <f t="shared" si="165"/>
        <v>15.0403225806452</v>
      </c>
      <c r="X1301" s="14">
        <f t="shared" si="166"/>
        <v>0</v>
      </c>
      <c r="Y1301" s="9">
        <f t="shared" si="167"/>
        <v>0</v>
      </c>
    </row>
    <row r="1302" spans="1:25">
      <c r="A1302" s="5" t="s">
        <v>2695</v>
      </c>
      <c r="B1302" s="6" t="s">
        <v>2696</v>
      </c>
      <c r="C1302" s="7" t="s">
        <v>4128</v>
      </c>
      <c r="D1302" s="7">
        <v>45193</v>
      </c>
      <c r="E1302" s="6">
        <v>9</v>
      </c>
      <c r="F1302" s="6">
        <v>24</v>
      </c>
      <c r="G1302" s="6">
        <v>2023</v>
      </c>
      <c r="H1302" s="7">
        <f t="shared" si="160"/>
        <v>45193</v>
      </c>
      <c r="I1302" s="7" t="str" cm="1">
        <f t="array" ref="I1302">_xlfn.IFS(E1302=1,"January",E1302=2,"Febuary",E1302=3,"March",E1302=4,"April",E1302=5,"May",E1302=6,"June",E1302=7,"July",E1302=8,"August",E1302=9,"September",E1302=10,"October",E1302=11,"November",E1302=12,"December",E1302&gt;12,_xlfn.IFS(F1302=1,"January",F1302=2,"Febuary",F1302=3,"March",F1302=4,"April",F1302=5,"May",F1302=6,"June",F1302=7,"July",F1302=8,"August",F1302=9,"September",F1302=10,"October",F1302=11,"November",F1302=12,"December"))</f>
        <v>September</v>
      </c>
      <c r="J1302" s="7" t="str" cm="1">
        <f t="array" ref="J1302">_xlfn.IFS(OR(I1302="December",I1302="January",I1302="Febuary"),"Winter",OR(I1302="March",I1302="April",I1302="May"),"Spring",OR(I1302="June",I1302="July",I1302="August"),"Summer",OR(I1302="September",I1302="October",I1302="November"),"Fall")</f>
        <v>Fall</v>
      </c>
      <c r="K1302" s="11">
        <v>45198</v>
      </c>
      <c r="L1302" s="6">
        <f t="shared" si="161"/>
        <v>5</v>
      </c>
      <c r="M1302" s="6" t="s">
        <v>23</v>
      </c>
      <c r="N1302" s="6">
        <v>66155</v>
      </c>
      <c r="O1302" s="6">
        <v>2155</v>
      </c>
      <c r="P1302" s="12">
        <v>1825.11</v>
      </c>
      <c r="Q1302" s="12">
        <f t="shared" si="162"/>
        <v>1825.11</v>
      </c>
      <c r="R1302" s="6">
        <v>348</v>
      </c>
      <c r="S1302" s="6" t="b">
        <v>1</v>
      </c>
      <c r="T1302" s="6">
        <v>0</v>
      </c>
      <c r="U1302" s="6">
        <f t="shared" si="163"/>
        <v>0</v>
      </c>
      <c r="V1302" s="12">
        <f t="shared" si="164"/>
        <v>15574.89</v>
      </c>
      <c r="W1302" s="12">
        <f t="shared" si="165"/>
        <v>5.24456896551724</v>
      </c>
      <c r="X1302" s="12">
        <f t="shared" si="166"/>
        <v>0</v>
      </c>
      <c r="Y1302" s="6">
        <f t="shared" si="167"/>
        <v>0</v>
      </c>
    </row>
    <row r="1303" spans="1:25">
      <c r="A1303" s="8" t="s">
        <v>2697</v>
      </c>
      <c r="B1303" s="9" t="s">
        <v>2698</v>
      </c>
      <c r="C1303" s="10" t="s">
        <v>4129</v>
      </c>
      <c r="D1303" s="10">
        <v>44997</v>
      </c>
      <c r="E1303" s="9">
        <v>3</v>
      </c>
      <c r="F1303" s="9">
        <v>12</v>
      </c>
      <c r="G1303" s="9">
        <v>2023</v>
      </c>
      <c r="H1303" s="10">
        <f t="shared" si="160"/>
        <v>44997</v>
      </c>
      <c r="I1303" s="10" t="str" cm="1">
        <f t="array" ref="I1303">_xlfn.IFS(E1303=1,"January",E1303=2,"Febuary",E1303=3,"March",E1303=4,"April",E1303=5,"May",E1303=6,"June",E1303=7,"July",E1303=8,"August",E1303=9,"September",E1303=10,"October",E1303=11,"November",E1303=12,"December",E1303&gt;12,_xlfn.IFS(F1303=1,"January",F1303=2,"Febuary",F1303=3,"March",F1303=4,"April",F1303=5,"May",F1303=6,"June",F1303=7,"July",F1303=8,"August",F1303=9,"September",F1303=10,"October",F1303=11,"November",F1303=12,"December"))</f>
        <v>March</v>
      </c>
      <c r="J1303" s="10" t="str" cm="1">
        <f t="array" ref="J1303">_xlfn.IFS(OR(I1303="December",I1303="January",I1303="Febuary"),"Winter",OR(I1303="March",I1303="April",I1303="May"),"Spring",OR(I1303="June",I1303="July",I1303="August"),"Summer",OR(I1303="September",I1303="October",I1303="November"),"Fall")</f>
        <v>Spring</v>
      </c>
      <c r="K1303" s="13">
        <v>45006</v>
      </c>
      <c r="L1303" s="9">
        <f t="shared" si="161"/>
        <v>9</v>
      </c>
      <c r="M1303" s="9" t="s">
        <v>33</v>
      </c>
      <c r="N1303" s="9">
        <v>56168</v>
      </c>
      <c r="O1303" s="9">
        <v>2651</v>
      </c>
      <c r="P1303" s="14">
        <v>2294.06</v>
      </c>
      <c r="Q1303" s="14">
        <f t="shared" si="162"/>
        <v>2294.06</v>
      </c>
      <c r="R1303" s="9">
        <v>306</v>
      </c>
      <c r="S1303" s="9" t="b">
        <v>0</v>
      </c>
      <c r="T1303" s="9">
        <v>0</v>
      </c>
      <c r="U1303" s="9">
        <f t="shared" si="163"/>
        <v>0</v>
      </c>
      <c r="V1303" s="14">
        <f t="shared" si="164"/>
        <v>13005.94</v>
      </c>
      <c r="W1303" s="14">
        <f t="shared" si="165"/>
        <v>7.49692810457516</v>
      </c>
      <c r="X1303" s="14">
        <f t="shared" si="166"/>
        <v>0</v>
      </c>
      <c r="Y1303" s="9">
        <f t="shared" si="167"/>
        <v>0</v>
      </c>
    </row>
    <row r="1304" spans="1:25">
      <c r="A1304" s="5" t="s">
        <v>2699</v>
      </c>
      <c r="B1304" s="6" t="s">
        <v>2700</v>
      </c>
      <c r="C1304" s="7" t="s">
        <v>4131</v>
      </c>
      <c r="D1304" s="7">
        <v>45188</v>
      </c>
      <c r="E1304" s="6">
        <v>9</v>
      </c>
      <c r="F1304" s="6">
        <v>19</v>
      </c>
      <c r="G1304" s="6">
        <v>2023</v>
      </c>
      <c r="H1304" s="7">
        <f t="shared" si="160"/>
        <v>45188</v>
      </c>
      <c r="I1304" s="7" t="str" cm="1">
        <f t="array" ref="I1304">_xlfn.IFS(E1304=1,"January",E1304=2,"Febuary",E1304=3,"March",E1304=4,"April",E1304=5,"May",E1304=6,"June",E1304=7,"July",E1304=8,"August",E1304=9,"September",E1304=10,"October",E1304=11,"November",E1304=12,"December",E1304&gt;12,_xlfn.IFS(F1304=1,"January",F1304=2,"Febuary",F1304=3,"March",F1304=4,"April",F1304=5,"May",F1304=6,"June",F1304=7,"July",F1304=8,"August",F1304=9,"September",F1304=10,"October",F1304=11,"November",F1304=12,"December"))</f>
        <v>September</v>
      </c>
      <c r="J1304" s="7" t="str" cm="1">
        <f t="array" ref="J1304">_xlfn.IFS(OR(I1304="December",I1304="January",I1304="Febuary"),"Winter",OR(I1304="March",I1304="April",I1304="May"),"Spring",OR(I1304="June",I1304="July",I1304="August"),"Summer",OR(I1304="September",I1304="October",I1304="November"),"Fall")</f>
        <v>Fall</v>
      </c>
      <c r="K1304" s="11">
        <v>45208</v>
      </c>
      <c r="L1304" s="6">
        <f t="shared" si="161"/>
        <v>20</v>
      </c>
      <c r="M1304" s="6" t="s">
        <v>33</v>
      </c>
      <c r="N1304" s="6">
        <v>53487</v>
      </c>
      <c r="O1304" s="6">
        <v>2341</v>
      </c>
      <c r="P1304" s="12">
        <v>2245.18</v>
      </c>
      <c r="Q1304" s="12">
        <f t="shared" si="162"/>
        <v>2245.18</v>
      </c>
      <c r="R1304" s="6">
        <v>404</v>
      </c>
      <c r="S1304" s="6" t="b">
        <v>1</v>
      </c>
      <c r="T1304" s="6">
        <v>0</v>
      </c>
      <c r="U1304" s="6">
        <f t="shared" si="163"/>
        <v>0</v>
      </c>
      <c r="V1304" s="12">
        <f t="shared" si="164"/>
        <v>17954.82</v>
      </c>
      <c r="W1304" s="12">
        <f t="shared" si="165"/>
        <v>5.55737623762376</v>
      </c>
      <c r="X1304" s="12">
        <f t="shared" si="166"/>
        <v>0</v>
      </c>
      <c r="Y1304" s="6">
        <f t="shared" si="167"/>
        <v>0</v>
      </c>
    </row>
    <row r="1305" spans="1:25">
      <c r="A1305" s="8" t="s">
        <v>2701</v>
      </c>
      <c r="B1305" s="9" t="s">
        <v>2702</v>
      </c>
      <c r="C1305" s="10" t="s">
        <v>4128</v>
      </c>
      <c r="D1305" s="10">
        <v>44985</v>
      </c>
      <c r="E1305" s="9">
        <v>2</v>
      </c>
      <c r="F1305" s="9">
        <v>28</v>
      </c>
      <c r="G1305" s="9">
        <v>2023</v>
      </c>
      <c r="H1305" s="10">
        <f t="shared" si="160"/>
        <v>44985</v>
      </c>
      <c r="I1305" s="10" t="str" cm="1">
        <f t="array" ref="I1305">_xlfn.IFS(E1305=1,"January",E1305=2,"Febuary",E1305=3,"March",E1305=4,"April",E1305=5,"May",E1305=6,"June",E1305=7,"July",E1305=8,"August",E1305=9,"September",E1305=10,"October",E1305=11,"November",E1305=12,"December",E1305&gt;12,_xlfn.IFS(F1305=1,"January",F1305=2,"Febuary",F1305=3,"March",F1305=4,"April",F1305=5,"May",F1305=6,"June",F1305=7,"July",F1305=8,"August",F1305=9,"September",F1305=10,"October",F1305=11,"November",F1305=12,"December"))</f>
        <v>Febuary</v>
      </c>
      <c r="J1305" s="10" t="str" cm="1">
        <f t="array" ref="J1305">_xlfn.IFS(OR(I1305="December",I1305="January",I1305="Febuary"),"Winter",OR(I1305="March",I1305="April",I1305="May"),"Spring",OR(I1305="June",I1305="July",I1305="August"),"Summer",OR(I1305="September",I1305="October",I1305="November"),"Fall")</f>
        <v>Winter</v>
      </c>
      <c r="K1305" s="13">
        <v>44988</v>
      </c>
      <c r="L1305" s="9">
        <f t="shared" si="161"/>
        <v>3</v>
      </c>
      <c r="M1305" s="9" t="s">
        <v>33</v>
      </c>
      <c r="N1305" s="9">
        <v>13342</v>
      </c>
      <c r="O1305" s="9">
        <v>494</v>
      </c>
      <c r="P1305" s="14">
        <v>294.19</v>
      </c>
      <c r="Q1305" s="14">
        <f t="shared" si="162"/>
        <v>294.19</v>
      </c>
      <c r="R1305" s="9">
        <v>65</v>
      </c>
      <c r="S1305" s="9" t="b">
        <v>0</v>
      </c>
      <c r="T1305" s="9">
        <v>0</v>
      </c>
      <c r="U1305" s="9">
        <f t="shared" si="163"/>
        <v>0</v>
      </c>
      <c r="V1305" s="14">
        <f t="shared" si="164"/>
        <v>2955.81</v>
      </c>
      <c r="W1305" s="14">
        <f t="shared" si="165"/>
        <v>4.526</v>
      </c>
      <c r="X1305" s="14">
        <f t="shared" si="166"/>
        <v>0</v>
      </c>
      <c r="Y1305" s="9">
        <f t="shared" si="167"/>
        <v>0</v>
      </c>
    </row>
    <row r="1306" spans="1:25">
      <c r="A1306" s="5" t="s">
        <v>2703</v>
      </c>
      <c r="B1306" s="6" t="s">
        <v>2704</v>
      </c>
      <c r="C1306" s="7" t="s">
        <v>4131</v>
      </c>
      <c r="D1306" s="7">
        <v>45238</v>
      </c>
      <c r="E1306" s="6">
        <v>11</v>
      </c>
      <c r="F1306" s="6">
        <v>8</v>
      </c>
      <c r="G1306" s="6">
        <v>2023</v>
      </c>
      <c r="H1306" s="7">
        <f t="shared" si="160"/>
        <v>45238</v>
      </c>
      <c r="I1306" s="7" t="str" cm="1">
        <f t="array" ref="I1306">_xlfn.IFS(E1306=1,"January",E1306=2,"Febuary",E1306=3,"March",E1306=4,"April",E1306=5,"May",E1306=6,"June",E1306=7,"July",E1306=8,"August",E1306=9,"September",E1306=10,"October",E1306=11,"November",E1306=12,"December",E1306&gt;12,_xlfn.IFS(F1306=1,"January",F1306=2,"Febuary",F1306=3,"March",F1306=4,"April",F1306=5,"May",F1306=6,"June",F1306=7,"July",F1306=8,"August",F1306=9,"September",F1306=10,"October",F1306=11,"November",F1306=12,"December"))</f>
        <v>November</v>
      </c>
      <c r="J1306" s="7" t="str" cm="1">
        <f t="array" ref="J1306">_xlfn.IFS(OR(I1306="December",I1306="January",I1306="Febuary"),"Winter",OR(I1306="March",I1306="April",I1306="May"),"Spring",OR(I1306="June",I1306="July",I1306="August"),"Summer",OR(I1306="September",I1306="October",I1306="November"),"Fall")</f>
        <v>Fall</v>
      </c>
      <c r="K1306" s="11">
        <v>45247</v>
      </c>
      <c r="L1306" s="6">
        <f t="shared" si="161"/>
        <v>9</v>
      </c>
      <c r="M1306" s="6" t="s">
        <v>23</v>
      </c>
      <c r="N1306" s="6">
        <v>41806</v>
      </c>
      <c r="O1306" s="6">
        <v>650</v>
      </c>
      <c r="P1306" s="12">
        <v>497.7</v>
      </c>
      <c r="Q1306" s="12">
        <f t="shared" si="162"/>
        <v>497.7</v>
      </c>
      <c r="R1306" s="6">
        <v>123</v>
      </c>
      <c r="S1306" s="6" t="b">
        <v>0</v>
      </c>
      <c r="T1306" s="6">
        <v>0</v>
      </c>
      <c r="U1306" s="6">
        <f t="shared" si="163"/>
        <v>0</v>
      </c>
      <c r="V1306" s="12">
        <f t="shared" si="164"/>
        <v>5652.3</v>
      </c>
      <c r="W1306" s="12">
        <f t="shared" si="165"/>
        <v>4.04634146341463</v>
      </c>
      <c r="X1306" s="12">
        <f t="shared" si="166"/>
        <v>0</v>
      </c>
      <c r="Y1306" s="6">
        <f t="shared" si="167"/>
        <v>0</v>
      </c>
    </row>
    <row r="1307" spans="1:25">
      <c r="A1307" s="8" t="s">
        <v>2705</v>
      </c>
      <c r="B1307" s="9" t="s">
        <v>2706</v>
      </c>
      <c r="C1307" s="10" t="s">
        <v>4131</v>
      </c>
      <c r="D1307" s="10">
        <v>45194</v>
      </c>
      <c r="E1307" s="9">
        <v>9</v>
      </c>
      <c r="F1307" s="9">
        <v>25</v>
      </c>
      <c r="G1307" s="9">
        <v>2023</v>
      </c>
      <c r="H1307" s="10">
        <f t="shared" si="160"/>
        <v>45194</v>
      </c>
      <c r="I1307" s="10" t="str" cm="1">
        <f t="array" ref="I1307">_xlfn.IFS(E1307=1,"January",E1307=2,"Febuary",E1307=3,"March",E1307=4,"April",E1307=5,"May",E1307=6,"June",E1307=7,"July",E1307=8,"August",E1307=9,"September",E1307=10,"October",E1307=11,"November",E1307=12,"December",E1307&gt;12,_xlfn.IFS(F1307=1,"January",F1307=2,"Febuary",F1307=3,"March",F1307=4,"April",F1307=5,"May",F1307=6,"June",F1307=7,"July",F1307=8,"August",F1307=9,"September",F1307=10,"October",F1307=11,"November",F1307=12,"December"))</f>
        <v>September</v>
      </c>
      <c r="J1307" s="10" t="str" cm="1">
        <f t="array" ref="J1307">_xlfn.IFS(OR(I1307="December",I1307="January",I1307="Febuary"),"Winter",OR(I1307="March",I1307="April",I1307="May"),"Spring",OR(I1307="June",I1307="July",I1307="August"),"Summer",OR(I1307="September",I1307="October",I1307="November"),"Fall")</f>
        <v>Fall</v>
      </c>
      <c r="K1307" s="13">
        <v>45198</v>
      </c>
      <c r="L1307" s="9">
        <f t="shared" si="161"/>
        <v>4</v>
      </c>
      <c r="M1307" s="9" t="s">
        <v>23</v>
      </c>
      <c r="N1307" s="9">
        <v>49770</v>
      </c>
      <c r="O1307" s="9">
        <v>1003</v>
      </c>
      <c r="P1307" s="14">
        <v>509.23</v>
      </c>
      <c r="Q1307" s="14">
        <f t="shared" si="162"/>
        <v>509.23</v>
      </c>
      <c r="R1307" s="9">
        <v>192</v>
      </c>
      <c r="S1307" s="9" t="b">
        <v>1</v>
      </c>
      <c r="T1307" s="9">
        <v>0</v>
      </c>
      <c r="U1307" s="9">
        <f t="shared" si="163"/>
        <v>0</v>
      </c>
      <c r="V1307" s="14">
        <f t="shared" si="164"/>
        <v>9090.77</v>
      </c>
      <c r="W1307" s="14">
        <f t="shared" si="165"/>
        <v>2.65223958333333</v>
      </c>
      <c r="X1307" s="14">
        <f t="shared" si="166"/>
        <v>0</v>
      </c>
      <c r="Y1307" s="9">
        <f t="shared" si="167"/>
        <v>0</v>
      </c>
    </row>
    <row r="1308" spans="1:25">
      <c r="A1308" s="5" t="s">
        <v>2707</v>
      </c>
      <c r="B1308" s="6" t="s">
        <v>2708</v>
      </c>
      <c r="C1308" s="7" t="s">
        <v>4127</v>
      </c>
      <c r="D1308" s="7">
        <v>45136</v>
      </c>
      <c r="E1308" s="6">
        <v>7</v>
      </c>
      <c r="F1308" s="6">
        <v>29</v>
      </c>
      <c r="G1308" s="6">
        <v>2023</v>
      </c>
      <c r="H1308" s="7">
        <f t="shared" si="160"/>
        <v>45136</v>
      </c>
      <c r="I1308" s="7" t="str" cm="1">
        <f t="array" ref="I1308">_xlfn.IFS(E1308=1,"January",E1308=2,"Febuary",E1308=3,"March",E1308=4,"April",E1308=5,"May",E1308=6,"June",E1308=7,"July",E1308=8,"August",E1308=9,"September",E1308=10,"October",E1308=11,"November",E1308=12,"December",E1308&gt;12,_xlfn.IFS(F1308=1,"January",F1308=2,"Febuary",F1308=3,"March",F1308=4,"April",F1308=5,"May",F1308=6,"June",F1308=7,"July",F1308=8,"August",F1308=9,"September",F1308=10,"October",F1308=11,"November",F1308=12,"December"))</f>
        <v>July</v>
      </c>
      <c r="J1308" s="7" t="str" cm="1">
        <f t="array" ref="J1308">_xlfn.IFS(OR(I1308="December",I1308="January",I1308="Febuary"),"Winter",OR(I1308="March",I1308="April",I1308="May"),"Spring",OR(I1308="June",I1308="July",I1308="August"),"Summer",OR(I1308="September",I1308="October",I1308="November"),"Fall")</f>
        <v>Summer</v>
      </c>
      <c r="K1308" s="11">
        <v>45149</v>
      </c>
      <c r="L1308" s="6">
        <f t="shared" si="161"/>
        <v>13</v>
      </c>
      <c r="M1308" s="6" t="s">
        <v>14</v>
      </c>
      <c r="N1308" s="6">
        <v>79623</v>
      </c>
      <c r="O1308" s="6">
        <v>3584</v>
      </c>
      <c r="P1308" s="12">
        <v>4186.52</v>
      </c>
      <c r="Q1308" s="12">
        <f t="shared" si="162"/>
        <v>3636.145</v>
      </c>
      <c r="R1308" s="6">
        <v>216</v>
      </c>
      <c r="S1308" s="6" t="b">
        <v>0</v>
      </c>
      <c r="T1308" s="6">
        <v>0</v>
      </c>
      <c r="U1308" s="6">
        <f t="shared" si="163"/>
        <v>0</v>
      </c>
      <c r="V1308" s="12">
        <f t="shared" si="164"/>
        <v>7163.855</v>
      </c>
      <c r="W1308" s="12">
        <f t="shared" si="165"/>
        <v>16.8340046296296</v>
      </c>
      <c r="X1308" s="12">
        <f t="shared" si="166"/>
        <v>0</v>
      </c>
      <c r="Y1308" s="6">
        <f t="shared" si="167"/>
        <v>0</v>
      </c>
    </row>
    <row r="1309" spans="1:25">
      <c r="A1309" s="8" t="s">
        <v>2709</v>
      </c>
      <c r="B1309" s="9" t="s">
        <v>2710</v>
      </c>
      <c r="C1309" s="10" t="s">
        <v>4129</v>
      </c>
      <c r="D1309" s="10">
        <v>45181</v>
      </c>
      <c r="E1309" s="9">
        <v>9</v>
      </c>
      <c r="F1309" s="9">
        <v>12</v>
      </c>
      <c r="G1309" s="9">
        <v>2023</v>
      </c>
      <c r="H1309" s="10">
        <f t="shared" si="160"/>
        <v>45181</v>
      </c>
      <c r="I1309" s="10" t="str" cm="1">
        <f t="array" ref="I1309">_xlfn.IFS(E1309=1,"January",E1309=2,"Febuary",E1309=3,"March",E1309=4,"April",E1309=5,"May",E1309=6,"June",E1309=7,"July",E1309=8,"August",E1309=9,"September",E1309=10,"October",E1309=11,"November",E1309=12,"December",E1309&gt;12,_xlfn.IFS(F1309=1,"January",F1309=2,"Febuary",F1309=3,"March",F1309=4,"April",F1309=5,"May",F1309=6,"June",F1309=7,"July",F1309=8,"August",F1309=9,"September",F1309=10,"October",F1309=11,"November",F1309=12,"December"))</f>
        <v>September</v>
      </c>
      <c r="J1309" s="10" t="str" cm="1">
        <f t="array" ref="J1309">_xlfn.IFS(OR(I1309="December",I1309="January",I1309="Febuary"),"Winter",OR(I1309="March",I1309="April",I1309="May"),"Spring",OR(I1309="June",I1309="July",I1309="August"),"Summer",OR(I1309="September",I1309="October",I1309="November"),"Fall")</f>
        <v>Fall</v>
      </c>
      <c r="K1309" s="13">
        <v>45208</v>
      </c>
      <c r="L1309" s="9">
        <f t="shared" si="161"/>
        <v>27</v>
      </c>
      <c r="M1309" s="9" t="s">
        <v>19</v>
      </c>
      <c r="N1309" s="9">
        <v>76629</v>
      </c>
      <c r="O1309" s="9">
        <v>1326</v>
      </c>
      <c r="P1309" s="14">
        <v>830.58</v>
      </c>
      <c r="Q1309" s="14">
        <f t="shared" si="162"/>
        <v>830.58</v>
      </c>
      <c r="R1309" s="9">
        <v>157</v>
      </c>
      <c r="S1309" s="9" t="b">
        <v>0</v>
      </c>
      <c r="T1309" s="9">
        <v>0</v>
      </c>
      <c r="U1309" s="9">
        <f t="shared" si="163"/>
        <v>0</v>
      </c>
      <c r="V1309" s="14">
        <f t="shared" si="164"/>
        <v>7019.42</v>
      </c>
      <c r="W1309" s="14">
        <f t="shared" si="165"/>
        <v>5.29031847133758</v>
      </c>
      <c r="X1309" s="14">
        <f t="shared" si="166"/>
        <v>0</v>
      </c>
      <c r="Y1309" s="9">
        <f t="shared" si="167"/>
        <v>0</v>
      </c>
    </row>
    <row r="1310" spans="1:25">
      <c r="A1310" s="5" t="s">
        <v>2711</v>
      </c>
      <c r="B1310" s="6" t="s">
        <v>2712</v>
      </c>
      <c r="C1310" s="7" t="s">
        <v>4131</v>
      </c>
      <c r="D1310" s="7">
        <v>45173</v>
      </c>
      <c r="E1310" s="6">
        <v>9</v>
      </c>
      <c r="F1310" s="6">
        <v>4</v>
      </c>
      <c r="G1310" s="6">
        <v>2023</v>
      </c>
      <c r="H1310" s="7">
        <f t="shared" si="160"/>
        <v>45173</v>
      </c>
      <c r="I1310" s="7" t="str" cm="1">
        <f t="array" ref="I1310">_xlfn.IFS(E1310=1,"January",E1310=2,"Febuary",E1310=3,"March",E1310=4,"April",E1310=5,"May",E1310=6,"June",E1310=7,"July",E1310=8,"August",E1310=9,"September",E1310=10,"October",E1310=11,"November",E1310=12,"December",E1310&gt;12,_xlfn.IFS(F1310=1,"January",F1310=2,"Febuary",F1310=3,"March",F1310=4,"April",F1310=5,"May",F1310=6,"June",F1310=7,"July",F1310=8,"August",F1310=9,"September",F1310=10,"October",F1310=11,"November",F1310=12,"December"))</f>
        <v>September</v>
      </c>
      <c r="J1310" s="7" t="str" cm="1">
        <f t="array" ref="J1310">_xlfn.IFS(OR(I1310="December",I1310="January",I1310="Febuary"),"Winter",OR(I1310="March",I1310="April",I1310="May"),"Spring",OR(I1310="June",I1310="July",I1310="August"),"Summer",OR(I1310="September",I1310="October",I1310="November"),"Fall")</f>
        <v>Fall</v>
      </c>
      <c r="K1310" s="11">
        <v>45043</v>
      </c>
      <c r="L1310" s="6">
        <f t="shared" si="161"/>
        <v>45203</v>
      </c>
      <c r="M1310" s="6" t="s">
        <v>33</v>
      </c>
      <c r="N1310" s="6">
        <v>53603</v>
      </c>
      <c r="O1310" s="6">
        <v>1133</v>
      </c>
      <c r="P1310" s="12">
        <v>1726.67</v>
      </c>
      <c r="Q1310" s="12">
        <f t="shared" si="162"/>
        <v>1726.67</v>
      </c>
      <c r="R1310" s="6">
        <v>160</v>
      </c>
      <c r="S1310" s="6" t="b">
        <v>1</v>
      </c>
      <c r="T1310" s="6">
        <v>0</v>
      </c>
      <c r="U1310" s="6">
        <f t="shared" si="163"/>
        <v>0</v>
      </c>
      <c r="V1310" s="12">
        <f t="shared" si="164"/>
        <v>6273.33</v>
      </c>
      <c r="W1310" s="12">
        <f t="shared" si="165"/>
        <v>10.7916875</v>
      </c>
      <c r="X1310" s="12">
        <f t="shared" si="166"/>
        <v>0</v>
      </c>
      <c r="Y1310" s="6">
        <f t="shared" si="167"/>
        <v>0</v>
      </c>
    </row>
    <row r="1311" spans="1:25">
      <c r="A1311" s="8" t="s">
        <v>2713</v>
      </c>
      <c r="B1311" s="9" t="s">
        <v>2714</v>
      </c>
      <c r="C1311" s="10" t="s">
        <v>4129</v>
      </c>
      <c r="D1311" s="10">
        <v>45211</v>
      </c>
      <c r="E1311" s="9">
        <v>10</v>
      </c>
      <c r="F1311" s="9">
        <v>12</v>
      </c>
      <c r="G1311" s="9">
        <v>2023</v>
      </c>
      <c r="H1311" s="10">
        <f t="shared" si="160"/>
        <v>45211</v>
      </c>
      <c r="I1311" s="10" t="str" cm="1">
        <f t="array" ref="I1311">_xlfn.IFS(E1311=1,"January",E1311=2,"Febuary",E1311=3,"March",E1311=4,"April",E1311=5,"May",E1311=6,"June",E1311=7,"July",E1311=8,"August",E1311=9,"September",E1311=10,"October",E1311=11,"November",E1311=12,"December",E1311&gt;12,_xlfn.IFS(F1311=1,"January",F1311=2,"Febuary",F1311=3,"March",F1311=4,"April",F1311=5,"May",F1311=6,"June",F1311=7,"July",F1311=8,"August",F1311=9,"September",F1311=10,"October",F1311=11,"November",F1311=12,"December"))</f>
        <v>October</v>
      </c>
      <c r="J1311" s="10" t="str" cm="1">
        <f t="array" ref="J1311">_xlfn.IFS(OR(I1311="December",I1311="January",I1311="Febuary"),"Winter",OR(I1311="March",I1311="April",I1311="May"),"Spring",OR(I1311="June",I1311="July",I1311="August"),"Summer",OR(I1311="September",I1311="October",I1311="November"),"Fall")</f>
        <v>Fall</v>
      </c>
      <c r="K1311" s="13">
        <v>45283</v>
      </c>
      <c r="L1311" s="9">
        <f t="shared" si="161"/>
        <v>72</v>
      </c>
      <c r="M1311" s="9" t="s">
        <v>14</v>
      </c>
      <c r="N1311" s="9">
        <v>82974</v>
      </c>
      <c r="O1311" s="9">
        <v>1259</v>
      </c>
      <c r="P1311" s="14">
        <v>1074.47</v>
      </c>
      <c r="Q1311" s="14">
        <f t="shared" si="162"/>
        <v>1074.47</v>
      </c>
      <c r="R1311" s="9">
        <v>111</v>
      </c>
      <c r="S1311" s="9" t="b">
        <v>0</v>
      </c>
      <c r="T1311" s="9">
        <v>0</v>
      </c>
      <c r="U1311" s="9">
        <f t="shared" si="163"/>
        <v>0</v>
      </c>
      <c r="V1311" s="14">
        <f t="shared" si="164"/>
        <v>4475.53</v>
      </c>
      <c r="W1311" s="14">
        <f t="shared" si="165"/>
        <v>9.67990990990991</v>
      </c>
      <c r="X1311" s="14">
        <f t="shared" si="166"/>
        <v>0</v>
      </c>
      <c r="Y1311" s="9">
        <f t="shared" si="167"/>
        <v>0</v>
      </c>
    </row>
    <row r="1312" spans="1:25">
      <c r="A1312" s="5" t="s">
        <v>2715</v>
      </c>
      <c r="B1312" s="6" t="s">
        <v>2716</v>
      </c>
      <c r="C1312" s="7" t="s">
        <v>4128</v>
      </c>
      <c r="D1312" s="7">
        <v>44983</v>
      </c>
      <c r="E1312" s="6">
        <v>2</v>
      </c>
      <c r="F1312" s="6">
        <v>26</v>
      </c>
      <c r="G1312" s="6">
        <v>2023</v>
      </c>
      <c r="H1312" s="7">
        <f t="shared" si="160"/>
        <v>44983</v>
      </c>
      <c r="I1312" s="7" t="str" cm="1">
        <f t="array" ref="I1312">_xlfn.IFS(E1312=1,"January",E1312=2,"Febuary",E1312=3,"March",E1312=4,"April",E1312=5,"May",E1312=6,"June",E1312=7,"July",E1312=8,"August",E1312=9,"September",E1312=10,"October",E1312=11,"November",E1312=12,"December",E1312&gt;12,_xlfn.IFS(F1312=1,"January",F1312=2,"Febuary",F1312=3,"March",F1312=4,"April",F1312=5,"May",F1312=6,"June",F1312=7,"July",F1312=8,"August",F1312=9,"September",F1312=10,"October",F1312=11,"November",F1312=12,"December"))</f>
        <v>Febuary</v>
      </c>
      <c r="J1312" s="7" t="str" cm="1">
        <f t="array" ref="J1312">_xlfn.IFS(OR(I1312="December",I1312="January",I1312="Febuary"),"Winter",OR(I1312="March",I1312="April",I1312="May"),"Spring",OR(I1312="June",I1312="July",I1312="August"),"Summer",OR(I1312="September",I1312="October",I1312="November"),"Fall")</f>
        <v>Winter</v>
      </c>
      <c r="K1312" s="11">
        <v>44984</v>
      </c>
      <c r="L1312" s="6">
        <f t="shared" si="161"/>
        <v>1</v>
      </c>
      <c r="M1312" s="6" t="s">
        <v>14</v>
      </c>
      <c r="N1312" s="6">
        <v>27399</v>
      </c>
      <c r="O1312" s="6">
        <v>1014</v>
      </c>
      <c r="P1312" s="12">
        <v>1942.18</v>
      </c>
      <c r="Q1312" s="12">
        <f t="shared" si="162"/>
        <v>1942.18</v>
      </c>
      <c r="R1312" s="6">
        <v>112</v>
      </c>
      <c r="S1312" s="6" t="b">
        <v>0</v>
      </c>
      <c r="T1312" s="6">
        <v>0</v>
      </c>
      <c r="U1312" s="6">
        <f t="shared" si="163"/>
        <v>0</v>
      </c>
      <c r="V1312" s="12">
        <f t="shared" si="164"/>
        <v>3657.82</v>
      </c>
      <c r="W1312" s="12">
        <f t="shared" si="165"/>
        <v>17.3408928571429</v>
      </c>
      <c r="X1312" s="12">
        <f t="shared" si="166"/>
        <v>0</v>
      </c>
      <c r="Y1312" s="6">
        <f t="shared" si="167"/>
        <v>0</v>
      </c>
    </row>
    <row r="1313" spans="1:25">
      <c r="A1313" s="8" t="s">
        <v>2717</v>
      </c>
      <c r="B1313" s="9" t="s">
        <v>2718</v>
      </c>
      <c r="C1313" s="10" t="s">
        <v>4127</v>
      </c>
      <c r="D1313" s="10">
        <v>45003</v>
      </c>
      <c r="E1313" s="9">
        <v>3</v>
      </c>
      <c r="F1313" s="9">
        <v>18</v>
      </c>
      <c r="G1313" s="9">
        <v>2023</v>
      </c>
      <c r="H1313" s="10">
        <f t="shared" si="160"/>
        <v>45003</v>
      </c>
      <c r="I1313" s="10" t="str" cm="1">
        <f t="array" ref="I1313">_xlfn.IFS(E1313=1,"January",E1313=2,"Febuary",E1313=3,"March",E1313=4,"April",E1313=5,"May",E1313=6,"June",E1313=7,"July",E1313=8,"August",E1313=9,"September",E1313=10,"October",E1313=11,"November",E1313=12,"December",E1313&gt;12,_xlfn.IFS(F1313=1,"January",F1313=2,"Febuary",F1313=3,"March",F1313=4,"April",F1313=5,"May",F1313=6,"June",F1313=7,"July",F1313=8,"August",F1313=9,"September",F1313=10,"October",F1313=11,"November",F1313=12,"December"))</f>
        <v>March</v>
      </c>
      <c r="J1313" s="10" t="str" cm="1">
        <f t="array" ref="J1313">_xlfn.IFS(OR(I1313="December",I1313="January",I1313="Febuary"),"Winter",OR(I1313="March",I1313="April",I1313="May"),"Spring",OR(I1313="June",I1313="July",I1313="August"),"Summer",OR(I1313="September",I1313="October",I1313="November"),"Fall")</f>
        <v>Spring</v>
      </c>
      <c r="K1313" s="13">
        <v>45006</v>
      </c>
      <c r="L1313" s="9">
        <f t="shared" si="161"/>
        <v>3</v>
      </c>
      <c r="M1313" s="9" t="s">
        <v>19</v>
      </c>
      <c r="N1313" s="9">
        <v>86382</v>
      </c>
      <c r="O1313" s="9">
        <v>4125</v>
      </c>
      <c r="P1313" s="14">
        <v>7453.37</v>
      </c>
      <c r="Q1313" s="14">
        <f t="shared" si="162"/>
        <v>3636.145</v>
      </c>
      <c r="R1313" s="9">
        <v>625</v>
      </c>
      <c r="S1313" s="9" t="b">
        <v>0</v>
      </c>
      <c r="T1313" s="9">
        <v>0</v>
      </c>
      <c r="U1313" s="9">
        <f t="shared" si="163"/>
        <v>0</v>
      </c>
      <c r="V1313" s="14">
        <f t="shared" si="164"/>
        <v>27613.855</v>
      </c>
      <c r="W1313" s="14">
        <f t="shared" si="165"/>
        <v>5.817832</v>
      </c>
      <c r="X1313" s="14">
        <f t="shared" si="166"/>
        <v>0</v>
      </c>
      <c r="Y1313" s="9">
        <f t="shared" si="167"/>
        <v>0</v>
      </c>
    </row>
    <row r="1314" spans="1:25">
      <c r="A1314" s="5" t="s">
        <v>2719</v>
      </c>
      <c r="B1314" s="6" t="s">
        <v>2720</v>
      </c>
      <c r="C1314" s="7" t="s">
        <v>4131</v>
      </c>
      <c r="D1314" s="7">
        <v>44965</v>
      </c>
      <c r="E1314" s="6">
        <v>2</v>
      </c>
      <c r="F1314" s="6">
        <v>8</v>
      </c>
      <c r="G1314" s="6">
        <v>2023</v>
      </c>
      <c r="H1314" s="7">
        <f t="shared" si="160"/>
        <v>44965</v>
      </c>
      <c r="I1314" s="7" t="str" cm="1">
        <f t="array" ref="I1314">_xlfn.IFS(E1314=1,"January",E1314=2,"Febuary",E1314=3,"March",E1314=4,"April",E1314=5,"May",E1314=6,"June",E1314=7,"July",E1314=8,"August",E1314=9,"September",E1314=10,"October",E1314=11,"November",E1314=12,"December",E1314&gt;12,_xlfn.IFS(F1314=1,"January",F1314=2,"Febuary",F1314=3,"March",F1314=4,"April",F1314=5,"May",F1314=6,"June",F1314=7,"July",F1314=8,"August",F1314=9,"September",F1314=10,"October",F1314=11,"November",F1314=12,"December"))</f>
        <v>Febuary</v>
      </c>
      <c r="J1314" s="7" t="str" cm="1">
        <f t="array" ref="J1314">_xlfn.IFS(OR(I1314="December",I1314="January",I1314="Febuary"),"Winter",OR(I1314="March",I1314="April",I1314="May"),"Spring",OR(I1314="June",I1314="July",I1314="August"),"Summer",OR(I1314="September",I1314="October",I1314="November"),"Fall")</f>
        <v>Winter</v>
      </c>
      <c r="K1314" s="11">
        <v>44972</v>
      </c>
      <c r="L1314" s="6">
        <f t="shared" si="161"/>
        <v>7</v>
      </c>
      <c r="M1314" s="6" t="s">
        <v>23</v>
      </c>
      <c r="N1314" s="6">
        <v>82244</v>
      </c>
      <c r="O1314" s="6">
        <v>1707</v>
      </c>
      <c r="P1314" s="12">
        <v>1594.61</v>
      </c>
      <c r="Q1314" s="12">
        <f t="shared" si="162"/>
        <v>1594.61</v>
      </c>
      <c r="R1314" s="6">
        <v>143</v>
      </c>
      <c r="S1314" s="6" t="b">
        <v>1</v>
      </c>
      <c r="T1314" s="6">
        <v>0</v>
      </c>
      <c r="U1314" s="6">
        <f t="shared" si="163"/>
        <v>0</v>
      </c>
      <c r="V1314" s="12">
        <f t="shared" si="164"/>
        <v>5555.39</v>
      </c>
      <c r="W1314" s="12">
        <f t="shared" si="165"/>
        <v>11.1511188811189</v>
      </c>
      <c r="X1314" s="12">
        <f t="shared" si="166"/>
        <v>0</v>
      </c>
      <c r="Y1314" s="6">
        <f t="shared" si="167"/>
        <v>0</v>
      </c>
    </row>
    <row r="1315" spans="1:25">
      <c r="A1315" s="8" t="s">
        <v>2721</v>
      </c>
      <c r="B1315" s="9" t="s">
        <v>2722</v>
      </c>
      <c r="C1315" s="10" t="s">
        <v>4129</v>
      </c>
      <c r="D1315" s="10">
        <v>45058</v>
      </c>
      <c r="E1315" s="9">
        <v>5</v>
      </c>
      <c r="F1315" s="9">
        <v>12</v>
      </c>
      <c r="G1315" s="9">
        <v>2023</v>
      </c>
      <c r="H1315" s="10">
        <f t="shared" si="160"/>
        <v>45058</v>
      </c>
      <c r="I1315" s="10" t="str" cm="1">
        <f t="array" ref="I1315">_xlfn.IFS(E1315=1,"January",E1315=2,"Febuary",E1315=3,"March",E1315=4,"April",E1315=5,"May",E1315=6,"June",E1315=7,"July",E1315=8,"August",E1315=9,"September",E1315=10,"October",E1315=11,"November",E1315=12,"December",E1315&gt;12,_xlfn.IFS(F1315=1,"January",F1315=2,"Febuary",F1315=3,"March",F1315=4,"April",F1315=5,"May",F1315=6,"June",F1315=7,"July",F1315=8,"August",F1315=9,"September",F1315=10,"October",F1315=11,"November",F1315=12,"December"))</f>
        <v>May</v>
      </c>
      <c r="J1315" s="10" t="str" cm="1">
        <f t="array" ref="J1315">_xlfn.IFS(OR(I1315="December",I1315="January",I1315="Febuary"),"Winter",OR(I1315="March",I1315="April",I1315="May"),"Spring",OR(I1315="June",I1315="July",I1315="August"),"Summer",OR(I1315="September",I1315="October",I1315="November"),"Fall")</f>
        <v>Spring</v>
      </c>
      <c r="K1315" s="13">
        <v>45084</v>
      </c>
      <c r="L1315" s="9">
        <f t="shared" si="161"/>
        <v>26</v>
      </c>
      <c r="M1315" s="9" t="s">
        <v>41</v>
      </c>
      <c r="N1315" s="9">
        <v>77534</v>
      </c>
      <c r="O1315" s="9">
        <v>2249</v>
      </c>
      <c r="P1315" s="14">
        <v>3766.68</v>
      </c>
      <c r="Q1315" s="14">
        <f t="shared" si="162"/>
        <v>3636.145</v>
      </c>
      <c r="R1315" s="9">
        <v>315</v>
      </c>
      <c r="S1315" s="9" t="b">
        <v>0</v>
      </c>
      <c r="T1315" s="9">
        <v>0</v>
      </c>
      <c r="U1315" s="9">
        <f t="shared" si="163"/>
        <v>0</v>
      </c>
      <c r="V1315" s="14">
        <f t="shared" si="164"/>
        <v>12113.855</v>
      </c>
      <c r="W1315" s="14">
        <f t="shared" si="165"/>
        <v>11.5433174603175</v>
      </c>
      <c r="X1315" s="14">
        <f t="shared" si="166"/>
        <v>0</v>
      </c>
      <c r="Y1315" s="9">
        <f t="shared" si="167"/>
        <v>0</v>
      </c>
    </row>
    <row r="1316" spans="1:25">
      <c r="A1316" s="5" t="s">
        <v>2723</v>
      </c>
      <c r="B1316" s="6" t="s">
        <v>2724</v>
      </c>
      <c r="C1316" s="7" t="s">
        <v>4129</v>
      </c>
      <c r="D1316" s="7">
        <v>45078</v>
      </c>
      <c r="E1316" s="6">
        <v>6</v>
      </c>
      <c r="F1316" s="6">
        <v>1</v>
      </c>
      <c r="G1316" s="6">
        <v>2023</v>
      </c>
      <c r="H1316" s="7">
        <f t="shared" si="160"/>
        <v>45078</v>
      </c>
      <c r="I1316" s="7" t="str" cm="1">
        <f t="array" ref="I1316">_xlfn.IFS(E1316=1,"January",E1316=2,"Febuary",E1316=3,"March",E1316=4,"April",E1316=5,"May",E1316=6,"June",E1316=7,"July",E1316=8,"August",E1316=9,"September",E1316=10,"October",E1316=11,"November",E1316=12,"December",E1316&gt;12,_xlfn.IFS(F1316=1,"January",F1316=2,"Febuary",F1316=3,"March",F1316=4,"April",F1316=5,"May",F1316=6,"June",F1316=7,"July",F1316=8,"August",F1316=9,"September",F1316=10,"October",F1316=11,"November",F1316=12,"December"))</f>
        <v>June</v>
      </c>
      <c r="J1316" s="7" t="str" cm="1">
        <f t="array" ref="J1316">_xlfn.IFS(OR(I1316="December",I1316="January",I1316="Febuary"),"Winter",OR(I1316="March",I1316="April",I1316="May"),"Spring",OR(I1316="June",I1316="July",I1316="August"),"Summer",OR(I1316="September",I1316="October",I1316="November"),"Fall")</f>
        <v>Summer</v>
      </c>
      <c r="K1316" s="11">
        <v>44962</v>
      </c>
      <c r="L1316" s="6">
        <f t="shared" si="161"/>
        <v>45108</v>
      </c>
      <c r="M1316" s="6" t="s">
        <v>19</v>
      </c>
      <c r="N1316" s="6">
        <v>56106</v>
      </c>
      <c r="O1316" s="6">
        <v>1984</v>
      </c>
      <c r="P1316" s="12">
        <v>3382.46</v>
      </c>
      <c r="Q1316" s="12">
        <f t="shared" si="162"/>
        <v>3382.46</v>
      </c>
      <c r="R1316" s="6">
        <v>306</v>
      </c>
      <c r="S1316" s="6" t="b">
        <v>0</v>
      </c>
      <c r="T1316" s="6">
        <v>0</v>
      </c>
      <c r="U1316" s="6">
        <f t="shared" si="163"/>
        <v>0</v>
      </c>
      <c r="V1316" s="12">
        <f t="shared" si="164"/>
        <v>11917.54</v>
      </c>
      <c r="W1316" s="12">
        <f t="shared" si="165"/>
        <v>11.0537908496732</v>
      </c>
      <c r="X1316" s="12">
        <f t="shared" si="166"/>
        <v>0</v>
      </c>
      <c r="Y1316" s="6">
        <f t="shared" si="167"/>
        <v>0</v>
      </c>
    </row>
    <row r="1317" spans="1:25">
      <c r="A1317" s="8" t="s">
        <v>2725</v>
      </c>
      <c r="B1317" s="9" t="s">
        <v>2726</v>
      </c>
      <c r="C1317" s="10" t="s">
        <v>4127</v>
      </c>
      <c r="D1317" s="10">
        <v>45016</v>
      </c>
      <c r="E1317" s="9">
        <v>3</v>
      </c>
      <c r="F1317" s="9">
        <v>31</v>
      </c>
      <c r="G1317" s="9">
        <v>2023</v>
      </c>
      <c r="H1317" s="10">
        <f t="shared" si="160"/>
        <v>45016</v>
      </c>
      <c r="I1317" s="10" t="str" cm="1">
        <f t="array" ref="I1317">_xlfn.IFS(E1317=1,"January",E1317=2,"Febuary",E1317=3,"March",E1317=4,"April",E1317=5,"May",E1317=6,"June",E1317=7,"July",E1317=8,"August",E1317=9,"September",E1317=10,"October",E1317=11,"November",E1317=12,"December",E1317&gt;12,_xlfn.IFS(F1317=1,"January",F1317=2,"Febuary",F1317=3,"March",F1317=4,"April",F1317=5,"May",F1317=6,"June",F1317=7,"July",F1317=8,"August",F1317=9,"September",F1317=10,"October",F1317=11,"November",F1317=12,"December"))</f>
        <v>March</v>
      </c>
      <c r="J1317" s="10" t="str" cm="1">
        <f t="array" ref="J1317">_xlfn.IFS(OR(I1317="December",I1317="January",I1317="Febuary"),"Winter",OR(I1317="March",I1317="April",I1317="May"),"Spring",OR(I1317="June",I1317="July",I1317="August"),"Summer",OR(I1317="September",I1317="October",I1317="November"),"Fall")</f>
        <v>Spring</v>
      </c>
      <c r="K1317" s="13">
        <v>45025</v>
      </c>
      <c r="L1317" s="9">
        <f t="shared" si="161"/>
        <v>9</v>
      </c>
      <c r="M1317" s="9" t="s">
        <v>41</v>
      </c>
      <c r="N1317" s="9">
        <v>31678</v>
      </c>
      <c r="O1317" s="9">
        <v>1583</v>
      </c>
      <c r="P1317" s="14">
        <v>3134.09</v>
      </c>
      <c r="Q1317" s="14">
        <f t="shared" si="162"/>
        <v>3134.09</v>
      </c>
      <c r="R1317" s="9">
        <v>100</v>
      </c>
      <c r="S1317" s="9" t="b">
        <v>0</v>
      </c>
      <c r="T1317" s="9">
        <v>0</v>
      </c>
      <c r="U1317" s="9">
        <f t="shared" si="163"/>
        <v>0</v>
      </c>
      <c r="V1317" s="14">
        <f t="shared" si="164"/>
        <v>1865.91</v>
      </c>
      <c r="W1317" s="14">
        <f t="shared" si="165"/>
        <v>31.3409</v>
      </c>
      <c r="X1317" s="14">
        <f t="shared" si="166"/>
        <v>0</v>
      </c>
      <c r="Y1317" s="9">
        <f t="shared" si="167"/>
        <v>0</v>
      </c>
    </row>
    <row r="1318" spans="1:25">
      <c r="A1318" s="5" t="s">
        <v>2727</v>
      </c>
      <c r="B1318" s="6" t="s">
        <v>2728</v>
      </c>
      <c r="C1318" s="7" t="s">
        <v>4129</v>
      </c>
      <c r="D1318" s="7">
        <v>45111</v>
      </c>
      <c r="E1318" s="6">
        <v>7</v>
      </c>
      <c r="F1318" s="6">
        <v>4</v>
      </c>
      <c r="G1318" s="6">
        <v>2023</v>
      </c>
      <c r="H1318" s="7">
        <f t="shared" si="160"/>
        <v>45111</v>
      </c>
      <c r="I1318" s="7" t="str" cm="1">
        <f t="array" ref="I1318">_xlfn.IFS(E1318=1,"January",E1318=2,"Febuary",E1318=3,"March",E1318=4,"April",E1318=5,"May",E1318=6,"June",E1318=7,"July",E1318=8,"August",E1318=9,"September",E1318=10,"October",E1318=11,"November",E1318=12,"December",E1318&gt;12,_xlfn.IFS(F1318=1,"January",F1318=2,"Febuary",F1318=3,"March",F1318=4,"April",F1318=5,"May",F1318=6,"June",F1318=7,"July",F1318=8,"August",F1318=9,"September",F1318=10,"October",F1318=11,"November",F1318=12,"December"))</f>
        <v>July</v>
      </c>
      <c r="J1318" s="7" t="str" cm="1">
        <f t="array" ref="J1318">_xlfn.IFS(OR(I1318="December",I1318="January",I1318="Febuary"),"Winter",OR(I1318="March",I1318="April",I1318="May"),"Spring",OR(I1318="June",I1318="July",I1318="August"),"Summer",OR(I1318="September",I1318="October",I1318="November"),"Fall")</f>
        <v>Summer</v>
      </c>
      <c r="K1318" s="11">
        <v>45141</v>
      </c>
      <c r="L1318" s="6">
        <f t="shared" si="161"/>
        <v>30</v>
      </c>
      <c r="M1318" s="6" t="s">
        <v>138</v>
      </c>
      <c r="N1318" s="6">
        <v>77218</v>
      </c>
      <c r="O1318" s="6">
        <v>1095</v>
      </c>
      <c r="P1318" s="12">
        <v>1529.45</v>
      </c>
      <c r="Q1318" s="12">
        <f t="shared" si="162"/>
        <v>1529.45</v>
      </c>
      <c r="R1318" s="6">
        <v>136</v>
      </c>
      <c r="S1318" s="6" t="b">
        <v>0</v>
      </c>
      <c r="T1318" s="6">
        <v>0</v>
      </c>
      <c r="U1318" s="6">
        <f t="shared" si="163"/>
        <v>0</v>
      </c>
      <c r="V1318" s="12">
        <f t="shared" si="164"/>
        <v>5270.55</v>
      </c>
      <c r="W1318" s="12">
        <f t="shared" si="165"/>
        <v>11.2459558823529</v>
      </c>
      <c r="X1318" s="12">
        <f t="shared" si="166"/>
        <v>0</v>
      </c>
      <c r="Y1318" s="6">
        <f t="shared" si="167"/>
        <v>0</v>
      </c>
    </row>
    <row r="1319" spans="1:25">
      <c r="A1319" s="8" t="s">
        <v>2729</v>
      </c>
      <c r="B1319" s="9" t="s">
        <v>2730</v>
      </c>
      <c r="C1319" s="10" t="s">
        <v>4128</v>
      </c>
      <c r="D1319" s="10">
        <v>44929</v>
      </c>
      <c r="E1319" s="9">
        <v>1</v>
      </c>
      <c r="F1319" s="9">
        <v>3</v>
      </c>
      <c r="G1319" s="9">
        <v>2023</v>
      </c>
      <c r="H1319" s="10">
        <f t="shared" si="160"/>
        <v>44929</v>
      </c>
      <c r="I1319" s="10" t="str" cm="1">
        <f t="array" ref="I1319">_xlfn.IFS(E1319=1,"January",E1319=2,"Febuary",E1319=3,"March",E1319=4,"April",E1319=5,"May",E1319=6,"June",E1319=7,"July",E1319=8,"August",E1319=9,"September",E1319=10,"October",E1319=11,"November",E1319=12,"December",E1319&gt;12,_xlfn.IFS(F1319=1,"January",F1319=2,"Febuary",F1319=3,"March",F1319=4,"April",F1319=5,"May",F1319=6,"June",F1319=7,"July",F1319=8,"August",F1319=9,"September",F1319=10,"October",F1319=11,"November",F1319=12,"December"))</f>
        <v>January</v>
      </c>
      <c r="J1319" s="10" t="str" cm="1">
        <f t="array" ref="J1319">_xlfn.IFS(OR(I1319="December",I1319="January",I1319="Febuary"),"Winter",OR(I1319="March",I1319="April",I1319="May"),"Spring",OR(I1319="June",I1319="July",I1319="August"),"Summer",OR(I1319="September",I1319="October",I1319="November"),"Fall")</f>
        <v>Winter</v>
      </c>
      <c r="K1319" s="13">
        <v>45002</v>
      </c>
      <c r="L1319" s="9">
        <f t="shared" si="161"/>
        <v>73</v>
      </c>
      <c r="M1319" s="9" t="s">
        <v>14</v>
      </c>
      <c r="N1319" s="9">
        <v>64230</v>
      </c>
      <c r="O1319" s="9">
        <v>1923</v>
      </c>
      <c r="P1319" s="14">
        <v>-1197.93</v>
      </c>
      <c r="Q1319" s="14">
        <f t="shared" si="162"/>
        <v>345.555</v>
      </c>
      <c r="R1319" s="9">
        <v>172</v>
      </c>
      <c r="S1319" s="9" t="b">
        <v>1</v>
      </c>
      <c r="T1319" s="9">
        <v>0</v>
      </c>
      <c r="U1319" s="9">
        <f t="shared" si="163"/>
        <v>0</v>
      </c>
      <c r="V1319" s="14">
        <f t="shared" si="164"/>
        <v>8254.445</v>
      </c>
      <c r="W1319" s="14">
        <f t="shared" si="165"/>
        <v>2.00904069767442</v>
      </c>
      <c r="X1319" s="14">
        <f t="shared" si="166"/>
        <v>0</v>
      </c>
      <c r="Y1319" s="9">
        <f t="shared" si="167"/>
        <v>0</v>
      </c>
    </row>
    <row r="1320" spans="1:25">
      <c r="A1320" s="5" t="s">
        <v>2731</v>
      </c>
      <c r="B1320" s="6" t="s">
        <v>2732</v>
      </c>
      <c r="C1320" s="7" t="s">
        <v>4127</v>
      </c>
      <c r="D1320" s="7" t="s">
        <v>2733</v>
      </c>
      <c r="E1320" s="6">
        <v>24</v>
      </c>
      <c r="F1320" s="6">
        <v>1</v>
      </c>
      <c r="G1320" s="6">
        <v>2023</v>
      </c>
      <c r="H1320" s="7">
        <f t="shared" si="160"/>
        <v>44950</v>
      </c>
      <c r="I1320" s="7" t="str" cm="1">
        <f t="array" ref="I1320">_xlfn.IFS(E1320=1,"January",E1320=2,"Febuary",E1320=3,"March",E1320=4,"April",E1320=5,"May",E1320=6,"June",E1320=7,"July",E1320=8,"August",E1320=9,"September",E1320=10,"October",E1320=11,"November",E1320=12,"December",E1320&gt;12,_xlfn.IFS(F1320=1,"January",F1320=2,"Febuary",F1320=3,"March",F1320=4,"April",F1320=5,"May",F1320=6,"June",F1320=7,"July",F1320=8,"August",F1320=9,"September",F1320=10,"October",F1320=11,"November",F1320=12,"December"))</f>
        <v>January</v>
      </c>
      <c r="J1320" s="7" t="str" cm="1">
        <f t="array" ref="J1320">_xlfn.IFS(OR(I1320="December",I1320="January",I1320="Febuary"),"Winter",OR(I1320="March",I1320="April",I1320="May"),"Spring",OR(I1320="June",I1320="July",I1320="August"),"Summer",OR(I1320="September",I1320="October",I1320="November"),"Fall")</f>
        <v>Winter</v>
      </c>
      <c r="K1320" s="11">
        <v>44965</v>
      </c>
      <c r="L1320" s="6">
        <f t="shared" si="161"/>
        <v>15</v>
      </c>
      <c r="M1320" s="6" t="s">
        <v>23</v>
      </c>
      <c r="N1320" s="6">
        <v>75055</v>
      </c>
      <c r="O1320" s="6">
        <v>1906</v>
      </c>
      <c r="P1320" s="12">
        <v>2802.31</v>
      </c>
      <c r="Q1320" s="12">
        <f t="shared" si="162"/>
        <v>2802.31</v>
      </c>
      <c r="R1320" s="6">
        <v>302</v>
      </c>
      <c r="S1320" s="6" t="b">
        <v>1</v>
      </c>
      <c r="T1320" s="6">
        <v>0</v>
      </c>
      <c r="U1320" s="6">
        <f t="shared" si="163"/>
        <v>0</v>
      </c>
      <c r="V1320" s="12">
        <f t="shared" si="164"/>
        <v>12297.69</v>
      </c>
      <c r="W1320" s="12">
        <f t="shared" si="165"/>
        <v>9.27917218543046</v>
      </c>
      <c r="X1320" s="12">
        <f t="shared" si="166"/>
        <v>0</v>
      </c>
      <c r="Y1320" s="6">
        <f t="shared" si="167"/>
        <v>0</v>
      </c>
    </row>
    <row r="1321" spans="1:25">
      <c r="A1321" s="8" t="s">
        <v>2734</v>
      </c>
      <c r="B1321" s="9" t="s">
        <v>2735</v>
      </c>
      <c r="C1321" s="10" t="s">
        <v>4131</v>
      </c>
      <c r="D1321" s="10">
        <v>44997</v>
      </c>
      <c r="E1321" s="9">
        <v>3</v>
      </c>
      <c r="F1321" s="9">
        <v>12</v>
      </c>
      <c r="G1321" s="9">
        <v>2023</v>
      </c>
      <c r="H1321" s="10">
        <f t="shared" si="160"/>
        <v>44997</v>
      </c>
      <c r="I1321" s="10" t="str" cm="1">
        <f t="array" ref="I1321">_xlfn.IFS(E1321=1,"January",E1321=2,"Febuary",E1321=3,"March",E1321=4,"April",E1321=5,"May",E1321=6,"June",E1321=7,"July",E1321=8,"August",E1321=9,"September",E1321=10,"October",E1321=11,"November",E1321=12,"December",E1321&gt;12,_xlfn.IFS(F1321=1,"January",F1321=2,"Febuary",F1321=3,"March",F1321=4,"April",F1321=5,"May",F1321=6,"June",F1321=7,"July",F1321=8,"August",F1321=9,"September",F1321=10,"October",F1321=11,"November",F1321=12,"December"))</f>
        <v>March</v>
      </c>
      <c r="J1321" s="10" t="str" cm="1">
        <f t="array" ref="J1321">_xlfn.IFS(OR(I1321="December",I1321="January",I1321="Febuary"),"Winter",OR(I1321="March",I1321="April",I1321="May"),"Spring",OR(I1321="June",I1321="July",I1321="August"),"Summer",OR(I1321="September",I1321="October",I1321="November"),"Fall")</f>
        <v>Spring</v>
      </c>
      <c r="K1321" s="13">
        <v>45027</v>
      </c>
      <c r="L1321" s="9">
        <f t="shared" si="161"/>
        <v>30</v>
      </c>
      <c r="M1321" s="9" t="s">
        <v>23</v>
      </c>
      <c r="N1321" s="9">
        <v>57373</v>
      </c>
      <c r="O1321" s="9">
        <v>2560</v>
      </c>
      <c r="P1321" s="14">
        <v>3679.92</v>
      </c>
      <c r="Q1321" s="14">
        <f t="shared" si="162"/>
        <v>3636.145</v>
      </c>
      <c r="R1321" s="9">
        <v>200</v>
      </c>
      <c r="S1321" s="9" t="b">
        <v>0</v>
      </c>
      <c r="T1321" s="9">
        <v>0</v>
      </c>
      <c r="U1321" s="9">
        <f t="shared" si="163"/>
        <v>0</v>
      </c>
      <c r="V1321" s="14">
        <f t="shared" si="164"/>
        <v>6363.855</v>
      </c>
      <c r="W1321" s="14">
        <f t="shared" si="165"/>
        <v>18.180725</v>
      </c>
      <c r="X1321" s="14">
        <f t="shared" si="166"/>
        <v>0</v>
      </c>
      <c r="Y1321" s="9">
        <f t="shared" si="167"/>
        <v>0</v>
      </c>
    </row>
    <row r="1322" spans="1:25">
      <c r="A1322" s="5" t="s">
        <v>2736</v>
      </c>
      <c r="B1322" s="6" t="s">
        <v>2737</v>
      </c>
      <c r="C1322" s="7" t="s">
        <v>4129</v>
      </c>
      <c r="D1322" s="7">
        <v>45110</v>
      </c>
      <c r="E1322" s="6">
        <v>7</v>
      </c>
      <c r="F1322" s="6">
        <v>3</v>
      </c>
      <c r="G1322" s="6">
        <v>2023</v>
      </c>
      <c r="H1322" s="7">
        <f t="shared" si="160"/>
        <v>45110</v>
      </c>
      <c r="I1322" s="7" t="str" cm="1">
        <f t="array" ref="I1322">_xlfn.IFS(E1322=1,"January",E1322=2,"Febuary",E1322=3,"March",E1322=4,"April",E1322=5,"May",E1322=6,"June",E1322=7,"July",E1322=8,"August",E1322=9,"September",E1322=10,"October",E1322=11,"November",E1322=12,"December",E1322&gt;12,_xlfn.IFS(F1322=1,"January",F1322=2,"Febuary",F1322=3,"March",F1322=4,"April",F1322=5,"May",F1322=6,"June",F1322=7,"July",F1322=8,"August",F1322=9,"September",F1322=10,"October",F1322=11,"November",F1322=12,"December"))</f>
        <v>July</v>
      </c>
      <c r="J1322" s="7" t="str" cm="1">
        <f t="array" ref="J1322">_xlfn.IFS(OR(I1322="December",I1322="January",I1322="Febuary"),"Winter",OR(I1322="March",I1322="April",I1322="May"),"Spring",OR(I1322="June",I1322="July",I1322="August"),"Summer",OR(I1322="September",I1322="October",I1322="November"),"Fall")</f>
        <v>Summer</v>
      </c>
      <c r="K1322" s="11">
        <v>45128</v>
      </c>
      <c r="L1322" s="6">
        <f t="shared" si="161"/>
        <v>18</v>
      </c>
      <c r="M1322" s="6" t="s">
        <v>19</v>
      </c>
      <c r="N1322" s="6">
        <v>32480</v>
      </c>
      <c r="O1322" s="6">
        <v>943</v>
      </c>
      <c r="P1322" s="12">
        <v>1374.45</v>
      </c>
      <c r="Q1322" s="12">
        <f t="shared" si="162"/>
        <v>1374.45</v>
      </c>
      <c r="R1322" s="6">
        <v>173</v>
      </c>
      <c r="S1322" s="6" t="b">
        <v>1</v>
      </c>
      <c r="T1322" s="6">
        <v>0</v>
      </c>
      <c r="U1322" s="6">
        <f t="shared" si="163"/>
        <v>0</v>
      </c>
      <c r="V1322" s="12">
        <f t="shared" si="164"/>
        <v>7275.55</v>
      </c>
      <c r="W1322" s="12">
        <f t="shared" si="165"/>
        <v>7.94479768786127</v>
      </c>
      <c r="X1322" s="12">
        <f t="shared" si="166"/>
        <v>0</v>
      </c>
      <c r="Y1322" s="6">
        <f t="shared" si="167"/>
        <v>0</v>
      </c>
    </row>
    <row r="1323" spans="1:25">
      <c r="A1323" s="8" t="s">
        <v>2738</v>
      </c>
      <c r="B1323" s="9" t="s">
        <v>2739</v>
      </c>
      <c r="C1323" s="10" t="s">
        <v>4127</v>
      </c>
      <c r="D1323" s="10">
        <v>45064</v>
      </c>
      <c r="E1323" s="9">
        <v>5</v>
      </c>
      <c r="F1323" s="9">
        <v>18</v>
      </c>
      <c r="G1323" s="9">
        <v>2023</v>
      </c>
      <c r="H1323" s="10">
        <f t="shared" si="160"/>
        <v>45064</v>
      </c>
      <c r="I1323" s="10" t="str" cm="1">
        <f t="array" ref="I1323">_xlfn.IFS(E1323=1,"January",E1323=2,"Febuary",E1323=3,"March",E1323=4,"April",E1323=5,"May",E1323=6,"June",E1323=7,"July",E1323=8,"August",E1323=9,"September",E1323=10,"October",E1323=11,"November",E1323=12,"December",E1323&gt;12,_xlfn.IFS(F1323=1,"January",F1323=2,"Febuary",F1323=3,"March",F1323=4,"April",F1323=5,"May",F1323=6,"June",F1323=7,"July",F1323=8,"August",F1323=9,"September",F1323=10,"October",F1323=11,"November",F1323=12,"December"))</f>
        <v>May</v>
      </c>
      <c r="J1323" s="10" t="str" cm="1">
        <f t="array" ref="J1323">_xlfn.IFS(OR(I1323="December",I1323="January",I1323="Febuary"),"Winter",OR(I1323="March",I1323="April",I1323="May"),"Spring",OR(I1323="June",I1323="July",I1323="August"),"Summer",OR(I1323="September",I1323="October",I1323="November"),"Fall")</f>
        <v>Spring</v>
      </c>
      <c r="K1323" s="13">
        <v>45083</v>
      </c>
      <c r="L1323" s="9">
        <f t="shared" si="161"/>
        <v>19</v>
      </c>
      <c r="M1323" s="9" t="s">
        <v>33</v>
      </c>
      <c r="N1323" s="9">
        <v>86230</v>
      </c>
      <c r="O1323" s="9">
        <v>1245</v>
      </c>
      <c r="P1323" s="14">
        <v>1196.09</v>
      </c>
      <c r="Q1323" s="14">
        <f t="shared" si="162"/>
        <v>1196.09</v>
      </c>
      <c r="R1323" s="9">
        <v>142</v>
      </c>
      <c r="S1323" s="9" t="b">
        <v>1</v>
      </c>
      <c r="T1323" s="9">
        <v>0</v>
      </c>
      <c r="U1323" s="9">
        <f t="shared" si="163"/>
        <v>0</v>
      </c>
      <c r="V1323" s="14">
        <f t="shared" si="164"/>
        <v>5903.91</v>
      </c>
      <c r="W1323" s="14">
        <f t="shared" si="165"/>
        <v>8.42316901408451</v>
      </c>
      <c r="X1323" s="14">
        <f t="shared" si="166"/>
        <v>0</v>
      </c>
      <c r="Y1323" s="9">
        <f t="shared" si="167"/>
        <v>0</v>
      </c>
    </row>
    <row r="1324" spans="1:25">
      <c r="A1324" s="5" t="s">
        <v>2740</v>
      </c>
      <c r="B1324" s="6" t="s">
        <v>2741</v>
      </c>
      <c r="C1324" s="7" t="s">
        <v>4127</v>
      </c>
      <c r="D1324" s="7">
        <v>45102</v>
      </c>
      <c r="E1324" s="6">
        <v>6</v>
      </c>
      <c r="F1324" s="6">
        <v>25</v>
      </c>
      <c r="G1324" s="6">
        <v>2023</v>
      </c>
      <c r="H1324" s="7">
        <f t="shared" si="160"/>
        <v>45102</v>
      </c>
      <c r="I1324" s="7" t="str" cm="1">
        <f t="array" ref="I1324">_xlfn.IFS(E1324=1,"January",E1324=2,"Febuary",E1324=3,"March",E1324=4,"April",E1324=5,"May",E1324=6,"June",E1324=7,"July",E1324=8,"August",E1324=9,"September",E1324=10,"October",E1324=11,"November",E1324=12,"December",E1324&gt;12,_xlfn.IFS(F1324=1,"January",F1324=2,"Febuary",F1324=3,"March",F1324=4,"April",F1324=5,"May",F1324=6,"June",F1324=7,"July",F1324=8,"August",F1324=9,"September",F1324=10,"October",F1324=11,"November",F1324=12,"December"))</f>
        <v>June</v>
      </c>
      <c r="J1324" s="7" t="str" cm="1">
        <f t="array" ref="J1324">_xlfn.IFS(OR(I1324="December",I1324="January",I1324="Febuary"),"Winter",OR(I1324="March",I1324="April",I1324="May"),"Spring",OR(I1324="June",I1324="July",I1324="August"),"Summer",OR(I1324="September",I1324="October",I1324="November"),"Fall")</f>
        <v>Summer</v>
      </c>
      <c r="K1324" s="11">
        <v>45129</v>
      </c>
      <c r="L1324" s="6">
        <f t="shared" si="161"/>
        <v>27</v>
      </c>
      <c r="M1324" s="6" t="s">
        <v>41</v>
      </c>
      <c r="N1324" s="6">
        <v>69836</v>
      </c>
      <c r="O1324" s="6">
        <v>2470</v>
      </c>
      <c r="P1324" s="12">
        <v>4420.11</v>
      </c>
      <c r="Q1324" s="12">
        <f t="shared" si="162"/>
        <v>3636.145</v>
      </c>
      <c r="R1324" s="6">
        <v>196</v>
      </c>
      <c r="S1324" s="6" t="b">
        <v>1</v>
      </c>
      <c r="T1324" s="6">
        <v>0</v>
      </c>
      <c r="U1324" s="6">
        <f t="shared" si="163"/>
        <v>0</v>
      </c>
      <c r="V1324" s="12">
        <f t="shared" si="164"/>
        <v>6163.855</v>
      </c>
      <c r="W1324" s="12">
        <f t="shared" si="165"/>
        <v>18.5517602040816</v>
      </c>
      <c r="X1324" s="12">
        <f t="shared" si="166"/>
        <v>0</v>
      </c>
      <c r="Y1324" s="6">
        <f t="shared" si="167"/>
        <v>0</v>
      </c>
    </row>
    <row r="1325" spans="1:25">
      <c r="A1325" s="8" t="s">
        <v>2742</v>
      </c>
      <c r="B1325" s="9" t="s">
        <v>2743</v>
      </c>
      <c r="C1325" s="10" t="s">
        <v>4129</v>
      </c>
      <c r="D1325" s="10">
        <v>45160</v>
      </c>
      <c r="E1325" s="9">
        <v>8</v>
      </c>
      <c r="F1325" s="9">
        <v>22</v>
      </c>
      <c r="G1325" s="9">
        <v>2023</v>
      </c>
      <c r="H1325" s="10">
        <f t="shared" si="160"/>
        <v>45160</v>
      </c>
      <c r="I1325" s="10" t="str" cm="1">
        <f t="array" ref="I1325">_xlfn.IFS(E1325=1,"January",E1325=2,"Febuary",E1325=3,"March",E1325=4,"April",E1325=5,"May",E1325=6,"June",E1325=7,"July",E1325=8,"August",E1325=9,"September",E1325=10,"October",E1325=11,"November",E1325=12,"December",E1325&gt;12,_xlfn.IFS(F1325=1,"January",F1325=2,"Febuary",F1325=3,"March",F1325=4,"April",F1325=5,"May",F1325=6,"June",F1325=7,"July",F1325=8,"August",F1325=9,"September",F1325=10,"October",F1325=11,"November",F1325=12,"December"))</f>
        <v>August</v>
      </c>
      <c r="J1325" s="10" t="str" cm="1">
        <f t="array" ref="J1325">_xlfn.IFS(OR(I1325="December",I1325="January",I1325="Febuary"),"Winter",OR(I1325="March",I1325="April",I1325="May"),"Spring",OR(I1325="June",I1325="July",I1325="August"),"Summer",OR(I1325="September",I1325="October",I1325="November"),"Fall")</f>
        <v>Summer</v>
      </c>
      <c r="K1325" s="13">
        <v>45169</v>
      </c>
      <c r="L1325" s="9">
        <f t="shared" si="161"/>
        <v>9</v>
      </c>
      <c r="M1325" s="9" t="s">
        <v>23</v>
      </c>
      <c r="N1325" s="9">
        <v>73258</v>
      </c>
      <c r="O1325" s="9">
        <v>2991</v>
      </c>
      <c r="P1325" s="14">
        <v>5800.17</v>
      </c>
      <c r="Q1325" s="14">
        <f t="shared" si="162"/>
        <v>3636.145</v>
      </c>
      <c r="R1325" s="9">
        <v>346</v>
      </c>
      <c r="S1325" s="9" t="b">
        <v>1</v>
      </c>
      <c r="T1325" s="9">
        <v>0</v>
      </c>
      <c r="U1325" s="9">
        <f t="shared" si="163"/>
        <v>0</v>
      </c>
      <c r="V1325" s="14">
        <f t="shared" si="164"/>
        <v>13663.855</v>
      </c>
      <c r="W1325" s="14">
        <f t="shared" si="165"/>
        <v>10.5090895953757</v>
      </c>
      <c r="X1325" s="14">
        <f t="shared" si="166"/>
        <v>0</v>
      </c>
      <c r="Y1325" s="9">
        <f t="shared" si="167"/>
        <v>0</v>
      </c>
    </row>
    <row r="1326" spans="1:25">
      <c r="A1326" s="5" t="s">
        <v>2744</v>
      </c>
      <c r="B1326" s="6" t="s">
        <v>2745</v>
      </c>
      <c r="C1326" s="7" t="s">
        <v>4129</v>
      </c>
      <c r="D1326" s="7">
        <v>45171</v>
      </c>
      <c r="E1326" s="6">
        <v>9</v>
      </c>
      <c r="F1326" s="6">
        <v>2</v>
      </c>
      <c r="G1326" s="6">
        <v>2023</v>
      </c>
      <c r="H1326" s="7">
        <f t="shared" si="160"/>
        <v>45171</v>
      </c>
      <c r="I1326" s="7" t="str" cm="1">
        <f t="array" ref="I1326">_xlfn.IFS(E1326=1,"January",E1326=2,"Febuary",E1326=3,"March",E1326=4,"April",E1326=5,"May",E1326=6,"June",E1326=7,"July",E1326=8,"August",E1326=9,"September",E1326=10,"October",E1326=11,"November",E1326=12,"December",E1326&gt;12,_xlfn.IFS(F1326=1,"January",F1326=2,"Febuary",F1326=3,"March",F1326=4,"April",F1326=5,"May",F1326=6,"June",F1326=7,"July",F1326=8,"August",F1326=9,"September",F1326=10,"October",F1326=11,"November",F1326=12,"December"))</f>
        <v>September</v>
      </c>
      <c r="J1326" s="7" t="str" cm="1">
        <f t="array" ref="J1326">_xlfn.IFS(OR(I1326="December",I1326="January",I1326="Febuary"),"Winter",OR(I1326="March",I1326="April",I1326="May"),"Spring",OR(I1326="June",I1326="July",I1326="August"),"Summer",OR(I1326="September",I1326="October",I1326="November"),"Fall")</f>
        <v>Fall</v>
      </c>
      <c r="K1326" s="11">
        <v>45188</v>
      </c>
      <c r="L1326" s="6">
        <f t="shared" si="161"/>
        <v>17</v>
      </c>
      <c r="M1326" s="6" t="s">
        <v>23</v>
      </c>
      <c r="N1326" s="6">
        <v>40986</v>
      </c>
      <c r="O1326" s="6">
        <v>414</v>
      </c>
      <c r="P1326" s="12">
        <v>342.2</v>
      </c>
      <c r="Q1326" s="12">
        <f t="shared" si="162"/>
        <v>342.2</v>
      </c>
      <c r="R1326" s="6">
        <v>46</v>
      </c>
      <c r="S1326" s="6" t="b">
        <v>0</v>
      </c>
      <c r="T1326" s="6">
        <v>0</v>
      </c>
      <c r="U1326" s="6">
        <f t="shared" si="163"/>
        <v>0</v>
      </c>
      <c r="V1326" s="12">
        <f t="shared" si="164"/>
        <v>1957.8</v>
      </c>
      <c r="W1326" s="12">
        <f t="shared" si="165"/>
        <v>7.43913043478261</v>
      </c>
      <c r="X1326" s="12">
        <f t="shared" si="166"/>
        <v>0</v>
      </c>
      <c r="Y1326" s="6">
        <f t="shared" si="167"/>
        <v>0</v>
      </c>
    </row>
    <row r="1327" spans="1:25">
      <c r="A1327" s="8" t="s">
        <v>2746</v>
      </c>
      <c r="B1327" s="9" t="s">
        <v>2747</v>
      </c>
      <c r="C1327" s="10" t="s">
        <v>4131</v>
      </c>
      <c r="D1327" s="10">
        <v>45012</v>
      </c>
      <c r="E1327" s="9">
        <v>3</v>
      </c>
      <c r="F1327" s="9">
        <v>27</v>
      </c>
      <c r="G1327" s="9">
        <v>2023</v>
      </c>
      <c r="H1327" s="10">
        <f t="shared" si="160"/>
        <v>45012</v>
      </c>
      <c r="I1327" s="10" t="str" cm="1">
        <f t="array" ref="I1327">_xlfn.IFS(E1327=1,"January",E1327=2,"Febuary",E1327=3,"March",E1327=4,"April",E1327=5,"May",E1327=6,"June",E1327=7,"July",E1327=8,"August",E1327=9,"September",E1327=10,"October",E1327=11,"November",E1327=12,"December",E1327&gt;12,_xlfn.IFS(F1327=1,"January",F1327=2,"Febuary",F1327=3,"March",F1327=4,"April",F1327=5,"May",F1327=6,"June",F1327=7,"July",F1327=8,"August",F1327=9,"September",F1327=10,"October",F1327=11,"November",F1327=12,"December"))</f>
        <v>March</v>
      </c>
      <c r="J1327" s="10" t="str" cm="1">
        <f t="array" ref="J1327">_xlfn.IFS(OR(I1327="December",I1327="January",I1327="Febuary"),"Winter",OR(I1327="March",I1327="April",I1327="May"),"Spring",OR(I1327="June",I1327="July",I1327="August"),"Summer",OR(I1327="September",I1327="October",I1327="November"),"Fall")</f>
        <v>Spring</v>
      </c>
      <c r="K1327" s="13">
        <v>45031</v>
      </c>
      <c r="L1327" s="9">
        <f t="shared" si="161"/>
        <v>19</v>
      </c>
      <c r="M1327" s="9" t="s">
        <v>14</v>
      </c>
      <c r="N1327" s="9">
        <v>25160</v>
      </c>
      <c r="O1327" s="9">
        <v>1116</v>
      </c>
      <c r="P1327" s="14">
        <v>705.57</v>
      </c>
      <c r="Q1327" s="14">
        <f t="shared" si="162"/>
        <v>705.57</v>
      </c>
      <c r="R1327" s="9">
        <v>127</v>
      </c>
      <c r="S1327" s="9" t="b">
        <v>1</v>
      </c>
      <c r="T1327" s="9">
        <v>0</v>
      </c>
      <c r="U1327" s="9">
        <f t="shared" si="163"/>
        <v>0</v>
      </c>
      <c r="V1327" s="14">
        <f t="shared" si="164"/>
        <v>5644.43</v>
      </c>
      <c r="W1327" s="14">
        <f t="shared" si="165"/>
        <v>5.55566929133858</v>
      </c>
      <c r="X1327" s="14">
        <f t="shared" si="166"/>
        <v>0</v>
      </c>
      <c r="Y1327" s="9">
        <f t="shared" si="167"/>
        <v>0</v>
      </c>
    </row>
    <row r="1328" spans="1:25">
      <c r="A1328" s="5" t="s">
        <v>2748</v>
      </c>
      <c r="B1328" s="6" t="s">
        <v>2749</v>
      </c>
      <c r="C1328" s="7" t="s">
        <v>4128</v>
      </c>
      <c r="D1328" s="7">
        <v>44957</v>
      </c>
      <c r="E1328" s="6">
        <v>1</v>
      </c>
      <c r="F1328" s="6">
        <v>31</v>
      </c>
      <c r="G1328" s="6">
        <v>2023</v>
      </c>
      <c r="H1328" s="7">
        <f t="shared" si="160"/>
        <v>44957</v>
      </c>
      <c r="I1328" s="7" t="str" cm="1">
        <f t="array" ref="I1328">_xlfn.IFS(E1328=1,"January",E1328=2,"Febuary",E1328=3,"March",E1328=4,"April",E1328=5,"May",E1328=6,"June",E1328=7,"July",E1328=8,"August",E1328=9,"September",E1328=10,"October",E1328=11,"November",E1328=12,"December",E1328&gt;12,_xlfn.IFS(F1328=1,"January",F1328=2,"Febuary",F1328=3,"March",F1328=4,"April",F1328=5,"May",F1328=6,"June",F1328=7,"July",F1328=8,"August",F1328=9,"September",F1328=10,"October",F1328=11,"November",F1328=12,"December"))</f>
        <v>January</v>
      </c>
      <c r="J1328" s="7" t="str" cm="1">
        <f t="array" ref="J1328">_xlfn.IFS(OR(I1328="December",I1328="January",I1328="Febuary"),"Winter",OR(I1328="March",I1328="April",I1328="May"),"Spring",OR(I1328="June",I1328="July",I1328="August"),"Summer",OR(I1328="September",I1328="October",I1328="November"),"Fall")</f>
        <v>Winter</v>
      </c>
      <c r="K1328" s="11">
        <v>44971</v>
      </c>
      <c r="L1328" s="6">
        <f t="shared" si="161"/>
        <v>14</v>
      </c>
      <c r="M1328" s="6" t="s">
        <v>14</v>
      </c>
      <c r="N1328" s="6">
        <v>86595</v>
      </c>
      <c r="O1328" s="6">
        <v>1510</v>
      </c>
      <c r="P1328" s="12">
        <v>1195.62</v>
      </c>
      <c r="Q1328" s="12">
        <f t="shared" si="162"/>
        <v>1195.62</v>
      </c>
      <c r="R1328" s="6">
        <v>208</v>
      </c>
      <c r="S1328" s="6" t="b">
        <v>1</v>
      </c>
      <c r="T1328" s="6">
        <v>0</v>
      </c>
      <c r="U1328" s="6">
        <f t="shared" si="163"/>
        <v>0</v>
      </c>
      <c r="V1328" s="12">
        <f t="shared" si="164"/>
        <v>9204.38</v>
      </c>
      <c r="W1328" s="12">
        <f t="shared" si="165"/>
        <v>5.74817307692308</v>
      </c>
      <c r="X1328" s="12">
        <f t="shared" si="166"/>
        <v>0</v>
      </c>
      <c r="Y1328" s="6">
        <f t="shared" si="167"/>
        <v>0</v>
      </c>
    </row>
    <row r="1329" spans="1:25">
      <c r="A1329" s="8" t="s">
        <v>2750</v>
      </c>
      <c r="B1329" s="9" t="s">
        <v>2751</v>
      </c>
      <c r="C1329" s="10" t="s">
        <v>4128</v>
      </c>
      <c r="D1329" s="10">
        <v>44980</v>
      </c>
      <c r="E1329" s="9">
        <v>2</v>
      </c>
      <c r="F1329" s="9">
        <v>23</v>
      </c>
      <c r="G1329" s="9">
        <v>2023</v>
      </c>
      <c r="H1329" s="10">
        <f t="shared" si="160"/>
        <v>44980</v>
      </c>
      <c r="I1329" s="10" t="str" cm="1">
        <f t="array" ref="I1329">_xlfn.IFS(E1329=1,"January",E1329=2,"Febuary",E1329=3,"March",E1329=4,"April",E1329=5,"May",E1329=6,"June",E1329=7,"July",E1329=8,"August",E1329=9,"September",E1329=10,"October",E1329=11,"November",E1329=12,"December",E1329&gt;12,_xlfn.IFS(F1329=1,"January",F1329=2,"Febuary",F1329=3,"March",F1329=4,"April",F1329=5,"May",F1329=6,"June",F1329=7,"July",F1329=8,"August",F1329=9,"September",F1329=10,"October",F1329=11,"November",F1329=12,"December"))</f>
        <v>Febuary</v>
      </c>
      <c r="J1329" s="10" t="str" cm="1">
        <f t="array" ref="J1329">_xlfn.IFS(OR(I1329="December",I1329="January",I1329="Febuary"),"Winter",OR(I1329="March",I1329="April",I1329="May"),"Spring",OR(I1329="June",I1329="July",I1329="August"),"Summer",OR(I1329="September",I1329="October",I1329="November"),"Fall")</f>
        <v>Winter</v>
      </c>
      <c r="K1329" s="13">
        <v>44987</v>
      </c>
      <c r="L1329" s="9">
        <f t="shared" si="161"/>
        <v>7</v>
      </c>
      <c r="M1329" s="9" t="s">
        <v>14</v>
      </c>
      <c r="N1329" s="9">
        <v>80111</v>
      </c>
      <c r="O1329" s="9">
        <v>2570</v>
      </c>
      <c r="P1329" s="14">
        <v>4448.23</v>
      </c>
      <c r="Q1329" s="14">
        <f t="shared" si="162"/>
        <v>3636.145</v>
      </c>
      <c r="R1329" s="9">
        <v>329</v>
      </c>
      <c r="S1329" s="9" t="b">
        <v>1</v>
      </c>
      <c r="T1329" s="9">
        <v>0</v>
      </c>
      <c r="U1329" s="9">
        <f t="shared" si="163"/>
        <v>0</v>
      </c>
      <c r="V1329" s="14">
        <f t="shared" si="164"/>
        <v>12813.855</v>
      </c>
      <c r="W1329" s="14">
        <f t="shared" si="165"/>
        <v>11.0521124620061</v>
      </c>
      <c r="X1329" s="14">
        <f t="shared" si="166"/>
        <v>0</v>
      </c>
      <c r="Y1329" s="9">
        <f t="shared" si="167"/>
        <v>0</v>
      </c>
    </row>
    <row r="1330" spans="1:25">
      <c r="A1330" s="5" t="s">
        <v>2752</v>
      </c>
      <c r="B1330" s="6" t="s">
        <v>2753</v>
      </c>
      <c r="C1330" s="7" t="s">
        <v>4128</v>
      </c>
      <c r="D1330" s="7">
        <v>45218</v>
      </c>
      <c r="E1330" s="6">
        <v>10</v>
      </c>
      <c r="F1330" s="6">
        <v>19</v>
      </c>
      <c r="G1330" s="6">
        <v>2023</v>
      </c>
      <c r="H1330" s="7">
        <f t="shared" si="160"/>
        <v>45218</v>
      </c>
      <c r="I1330" s="7" t="str" cm="1">
        <f t="array" ref="I1330">_xlfn.IFS(E1330=1,"January",E1330=2,"Febuary",E1330=3,"March",E1330=4,"April",E1330=5,"May",E1330=6,"June",E1330=7,"July",E1330=8,"August",E1330=9,"September",E1330=10,"October",E1330=11,"November",E1330=12,"December",E1330&gt;12,_xlfn.IFS(F1330=1,"January",F1330=2,"Febuary",F1330=3,"March",F1330=4,"April",F1330=5,"May",F1330=6,"June",F1330=7,"July",F1330=8,"August",F1330=9,"September",F1330=10,"October",F1330=11,"November",F1330=12,"December"))</f>
        <v>October</v>
      </c>
      <c r="J1330" s="7" t="str" cm="1">
        <f t="array" ref="J1330">_xlfn.IFS(OR(I1330="December",I1330="January",I1330="Febuary"),"Winter",OR(I1330="March",I1330="April",I1330="May"),"Spring",OR(I1330="June",I1330="July",I1330="August"),"Summer",OR(I1330="September",I1330="October",I1330="November"),"Fall")</f>
        <v>Fall</v>
      </c>
      <c r="K1330" s="11">
        <v>45227</v>
      </c>
      <c r="L1330" s="6">
        <f t="shared" si="161"/>
        <v>9</v>
      </c>
      <c r="M1330" s="6" t="s">
        <v>19</v>
      </c>
      <c r="N1330" s="6">
        <v>65929</v>
      </c>
      <c r="O1330" s="6">
        <v>1755</v>
      </c>
      <c r="P1330" s="12">
        <v>2658.77</v>
      </c>
      <c r="Q1330" s="12">
        <f t="shared" si="162"/>
        <v>2658.77</v>
      </c>
      <c r="R1330" s="6">
        <v>0</v>
      </c>
      <c r="S1330" s="6" t="b">
        <v>1</v>
      </c>
      <c r="T1330" s="6">
        <v>0</v>
      </c>
      <c r="U1330" s="6">
        <f t="shared" si="163"/>
        <v>0</v>
      </c>
      <c r="V1330" s="12">
        <f t="shared" si="164"/>
        <v>-2658.77</v>
      </c>
      <c r="W1330" s="12">
        <f t="shared" si="165"/>
        <v>0</v>
      </c>
      <c r="X1330" s="12">
        <f t="shared" si="166"/>
        <v>0</v>
      </c>
      <c r="Y1330" s="6">
        <f t="shared" si="167"/>
        <v>0</v>
      </c>
    </row>
    <row r="1331" spans="1:25">
      <c r="A1331" s="8" t="s">
        <v>2754</v>
      </c>
      <c r="B1331" s="9" t="s">
        <v>2755</v>
      </c>
      <c r="C1331" s="10" t="s">
        <v>4131</v>
      </c>
      <c r="D1331" s="10">
        <v>45121</v>
      </c>
      <c r="E1331" s="9">
        <v>7</v>
      </c>
      <c r="F1331" s="9">
        <v>14</v>
      </c>
      <c r="G1331" s="9">
        <v>2023</v>
      </c>
      <c r="H1331" s="10">
        <f t="shared" si="160"/>
        <v>45121</v>
      </c>
      <c r="I1331" s="10" t="str" cm="1">
        <f t="array" ref="I1331">_xlfn.IFS(E1331=1,"January",E1331=2,"Febuary",E1331=3,"March",E1331=4,"April",E1331=5,"May",E1331=6,"June",E1331=7,"July",E1331=8,"August",E1331=9,"September",E1331=10,"October",E1331=11,"November",E1331=12,"December",E1331&gt;12,_xlfn.IFS(F1331=1,"January",F1331=2,"Febuary",F1331=3,"March",F1331=4,"April",F1331=5,"May",F1331=6,"June",F1331=7,"July",F1331=8,"August",F1331=9,"September",F1331=10,"October",F1331=11,"November",F1331=12,"December"))</f>
        <v>July</v>
      </c>
      <c r="J1331" s="10" t="str" cm="1">
        <f t="array" ref="J1331">_xlfn.IFS(OR(I1331="December",I1331="January",I1331="Febuary"),"Winter",OR(I1331="March",I1331="April",I1331="May"),"Spring",OR(I1331="June",I1331="July",I1331="August"),"Summer",OR(I1331="September",I1331="October",I1331="November"),"Fall")</f>
        <v>Summer</v>
      </c>
      <c r="K1331" s="13">
        <v>45123</v>
      </c>
      <c r="L1331" s="9">
        <f t="shared" si="161"/>
        <v>2</v>
      </c>
      <c r="M1331" s="9" t="s">
        <v>14</v>
      </c>
      <c r="N1331" s="9">
        <v>74506</v>
      </c>
      <c r="O1331" s="9">
        <v>2889</v>
      </c>
      <c r="P1331" s="14">
        <v>4200.81</v>
      </c>
      <c r="Q1331" s="14">
        <f t="shared" si="162"/>
        <v>3636.145</v>
      </c>
      <c r="R1331" s="9">
        <v>0</v>
      </c>
      <c r="S1331" s="9" t="b">
        <v>1</v>
      </c>
      <c r="T1331" s="9">
        <v>0</v>
      </c>
      <c r="U1331" s="9">
        <f t="shared" si="163"/>
        <v>0</v>
      </c>
      <c r="V1331" s="14">
        <f t="shared" si="164"/>
        <v>-3636.145</v>
      </c>
      <c r="W1331" s="14">
        <f t="shared" si="165"/>
        <v>0</v>
      </c>
      <c r="X1331" s="14">
        <f t="shared" si="166"/>
        <v>0</v>
      </c>
      <c r="Y1331" s="9">
        <f t="shared" si="167"/>
        <v>0</v>
      </c>
    </row>
    <row r="1332" spans="1:25">
      <c r="A1332" s="5" t="s">
        <v>2756</v>
      </c>
      <c r="B1332" s="6" t="s">
        <v>2757</v>
      </c>
      <c r="C1332" s="7" t="s">
        <v>4131</v>
      </c>
      <c r="D1332" s="7">
        <v>45277</v>
      </c>
      <c r="E1332" s="6">
        <v>12</v>
      </c>
      <c r="F1332" s="6">
        <v>17</v>
      </c>
      <c r="G1332" s="6">
        <v>2023</v>
      </c>
      <c r="H1332" s="7">
        <f t="shared" si="160"/>
        <v>45277</v>
      </c>
      <c r="I1332" s="7" t="str" cm="1">
        <f t="array" ref="I1332">_xlfn.IFS(E1332=1,"January",E1332=2,"Febuary",E1332=3,"March",E1332=4,"April",E1332=5,"May",E1332=6,"June",E1332=7,"July",E1332=8,"August",E1332=9,"September",E1332=10,"October",E1332=11,"November",E1332=12,"December",E1332&gt;12,_xlfn.IFS(F1332=1,"January",F1332=2,"Febuary",F1332=3,"March",F1332=4,"April",F1332=5,"May",F1332=6,"June",F1332=7,"July",F1332=8,"August",F1332=9,"September",F1332=10,"October",F1332=11,"November",F1332=12,"December"))</f>
        <v>December</v>
      </c>
      <c r="J1332" s="7" t="str" cm="1">
        <f t="array" ref="J1332">_xlfn.IFS(OR(I1332="December",I1332="January",I1332="Febuary"),"Winter",OR(I1332="March",I1332="April",I1332="May"),"Spring",OR(I1332="June",I1332="July",I1332="August"),"Summer",OR(I1332="September",I1332="October",I1332="November"),"Fall")</f>
        <v>Winter</v>
      </c>
      <c r="K1332" s="11">
        <v>45291</v>
      </c>
      <c r="L1332" s="6">
        <f t="shared" si="161"/>
        <v>14</v>
      </c>
      <c r="M1332" s="6" t="s">
        <v>41</v>
      </c>
      <c r="N1332" s="6">
        <v>35911</v>
      </c>
      <c r="O1332" s="6">
        <v>892</v>
      </c>
      <c r="P1332" s="12">
        <v>983.6</v>
      </c>
      <c r="Q1332" s="12">
        <f t="shared" si="162"/>
        <v>983.6</v>
      </c>
      <c r="R1332" s="6">
        <v>142</v>
      </c>
      <c r="S1332" s="6" t="b">
        <v>0</v>
      </c>
      <c r="T1332" s="6">
        <v>0</v>
      </c>
      <c r="U1332" s="6">
        <f t="shared" si="163"/>
        <v>0</v>
      </c>
      <c r="V1332" s="12">
        <f t="shared" si="164"/>
        <v>6116.4</v>
      </c>
      <c r="W1332" s="12">
        <f t="shared" si="165"/>
        <v>6.92676056338028</v>
      </c>
      <c r="X1332" s="12">
        <f t="shared" si="166"/>
        <v>0</v>
      </c>
      <c r="Y1332" s="6">
        <f t="shared" si="167"/>
        <v>0</v>
      </c>
    </row>
    <row r="1333" spans="1:25">
      <c r="A1333" s="8" t="s">
        <v>2758</v>
      </c>
      <c r="B1333" s="9" t="s">
        <v>2759</v>
      </c>
      <c r="C1333" s="10" t="s">
        <v>4129</v>
      </c>
      <c r="D1333" s="10">
        <v>44993</v>
      </c>
      <c r="E1333" s="9">
        <v>3</v>
      </c>
      <c r="F1333" s="9">
        <v>8</v>
      </c>
      <c r="G1333" s="9">
        <v>2023</v>
      </c>
      <c r="H1333" s="10">
        <f t="shared" si="160"/>
        <v>44993</v>
      </c>
      <c r="I1333" s="10" t="str" cm="1">
        <f t="array" ref="I1333">_xlfn.IFS(E1333=1,"January",E1333=2,"Febuary",E1333=3,"March",E1333=4,"April",E1333=5,"May",E1333=6,"June",E1333=7,"July",E1333=8,"August",E1333=9,"September",E1333=10,"October",E1333=11,"November",E1333=12,"December",E1333&gt;12,_xlfn.IFS(F1333=1,"January",F1333=2,"Febuary",F1333=3,"March",F1333=4,"April",F1333=5,"May",F1333=6,"June",F1333=7,"July",F1333=8,"August",F1333=9,"September",F1333=10,"October",F1333=11,"November",F1333=12,"December"))</f>
        <v>March</v>
      </c>
      <c r="J1333" s="10" t="str" cm="1">
        <f t="array" ref="J1333">_xlfn.IFS(OR(I1333="December",I1333="January",I1333="Febuary"),"Winter",OR(I1333="March",I1333="April",I1333="May"),"Spring",OR(I1333="June",I1333="July",I1333="August"),"Summer",OR(I1333="September",I1333="October",I1333="November"),"Fall")</f>
        <v>Spring</v>
      </c>
      <c r="K1333" s="13">
        <v>45014</v>
      </c>
      <c r="L1333" s="9">
        <f t="shared" si="161"/>
        <v>21</v>
      </c>
      <c r="M1333" s="9" t="s">
        <v>19</v>
      </c>
      <c r="N1333" s="9">
        <v>88127</v>
      </c>
      <c r="O1333" s="9">
        <v>3947</v>
      </c>
      <c r="P1333" s="14">
        <v>5394.53</v>
      </c>
      <c r="Q1333" s="14">
        <f t="shared" si="162"/>
        <v>3636.145</v>
      </c>
      <c r="R1333" s="9">
        <v>528</v>
      </c>
      <c r="S1333" s="9" t="b">
        <v>0</v>
      </c>
      <c r="T1333" s="9">
        <v>0</v>
      </c>
      <c r="U1333" s="9">
        <f t="shared" si="163"/>
        <v>0</v>
      </c>
      <c r="V1333" s="14">
        <f t="shared" si="164"/>
        <v>22763.855</v>
      </c>
      <c r="W1333" s="14">
        <f t="shared" si="165"/>
        <v>6.88663825757576</v>
      </c>
      <c r="X1333" s="14">
        <f t="shared" si="166"/>
        <v>0</v>
      </c>
      <c r="Y1333" s="9">
        <f t="shared" si="167"/>
        <v>0</v>
      </c>
    </row>
    <row r="1334" spans="1:25">
      <c r="A1334" s="5" t="s">
        <v>2760</v>
      </c>
      <c r="B1334" s="6" t="s">
        <v>2761</v>
      </c>
      <c r="C1334" s="7" t="s">
        <v>4128</v>
      </c>
      <c r="D1334" s="7">
        <v>45137</v>
      </c>
      <c r="E1334" s="6">
        <v>7</v>
      </c>
      <c r="F1334" s="6">
        <v>30</v>
      </c>
      <c r="G1334" s="6">
        <v>2023</v>
      </c>
      <c r="H1334" s="7">
        <f t="shared" si="160"/>
        <v>45137</v>
      </c>
      <c r="I1334" s="7" t="str" cm="1">
        <f t="array" ref="I1334">_xlfn.IFS(E1334=1,"January",E1334=2,"Febuary",E1334=3,"March",E1334=4,"April",E1334=5,"May",E1334=6,"June",E1334=7,"July",E1334=8,"August",E1334=9,"September",E1334=10,"October",E1334=11,"November",E1334=12,"December",E1334&gt;12,_xlfn.IFS(F1334=1,"January",F1334=2,"Febuary",F1334=3,"March",F1334=4,"April",F1334=5,"May",F1334=6,"June",F1334=7,"July",F1334=8,"August",F1334=9,"September",F1334=10,"October",F1334=11,"November",F1334=12,"December"))</f>
        <v>July</v>
      </c>
      <c r="J1334" s="7" t="str" cm="1">
        <f t="array" ref="J1334">_xlfn.IFS(OR(I1334="December",I1334="January",I1334="Febuary"),"Winter",OR(I1334="March",I1334="April",I1334="May"),"Spring",OR(I1334="June",I1334="July",I1334="August"),"Summer",OR(I1334="September",I1334="October",I1334="November"),"Fall")</f>
        <v>Summer</v>
      </c>
      <c r="K1334" s="11">
        <v>45153</v>
      </c>
      <c r="L1334" s="6">
        <f t="shared" si="161"/>
        <v>16</v>
      </c>
      <c r="M1334" s="6" t="s">
        <v>415</v>
      </c>
      <c r="N1334" s="6">
        <v>32821</v>
      </c>
      <c r="O1334" s="6">
        <v>1287</v>
      </c>
      <c r="P1334" s="12">
        <v>1237.85</v>
      </c>
      <c r="Q1334" s="12">
        <f t="shared" si="162"/>
        <v>1237.85</v>
      </c>
      <c r="R1334" s="6">
        <v>133</v>
      </c>
      <c r="S1334" s="6" t="b">
        <v>0</v>
      </c>
      <c r="T1334" s="6">
        <v>0</v>
      </c>
      <c r="U1334" s="6">
        <f t="shared" si="163"/>
        <v>0</v>
      </c>
      <c r="V1334" s="12">
        <f t="shared" si="164"/>
        <v>5412.15</v>
      </c>
      <c r="W1334" s="12">
        <f t="shared" si="165"/>
        <v>9.30714285714286</v>
      </c>
      <c r="X1334" s="12">
        <f t="shared" si="166"/>
        <v>0</v>
      </c>
      <c r="Y1334" s="6">
        <f t="shared" si="167"/>
        <v>0</v>
      </c>
    </row>
    <row r="1335" spans="1:25">
      <c r="A1335" s="8" t="s">
        <v>2762</v>
      </c>
      <c r="B1335" s="9" t="s">
        <v>2763</v>
      </c>
      <c r="C1335" s="10" t="s">
        <v>4131</v>
      </c>
      <c r="D1335" s="10">
        <v>45262</v>
      </c>
      <c r="E1335" s="9">
        <v>12</v>
      </c>
      <c r="F1335" s="9">
        <v>2</v>
      </c>
      <c r="G1335" s="9">
        <v>2023</v>
      </c>
      <c r="H1335" s="10">
        <f t="shared" si="160"/>
        <v>45262</v>
      </c>
      <c r="I1335" s="10" t="str" cm="1">
        <f t="array" ref="I1335">_xlfn.IFS(E1335=1,"January",E1335=2,"Febuary",E1335=3,"March",E1335=4,"April",E1335=5,"May",E1335=6,"June",E1335=7,"July",E1335=8,"August",E1335=9,"September",E1335=10,"October",E1335=11,"November",E1335=12,"December",E1335&gt;12,_xlfn.IFS(F1335=1,"January",F1335=2,"Febuary",F1335=3,"March",F1335=4,"April",F1335=5,"May",F1335=6,"June",F1335=7,"July",F1335=8,"August",F1335=9,"September",F1335=10,"October",F1335=11,"November",F1335=12,"December"))</f>
        <v>December</v>
      </c>
      <c r="J1335" s="10" t="str" cm="1">
        <f t="array" ref="J1335">_xlfn.IFS(OR(I1335="December",I1335="January",I1335="Febuary"),"Winter",OR(I1335="March",I1335="April",I1335="May"),"Spring",OR(I1335="June",I1335="July",I1335="August"),"Summer",OR(I1335="September",I1335="October",I1335="November"),"Fall")</f>
        <v>Winter</v>
      </c>
      <c r="K1335" s="13">
        <v>45282</v>
      </c>
      <c r="L1335" s="9">
        <f t="shared" si="161"/>
        <v>20</v>
      </c>
      <c r="M1335" s="9" t="s">
        <v>23</v>
      </c>
      <c r="N1335" s="9">
        <v>76039</v>
      </c>
      <c r="O1335" s="9">
        <v>2730</v>
      </c>
      <c r="P1335" s="14">
        <v>3319.13</v>
      </c>
      <c r="Q1335" s="14">
        <f t="shared" si="162"/>
        <v>3319.13</v>
      </c>
      <c r="R1335" s="9">
        <v>467</v>
      </c>
      <c r="S1335" s="9" t="b">
        <v>0</v>
      </c>
      <c r="T1335" s="9">
        <v>0</v>
      </c>
      <c r="U1335" s="9">
        <f t="shared" si="163"/>
        <v>0</v>
      </c>
      <c r="V1335" s="14">
        <f t="shared" si="164"/>
        <v>20030.87</v>
      </c>
      <c r="W1335" s="14">
        <f t="shared" si="165"/>
        <v>7.10734475374732</v>
      </c>
      <c r="X1335" s="14">
        <f t="shared" si="166"/>
        <v>0</v>
      </c>
      <c r="Y1335" s="9">
        <f t="shared" si="167"/>
        <v>0</v>
      </c>
    </row>
    <row r="1336" spans="1:25">
      <c r="A1336" s="5" t="s">
        <v>2764</v>
      </c>
      <c r="B1336" s="6" t="s">
        <v>2765</v>
      </c>
      <c r="C1336" s="7" t="s">
        <v>4129</v>
      </c>
      <c r="D1336" s="7">
        <v>45274</v>
      </c>
      <c r="E1336" s="6">
        <v>12</v>
      </c>
      <c r="F1336" s="6">
        <v>14</v>
      </c>
      <c r="G1336" s="6">
        <v>2023</v>
      </c>
      <c r="H1336" s="7">
        <f t="shared" si="160"/>
        <v>45274</v>
      </c>
      <c r="I1336" s="7" t="str" cm="1">
        <f t="array" ref="I1336">_xlfn.IFS(E1336=1,"January",E1336=2,"Febuary",E1336=3,"March",E1336=4,"April",E1336=5,"May",E1336=6,"June",E1336=7,"July",E1336=8,"August",E1336=9,"September",E1336=10,"October",E1336=11,"November",E1336=12,"December",E1336&gt;12,_xlfn.IFS(F1336=1,"January",F1336=2,"Febuary",F1336=3,"March",F1336=4,"April",F1336=5,"May",F1336=6,"June",F1336=7,"July",F1336=8,"August",F1336=9,"September",F1336=10,"October",F1336=11,"November",F1336=12,"December"))</f>
        <v>December</v>
      </c>
      <c r="J1336" s="7" t="str" cm="1">
        <f t="array" ref="J1336">_xlfn.IFS(OR(I1336="December",I1336="January",I1336="Febuary"),"Winter",OR(I1336="March",I1336="April",I1336="May"),"Spring",OR(I1336="June",I1336="July",I1336="August"),"Summer",OR(I1336="September",I1336="October",I1336="November"),"Fall")</f>
        <v>Winter</v>
      </c>
      <c r="K1336" s="11">
        <v>45278</v>
      </c>
      <c r="L1336" s="6">
        <f t="shared" si="161"/>
        <v>4</v>
      </c>
      <c r="M1336" s="6" t="s">
        <v>33</v>
      </c>
      <c r="N1336" s="6">
        <v>61535</v>
      </c>
      <c r="O1336" s="6">
        <v>2575</v>
      </c>
      <c r="P1336" s="12">
        <v>4350.71</v>
      </c>
      <c r="Q1336" s="12">
        <f t="shared" si="162"/>
        <v>3636.145</v>
      </c>
      <c r="R1336" s="6">
        <v>278</v>
      </c>
      <c r="S1336" s="6" t="b">
        <v>1</v>
      </c>
      <c r="T1336" s="6">
        <v>0</v>
      </c>
      <c r="U1336" s="6">
        <f t="shared" si="163"/>
        <v>0</v>
      </c>
      <c r="V1336" s="12">
        <f t="shared" si="164"/>
        <v>10263.855</v>
      </c>
      <c r="W1336" s="12">
        <f t="shared" si="165"/>
        <v>13.0796582733813</v>
      </c>
      <c r="X1336" s="12">
        <f t="shared" si="166"/>
        <v>0</v>
      </c>
      <c r="Y1336" s="6">
        <f t="shared" si="167"/>
        <v>0</v>
      </c>
    </row>
    <row r="1337" spans="1:25">
      <c r="A1337" s="8" t="s">
        <v>2766</v>
      </c>
      <c r="B1337" s="9" t="s">
        <v>2767</v>
      </c>
      <c r="C1337" s="10" t="s">
        <v>4131</v>
      </c>
      <c r="D1337" s="10">
        <v>45216</v>
      </c>
      <c r="E1337" s="9">
        <v>10</v>
      </c>
      <c r="F1337" s="9">
        <v>17</v>
      </c>
      <c r="G1337" s="9">
        <v>2023</v>
      </c>
      <c r="H1337" s="10">
        <f t="shared" si="160"/>
        <v>45216</v>
      </c>
      <c r="I1337" s="10" t="str" cm="1">
        <f t="array" ref="I1337">_xlfn.IFS(E1337=1,"January",E1337=2,"Febuary",E1337=3,"March",E1337=4,"April",E1337=5,"May",E1337=6,"June",E1337=7,"July",E1337=8,"August",E1337=9,"September",E1337=10,"October",E1337=11,"November",E1337=12,"December",E1337&gt;12,_xlfn.IFS(F1337=1,"January",F1337=2,"Febuary",F1337=3,"March",F1337=4,"April",F1337=5,"May",F1337=6,"June",F1337=7,"July",F1337=8,"August",F1337=9,"September",F1337=10,"October",F1337=11,"November",F1337=12,"December"))</f>
        <v>October</v>
      </c>
      <c r="J1337" s="10" t="str" cm="1">
        <f t="array" ref="J1337">_xlfn.IFS(OR(I1337="December",I1337="January",I1337="Febuary"),"Winter",OR(I1337="March",I1337="April",I1337="May"),"Spring",OR(I1337="June",I1337="July",I1337="August"),"Summer",OR(I1337="September",I1337="October",I1337="November"),"Fall")</f>
        <v>Fall</v>
      </c>
      <c r="K1337" s="13">
        <v>45232</v>
      </c>
      <c r="L1337" s="9">
        <f t="shared" si="161"/>
        <v>16</v>
      </c>
      <c r="M1337" s="9" t="s">
        <v>14</v>
      </c>
      <c r="N1337" s="9">
        <v>85458</v>
      </c>
      <c r="O1337" s="9">
        <v>3432</v>
      </c>
      <c r="P1337" s="14">
        <v>6767.43</v>
      </c>
      <c r="Q1337" s="14">
        <f t="shared" si="162"/>
        <v>3636.145</v>
      </c>
      <c r="R1337" s="9">
        <v>581</v>
      </c>
      <c r="S1337" s="9" t="b">
        <v>0</v>
      </c>
      <c r="T1337" s="9">
        <v>0</v>
      </c>
      <c r="U1337" s="9">
        <f t="shared" si="163"/>
        <v>0</v>
      </c>
      <c r="V1337" s="14">
        <f t="shared" si="164"/>
        <v>25413.855</v>
      </c>
      <c r="W1337" s="14">
        <f t="shared" si="165"/>
        <v>6.25842512908778</v>
      </c>
      <c r="X1337" s="14">
        <f t="shared" si="166"/>
        <v>0</v>
      </c>
      <c r="Y1337" s="9">
        <f t="shared" si="167"/>
        <v>0</v>
      </c>
    </row>
    <row r="1338" spans="1:25">
      <c r="A1338" s="5" t="s">
        <v>2768</v>
      </c>
      <c r="B1338" s="6" t="s">
        <v>2769</v>
      </c>
      <c r="C1338" s="7" t="s">
        <v>4128</v>
      </c>
      <c r="D1338" s="7">
        <v>45100</v>
      </c>
      <c r="E1338" s="6">
        <v>6</v>
      </c>
      <c r="F1338" s="6">
        <v>23</v>
      </c>
      <c r="G1338" s="6">
        <v>2023</v>
      </c>
      <c r="H1338" s="7">
        <f t="shared" si="160"/>
        <v>45100</v>
      </c>
      <c r="I1338" s="7" t="str" cm="1">
        <f t="array" ref="I1338">_xlfn.IFS(E1338=1,"January",E1338=2,"Febuary",E1338=3,"March",E1338=4,"April",E1338=5,"May",E1338=6,"June",E1338=7,"July",E1338=8,"August",E1338=9,"September",E1338=10,"October",E1338=11,"November",E1338=12,"December",E1338&gt;12,_xlfn.IFS(F1338=1,"January",F1338=2,"Febuary",F1338=3,"March",F1338=4,"April",F1338=5,"May",F1338=6,"June",F1338=7,"July",F1338=8,"August",F1338=9,"September",F1338=10,"October",F1338=11,"November",F1338=12,"December"))</f>
        <v>June</v>
      </c>
      <c r="J1338" s="7" t="str" cm="1">
        <f t="array" ref="J1338">_xlfn.IFS(OR(I1338="December",I1338="January",I1338="Febuary"),"Winter",OR(I1338="March",I1338="April",I1338="May"),"Spring",OR(I1338="June",I1338="July",I1338="August"),"Summer",OR(I1338="September",I1338="October",I1338="November"),"Fall")</f>
        <v>Summer</v>
      </c>
      <c r="K1338" s="11">
        <v>45114</v>
      </c>
      <c r="L1338" s="6">
        <f t="shared" si="161"/>
        <v>14</v>
      </c>
      <c r="M1338" s="6" t="s">
        <v>33</v>
      </c>
      <c r="N1338" s="6">
        <v>13175</v>
      </c>
      <c r="O1338" s="6">
        <v>150</v>
      </c>
      <c r="P1338" s="12">
        <v>284.81</v>
      </c>
      <c r="Q1338" s="12">
        <f t="shared" si="162"/>
        <v>284.81</v>
      </c>
      <c r="R1338" s="6">
        <v>0</v>
      </c>
      <c r="S1338" s="6" t="b">
        <v>0</v>
      </c>
      <c r="T1338" s="6">
        <v>0</v>
      </c>
      <c r="U1338" s="6">
        <f t="shared" si="163"/>
        <v>0</v>
      </c>
      <c r="V1338" s="12">
        <f t="shared" si="164"/>
        <v>-284.81</v>
      </c>
      <c r="W1338" s="12">
        <f t="shared" si="165"/>
        <v>0</v>
      </c>
      <c r="X1338" s="12">
        <f t="shared" si="166"/>
        <v>0</v>
      </c>
      <c r="Y1338" s="6">
        <f t="shared" si="167"/>
        <v>0</v>
      </c>
    </row>
    <row r="1339" spans="1:25">
      <c r="A1339" s="8" t="s">
        <v>2770</v>
      </c>
      <c r="B1339" s="9" t="s">
        <v>2771</v>
      </c>
      <c r="C1339" s="10" t="s">
        <v>4129</v>
      </c>
      <c r="D1339" s="10" t="s">
        <v>2772</v>
      </c>
      <c r="E1339" s="9">
        <v>13</v>
      </c>
      <c r="F1339" s="9">
        <v>11</v>
      </c>
      <c r="G1339" s="9">
        <v>2023</v>
      </c>
      <c r="H1339" s="10">
        <f t="shared" si="160"/>
        <v>45243</v>
      </c>
      <c r="I1339" s="10" t="str" cm="1">
        <f t="array" ref="I1339">_xlfn.IFS(E1339=1,"January",E1339=2,"Febuary",E1339=3,"March",E1339=4,"April",E1339=5,"May",E1339=6,"June",E1339=7,"July",E1339=8,"August",E1339=9,"September",E1339=10,"October",E1339=11,"November",E1339=12,"December",E1339&gt;12,_xlfn.IFS(F1339=1,"January",F1339=2,"Febuary",F1339=3,"March",F1339=4,"April",F1339=5,"May",F1339=6,"June",F1339=7,"July",F1339=8,"August",F1339=9,"September",F1339=10,"October",F1339=11,"November",F1339=12,"December"))</f>
        <v>November</v>
      </c>
      <c r="J1339" s="10" t="str" cm="1">
        <f t="array" ref="J1339">_xlfn.IFS(OR(I1339="December",I1339="January",I1339="Febuary"),"Winter",OR(I1339="March",I1339="April",I1339="May"),"Spring",OR(I1339="June",I1339="July",I1339="August"),"Summer",OR(I1339="September",I1339="October",I1339="November"),"Fall")</f>
        <v>Fall</v>
      </c>
      <c r="K1339" s="13">
        <v>45256</v>
      </c>
      <c r="L1339" s="9">
        <f t="shared" si="161"/>
        <v>13</v>
      </c>
      <c r="M1339" s="9" t="s">
        <v>23</v>
      </c>
      <c r="N1339" s="9">
        <v>55771</v>
      </c>
      <c r="O1339" s="9">
        <v>1438</v>
      </c>
      <c r="P1339" s="14">
        <v>2733.35</v>
      </c>
      <c r="Q1339" s="14">
        <f t="shared" si="162"/>
        <v>2733.35</v>
      </c>
      <c r="R1339" s="9">
        <v>87</v>
      </c>
      <c r="S1339" s="9" t="b">
        <v>1</v>
      </c>
      <c r="T1339" s="9">
        <v>0</v>
      </c>
      <c r="U1339" s="9">
        <f t="shared" si="163"/>
        <v>0</v>
      </c>
      <c r="V1339" s="14">
        <f t="shared" si="164"/>
        <v>1616.65</v>
      </c>
      <c r="W1339" s="14">
        <f t="shared" si="165"/>
        <v>31.417816091954</v>
      </c>
      <c r="X1339" s="14">
        <f t="shared" si="166"/>
        <v>0</v>
      </c>
      <c r="Y1339" s="9">
        <f t="shared" si="167"/>
        <v>0</v>
      </c>
    </row>
    <row r="1340" spans="1:25">
      <c r="A1340" s="5" t="s">
        <v>2773</v>
      </c>
      <c r="B1340" s="6" t="s">
        <v>2774</v>
      </c>
      <c r="C1340" s="7" t="s">
        <v>4127</v>
      </c>
      <c r="D1340" s="7">
        <v>45265</v>
      </c>
      <c r="E1340" s="6">
        <v>12</v>
      </c>
      <c r="F1340" s="6">
        <v>5</v>
      </c>
      <c r="G1340" s="6">
        <v>2023</v>
      </c>
      <c r="H1340" s="7">
        <f t="shared" si="160"/>
        <v>45265</v>
      </c>
      <c r="I1340" s="7" t="str" cm="1">
        <f t="array" ref="I1340">_xlfn.IFS(E1340=1,"January",E1340=2,"Febuary",E1340=3,"March",E1340=4,"April",E1340=5,"May",E1340=6,"June",E1340=7,"July",E1340=8,"August",E1340=9,"September",E1340=10,"October",E1340=11,"November",E1340=12,"December",E1340&gt;12,_xlfn.IFS(F1340=1,"January",F1340=2,"Febuary",F1340=3,"March",F1340=4,"April",F1340=5,"May",F1340=6,"June",F1340=7,"July",F1340=8,"August",F1340=9,"September",F1340=10,"October",F1340=11,"November",F1340=12,"December"))</f>
        <v>December</v>
      </c>
      <c r="J1340" s="7" t="str" cm="1">
        <f t="array" ref="J1340">_xlfn.IFS(OR(I1340="December",I1340="January",I1340="Febuary"),"Winter",OR(I1340="March",I1340="April",I1340="May"),"Spring",OR(I1340="June",I1340="July",I1340="August"),"Summer",OR(I1340="September",I1340="October",I1340="November"),"Fall")</f>
        <v>Winter</v>
      </c>
      <c r="K1340" s="11">
        <v>45276</v>
      </c>
      <c r="L1340" s="6">
        <f t="shared" si="161"/>
        <v>11</v>
      </c>
      <c r="M1340" s="6" t="s">
        <v>19</v>
      </c>
      <c r="N1340" s="6">
        <v>87925</v>
      </c>
      <c r="O1340" s="6">
        <v>4152</v>
      </c>
      <c r="P1340" s="12">
        <v>4581.05</v>
      </c>
      <c r="Q1340" s="12">
        <f t="shared" si="162"/>
        <v>3636.145</v>
      </c>
      <c r="R1340" s="6">
        <v>788</v>
      </c>
      <c r="S1340" s="6" t="b">
        <v>1</v>
      </c>
      <c r="T1340" s="6">
        <v>0</v>
      </c>
      <c r="U1340" s="6">
        <f t="shared" si="163"/>
        <v>0</v>
      </c>
      <c r="V1340" s="12">
        <f t="shared" si="164"/>
        <v>35763.855</v>
      </c>
      <c r="W1340" s="12">
        <f t="shared" si="165"/>
        <v>4.61439720812183</v>
      </c>
      <c r="X1340" s="12">
        <f t="shared" si="166"/>
        <v>0</v>
      </c>
      <c r="Y1340" s="6">
        <f t="shared" si="167"/>
        <v>0</v>
      </c>
    </row>
    <row r="1341" spans="1:25">
      <c r="A1341" s="8" t="s">
        <v>2775</v>
      </c>
      <c r="B1341" s="9" t="s">
        <v>2776</v>
      </c>
      <c r="C1341" s="10" t="s">
        <v>4128</v>
      </c>
      <c r="D1341" s="10">
        <v>45266</v>
      </c>
      <c r="E1341" s="9">
        <v>12</v>
      </c>
      <c r="F1341" s="9">
        <v>6</v>
      </c>
      <c r="G1341" s="9">
        <v>2023</v>
      </c>
      <c r="H1341" s="10">
        <f t="shared" si="160"/>
        <v>45266</v>
      </c>
      <c r="I1341" s="10" t="str" cm="1">
        <f t="array" ref="I1341">_xlfn.IFS(E1341=1,"January",E1341=2,"Febuary",E1341=3,"March",E1341=4,"April",E1341=5,"May",E1341=6,"June",E1341=7,"July",E1341=8,"August",E1341=9,"September",E1341=10,"October",E1341=11,"November",E1341=12,"December",E1341&gt;12,_xlfn.IFS(F1341=1,"January",F1341=2,"Febuary",F1341=3,"March",F1341=4,"April",F1341=5,"May",F1341=6,"June",F1341=7,"July",F1341=8,"August",F1341=9,"September",F1341=10,"October",F1341=11,"November",F1341=12,"December"))</f>
        <v>December</v>
      </c>
      <c r="J1341" s="10" t="str" cm="1">
        <f t="array" ref="J1341">_xlfn.IFS(OR(I1341="December",I1341="January",I1341="Febuary"),"Winter",OR(I1341="March",I1341="April",I1341="May"),"Spring",OR(I1341="June",I1341="July",I1341="August"),"Summer",OR(I1341="September",I1341="October",I1341="November"),"Fall")</f>
        <v>Winter</v>
      </c>
      <c r="K1341" s="13">
        <v>45261</v>
      </c>
      <c r="L1341" s="9">
        <f t="shared" si="161"/>
        <v>45296</v>
      </c>
      <c r="M1341" s="9" t="s">
        <v>19</v>
      </c>
      <c r="N1341" s="9">
        <v>67358</v>
      </c>
      <c r="O1341" s="9">
        <v>1012</v>
      </c>
      <c r="P1341" s="14">
        <v>1217.62</v>
      </c>
      <c r="Q1341" s="14">
        <f t="shared" si="162"/>
        <v>1217.62</v>
      </c>
      <c r="R1341" s="9">
        <v>110</v>
      </c>
      <c r="S1341" s="9" t="b">
        <v>0</v>
      </c>
      <c r="T1341" s="9">
        <v>0</v>
      </c>
      <c r="U1341" s="9">
        <f t="shared" si="163"/>
        <v>0</v>
      </c>
      <c r="V1341" s="14">
        <f t="shared" si="164"/>
        <v>4282.38</v>
      </c>
      <c r="W1341" s="14">
        <f t="shared" si="165"/>
        <v>11.0692727272727</v>
      </c>
      <c r="X1341" s="14">
        <f t="shared" si="166"/>
        <v>0</v>
      </c>
      <c r="Y1341" s="9">
        <f t="shared" si="167"/>
        <v>0</v>
      </c>
    </row>
    <row r="1342" spans="1:25">
      <c r="A1342" s="5" t="s">
        <v>2777</v>
      </c>
      <c r="B1342" s="6" t="s">
        <v>2778</v>
      </c>
      <c r="C1342" s="7" t="s">
        <v>4129</v>
      </c>
      <c r="D1342" s="7">
        <v>45212</v>
      </c>
      <c r="E1342" s="6">
        <v>10</v>
      </c>
      <c r="F1342" s="6">
        <v>13</v>
      </c>
      <c r="G1342" s="6">
        <v>2023</v>
      </c>
      <c r="H1342" s="7">
        <f t="shared" si="160"/>
        <v>45212</v>
      </c>
      <c r="I1342" s="7" t="str" cm="1">
        <f t="array" ref="I1342">_xlfn.IFS(E1342=1,"January",E1342=2,"Febuary",E1342=3,"March",E1342=4,"April",E1342=5,"May",E1342=6,"June",E1342=7,"July",E1342=8,"August",E1342=9,"September",E1342=10,"October",E1342=11,"November",E1342=12,"December",E1342&gt;12,_xlfn.IFS(F1342=1,"January",F1342=2,"Febuary",F1342=3,"March",F1342=4,"April",F1342=5,"May",F1342=6,"June",F1342=7,"July",F1342=8,"August",F1342=9,"September",F1342=10,"October",F1342=11,"November",F1342=12,"December"))</f>
        <v>October</v>
      </c>
      <c r="J1342" s="7" t="str" cm="1">
        <f t="array" ref="J1342">_xlfn.IFS(OR(I1342="December",I1342="January",I1342="Febuary"),"Winter",OR(I1342="March",I1342="April",I1342="May"),"Spring",OR(I1342="June",I1342="July",I1342="August"),"Summer",OR(I1342="September",I1342="October",I1342="November"),"Fall")</f>
        <v>Fall</v>
      </c>
      <c r="K1342" s="11">
        <v>45217</v>
      </c>
      <c r="L1342" s="6">
        <f t="shared" si="161"/>
        <v>5</v>
      </c>
      <c r="M1342" s="6" t="s">
        <v>14</v>
      </c>
      <c r="N1342" s="6">
        <v>18327</v>
      </c>
      <c r="O1342" s="6">
        <v>723</v>
      </c>
      <c r="P1342" s="12">
        <v>1126.76</v>
      </c>
      <c r="Q1342" s="12">
        <f t="shared" si="162"/>
        <v>1126.76</v>
      </c>
      <c r="R1342" s="6">
        <v>122</v>
      </c>
      <c r="S1342" s="6" t="b">
        <v>1</v>
      </c>
      <c r="T1342" s="6">
        <v>0</v>
      </c>
      <c r="U1342" s="6">
        <f t="shared" si="163"/>
        <v>0</v>
      </c>
      <c r="V1342" s="12">
        <f t="shared" si="164"/>
        <v>4973.24</v>
      </c>
      <c r="W1342" s="12">
        <f t="shared" si="165"/>
        <v>9.23573770491803</v>
      </c>
      <c r="X1342" s="12">
        <f t="shared" si="166"/>
        <v>0</v>
      </c>
      <c r="Y1342" s="6">
        <f t="shared" si="167"/>
        <v>0</v>
      </c>
    </row>
    <row r="1343" spans="1:25">
      <c r="A1343" s="8" t="s">
        <v>2779</v>
      </c>
      <c r="B1343" s="9" t="s">
        <v>2780</v>
      </c>
      <c r="C1343" s="10" t="s">
        <v>4127</v>
      </c>
      <c r="D1343" s="10">
        <v>44932</v>
      </c>
      <c r="E1343" s="9">
        <v>1</v>
      </c>
      <c r="F1343" s="9">
        <v>6</v>
      </c>
      <c r="G1343" s="9">
        <v>2023</v>
      </c>
      <c r="H1343" s="10">
        <f t="shared" si="160"/>
        <v>44932</v>
      </c>
      <c r="I1343" s="10" t="str" cm="1">
        <f t="array" ref="I1343">_xlfn.IFS(E1343=1,"January",E1343=2,"Febuary",E1343=3,"March",E1343=4,"April",E1343=5,"May",E1343=6,"June",E1343=7,"July",E1343=8,"August",E1343=9,"September",E1343=10,"October",E1343=11,"November",E1343=12,"December",E1343&gt;12,_xlfn.IFS(F1343=1,"January",F1343=2,"Febuary",F1343=3,"March",F1343=4,"April",F1343=5,"May",F1343=6,"June",F1343=7,"July",F1343=8,"August",F1343=9,"September",F1343=10,"October",F1343=11,"November",F1343=12,"December"))</f>
        <v>January</v>
      </c>
      <c r="J1343" s="10" t="str" cm="1">
        <f t="array" ref="J1343">_xlfn.IFS(OR(I1343="December",I1343="January",I1343="Febuary"),"Winter",OR(I1343="March",I1343="April",I1343="May"),"Spring",OR(I1343="June",I1343="July",I1343="August"),"Summer",OR(I1343="September",I1343="October",I1343="November"),"Fall")</f>
        <v>Winter</v>
      </c>
      <c r="K1343" s="13">
        <v>44938</v>
      </c>
      <c r="L1343" s="9">
        <f t="shared" si="161"/>
        <v>6</v>
      </c>
      <c r="M1343" s="9" t="s">
        <v>19</v>
      </c>
      <c r="N1343" s="9">
        <v>48057</v>
      </c>
      <c r="O1343" s="9">
        <v>2354</v>
      </c>
      <c r="P1343" s="14">
        <v>4433.26</v>
      </c>
      <c r="Q1343" s="14">
        <f t="shared" si="162"/>
        <v>3636.145</v>
      </c>
      <c r="R1343" s="9">
        <v>216</v>
      </c>
      <c r="S1343" s="9" t="b">
        <v>0</v>
      </c>
      <c r="T1343" s="9">
        <v>0</v>
      </c>
      <c r="U1343" s="9">
        <f t="shared" si="163"/>
        <v>0</v>
      </c>
      <c r="V1343" s="14">
        <f t="shared" si="164"/>
        <v>7163.855</v>
      </c>
      <c r="W1343" s="14">
        <f t="shared" si="165"/>
        <v>16.8340046296296</v>
      </c>
      <c r="X1343" s="14">
        <f t="shared" si="166"/>
        <v>0</v>
      </c>
      <c r="Y1343" s="9">
        <f t="shared" si="167"/>
        <v>0</v>
      </c>
    </row>
    <row r="1344" spans="1:25">
      <c r="A1344" s="5" t="s">
        <v>2781</v>
      </c>
      <c r="B1344" s="6" t="s">
        <v>2782</v>
      </c>
      <c r="C1344" s="7" t="s">
        <v>4131</v>
      </c>
      <c r="D1344" s="7">
        <v>45167</v>
      </c>
      <c r="E1344" s="6">
        <v>8</v>
      </c>
      <c r="F1344" s="6">
        <v>29</v>
      </c>
      <c r="G1344" s="6">
        <v>2023</v>
      </c>
      <c r="H1344" s="7">
        <f t="shared" si="160"/>
        <v>45167</v>
      </c>
      <c r="I1344" s="7" t="str" cm="1">
        <f t="array" ref="I1344">_xlfn.IFS(E1344=1,"January",E1344=2,"Febuary",E1344=3,"March",E1344=4,"April",E1344=5,"May",E1344=6,"June",E1344=7,"July",E1344=8,"August",E1344=9,"September",E1344=10,"October",E1344=11,"November",E1344=12,"December",E1344&gt;12,_xlfn.IFS(F1344=1,"January",F1344=2,"Febuary",F1344=3,"March",F1344=4,"April",F1344=5,"May",F1344=6,"June",F1344=7,"July",F1344=8,"August",F1344=9,"September",F1344=10,"October",F1344=11,"November",F1344=12,"December"))</f>
        <v>August</v>
      </c>
      <c r="J1344" s="7" t="str" cm="1">
        <f t="array" ref="J1344">_xlfn.IFS(OR(I1344="December",I1344="January",I1344="Febuary"),"Winter",OR(I1344="March",I1344="April",I1344="May"),"Spring",OR(I1344="June",I1344="July",I1344="August"),"Summer",OR(I1344="September",I1344="October",I1344="November"),"Fall")</f>
        <v>Summer</v>
      </c>
      <c r="K1344" s="11">
        <v>45171</v>
      </c>
      <c r="L1344" s="6">
        <f t="shared" si="161"/>
        <v>4</v>
      </c>
      <c r="M1344" s="6" t="s">
        <v>14</v>
      </c>
      <c r="N1344" s="6">
        <v>7150</v>
      </c>
      <c r="O1344" s="6">
        <v>86</v>
      </c>
      <c r="P1344" s="12">
        <v>61.32</v>
      </c>
      <c r="Q1344" s="12">
        <f t="shared" si="162"/>
        <v>61.32</v>
      </c>
      <c r="R1344" s="6">
        <v>12</v>
      </c>
      <c r="S1344" s="6" t="b">
        <v>0</v>
      </c>
      <c r="T1344" s="6">
        <v>0</v>
      </c>
      <c r="U1344" s="6">
        <f t="shared" si="163"/>
        <v>0</v>
      </c>
      <c r="V1344" s="12">
        <f t="shared" si="164"/>
        <v>538.68</v>
      </c>
      <c r="W1344" s="12">
        <f t="shared" si="165"/>
        <v>5.11</v>
      </c>
      <c r="X1344" s="12">
        <f t="shared" si="166"/>
        <v>0</v>
      </c>
      <c r="Y1344" s="6">
        <f t="shared" si="167"/>
        <v>0</v>
      </c>
    </row>
    <row r="1345" spans="1:25">
      <c r="A1345" s="8" t="s">
        <v>2783</v>
      </c>
      <c r="B1345" s="9" t="s">
        <v>2784</v>
      </c>
      <c r="C1345" s="10" t="s">
        <v>4128</v>
      </c>
      <c r="D1345" s="10">
        <v>44965</v>
      </c>
      <c r="E1345" s="9">
        <v>2</v>
      </c>
      <c r="F1345" s="9">
        <v>8</v>
      </c>
      <c r="G1345" s="9">
        <v>2023</v>
      </c>
      <c r="H1345" s="10">
        <f t="shared" si="160"/>
        <v>44965</v>
      </c>
      <c r="I1345" s="10" t="str" cm="1">
        <f t="array" ref="I1345">_xlfn.IFS(E1345=1,"January",E1345=2,"Febuary",E1345=3,"March",E1345=4,"April",E1345=5,"May",E1345=6,"June",E1345=7,"July",E1345=8,"August",E1345=9,"September",E1345=10,"October",E1345=11,"November",E1345=12,"December",E1345&gt;12,_xlfn.IFS(F1345=1,"January",F1345=2,"Febuary",F1345=3,"March",F1345=4,"April",F1345=5,"May",F1345=6,"June",F1345=7,"July",F1345=8,"August",F1345=9,"September",F1345=10,"October",F1345=11,"November",F1345=12,"December"))</f>
        <v>Febuary</v>
      </c>
      <c r="J1345" s="10" t="str" cm="1">
        <f t="array" ref="J1345">_xlfn.IFS(OR(I1345="December",I1345="January",I1345="Febuary"),"Winter",OR(I1345="March",I1345="April",I1345="May"),"Spring",OR(I1345="June",I1345="July",I1345="August"),"Summer",OR(I1345="September",I1345="October",I1345="November"),"Fall")</f>
        <v>Winter</v>
      </c>
      <c r="K1345" s="13">
        <v>44977</v>
      </c>
      <c r="L1345" s="9">
        <f t="shared" si="161"/>
        <v>12</v>
      </c>
      <c r="M1345" s="9" t="s">
        <v>19</v>
      </c>
      <c r="N1345" s="9">
        <v>5425</v>
      </c>
      <c r="O1345" s="9">
        <v>202</v>
      </c>
      <c r="P1345" s="14">
        <v>193.19</v>
      </c>
      <c r="Q1345" s="14">
        <f t="shared" si="162"/>
        <v>193.19</v>
      </c>
      <c r="R1345" s="9">
        <v>36</v>
      </c>
      <c r="S1345" s="9" t="b">
        <v>1</v>
      </c>
      <c r="T1345" s="9">
        <v>0</v>
      </c>
      <c r="U1345" s="9">
        <f t="shared" si="163"/>
        <v>0</v>
      </c>
      <c r="V1345" s="14">
        <f t="shared" si="164"/>
        <v>1606.81</v>
      </c>
      <c r="W1345" s="14">
        <f t="shared" si="165"/>
        <v>5.36638888888889</v>
      </c>
      <c r="X1345" s="14">
        <f t="shared" si="166"/>
        <v>0</v>
      </c>
      <c r="Y1345" s="9">
        <f t="shared" si="167"/>
        <v>0</v>
      </c>
    </row>
    <row r="1346" spans="1:25">
      <c r="A1346" s="5" t="s">
        <v>2785</v>
      </c>
      <c r="B1346" s="6" t="s">
        <v>2786</v>
      </c>
      <c r="C1346" s="7" t="s">
        <v>4129</v>
      </c>
      <c r="D1346" s="7">
        <v>45096</v>
      </c>
      <c r="E1346" s="6">
        <v>6</v>
      </c>
      <c r="F1346" s="6">
        <v>19</v>
      </c>
      <c r="G1346" s="6">
        <v>2023</v>
      </c>
      <c r="H1346" s="7">
        <f t="shared" ref="H1346:H1409" si="168">IF(E1346&gt;12,DATE(G1346,F1346,E1346),D1346)</f>
        <v>45096</v>
      </c>
      <c r="I1346" s="7" t="str" cm="1">
        <f t="array" ref="I1346">_xlfn.IFS(E1346=1,"January",E1346=2,"Febuary",E1346=3,"March",E1346=4,"April",E1346=5,"May",E1346=6,"June",E1346=7,"July",E1346=8,"August",E1346=9,"September",E1346=10,"October",E1346=11,"November",E1346=12,"December",E1346&gt;12,_xlfn.IFS(F1346=1,"January",F1346=2,"Febuary",F1346=3,"March",F1346=4,"April",F1346=5,"May",F1346=6,"June",F1346=7,"July",F1346=8,"August",F1346=9,"September",F1346=10,"October",F1346=11,"November",F1346=12,"December"))</f>
        <v>June</v>
      </c>
      <c r="J1346" s="7" t="str" cm="1">
        <f t="array" ref="J1346">_xlfn.IFS(OR(I1346="December",I1346="January",I1346="Febuary"),"Winter",OR(I1346="March",I1346="April",I1346="May"),"Spring",OR(I1346="June",I1346="July",I1346="August"),"Summer",OR(I1346="September",I1346="October",I1346="November"),"Fall")</f>
        <v>Summer</v>
      </c>
      <c r="K1346" s="11">
        <v>45121</v>
      </c>
      <c r="L1346" s="6">
        <f t="shared" ref="L1346:L1409" si="169">IF(DATEDIF(H1346,K1346,"D")&lt;0,H1346+30,DATEDIF(H1346,K1346,"D"))</f>
        <v>25</v>
      </c>
      <c r="M1346" s="6" t="s">
        <v>33</v>
      </c>
      <c r="N1346" s="6">
        <v>17032</v>
      </c>
      <c r="O1346" s="6">
        <v>489</v>
      </c>
      <c r="P1346" s="12">
        <v>346.64</v>
      </c>
      <c r="Q1346" s="12">
        <f t="shared" ref="Q1346:Q1409" si="170">IF(IF(P1346&lt;$AA$6,$AA$6,IF(P1346&gt;$AA$7,$AA$7,P1346))&lt;0,IF(P1346&lt;$AA$6,$AA$6,IF(P1346&gt;$AA$7,$AA$7,P1346))*(-1),IF(P1346&lt;$AA$6,$AA$6,IF(P1346&gt;$AA$7,$AA$7,P1346)))</f>
        <v>346.64</v>
      </c>
      <c r="R1346" s="6">
        <v>27</v>
      </c>
      <c r="S1346" s="6" t="b">
        <v>1</v>
      </c>
      <c r="T1346" s="6">
        <v>0</v>
      </c>
      <c r="U1346" s="6">
        <f t="shared" ref="U1346:U1409" si="171">IFERROR((R1346/T1346)*100,0)</f>
        <v>0</v>
      </c>
      <c r="V1346" s="12">
        <f t="shared" ref="V1346:V1409" si="172">(R1346*50)-Q1346</f>
        <v>1003.36</v>
      </c>
      <c r="W1346" s="12">
        <f t="shared" ref="W1346:W1409" si="173">IFERROR(Q1346/R1346,0)</f>
        <v>12.8385185185185</v>
      </c>
      <c r="X1346" s="12">
        <f t="shared" ref="X1346:X1409" si="174">IFERROR(Q1346/T1346,0)</f>
        <v>0</v>
      </c>
      <c r="Y1346" s="6">
        <f t="shared" ref="Y1346:Y1409" si="175">T1346/N1346</f>
        <v>0</v>
      </c>
    </row>
    <row r="1347" spans="1:25">
      <c r="A1347" s="8" t="s">
        <v>2787</v>
      </c>
      <c r="B1347" s="9" t="s">
        <v>2788</v>
      </c>
      <c r="C1347" s="10" t="s">
        <v>4127</v>
      </c>
      <c r="D1347" s="10">
        <v>45041</v>
      </c>
      <c r="E1347" s="9">
        <v>4</v>
      </c>
      <c r="F1347" s="9">
        <v>25</v>
      </c>
      <c r="G1347" s="9">
        <v>2023</v>
      </c>
      <c r="H1347" s="10">
        <f t="shared" si="168"/>
        <v>45041</v>
      </c>
      <c r="I1347" s="10" t="str" cm="1">
        <f t="array" ref="I1347">_xlfn.IFS(E1347=1,"January",E1347=2,"Febuary",E1347=3,"March",E1347=4,"April",E1347=5,"May",E1347=6,"June",E1347=7,"July",E1347=8,"August",E1347=9,"September",E1347=10,"October",E1347=11,"November",E1347=12,"December",E1347&gt;12,_xlfn.IFS(F1347=1,"January",F1347=2,"Febuary",F1347=3,"March",F1347=4,"April",F1347=5,"May",F1347=6,"June",F1347=7,"July",F1347=8,"August",F1347=9,"September",F1347=10,"October",F1347=11,"November",F1347=12,"December"))</f>
        <v>April</v>
      </c>
      <c r="J1347" s="10" t="str" cm="1">
        <f t="array" ref="J1347">_xlfn.IFS(OR(I1347="December",I1347="January",I1347="Febuary"),"Winter",OR(I1347="March",I1347="April",I1347="May"),"Spring",OR(I1347="June",I1347="July",I1347="August"),"Summer",OR(I1347="September",I1347="October",I1347="November"),"Fall")</f>
        <v>Spring</v>
      </c>
      <c r="K1347" s="13">
        <v>45067</v>
      </c>
      <c r="L1347" s="9">
        <f t="shared" si="169"/>
        <v>26</v>
      </c>
      <c r="M1347" s="9" t="s">
        <v>33</v>
      </c>
      <c r="N1347" s="9">
        <v>3198</v>
      </c>
      <c r="O1347" s="9">
        <v>106</v>
      </c>
      <c r="P1347" s="14">
        <v>150.31</v>
      </c>
      <c r="Q1347" s="14">
        <f t="shared" si="170"/>
        <v>150.31</v>
      </c>
      <c r="R1347" s="9">
        <v>18</v>
      </c>
      <c r="S1347" s="9" t="b">
        <v>1</v>
      </c>
      <c r="T1347" s="9">
        <v>0</v>
      </c>
      <c r="U1347" s="9">
        <f t="shared" si="171"/>
        <v>0</v>
      </c>
      <c r="V1347" s="14">
        <f t="shared" si="172"/>
        <v>749.69</v>
      </c>
      <c r="W1347" s="14">
        <f t="shared" si="173"/>
        <v>8.35055555555556</v>
      </c>
      <c r="X1347" s="14">
        <f t="shared" si="174"/>
        <v>0</v>
      </c>
      <c r="Y1347" s="9">
        <f t="shared" si="175"/>
        <v>0</v>
      </c>
    </row>
    <row r="1348" spans="1:25">
      <c r="A1348" s="5" t="s">
        <v>2789</v>
      </c>
      <c r="B1348" s="6" t="s">
        <v>2790</v>
      </c>
      <c r="C1348" s="7" t="s">
        <v>4129</v>
      </c>
      <c r="D1348" s="7">
        <v>44931</v>
      </c>
      <c r="E1348" s="6">
        <v>1</v>
      </c>
      <c r="F1348" s="6">
        <v>5</v>
      </c>
      <c r="G1348" s="6">
        <v>2023</v>
      </c>
      <c r="H1348" s="7">
        <f t="shared" si="168"/>
        <v>44931</v>
      </c>
      <c r="I1348" s="7" t="str" cm="1">
        <f t="array" ref="I1348">_xlfn.IFS(E1348=1,"January",E1348=2,"Febuary",E1348=3,"March",E1348=4,"April",E1348=5,"May",E1348=6,"June",E1348=7,"July",E1348=8,"August",E1348=9,"September",E1348=10,"October",E1348=11,"November",E1348=12,"December",E1348&gt;12,_xlfn.IFS(F1348=1,"January",F1348=2,"Febuary",F1348=3,"March",F1348=4,"April",F1348=5,"May",F1348=6,"June",F1348=7,"July",F1348=8,"August",F1348=9,"September",F1348=10,"October",F1348=11,"November",F1348=12,"December"))</f>
        <v>January</v>
      </c>
      <c r="J1348" s="7" t="str" cm="1">
        <f t="array" ref="J1348">_xlfn.IFS(OR(I1348="December",I1348="January",I1348="Febuary"),"Winter",OR(I1348="March",I1348="April",I1348="May"),"Spring",OR(I1348="June",I1348="July",I1348="August"),"Summer",OR(I1348="September",I1348="October",I1348="November"),"Fall")</f>
        <v>Winter</v>
      </c>
      <c r="K1348" s="11">
        <v>44926</v>
      </c>
      <c r="L1348" s="6">
        <f t="shared" si="169"/>
        <v>44961</v>
      </c>
      <c r="M1348" s="6" t="s">
        <v>14</v>
      </c>
      <c r="N1348" s="6">
        <v>61500</v>
      </c>
      <c r="O1348" s="6">
        <v>824</v>
      </c>
      <c r="P1348" s="12">
        <v>790.59</v>
      </c>
      <c r="Q1348" s="12">
        <f t="shared" si="170"/>
        <v>790.59</v>
      </c>
      <c r="R1348" s="6">
        <v>111</v>
      </c>
      <c r="S1348" s="6" t="b">
        <v>1</v>
      </c>
      <c r="T1348" s="6">
        <v>0</v>
      </c>
      <c r="U1348" s="6">
        <f t="shared" si="171"/>
        <v>0</v>
      </c>
      <c r="V1348" s="12">
        <f t="shared" si="172"/>
        <v>4759.41</v>
      </c>
      <c r="W1348" s="12">
        <f t="shared" si="173"/>
        <v>7.12243243243243</v>
      </c>
      <c r="X1348" s="12">
        <f t="shared" si="174"/>
        <v>0</v>
      </c>
      <c r="Y1348" s="6">
        <f t="shared" si="175"/>
        <v>0</v>
      </c>
    </row>
    <row r="1349" spans="1:25">
      <c r="A1349" s="8" t="s">
        <v>2791</v>
      </c>
      <c r="B1349" s="9" t="s">
        <v>2792</v>
      </c>
      <c r="C1349" s="10" t="s">
        <v>4131</v>
      </c>
      <c r="D1349" s="10">
        <v>45154</v>
      </c>
      <c r="E1349" s="9">
        <v>8</v>
      </c>
      <c r="F1349" s="9">
        <v>16</v>
      </c>
      <c r="G1349" s="9">
        <v>2023</v>
      </c>
      <c r="H1349" s="10">
        <f t="shared" si="168"/>
        <v>45154</v>
      </c>
      <c r="I1349" s="10" t="str" cm="1">
        <f t="array" ref="I1349">_xlfn.IFS(E1349=1,"January",E1349=2,"Febuary",E1349=3,"March",E1349=4,"April",E1349=5,"May",E1349=6,"June",E1349=7,"July",E1349=8,"August",E1349=9,"September",E1349=10,"October",E1349=11,"November",E1349=12,"December",E1349&gt;12,_xlfn.IFS(F1349=1,"January",F1349=2,"Febuary",F1349=3,"March",F1349=4,"April",F1349=5,"May",F1349=6,"June",F1349=7,"July",F1349=8,"August",F1349=9,"September",F1349=10,"October",F1349=11,"November",F1349=12,"December"))</f>
        <v>August</v>
      </c>
      <c r="J1349" s="10" t="str" cm="1">
        <f t="array" ref="J1349">_xlfn.IFS(OR(I1349="December",I1349="January",I1349="Febuary"),"Winter",OR(I1349="March",I1349="April",I1349="May"),"Spring",OR(I1349="June",I1349="July",I1349="August"),"Summer",OR(I1349="September",I1349="October",I1349="November"),"Fall")</f>
        <v>Summer</v>
      </c>
      <c r="K1349" s="13">
        <v>45156</v>
      </c>
      <c r="L1349" s="9">
        <f t="shared" si="169"/>
        <v>2</v>
      </c>
      <c r="M1349" s="9" t="s">
        <v>23</v>
      </c>
      <c r="N1349" s="9">
        <v>54394</v>
      </c>
      <c r="O1349" s="9">
        <v>637</v>
      </c>
      <c r="P1349" s="14">
        <v>630.1</v>
      </c>
      <c r="Q1349" s="14">
        <f t="shared" si="170"/>
        <v>630.1</v>
      </c>
      <c r="R1349" s="9">
        <v>89</v>
      </c>
      <c r="S1349" s="9" t="b">
        <v>0</v>
      </c>
      <c r="T1349" s="9">
        <v>0</v>
      </c>
      <c r="U1349" s="9">
        <f t="shared" si="171"/>
        <v>0</v>
      </c>
      <c r="V1349" s="14">
        <f t="shared" si="172"/>
        <v>3819.9</v>
      </c>
      <c r="W1349" s="14">
        <f t="shared" si="173"/>
        <v>7.07977528089888</v>
      </c>
      <c r="X1349" s="14">
        <f t="shared" si="174"/>
        <v>0</v>
      </c>
      <c r="Y1349" s="9">
        <f t="shared" si="175"/>
        <v>0</v>
      </c>
    </row>
    <row r="1350" spans="1:25">
      <c r="A1350" s="5" t="s">
        <v>2793</v>
      </c>
      <c r="B1350" s="6" t="s">
        <v>2794</v>
      </c>
      <c r="C1350" s="7" t="s">
        <v>4128</v>
      </c>
      <c r="D1350" s="7">
        <v>45182</v>
      </c>
      <c r="E1350" s="6">
        <v>9</v>
      </c>
      <c r="F1350" s="6">
        <v>13</v>
      </c>
      <c r="G1350" s="6">
        <v>2023</v>
      </c>
      <c r="H1350" s="7">
        <f t="shared" si="168"/>
        <v>45182</v>
      </c>
      <c r="I1350" s="7" t="str" cm="1">
        <f t="array" ref="I1350">_xlfn.IFS(E1350=1,"January",E1350=2,"Febuary",E1350=3,"March",E1350=4,"April",E1350=5,"May",E1350=6,"June",E1350=7,"July",E1350=8,"August",E1350=9,"September",E1350=10,"October",E1350=11,"November",E1350=12,"December",E1350&gt;12,_xlfn.IFS(F1350=1,"January",F1350=2,"Febuary",F1350=3,"March",F1350=4,"April",F1350=5,"May",F1350=6,"June",F1350=7,"July",F1350=8,"August",F1350=9,"September",F1350=10,"October",F1350=11,"November",F1350=12,"December"))</f>
        <v>September</v>
      </c>
      <c r="J1350" s="7" t="str" cm="1">
        <f t="array" ref="J1350">_xlfn.IFS(OR(I1350="December",I1350="January",I1350="Febuary"),"Winter",OR(I1350="March",I1350="April",I1350="May"),"Spring",OR(I1350="June",I1350="July",I1350="August"),"Summer",OR(I1350="September",I1350="October",I1350="November"),"Fall")</f>
        <v>Fall</v>
      </c>
      <c r="K1350" s="11">
        <v>45210</v>
      </c>
      <c r="L1350" s="6">
        <f t="shared" si="169"/>
        <v>28</v>
      </c>
      <c r="M1350" s="6" t="s">
        <v>23</v>
      </c>
      <c r="N1350" s="6">
        <v>21079</v>
      </c>
      <c r="O1350" s="6">
        <v>773</v>
      </c>
      <c r="P1350" s="12">
        <v>468.73</v>
      </c>
      <c r="Q1350" s="12">
        <f t="shared" si="170"/>
        <v>468.73</v>
      </c>
      <c r="R1350" s="6">
        <v>99</v>
      </c>
      <c r="S1350" s="6" t="b">
        <v>1</v>
      </c>
      <c r="T1350" s="6">
        <v>0</v>
      </c>
      <c r="U1350" s="6">
        <f t="shared" si="171"/>
        <v>0</v>
      </c>
      <c r="V1350" s="12">
        <f t="shared" si="172"/>
        <v>4481.27</v>
      </c>
      <c r="W1350" s="12">
        <f t="shared" si="173"/>
        <v>4.73464646464646</v>
      </c>
      <c r="X1350" s="12">
        <f t="shared" si="174"/>
        <v>0</v>
      </c>
      <c r="Y1350" s="6">
        <f t="shared" si="175"/>
        <v>0</v>
      </c>
    </row>
    <row r="1351" spans="1:25">
      <c r="A1351" s="8" t="s">
        <v>2795</v>
      </c>
      <c r="B1351" s="9" t="s">
        <v>2796</v>
      </c>
      <c r="C1351" s="10" t="s">
        <v>4131</v>
      </c>
      <c r="D1351" s="10">
        <v>45181</v>
      </c>
      <c r="E1351" s="9">
        <v>9</v>
      </c>
      <c r="F1351" s="9">
        <v>12</v>
      </c>
      <c r="G1351" s="9">
        <v>2023</v>
      </c>
      <c r="H1351" s="10">
        <f t="shared" si="168"/>
        <v>45181</v>
      </c>
      <c r="I1351" s="10" t="str" cm="1">
        <f t="array" ref="I1351">_xlfn.IFS(E1351=1,"January",E1351=2,"Febuary",E1351=3,"March",E1351=4,"April",E1351=5,"May",E1351=6,"June",E1351=7,"July",E1351=8,"August",E1351=9,"September",E1351=10,"October",E1351=11,"November",E1351=12,"December",E1351&gt;12,_xlfn.IFS(F1351=1,"January",F1351=2,"Febuary",F1351=3,"March",F1351=4,"April",F1351=5,"May",F1351=6,"June",F1351=7,"July",F1351=8,"August",F1351=9,"September",F1351=10,"October",F1351=11,"November",F1351=12,"December"))</f>
        <v>September</v>
      </c>
      <c r="J1351" s="10" t="str" cm="1">
        <f t="array" ref="J1351">_xlfn.IFS(OR(I1351="December",I1351="January",I1351="Febuary"),"Winter",OR(I1351="March",I1351="April",I1351="May"),"Spring",OR(I1351="June",I1351="July",I1351="August"),"Summer",OR(I1351="September",I1351="October",I1351="November"),"Fall")</f>
        <v>Fall</v>
      </c>
      <c r="K1351" s="13">
        <v>45272</v>
      </c>
      <c r="L1351" s="9">
        <f t="shared" si="169"/>
        <v>91</v>
      </c>
      <c r="M1351" s="9" t="s">
        <v>14</v>
      </c>
      <c r="N1351" s="9">
        <v>37220</v>
      </c>
      <c r="O1351" s="9">
        <v>1597</v>
      </c>
      <c r="P1351" s="14">
        <v>1636.44</v>
      </c>
      <c r="Q1351" s="14">
        <f t="shared" si="170"/>
        <v>1636.44</v>
      </c>
      <c r="R1351" s="9">
        <v>289</v>
      </c>
      <c r="S1351" s="9" t="b">
        <v>1</v>
      </c>
      <c r="T1351" s="9">
        <v>0</v>
      </c>
      <c r="U1351" s="9">
        <f t="shared" si="171"/>
        <v>0</v>
      </c>
      <c r="V1351" s="14">
        <f t="shared" si="172"/>
        <v>12813.56</v>
      </c>
      <c r="W1351" s="14">
        <f t="shared" si="173"/>
        <v>5.66242214532872</v>
      </c>
      <c r="X1351" s="14">
        <f t="shared" si="174"/>
        <v>0</v>
      </c>
      <c r="Y1351" s="9">
        <f t="shared" si="175"/>
        <v>0</v>
      </c>
    </row>
    <row r="1352" spans="1:25">
      <c r="A1352" s="5" t="s">
        <v>2797</v>
      </c>
      <c r="B1352" s="6" t="s">
        <v>2798</v>
      </c>
      <c r="C1352" s="7" t="s">
        <v>4129</v>
      </c>
      <c r="D1352" s="7">
        <v>45133</v>
      </c>
      <c r="E1352" s="6">
        <v>7</v>
      </c>
      <c r="F1352" s="6">
        <v>26</v>
      </c>
      <c r="G1352" s="6">
        <v>2023</v>
      </c>
      <c r="H1352" s="7">
        <f t="shared" si="168"/>
        <v>45133</v>
      </c>
      <c r="I1352" s="7" t="str" cm="1">
        <f t="array" ref="I1352">_xlfn.IFS(E1352=1,"January",E1352=2,"Febuary",E1352=3,"March",E1352=4,"April",E1352=5,"May",E1352=6,"June",E1352=7,"July",E1352=8,"August",E1352=9,"September",E1352=10,"October",E1352=11,"November",E1352=12,"December",E1352&gt;12,_xlfn.IFS(F1352=1,"January",F1352=2,"Febuary",F1352=3,"March",F1352=4,"April",F1352=5,"May",F1352=6,"June",F1352=7,"July",F1352=8,"August",F1352=9,"September",F1352=10,"October",F1352=11,"November",F1352=12,"December"))</f>
        <v>July</v>
      </c>
      <c r="J1352" s="7" t="str" cm="1">
        <f t="array" ref="J1352">_xlfn.IFS(OR(I1352="December",I1352="January",I1352="Febuary"),"Winter",OR(I1352="March",I1352="April",I1352="May"),"Spring",OR(I1352="June",I1352="July",I1352="August"),"Summer",OR(I1352="September",I1352="October",I1352="November"),"Fall")</f>
        <v>Summer</v>
      </c>
      <c r="K1352" s="11">
        <v>45142</v>
      </c>
      <c r="L1352" s="6">
        <f t="shared" si="169"/>
        <v>9</v>
      </c>
      <c r="M1352" s="6" t="s">
        <v>19</v>
      </c>
      <c r="N1352" s="6">
        <v>42874</v>
      </c>
      <c r="O1352" s="6">
        <v>1769</v>
      </c>
      <c r="P1352" s="12">
        <v>3173.13</v>
      </c>
      <c r="Q1352" s="12">
        <f t="shared" si="170"/>
        <v>3173.13</v>
      </c>
      <c r="R1352" s="6">
        <v>0</v>
      </c>
      <c r="S1352" s="6" t="b">
        <v>0</v>
      </c>
      <c r="T1352" s="6">
        <v>0</v>
      </c>
      <c r="U1352" s="6">
        <f t="shared" si="171"/>
        <v>0</v>
      </c>
      <c r="V1352" s="12">
        <f t="shared" si="172"/>
        <v>-3173.13</v>
      </c>
      <c r="W1352" s="12">
        <f t="shared" si="173"/>
        <v>0</v>
      </c>
      <c r="X1352" s="12">
        <f t="shared" si="174"/>
        <v>0</v>
      </c>
      <c r="Y1352" s="6">
        <f t="shared" si="175"/>
        <v>0</v>
      </c>
    </row>
    <row r="1353" spans="1:25">
      <c r="A1353" s="8" t="s">
        <v>2799</v>
      </c>
      <c r="B1353" s="9" t="s">
        <v>2800</v>
      </c>
      <c r="C1353" s="10" t="s">
        <v>4129</v>
      </c>
      <c r="D1353" s="10">
        <v>44927</v>
      </c>
      <c r="E1353" s="9">
        <v>1</v>
      </c>
      <c r="F1353" s="9">
        <v>1</v>
      </c>
      <c r="G1353" s="9">
        <v>2023</v>
      </c>
      <c r="H1353" s="10">
        <f t="shared" si="168"/>
        <v>44927</v>
      </c>
      <c r="I1353" s="10" t="str" cm="1">
        <f t="array" ref="I1353">_xlfn.IFS(E1353=1,"January",E1353=2,"Febuary",E1353=3,"March",E1353=4,"April",E1353=5,"May",E1353=6,"June",E1353=7,"July",E1353=8,"August",E1353=9,"September",E1353=10,"October",E1353=11,"November",E1353=12,"December",E1353&gt;12,_xlfn.IFS(F1353=1,"January",F1353=2,"Febuary",F1353=3,"March",F1353=4,"April",F1353=5,"May",F1353=6,"June",F1353=7,"July",F1353=8,"August",F1353=9,"September",F1353=10,"October",F1353=11,"November",F1353=12,"December"))</f>
        <v>January</v>
      </c>
      <c r="J1353" s="10" t="str" cm="1">
        <f t="array" ref="J1353">_xlfn.IFS(OR(I1353="December",I1353="January",I1353="Febuary"),"Winter",OR(I1353="March",I1353="April",I1353="May"),"Spring",OR(I1353="June",I1353="July",I1353="August"),"Summer",OR(I1353="September",I1353="October",I1353="November"),"Fall")</f>
        <v>Winter</v>
      </c>
      <c r="K1353" s="13">
        <v>44931</v>
      </c>
      <c r="L1353" s="9">
        <f t="shared" si="169"/>
        <v>4</v>
      </c>
      <c r="M1353" s="9" t="s">
        <v>14</v>
      </c>
      <c r="N1353" s="9">
        <v>14859</v>
      </c>
      <c r="O1353" s="9">
        <v>471</v>
      </c>
      <c r="P1353" s="14">
        <v>400.17</v>
      </c>
      <c r="Q1353" s="14">
        <f t="shared" si="170"/>
        <v>400.17</v>
      </c>
      <c r="R1353" s="9">
        <v>41</v>
      </c>
      <c r="S1353" s="9" t="b">
        <v>0</v>
      </c>
      <c r="T1353" s="9">
        <v>0</v>
      </c>
      <c r="U1353" s="9">
        <f t="shared" si="171"/>
        <v>0</v>
      </c>
      <c r="V1353" s="14">
        <f t="shared" si="172"/>
        <v>1649.83</v>
      </c>
      <c r="W1353" s="14">
        <f t="shared" si="173"/>
        <v>9.76024390243902</v>
      </c>
      <c r="X1353" s="14">
        <f t="shared" si="174"/>
        <v>0</v>
      </c>
      <c r="Y1353" s="9">
        <f t="shared" si="175"/>
        <v>0</v>
      </c>
    </row>
    <row r="1354" spans="1:25">
      <c r="A1354" s="5" t="s">
        <v>2801</v>
      </c>
      <c r="B1354" s="6" t="s">
        <v>2802</v>
      </c>
      <c r="C1354" s="7" t="s">
        <v>4128</v>
      </c>
      <c r="D1354" s="7">
        <v>45243</v>
      </c>
      <c r="E1354" s="6">
        <v>11</v>
      </c>
      <c r="F1354" s="6">
        <v>13</v>
      </c>
      <c r="G1354" s="6">
        <v>2023</v>
      </c>
      <c r="H1354" s="7">
        <f t="shared" si="168"/>
        <v>45243</v>
      </c>
      <c r="I1354" s="7" t="str" cm="1">
        <f t="array" ref="I1354">_xlfn.IFS(E1354=1,"January",E1354=2,"Febuary",E1354=3,"March",E1354=4,"April",E1354=5,"May",E1354=6,"June",E1354=7,"July",E1354=8,"August",E1354=9,"September",E1354=10,"October",E1354=11,"November",E1354=12,"December",E1354&gt;12,_xlfn.IFS(F1354=1,"January",F1354=2,"Febuary",F1354=3,"March",F1354=4,"April",F1354=5,"May",F1354=6,"June",F1354=7,"July",F1354=8,"August",F1354=9,"September",F1354=10,"October",F1354=11,"November",F1354=12,"December"))</f>
        <v>November</v>
      </c>
      <c r="J1354" s="7" t="str" cm="1">
        <f t="array" ref="J1354">_xlfn.IFS(OR(I1354="December",I1354="January",I1354="Febuary"),"Winter",OR(I1354="March",I1354="April",I1354="May"),"Spring",OR(I1354="June",I1354="July",I1354="August"),"Summer",OR(I1354="September",I1354="October",I1354="November"),"Fall")</f>
        <v>Fall</v>
      </c>
      <c r="K1354" s="11">
        <v>45261</v>
      </c>
      <c r="L1354" s="6">
        <f t="shared" si="169"/>
        <v>18</v>
      </c>
      <c r="M1354" s="6" t="s">
        <v>14</v>
      </c>
      <c r="N1354" s="6">
        <v>51460</v>
      </c>
      <c r="O1354" s="6">
        <v>720</v>
      </c>
      <c r="P1354" s="12">
        <v>1110.8</v>
      </c>
      <c r="Q1354" s="12">
        <f t="shared" si="170"/>
        <v>1110.8</v>
      </c>
      <c r="R1354" s="6">
        <v>130</v>
      </c>
      <c r="S1354" s="6" t="b">
        <v>1</v>
      </c>
      <c r="T1354" s="6">
        <v>0</v>
      </c>
      <c r="U1354" s="6">
        <f t="shared" si="171"/>
        <v>0</v>
      </c>
      <c r="V1354" s="12">
        <f t="shared" si="172"/>
        <v>5389.2</v>
      </c>
      <c r="W1354" s="12">
        <f t="shared" si="173"/>
        <v>8.54461538461538</v>
      </c>
      <c r="X1354" s="12">
        <f t="shared" si="174"/>
        <v>0</v>
      </c>
      <c r="Y1354" s="6">
        <f t="shared" si="175"/>
        <v>0</v>
      </c>
    </row>
    <row r="1355" spans="1:25">
      <c r="A1355" s="8" t="s">
        <v>2803</v>
      </c>
      <c r="B1355" s="9" t="s">
        <v>2804</v>
      </c>
      <c r="C1355" s="10" t="s">
        <v>4129</v>
      </c>
      <c r="D1355" s="10">
        <v>45214</v>
      </c>
      <c r="E1355" s="9">
        <v>10</v>
      </c>
      <c r="F1355" s="9">
        <v>15</v>
      </c>
      <c r="G1355" s="9">
        <v>2023</v>
      </c>
      <c r="H1355" s="10">
        <f t="shared" si="168"/>
        <v>45214</v>
      </c>
      <c r="I1355" s="10" t="str" cm="1">
        <f t="array" ref="I1355">_xlfn.IFS(E1355=1,"January",E1355=2,"Febuary",E1355=3,"March",E1355=4,"April",E1355=5,"May",E1355=6,"June",E1355=7,"July",E1355=8,"August",E1355=9,"September",E1355=10,"October",E1355=11,"November",E1355=12,"December",E1355&gt;12,_xlfn.IFS(F1355=1,"January",F1355=2,"Febuary",F1355=3,"March",F1355=4,"April",F1355=5,"May",F1355=6,"June",F1355=7,"July",F1355=8,"August",F1355=9,"September",F1355=10,"October",F1355=11,"November",F1355=12,"December"))</f>
        <v>October</v>
      </c>
      <c r="J1355" s="10" t="str" cm="1">
        <f t="array" ref="J1355">_xlfn.IFS(OR(I1355="December",I1355="January",I1355="Febuary"),"Winter",OR(I1355="March",I1355="April",I1355="May"),"Spring",OR(I1355="June",I1355="July",I1355="August"),"Summer",OR(I1355="September",I1355="October",I1355="November"),"Fall")</f>
        <v>Fall</v>
      </c>
      <c r="K1355" s="13">
        <v>45232</v>
      </c>
      <c r="L1355" s="9">
        <f t="shared" si="169"/>
        <v>18</v>
      </c>
      <c r="M1355" s="9" t="s">
        <v>33</v>
      </c>
      <c r="N1355" s="9">
        <v>32419</v>
      </c>
      <c r="O1355" s="9">
        <v>1216</v>
      </c>
      <c r="P1355" s="14">
        <v>1756.44</v>
      </c>
      <c r="Q1355" s="14">
        <f t="shared" si="170"/>
        <v>1756.44</v>
      </c>
      <c r="R1355" s="9">
        <v>198</v>
      </c>
      <c r="S1355" s="9" t="b">
        <v>1</v>
      </c>
      <c r="T1355" s="9">
        <v>0</v>
      </c>
      <c r="U1355" s="9">
        <f t="shared" si="171"/>
        <v>0</v>
      </c>
      <c r="V1355" s="14">
        <f t="shared" si="172"/>
        <v>8143.56</v>
      </c>
      <c r="W1355" s="14">
        <f t="shared" si="173"/>
        <v>8.87090909090909</v>
      </c>
      <c r="X1355" s="14">
        <f t="shared" si="174"/>
        <v>0</v>
      </c>
      <c r="Y1355" s="9">
        <f t="shared" si="175"/>
        <v>0</v>
      </c>
    </row>
    <row r="1356" spans="1:25">
      <c r="A1356" s="5" t="s">
        <v>2805</v>
      </c>
      <c r="B1356" s="6" t="s">
        <v>2806</v>
      </c>
      <c r="C1356" s="7" t="s">
        <v>4131</v>
      </c>
      <c r="D1356" s="7">
        <v>45101</v>
      </c>
      <c r="E1356" s="6">
        <v>6</v>
      </c>
      <c r="F1356" s="6">
        <v>24</v>
      </c>
      <c r="G1356" s="6">
        <v>2023</v>
      </c>
      <c r="H1356" s="7">
        <f t="shared" si="168"/>
        <v>45101</v>
      </c>
      <c r="I1356" s="7" t="str" cm="1">
        <f t="array" ref="I1356">_xlfn.IFS(E1356=1,"January",E1356=2,"Febuary",E1356=3,"March",E1356=4,"April",E1356=5,"May",E1356=6,"June",E1356=7,"July",E1356=8,"August",E1356=9,"September",E1356=10,"October",E1356=11,"November",E1356=12,"December",E1356&gt;12,_xlfn.IFS(F1356=1,"January",F1356=2,"Febuary",F1356=3,"March",F1356=4,"April",F1356=5,"May",F1356=6,"June",F1356=7,"July",F1356=8,"August",F1356=9,"September",F1356=10,"October",F1356=11,"November",F1356=12,"December"))</f>
        <v>June</v>
      </c>
      <c r="J1356" s="7" t="str" cm="1">
        <f t="array" ref="J1356">_xlfn.IFS(OR(I1356="December",I1356="January",I1356="Febuary"),"Winter",OR(I1356="March",I1356="April",I1356="May"),"Spring",OR(I1356="June",I1356="July",I1356="August"),"Summer",OR(I1356="September",I1356="October",I1356="November"),"Fall")</f>
        <v>Summer</v>
      </c>
      <c r="K1356" s="11">
        <v>45110</v>
      </c>
      <c r="L1356" s="6">
        <f t="shared" si="169"/>
        <v>9</v>
      </c>
      <c r="M1356" s="6" t="s">
        <v>23</v>
      </c>
      <c r="N1356" s="6">
        <v>9705</v>
      </c>
      <c r="O1356" s="6">
        <v>190</v>
      </c>
      <c r="P1356" s="12">
        <v>341.09</v>
      </c>
      <c r="Q1356" s="12">
        <f t="shared" si="170"/>
        <v>341.09</v>
      </c>
      <c r="R1356" s="6">
        <v>10</v>
      </c>
      <c r="S1356" s="6" t="b">
        <v>1</v>
      </c>
      <c r="T1356" s="6">
        <v>0</v>
      </c>
      <c r="U1356" s="6">
        <f t="shared" si="171"/>
        <v>0</v>
      </c>
      <c r="V1356" s="12">
        <f t="shared" si="172"/>
        <v>158.91</v>
      </c>
      <c r="W1356" s="12">
        <f t="shared" si="173"/>
        <v>34.109</v>
      </c>
      <c r="X1356" s="12">
        <f t="shared" si="174"/>
        <v>0</v>
      </c>
      <c r="Y1356" s="6">
        <f t="shared" si="175"/>
        <v>0</v>
      </c>
    </row>
    <row r="1357" spans="1:25">
      <c r="A1357" s="8" t="s">
        <v>2807</v>
      </c>
      <c r="B1357" s="9" t="s">
        <v>2808</v>
      </c>
      <c r="C1357" s="10" t="s">
        <v>4128</v>
      </c>
      <c r="D1357" s="10">
        <v>45041</v>
      </c>
      <c r="E1357" s="9">
        <v>4</v>
      </c>
      <c r="F1357" s="9">
        <v>25</v>
      </c>
      <c r="G1357" s="9">
        <v>2023</v>
      </c>
      <c r="H1357" s="10">
        <f t="shared" si="168"/>
        <v>45041</v>
      </c>
      <c r="I1357" s="10" t="str" cm="1">
        <f t="array" ref="I1357">_xlfn.IFS(E1357=1,"January",E1357=2,"Febuary",E1357=3,"March",E1357=4,"April",E1357=5,"May",E1357=6,"June",E1357=7,"July",E1357=8,"August",E1357=9,"September",E1357=10,"October",E1357=11,"November",E1357=12,"December",E1357&gt;12,_xlfn.IFS(F1357=1,"January",F1357=2,"Febuary",F1357=3,"March",F1357=4,"April",F1357=5,"May",F1357=6,"June",F1357=7,"July",F1357=8,"August",F1357=9,"September",F1357=10,"October",F1357=11,"November",F1357=12,"December"))</f>
        <v>April</v>
      </c>
      <c r="J1357" s="10" t="str" cm="1">
        <f t="array" ref="J1357">_xlfn.IFS(OR(I1357="December",I1357="January",I1357="Febuary"),"Winter",OR(I1357="March",I1357="April",I1357="May"),"Spring",OR(I1357="June",I1357="July",I1357="August"),"Summer",OR(I1357="September",I1357="October",I1357="November"),"Fall")</f>
        <v>Spring</v>
      </c>
      <c r="K1357" s="13">
        <v>45046</v>
      </c>
      <c r="L1357" s="9">
        <f t="shared" si="169"/>
        <v>5</v>
      </c>
      <c r="M1357" s="9" t="s">
        <v>14</v>
      </c>
      <c r="N1357" s="9">
        <v>43880</v>
      </c>
      <c r="O1357" s="9">
        <v>2037</v>
      </c>
      <c r="P1357" s="14">
        <v>1422.71</v>
      </c>
      <c r="Q1357" s="14">
        <f t="shared" si="170"/>
        <v>1422.71</v>
      </c>
      <c r="R1357" s="9">
        <v>0</v>
      </c>
      <c r="S1357" s="9" t="b">
        <v>0</v>
      </c>
      <c r="T1357" s="9">
        <v>0</v>
      </c>
      <c r="U1357" s="9">
        <f t="shared" si="171"/>
        <v>0</v>
      </c>
      <c r="V1357" s="14">
        <f t="shared" si="172"/>
        <v>-1422.71</v>
      </c>
      <c r="W1357" s="14">
        <f t="shared" si="173"/>
        <v>0</v>
      </c>
      <c r="X1357" s="14">
        <f t="shared" si="174"/>
        <v>0</v>
      </c>
      <c r="Y1357" s="9">
        <f t="shared" si="175"/>
        <v>0</v>
      </c>
    </row>
    <row r="1358" spans="1:25">
      <c r="A1358" s="5" t="s">
        <v>2809</v>
      </c>
      <c r="B1358" s="6" t="s">
        <v>2810</v>
      </c>
      <c r="C1358" s="7" t="s">
        <v>4129</v>
      </c>
      <c r="D1358" s="7">
        <v>45244</v>
      </c>
      <c r="E1358" s="6">
        <v>11</v>
      </c>
      <c r="F1358" s="6">
        <v>14</v>
      </c>
      <c r="G1358" s="6">
        <v>2023</v>
      </c>
      <c r="H1358" s="7">
        <f t="shared" si="168"/>
        <v>45244</v>
      </c>
      <c r="I1358" s="7" t="str" cm="1">
        <f t="array" ref="I1358">_xlfn.IFS(E1358=1,"January",E1358=2,"Febuary",E1358=3,"March",E1358=4,"April",E1358=5,"May",E1358=6,"June",E1358=7,"July",E1358=8,"August",E1358=9,"September",E1358=10,"October",E1358=11,"November",E1358=12,"December",E1358&gt;12,_xlfn.IFS(F1358=1,"January",F1358=2,"Febuary",F1358=3,"March",F1358=4,"April",F1358=5,"May",F1358=6,"June",F1358=7,"July",F1358=8,"August",F1358=9,"September",F1358=10,"October",F1358=11,"November",F1358=12,"December"))</f>
        <v>November</v>
      </c>
      <c r="J1358" s="7" t="str" cm="1">
        <f t="array" ref="J1358">_xlfn.IFS(OR(I1358="December",I1358="January",I1358="Febuary"),"Winter",OR(I1358="March",I1358="April",I1358="May"),"Spring",OR(I1358="June",I1358="July",I1358="August"),"Summer",OR(I1358="September",I1358="October",I1358="November"),"Fall")</f>
        <v>Fall</v>
      </c>
      <c r="K1358" s="11">
        <v>45270</v>
      </c>
      <c r="L1358" s="6">
        <f t="shared" si="169"/>
        <v>26</v>
      </c>
      <c r="M1358" s="6" t="s">
        <v>19</v>
      </c>
      <c r="N1358" s="6">
        <v>24236</v>
      </c>
      <c r="O1358" s="6">
        <v>1055</v>
      </c>
      <c r="P1358" s="12">
        <v>2074.54</v>
      </c>
      <c r="Q1358" s="12">
        <f t="shared" si="170"/>
        <v>2074.54</v>
      </c>
      <c r="R1358" s="6">
        <v>0</v>
      </c>
      <c r="S1358" s="6" t="b">
        <v>0</v>
      </c>
      <c r="T1358" s="6">
        <v>0</v>
      </c>
      <c r="U1358" s="6">
        <f t="shared" si="171"/>
        <v>0</v>
      </c>
      <c r="V1358" s="12">
        <f t="shared" si="172"/>
        <v>-2074.54</v>
      </c>
      <c r="W1358" s="12">
        <f t="shared" si="173"/>
        <v>0</v>
      </c>
      <c r="X1358" s="12">
        <f t="shared" si="174"/>
        <v>0</v>
      </c>
      <c r="Y1358" s="6">
        <f t="shared" si="175"/>
        <v>0</v>
      </c>
    </row>
    <row r="1359" spans="1:25">
      <c r="A1359" s="8" t="s">
        <v>2811</v>
      </c>
      <c r="B1359" s="9" t="s">
        <v>2812</v>
      </c>
      <c r="C1359" s="10" t="s">
        <v>4128</v>
      </c>
      <c r="D1359" s="10">
        <v>45113</v>
      </c>
      <c r="E1359" s="9">
        <v>7</v>
      </c>
      <c r="F1359" s="9">
        <v>6</v>
      </c>
      <c r="G1359" s="9">
        <v>2023</v>
      </c>
      <c r="H1359" s="10">
        <f t="shared" si="168"/>
        <v>45113</v>
      </c>
      <c r="I1359" s="10" t="str" cm="1">
        <f t="array" ref="I1359">_xlfn.IFS(E1359=1,"January",E1359=2,"Febuary",E1359=3,"March",E1359=4,"April",E1359=5,"May",E1359=6,"June",E1359=7,"July",E1359=8,"August",E1359=9,"September",E1359=10,"October",E1359=11,"November",E1359=12,"December",E1359&gt;12,_xlfn.IFS(F1359=1,"January",F1359=2,"Febuary",F1359=3,"March",F1359=4,"April",F1359=5,"May",F1359=6,"June",F1359=7,"July",F1359=8,"August",F1359=9,"September",F1359=10,"October",F1359=11,"November",F1359=12,"December"))</f>
        <v>July</v>
      </c>
      <c r="J1359" s="10" t="str" cm="1">
        <f t="array" ref="J1359">_xlfn.IFS(OR(I1359="December",I1359="January",I1359="Febuary"),"Winter",OR(I1359="March",I1359="April",I1359="May"),"Spring",OR(I1359="June",I1359="July",I1359="August"),"Summer",OR(I1359="September",I1359="October",I1359="November"),"Fall")</f>
        <v>Summer</v>
      </c>
      <c r="K1359" s="13">
        <v>45117</v>
      </c>
      <c r="L1359" s="9">
        <f t="shared" si="169"/>
        <v>4</v>
      </c>
      <c r="M1359" s="9" t="s">
        <v>41</v>
      </c>
      <c r="N1359" s="9">
        <v>88955</v>
      </c>
      <c r="O1359" s="9">
        <v>3413</v>
      </c>
      <c r="P1359" s="14">
        <v>4689.27</v>
      </c>
      <c r="Q1359" s="14">
        <f t="shared" si="170"/>
        <v>3636.145</v>
      </c>
      <c r="R1359" s="9">
        <v>375</v>
      </c>
      <c r="S1359" s="9" t="b">
        <v>1</v>
      </c>
      <c r="T1359" s="9">
        <v>0</v>
      </c>
      <c r="U1359" s="9">
        <f t="shared" si="171"/>
        <v>0</v>
      </c>
      <c r="V1359" s="14">
        <f t="shared" si="172"/>
        <v>15113.855</v>
      </c>
      <c r="W1359" s="14">
        <f t="shared" si="173"/>
        <v>9.69638666666667</v>
      </c>
      <c r="X1359" s="14">
        <f t="shared" si="174"/>
        <v>0</v>
      </c>
      <c r="Y1359" s="9">
        <f t="shared" si="175"/>
        <v>0</v>
      </c>
    </row>
    <row r="1360" spans="1:25">
      <c r="A1360" s="5" t="s">
        <v>2813</v>
      </c>
      <c r="B1360" s="6" t="s">
        <v>2814</v>
      </c>
      <c r="C1360" s="7" t="s">
        <v>4131</v>
      </c>
      <c r="D1360" s="7">
        <v>45264</v>
      </c>
      <c r="E1360" s="6">
        <v>12</v>
      </c>
      <c r="F1360" s="6">
        <v>4</v>
      </c>
      <c r="G1360" s="6">
        <v>2023</v>
      </c>
      <c r="H1360" s="7">
        <f t="shared" si="168"/>
        <v>45264</v>
      </c>
      <c r="I1360" s="7" t="str" cm="1">
        <f t="array" ref="I1360">_xlfn.IFS(E1360=1,"January",E1360=2,"Febuary",E1360=3,"March",E1360=4,"April",E1360=5,"May",E1360=6,"June",E1360=7,"July",E1360=8,"August",E1360=9,"September",E1360=10,"October",E1360=11,"November",E1360=12,"December",E1360&gt;12,_xlfn.IFS(F1360=1,"January",F1360=2,"Febuary",F1360=3,"March",F1360=4,"April",F1360=5,"May",F1360=6,"June",F1360=7,"July",F1360=8,"August",F1360=9,"September",F1360=10,"October",F1360=11,"November",F1360=12,"December"))</f>
        <v>December</v>
      </c>
      <c r="J1360" s="7" t="str" cm="1">
        <f t="array" ref="J1360">_xlfn.IFS(OR(I1360="December",I1360="January",I1360="Febuary"),"Winter",OR(I1360="March",I1360="April",I1360="May"),"Spring",OR(I1360="June",I1360="July",I1360="August"),"Summer",OR(I1360="September",I1360="October",I1360="November"),"Fall")</f>
        <v>Winter</v>
      </c>
      <c r="K1360" s="11">
        <v>45294</v>
      </c>
      <c r="L1360" s="6">
        <f t="shared" si="169"/>
        <v>30</v>
      </c>
      <c r="M1360" s="6" t="s">
        <v>14</v>
      </c>
      <c r="N1360" s="6">
        <v>86514</v>
      </c>
      <c r="O1360" s="6">
        <v>4148</v>
      </c>
      <c r="P1360" s="12">
        <v>8267.84</v>
      </c>
      <c r="Q1360" s="12">
        <f t="shared" si="170"/>
        <v>3636.145</v>
      </c>
      <c r="R1360" s="6">
        <v>0</v>
      </c>
      <c r="S1360" s="6" t="b">
        <v>0</v>
      </c>
      <c r="T1360" s="6">
        <v>0</v>
      </c>
      <c r="U1360" s="6">
        <f t="shared" si="171"/>
        <v>0</v>
      </c>
      <c r="V1360" s="12">
        <f t="shared" si="172"/>
        <v>-3636.145</v>
      </c>
      <c r="W1360" s="12">
        <f t="shared" si="173"/>
        <v>0</v>
      </c>
      <c r="X1360" s="12">
        <f t="shared" si="174"/>
        <v>0</v>
      </c>
      <c r="Y1360" s="6">
        <f t="shared" si="175"/>
        <v>0</v>
      </c>
    </row>
    <row r="1361" spans="1:25">
      <c r="A1361" s="8" t="s">
        <v>2815</v>
      </c>
      <c r="B1361" s="9" t="s">
        <v>2816</v>
      </c>
      <c r="C1361" s="10" t="s">
        <v>4131</v>
      </c>
      <c r="D1361" s="10">
        <v>45251</v>
      </c>
      <c r="E1361" s="9">
        <v>11</v>
      </c>
      <c r="F1361" s="9">
        <v>21</v>
      </c>
      <c r="G1361" s="9">
        <v>2023</v>
      </c>
      <c r="H1361" s="10">
        <f t="shared" si="168"/>
        <v>45251</v>
      </c>
      <c r="I1361" s="10" t="str" cm="1">
        <f t="array" ref="I1361">_xlfn.IFS(E1361=1,"January",E1361=2,"Febuary",E1361=3,"March",E1361=4,"April",E1361=5,"May",E1361=6,"June",E1361=7,"July",E1361=8,"August",E1361=9,"September",E1361=10,"October",E1361=11,"November",E1361=12,"December",E1361&gt;12,_xlfn.IFS(F1361=1,"January",F1361=2,"Febuary",F1361=3,"March",F1361=4,"April",F1361=5,"May",F1361=6,"June",F1361=7,"July",F1361=8,"August",F1361=9,"September",F1361=10,"October",F1361=11,"November",F1361=12,"December"))</f>
        <v>November</v>
      </c>
      <c r="J1361" s="10" t="str" cm="1">
        <f t="array" ref="J1361">_xlfn.IFS(OR(I1361="December",I1361="January",I1361="Febuary"),"Winter",OR(I1361="March",I1361="April",I1361="May"),"Spring",OR(I1361="June",I1361="July",I1361="August"),"Summer",OR(I1361="September",I1361="October",I1361="November"),"Fall")</f>
        <v>Fall</v>
      </c>
      <c r="K1361" s="13">
        <v>45275</v>
      </c>
      <c r="L1361" s="9">
        <f t="shared" si="169"/>
        <v>24</v>
      </c>
      <c r="M1361" s="9" t="s">
        <v>41</v>
      </c>
      <c r="N1361" s="9">
        <v>16358</v>
      </c>
      <c r="O1361" s="9">
        <v>184</v>
      </c>
      <c r="P1361" s="14">
        <v>343.58</v>
      </c>
      <c r="Q1361" s="14">
        <f t="shared" si="170"/>
        <v>343.58</v>
      </c>
      <c r="R1361" s="9">
        <v>28</v>
      </c>
      <c r="S1361" s="9" t="b">
        <v>1</v>
      </c>
      <c r="T1361" s="9">
        <v>0</v>
      </c>
      <c r="U1361" s="9">
        <f t="shared" si="171"/>
        <v>0</v>
      </c>
      <c r="V1361" s="14">
        <f t="shared" si="172"/>
        <v>1056.42</v>
      </c>
      <c r="W1361" s="14">
        <f t="shared" si="173"/>
        <v>12.2707142857143</v>
      </c>
      <c r="X1361" s="14">
        <f t="shared" si="174"/>
        <v>0</v>
      </c>
      <c r="Y1361" s="9">
        <f t="shared" si="175"/>
        <v>0</v>
      </c>
    </row>
    <row r="1362" spans="1:25">
      <c r="A1362" s="5" t="s">
        <v>2817</v>
      </c>
      <c r="B1362" s="6" t="s">
        <v>2818</v>
      </c>
      <c r="C1362" s="7" t="s">
        <v>4131</v>
      </c>
      <c r="D1362" s="7">
        <v>45194</v>
      </c>
      <c r="E1362" s="6">
        <v>9</v>
      </c>
      <c r="F1362" s="6">
        <v>25</v>
      </c>
      <c r="G1362" s="6">
        <v>2023</v>
      </c>
      <c r="H1362" s="7">
        <f t="shared" si="168"/>
        <v>45194</v>
      </c>
      <c r="I1362" s="7" t="str" cm="1">
        <f t="array" ref="I1362">_xlfn.IFS(E1362=1,"January",E1362=2,"Febuary",E1362=3,"March",E1362=4,"April",E1362=5,"May",E1362=6,"June",E1362=7,"July",E1362=8,"August",E1362=9,"September",E1362=10,"October",E1362=11,"November",E1362=12,"December",E1362&gt;12,_xlfn.IFS(F1362=1,"January",F1362=2,"Febuary",F1362=3,"March",F1362=4,"April",F1362=5,"May",F1362=6,"June",F1362=7,"July",F1362=8,"August",F1362=9,"September",F1362=10,"October",F1362=11,"November",F1362=12,"December"))</f>
        <v>September</v>
      </c>
      <c r="J1362" s="7" t="str" cm="1">
        <f t="array" ref="J1362">_xlfn.IFS(OR(I1362="December",I1362="January",I1362="Febuary"),"Winter",OR(I1362="March",I1362="April",I1362="May"),"Spring",OR(I1362="June",I1362="July",I1362="August"),"Summer",OR(I1362="September",I1362="October",I1362="November"),"Fall")</f>
        <v>Fall</v>
      </c>
      <c r="K1362" s="11">
        <v>45189</v>
      </c>
      <c r="L1362" s="6">
        <f t="shared" si="169"/>
        <v>45224</v>
      </c>
      <c r="M1362" s="6" t="s">
        <v>33</v>
      </c>
      <c r="N1362" s="6">
        <v>95914</v>
      </c>
      <c r="O1362" s="6">
        <v>3783</v>
      </c>
      <c r="P1362" s="12">
        <v>3148.5</v>
      </c>
      <c r="Q1362" s="12">
        <f t="shared" si="170"/>
        <v>3148.5</v>
      </c>
      <c r="R1362" s="6">
        <v>307</v>
      </c>
      <c r="S1362" s="6" t="b">
        <v>1</v>
      </c>
      <c r="T1362" s="6">
        <v>0</v>
      </c>
      <c r="U1362" s="6">
        <f t="shared" si="171"/>
        <v>0</v>
      </c>
      <c r="V1362" s="12">
        <f t="shared" si="172"/>
        <v>12201.5</v>
      </c>
      <c r="W1362" s="12">
        <f t="shared" si="173"/>
        <v>10.2557003257329</v>
      </c>
      <c r="X1362" s="12">
        <f t="shared" si="174"/>
        <v>0</v>
      </c>
      <c r="Y1362" s="6">
        <f t="shared" si="175"/>
        <v>0</v>
      </c>
    </row>
    <row r="1363" spans="1:25">
      <c r="A1363" s="8" t="s">
        <v>2819</v>
      </c>
      <c r="B1363" s="9" t="s">
        <v>2820</v>
      </c>
      <c r="C1363" s="10" t="s">
        <v>4128</v>
      </c>
      <c r="D1363" s="10">
        <v>45011</v>
      </c>
      <c r="E1363" s="9">
        <v>3</v>
      </c>
      <c r="F1363" s="9">
        <v>26</v>
      </c>
      <c r="G1363" s="9">
        <v>2023</v>
      </c>
      <c r="H1363" s="10">
        <f t="shared" si="168"/>
        <v>45011</v>
      </c>
      <c r="I1363" s="10" t="str" cm="1">
        <f t="array" ref="I1363">_xlfn.IFS(E1363=1,"January",E1363=2,"Febuary",E1363=3,"March",E1363=4,"April",E1363=5,"May",E1363=6,"June",E1363=7,"July",E1363=8,"August",E1363=9,"September",E1363=10,"October",E1363=11,"November",E1363=12,"December",E1363&gt;12,_xlfn.IFS(F1363=1,"January",F1363=2,"Febuary",F1363=3,"March",F1363=4,"April",F1363=5,"May",F1363=6,"June",F1363=7,"July",F1363=8,"August",F1363=9,"September",F1363=10,"October",F1363=11,"November",F1363=12,"December"))</f>
        <v>March</v>
      </c>
      <c r="J1363" s="10" t="str" cm="1">
        <f t="array" ref="J1363">_xlfn.IFS(OR(I1363="December",I1363="January",I1363="Febuary"),"Winter",OR(I1363="March",I1363="April",I1363="May"),"Spring",OR(I1363="June",I1363="July",I1363="August"),"Summer",OR(I1363="September",I1363="October",I1363="November"),"Fall")</f>
        <v>Spring</v>
      </c>
      <c r="K1363" s="13">
        <v>45025</v>
      </c>
      <c r="L1363" s="9">
        <f t="shared" si="169"/>
        <v>14</v>
      </c>
      <c r="M1363" s="9" t="s">
        <v>138</v>
      </c>
      <c r="N1363" s="9">
        <v>77918</v>
      </c>
      <c r="O1363" s="9">
        <v>1808</v>
      </c>
      <c r="P1363" s="14">
        <v>1056.31</v>
      </c>
      <c r="Q1363" s="14">
        <f t="shared" si="170"/>
        <v>1056.31</v>
      </c>
      <c r="R1363" s="9">
        <v>307</v>
      </c>
      <c r="S1363" s="9" t="b">
        <v>1</v>
      </c>
      <c r="T1363" s="9">
        <v>0</v>
      </c>
      <c r="U1363" s="9">
        <f t="shared" si="171"/>
        <v>0</v>
      </c>
      <c r="V1363" s="14">
        <f t="shared" si="172"/>
        <v>14293.69</v>
      </c>
      <c r="W1363" s="14">
        <f t="shared" si="173"/>
        <v>3.44074918566775</v>
      </c>
      <c r="X1363" s="14">
        <f t="shared" si="174"/>
        <v>0</v>
      </c>
      <c r="Y1363" s="9">
        <f t="shared" si="175"/>
        <v>0</v>
      </c>
    </row>
    <row r="1364" spans="1:25">
      <c r="A1364" s="5" t="s">
        <v>2821</v>
      </c>
      <c r="B1364" s="6" t="s">
        <v>2822</v>
      </c>
      <c r="C1364" s="7" t="s">
        <v>4128</v>
      </c>
      <c r="D1364" s="7">
        <v>45136</v>
      </c>
      <c r="E1364" s="6">
        <v>7</v>
      </c>
      <c r="F1364" s="6">
        <v>29</v>
      </c>
      <c r="G1364" s="6">
        <v>2023</v>
      </c>
      <c r="H1364" s="7">
        <f t="shared" si="168"/>
        <v>45136</v>
      </c>
      <c r="I1364" s="7" t="str" cm="1">
        <f t="array" ref="I1364">_xlfn.IFS(E1364=1,"January",E1364=2,"Febuary",E1364=3,"March",E1364=4,"April",E1364=5,"May",E1364=6,"June",E1364=7,"July",E1364=8,"August",E1364=9,"September",E1364=10,"October",E1364=11,"November",E1364=12,"December",E1364&gt;12,_xlfn.IFS(F1364=1,"January",F1364=2,"Febuary",F1364=3,"March",F1364=4,"April",F1364=5,"May",F1364=6,"June",F1364=7,"July",F1364=8,"August",F1364=9,"September",F1364=10,"October",F1364=11,"November",F1364=12,"December"))</f>
        <v>July</v>
      </c>
      <c r="J1364" s="7" t="str" cm="1">
        <f t="array" ref="J1364">_xlfn.IFS(OR(I1364="December",I1364="January",I1364="Febuary"),"Winter",OR(I1364="March",I1364="April",I1364="May"),"Spring",OR(I1364="June",I1364="July",I1364="August"),"Summer",OR(I1364="September",I1364="October",I1364="November"),"Fall")</f>
        <v>Summer</v>
      </c>
      <c r="K1364" s="11">
        <v>45143</v>
      </c>
      <c r="L1364" s="6">
        <f t="shared" si="169"/>
        <v>7</v>
      </c>
      <c r="M1364" s="6" t="s">
        <v>14</v>
      </c>
      <c r="N1364" s="6">
        <v>15596</v>
      </c>
      <c r="O1364" s="6">
        <v>721</v>
      </c>
      <c r="P1364" s="12">
        <v>636.97</v>
      </c>
      <c r="Q1364" s="12">
        <f t="shared" si="170"/>
        <v>636.97</v>
      </c>
      <c r="R1364" s="6">
        <v>122</v>
      </c>
      <c r="S1364" s="6" t="b">
        <v>1</v>
      </c>
      <c r="T1364" s="6">
        <v>0</v>
      </c>
      <c r="U1364" s="6">
        <f t="shared" si="171"/>
        <v>0</v>
      </c>
      <c r="V1364" s="12">
        <f t="shared" si="172"/>
        <v>5463.03</v>
      </c>
      <c r="W1364" s="12">
        <f t="shared" si="173"/>
        <v>5.22106557377049</v>
      </c>
      <c r="X1364" s="12">
        <f t="shared" si="174"/>
        <v>0</v>
      </c>
      <c r="Y1364" s="6">
        <f t="shared" si="175"/>
        <v>0</v>
      </c>
    </row>
    <row r="1365" spans="1:25">
      <c r="A1365" s="8" t="s">
        <v>2823</v>
      </c>
      <c r="B1365" s="9" t="s">
        <v>2824</v>
      </c>
      <c r="C1365" s="10" t="s">
        <v>4128</v>
      </c>
      <c r="D1365" s="10">
        <v>45023</v>
      </c>
      <c r="E1365" s="9">
        <v>4</v>
      </c>
      <c r="F1365" s="9">
        <v>7</v>
      </c>
      <c r="G1365" s="9">
        <v>2023</v>
      </c>
      <c r="H1365" s="10">
        <f t="shared" si="168"/>
        <v>45023</v>
      </c>
      <c r="I1365" s="10" t="str" cm="1">
        <f t="array" ref="I1365">_xlfn.IFS(E1365=1,"January",E1365=2,"Febuary",E1365=3,"March",E1365=4,"April",E1365=5,"May",E1365=6,"June",E1365=7,"July",E1365=8,"August",E1365=9,"September",E1365=10,"October",E1365=11,"November",E1365=12,"December",E1365&gt;12,_xlfn.IFS(F1365=1,"January",F1365=2,"Febuary",F1365=3,"March",F1365=4,"April",F1365=5,"May",F1365=6,"June",F1365=7,"July",F1365=8,"August",F1365=9,"September",F1365=10,"October",F1365=11,"November",F1365=12,"December"))</f>
        <v>April</v>
      </c>
      <c r="J1365" s="10" t="str" cm="1">
        <f t="array" ref="J1365">_xlfn.IFS(OR(I1365="December",I1365="January",I1365="Febuary"),"Winter",OR(I1365="March",I1365="April",I1365="May"),"Spring",OR(I1365="June",I1365="July",I1365="August"),"Summer",OR(I1365="September",I1365="October",I1365="November"),"Fall")</f>
        <v>Spring</v>
      </c>
      <c r="K1365" s="13">
        <v>45025</v>
      </c>
      <c r="L1365" s="9">
        <f t="shared" si="169"/>
        <v>2</v>
      </c>
      <c r="M1365" s="9" t="s">
        <v>33</v>
      </c>
      <c r="N1365" s="9">
        <v>34572</v>
      </c>
      <c r="O1365" s="9">
        <v>714</v>
      </c>
      <c r="P1365" s="14">
        <v>922.02</v>
      </c>
      <c r="Q1365" s="14">
        <f t="shared" si="170"/>
        <v>922.02</v>
      </c>
      <c r="R1365" s="9">
        <v>80</v>
      </c>
      <c r="S1365" s="9" t="b">
        <v>0</v>
      </c>
      <c r="T1365" s="9">
        <v>0</v>
      </c>
      <c r="U1365" s="9">
        <f t="shared" si="171"/>
        <v>0</v>
      </c>
      <c r="V1365" s="14">
        <f t="shared" si="172"/>
        <v>3077.98</v>
      </c>
      <c r="W1365" s="14">
        <f t="shared" si="173"/>
        <v>11.52525</v>
      </c>
      <c r="X1365" s="14">
        <f t="shared" si="174"/>
        <v>0</v>
      </c>
      <c r="Y1365" s="9">
        <f t="shared" si="175"/>
        <v>0</v>
      </c>
    </row>
    <row r="1366" spans="1:25">
      <c r="A1366" s="5" t="s">
        <v>2825</v>
      </c>
      <c r="B1366" s="6" t="s">
        <v>2826</v>
      </c>
      <c r="C1366" s="7" t="s">
        <v>4128</v>
      </c>
      <c r="D1366" s="7">
        <v>45037</v>
      </c>
      <c r="E1366" s="6">
        <v>4</v>
      </c>
      <c r="F1366" s="6">
        <v>21</v>
      </c>
      <c r="G1366" s="6">
        <v>2023</v>
      </c>
      <c r="H1366" s="7">
        <f t="shared" si="168"/>
        <v>45037</v>
      </c>
      <c r="I1366" s="7" t="str" cm="1">
        <f t="array" ref="I1366">_xlfn.IFS(E1366=1,"January",E1366=2,"Febuary",E1366=3,"March",E1366=4,"April",E1366=5,"May",E1366=6,"June",E1366=7,"July",E1366=8,"August",E1366=9,"September",E1366=10,"October",E1366=11,"November",E1366=12,"December",E1366&gt;12,_xlfn.IFS(F1366=1,"January",F1366=2,"Febuary",F1366=3,"March",F1366=4,"April",F1366=5,"May",F1366=6,"June",F1366=7,"July",F1366=8,"August",F1366=9,"September",F1366=10,"October",F1366=11,"November",F1366=12,"December"))</f>
        <v>April</v>
      </c>
      <c r="J1366" s="7" t="str" cm="1">
        <f t="array" ref="J1366">_xlfn.IFS(OR(I1366="December",I1366="January",I1366="Febuary"),"Winter",OR(I1366="March",I1366="April",I1366="May"),"Spring",OR(I1366="June",I1366="July",I1366="August"),"Summer",OR(I1366="September",I1366="October",I1366="November"),"Fall")</f>
        <v>Spring</v>
      </c>
      <c r="K1366" s="11">
        <v>45066</v>
      </c>
      <c r="L1366" s="6">
        <f t="shared" si="169"/>
        <v>29</v>
      </c>
      <c r="M1366" s="6" t="s">
        <v>19</v>
      </c>
      <c r="N1366" s="6">
        <v>79757</v>
      </c>
      <c r="O1366" s="6">
        <v>3110</v>
      </c>
      <c r="P1366" s="12">
        <v>2355.5</v>
      </c>
      <c r="Q1366" s="12">
        <f t="shared" si="170"/>
        <v>2355.5</v>
      </c>
      <c r="R1366" s="6">
        <v>287</v>
      </c>
      <c r="S1366" s="6" t="b">
        <v>0</v>
      </c>
      <c r="T1366" s="6">
        <v>0</v>
      </c>
      <c r="U1366" s="6">
        <f t="shared" si="171"/>
        <v>0</v>
      </c>
      <c r="V1366" s="12">
        <f t="shared" si="172"/>
        <v>11994.5</v>
      </c>
      <c r="W1366" s="12">
        <f t="shared" si="173"/>
        <v>8.20731707317073</v>
      </c>
      <c r="X1366" s="12">
        <f t="shared" si="174"/>
        <v>0</v>
      </c>
      <c r="Y1366" s="6">
        <f t="shared" si="175"/>
        <v>0</v>
      </c>
    </row>
    <row r="1367" spans="1:25">
      <c r="A1367" s="8" t="s">
        <v>2827</v>
      </c>
      <c r="B1367" s="9" t="s">
        <v>2828</v>
      </c>
      <c r="C1367" s="10" t="s">
        <v>4128</v>
      </c>
      <c r="D1367" s="10">
        <v>45100</v>
      </c>
      <c r="E1367" s="9">
        <v>6</v>
      </c>
      <c r="F1367" s="9">
        <v>23</v>
      </c>
      <c r="G1367" s="9">
        <v>2023</v>
      </c>
      <c r="H1367" s="10">
        <f t="shared" si="168"/>
        <v>45100</v>
      </c>
      <c r="I1367" s="10" t="str" cm="1">
        <f t="array" ref="I1367">_xlfn.IFS(E1367=1,"January",E1367=2,"Febuary",E1367=3,"March",E1367=4,"April",E1367=5,"May",E1367=6,"June",E1367=7,"July",E1367=8,"August",E1367=9,"September",E1367=10,"October",E1367=11,"November",E1367=12,"December",E1367&gt;12,_xlfn.IFS(F1367=1,"January",F1367=2,"Febuary",F1367=3,"March",F1367=4,"April",F1367=5,"May",F1367=6,"June",F1367=7,"July",F1367=8,"August",F1367=9,"September",F1367=10,"October",F1367=11,"November",F1367=12,"December"))</f>
        <v>June</v>
      </c>
      <c r="J1367" s="10" t="str" cm="1">
        <f t="array" ref="J1367">_xlfn.IFS(OR(I1367="December",I1367="January",I1367="Febuary"),"Winter",OR(I1367="March",I1367="April",I1367="May"),"Spring",OR(I1367="June",I1367="July",I1367="August"),"Summer",OR(I1367="September",I1367="October",I1367="November"),"Fall")</f>
        <v>Summer</v>
      </c>
      <c r="K1367" s="13">
        <v>45122</v>
      </c>
      <c r="L1367" s="9">
        <f t="shared" si="169"/>
        <v>22</v>
      </c>
      <c r="M1367" s="9" t="s">
        <v>19</v>
      </c>
      <c r="N1367" s="9">
        <v>2279</v>
      </c>
      <c r="O1367" s="9">
        <v>102</v>
      </c>
      <c r="P1367" s="14">
        <v>76.62</v>
      </c>
      <c r="Q1367" s="14">
        <f t="shared" si="170"/>
        <v>76.62</v>
      </c>
      <c r="R1367" s="9">
        <v>9</v>
      </c>
      <c r="S1367" s="9" t="b">
        <v>1</v>
      </c>
      <c r="T1367" s="9">
        <v>0</v>
      </c>
      <c r="U1367" s="9">
        <f t="shared" si="171"/>
        <v>0</v>
      </c>
      <c r="V1367" s="14">
        <f t="shared" si="172"/>
        <v>373.38</v>
      </c>
      <c r="W1367" s="14">
        <f t="shared" si="173"/>
        <v>8.51333333333333</v>
      </c>
      <c r="X1367" s="14">
        <f t="shared" si="174"/>
        <v>0</v>
      </c>
      <c r="Y1367" s="9">
        <f t="shared" si="175"/>
        <v>0</v>
      </c>
    </row>
    <row r="1368" spans="1:25">
      <c r="A1368" s="5" t="s">
        <v>2829</v>
      </c>
      <c r="B1368" s="6" t="s">
        <v>2830</v>
      </c>
      <c r="C1368" s="7" t="s">
        <v>4129</v>
      </c>
      <c r="D1368" s="7">
        <v>45251</v>
      </c>
      <c r="E1368" s="6">
        <v>11</v>
      </c>
      <c r="F1368" s="6">
        <v>21</v>
      </c>
      <c r="G1368" s="6">
        <v>2023</v>
      </c>
      <c r="H1368" s="7">
        <f t="shared" si="168"/>
        <v>45251</v>
      </c>
      <c r="I1368" s="7" t="str" cm="1">
        <f t="array" ref="I1368">_xlfn.IFS(E1368=1,"January",E1368=2,"Febuary",E1368=3,"March",E1368=4,"April",E1368=5,"May",E1368=6,"June",E1368=7,"July",E1368=8,"August",E1368=9,"September",E1368=10,"October",E1368=11,"November",E1368=12,"December",E1368&gt;12,_xlfn.IFS(F1368=1,"January",F1368=2,"Febuary",F1368=3,"March",F1368=4,"April",F1368=5,"May",F1368=6,"June",F1368=7,"July",F1368=8,"August",F1368=9,"September",F1368=10,"October",F1368=11,"November",F1368=12,"December"))</f>
        <v>November</v>
      </c>
      <c r="J1368" s="7" t="str" cm="1">
        <f t="array" ref="J1368">_xlfn.IFS(OR(I1368="December",I1368="January",I1368="Febuary"),"Winter",OR(I1368="March",I1368="April",I1368="May"),"Spring",OR(I1368="June",I1368="July",I1368="August"),"Summer",OR(I1368="September",I1368="October",I1368="November"),"Fall")</f>
        <v>Fall</v>
      </c>
      <c r="K1368" s="11">
        <v>45270</v>
      </c>
      <c r="L1368" s="6">
        <f t="shared" si="169"/>
        <v>19</v>
      </c>
      <c r="M1368" s="6" t="s">
        <v>138</v>
      </c>
      <c r="N1368" s="6">
        <v>64197</v>
      </c>
      <c r="O1368" s="6">
        <v>748</v>
      </c>
      <c r="P1368" s="12">
        <v>893.03</v>
      </c>
      <c r="Q1368" s="12">
        <f t="shared" si="170"/>
        <v>893.03</v>
      </c>
      <c r="R1368" s="6">
        <v>91</v>
      </c>
      <c r="S1368" s="6" t="b">
        <v>1</v>
      </c>
      <c r="T1368" s="6">
        <v>0</v>
      </c>
      <c r="U1368" s="6">
        <f t="shared" si="171"/>
        <v>0</v>
      </c>
      <c r="V1368" s="12">
        <f t="shared" si="172"/>
        <v>3656.97</v>
      </c>
      <c r="W1368" s="12">
        <f t="shared" si="173"/>
        <v>9.81351648351648</v>
      </c>
      <c r="X1368" s="12">
        <f t="shared" si="174"/>
        <v>0</v>
      </c>
      <c r="Y1368" s="6">
        <f t="shared" si="175"/>
        <v>0</v>
      </c>
    </row>
    <row r="1369" spans="1:25">
      <c r="A1369" s="8" t="s">
        <v>2831</v>
      </c>
      <c r="B1369" s="9" t="s">
        <v>2832</v>
      </c>
      <c r="C1369" s="10" t="s">
        <v>4131</v>
      </c>
      <c r="D1369" s="10">
        <v>45157</v>
      </c>
      <c r="E1369" s="9">
        <v>8</v>
      </c>
      <c r="F1369" s="9">
        <v>19</v>
      </c>
      <c r="G1369" s="9">
        <v>2023</v>
      </c>
      <c r="H1369" s="10">
        <f t="shared" si="168"/>
        <v>45157</v>
      </c>
      <c r="I1369" s="10" t="str" cm="1">
        <f t="array" ref="I1369">_xlfn.IFS(E1369=1,"January",E1369=2,"Febuary",E1369=3,"March",E1369=4,"April",E1369=5,"May",E1369=6,"June",E1369=7,"July",E1369=8,"August",E1369=9,"September",E1369=10,"October",E1369=11,"November",E1369=12,"December",E1369&gt;12,_xlfn.IFS(F1369=1,"January",F1369=2,"Febuary",F1369=3,"March",F1369=4,"April",F1369=5,"May",F1369=6,"June",F1369=7,"July",F1369=8,"August",F1369=9,"September",F1369=10,"October",F1369=11,"November",F1369=12,"December"))</f>
        <v>August</v>
      </c>
      <c r="J1369" s="10" t="str" cm="1">
        <f t="array" ref="J1369">_xlfn.IFS(OR(I1369="December",I1369="January",I1369="Febuary"),"Winter",OR(I1369="March",I1369="April",I1369="May"),"Spring",OR(I1369="June",I1369="July",I1369="August"),"Summer",OR(I1369="September",I1369="October",I1369="November"),"Fall")</f>
        <v>Summer</v>
      </c>
      <c r="K1369" s="13">
        <v>45159</v>
      </c>
      <c r="L1369" s="9">
        <f t="shared" si="169"/>
        <v>2</v>
      </c>
      <c r="M1369" s="9" t="s">
        <v>23</v>
      </c>
      <c r="N1369" s="9">
        <v>63516</v>
      </c>
      <c r="O1369" s="9">
        <v>1645</v>
      </c>
      <c r="P1369" s="14">
        <v>904.59</v>
      </c>
      <c r="Q1369" s="14">
        <f t="shared" si="170"/>
        <v>904.59</v>
      </c>
      <c r="R1369" s="9">
        <v>259</v>
      </c>
      <c r="S1369" s="9" t="b">
        <v>0</v>
      </c>
      <c r="T1369" s="9">
        <v>0</v>
      </c>
      <c r="U1369" s="9">
        <f t="shared" si="171"/>
        <v>0</v>
      </c>
      <c r="V1369" s="14">
        <f t="shared" si="172"/>
        <v>12045.41</v>
      </c>
      <c r="W1369" s="14">
        <f t="shared" si="173"/>
        <v>3.49262548262548</v>
      </c>
      <c r="X1369" s="14">
        <f t="shared" si="174"/>
        <v>0</v>
      </c>
      <c r="Y1369" s="9">
        <f t="shared" si="175"/>
        <v>0</v>
      </c>
    </row>
    <row r="1370" spans="1:25">
      <c r="A1370" s="5" t="s">
        <v>2833</v>
      </c>
      <c r="B1370" s="6" t="s">
        <v>2834</v>
      </c>
      <c r="C1370" s="7" t="s">
        <v>4129</v>
      </c>
      <c r="D1370" s="7">
        <v>45185</v>
      </c>
      <c r="E1370" s="6">
        <v>9</v>
      </c>
      <c r="F1370" s="6">
        <v>16</v>
      </c>
      <c r="G1370" s="6">
        <v>2023</v>
      </c>
      <c r="H1370" s="7">
        <f t="shared" si="168"/>
        <v>45185</v>
      </c>
      <c r="I1370" s="7" t="str" cm="1">
        <f t="array" ref="I1370">_xlfn.IFS(E1370=1,"January",E1370=2,"Febuary",E1370=3,"March",E1370=4,"April",E1370=5,"May",E1370=6,"June",E1370=7,"July",E1370=8,"August",E1370=9,"September",E1370=10,"October",E1370=11,"November",E1370=12,"December",E1370&gt;12,_xlfn.IFS(F1370=1,"January",F1370=2,"Febuary",F1370=3,"March",F1370=4,"April",F1370=5,"May",F1370=6,"June",F1370=7,"July",F1370=8,"August",F1370=9,"September",F1370=10,"October",F1370=11,"November",F1370=12,"December"))</f>
        <v>September</v>
      </c>
      <c r="J1370" s="7" t="str" cm="1">
        <f t="array" ref="J1370">_xlfn.IFS(OR(I1370="December",I1370="January",I1370="Febuary"),"Winter",OR(I1370="March",I1370="April",I1370="May"),"Spring",OR(I1370="June",I1370="July",I1370="August"),"Summer",OR(I1370="September",I1370="October",I1370="November"),"Fall")</f>
        <v>Fall</v>
      </c>
      <c r="K1370" s="11">
        <v>45186</v>
      </c>
      <c r="L1370" s="6">
        <f t="shared" si="169"/>
        <v>1</v>
      </c>
      <c r="M1370" s="6" t="s">
        <v>19</v>
      </c>
      <c r="N1370" s="6">
        <v>8083</v>
      </c>
      <c r="O1370" s="6">
        <v>327</v>
      </c>
      <c r="P1370" s="12">
        <v>223.29</v>
      </c>
      <c r="Q1370" s="12">
        <f t="shared" si="170"/>
        <v>223.29</v>
      </c>
      <c r="R1370" s="6">
        <v>33</v>
      </c>
      <c r="S1370" s="6" t="b">
        <v>1</v>
      </c>
      <c r="T1370" s="6">
        <v>0</v>
      </c>
      <c r="U1370" s="6">
        <f t="shared" si="171"/>
        <v>0</v>
      </c>
      <c r="V1370" s="12">
        <f t="shared" si="172"/>
        <v>1426.71</v>
      </c>
      <c r="W1370" s="12">
        <f t="shared" si="173"/>
        <v>6.76636363636364</v>
      </c>
      <c r="X1370" s="12">
        <f t="shared" si="174"/>
        <v>0</v>
      </c>
      <c r="Y1370" s="6">
        <f t="shared" si="175"/>
        <v>0</v>
      </c>
    </row>
    <row r="1371" spans="1:25">
      <c r="A1371" s="8" t="s">
        <v>2835</v>
      </c>
      <c r="B1371" s="9" t="s">
        <v>2836</v>
      </c>
      <c r="C1371" s="10" t="s">
        <v>4131</v>
      </c>
      <c r="D1371" s="10">
        <v>45198</v>
      </c>
      <c r="E1371" s="9">
        <v>9</v>
      </c>
      <c r="F1371" s="9">
        <v>29</v>
      </c>
      <c r="G1371" s="9">
        <v>2023</v>
      </c>
      <c r="H1371" s="10">
        <f t="shared" si="168"/>
        <v>45198</v>
      </c>
      <c r="I1371" s="10" t="str" cm="1">
        <f t="array" ref="I1371">_xlfn.IFS(E1371=1,"January",E1371=2,"Febuary",E1371=3,"March",E1371=4,"April",E1371=5,"May",E1371=6,"June",E1371=7,"July",E1371=8,"August",E1371=9,"September",E1371=10,"October",E1371=11,"November",E1371=12,"December",E1371&gt;12,_xlfn.IFS(F1371=1,"January",F1371=2,"Febuary",F1371=3,"March",F1371=4,"April",F1371=5,"May",F1371=6,"June",F1371=7,"July",F1371=8,"August",F1371=9,"September",F1371=10,"October",F1371=11,"November",F1371=12,"December"))</f>
        <v>September</v>
      </c>
      <c r="J1371" s="10" t="str" cm="1">
        <f t="array" ref="J1371">_xlfn.IFS(OR(I1371="December",I1371="January",I1371="Febuary"),"Winter",OR(I1371="March",I1371="April",I1371="May"),"Spring",OR(I1371="June",I1371="July",I1371="August"),"Summer",OR(I1371="September",I1371="October",I1371="November"),"Fall")</f>
        <v>Fall</v>
      </c>
      <c r="K1371" s="13">
        <v>45202</v>
      </c>
      <c r="L1371" s="9">
        <f t="shared" si="169"/>
        <v>4</v>
      </c>
      <c r="M1371" s="9" t="s">
        <v>33</v>
      </c>
      <c r="N1371" s="9">
        <v>18771</v>
      </c>
      <c r="O1371" s="9">
        <v>529</v>
      </c>
      <c r="P1371" s="14">
        <v>594.49</v>
      </c>
      <c r="Q1371" s="14">
        <f t="shared" si="170"/>
        <v>594.49</v>
      </c>
      <c r="R1371" s="9">
        <v>74</v>
      </c>
      <c r="S1371" s="9" t="b">
        <v>0</v>
      </c>
      <c r="T1371" s="9">
        <v>0</v>
      </c>
      <c r="U1371" s="9">
        <f t="shared" si="171"/>
        <v>0</v>
      </c>
      <c r="V1371" s="14">
        <f t="shared" si="172"/>
        <v>3105.51</v>
      </c>
      <c r="W1371" s="14">
        <f t="shared" si="173"/>
        <v>8.03364864864865</v>
      </c>
      <c r="X1371" s="14">
        <f t="shared" si="174"/>
        <v>0</v>
      </c>
      <c r="Y1371" s="9">
        <f t="shared" si="175"/>
        <v>0</v>
      </c>
    </row>
    <row r="1372" spans="1:25">
      <c r="A1372" s="5" t="s">
        <v>2837</v>
      </c>
      <c r="B1372" s="6" t="s">
        <v>2838</v>
      </c>
      <c r="C1372" s="7" t="s">
        <v>4131</v>
      </c>
      <c r="D1372" s="7">
        <v>45148</v>
      </c>
      <c r="E1372" s="6">
        <v>8</v>
      </c>
      <c r="F1372" s="6">
        <v>10</v>
      </c>
      <c r="G1372" s="6">
        <v>2023</v>
      </c>
      <c r="H1372" s="7">
        <f t="shared" si="168"/>
        <v>45148</v>
      </c>
      <c r="I1372" s="7" t="str" cm="1">
        <f t="array" ref="I1372">_xlfn.IFS(E1372=1,"January",E1372=2,"Febuary",E1372=3,"March",E1372=4,"April",E1372=5,"May",E1372=6,"June",E1372=7,"July",E1372=8,"August",E1372=9,"September",E1372=10,"October",E1372=11,"November",E1372=12,"December",E1372&gt;12,_xlfn.IFS(F1372=1,"January",F1372=2,"Febuary",F1372=3,"March",F1372=4,"April",F1372=5,"May",F1372=6,"June",F1372=7,"July",F1372=8,"August",F1372=9,"September",F1372=10,"October",F1372=11,"November",F1372=12,"December"))</f>
        <v>August</v>
      </c>
      <c r="J1372" s="7" t="str" cm="1">
        <f t="array" ref="J1372">_xlfn.IFS(OR(I1372="December",I1372="January",I1372="Febuary"),"Winter",OR(I1372="March",I1372="April",I1372="May"),"Spring",OR(I1372="June",I1372="July",I1372="August"),"Summer",OR(I1372="September",I1372="October",I1372="November"),"Fall")</f>
        <v>Summer</v>
      </c>
      <c r="K1372" s="11">
        <v>45159</v>
      </c>
      <c r="L1372" s="6">
        <f t="shared" si="169"/>
        <v>11</v>
      </c>
      <c r="M1372" s="6" t="s">
        <v>14</v>
      </c>
      <c r="N1372" s="6">
        <v>30975</v>
      </c>
      <c r="O1372" s="6">
        <v>640</v>
      </c>
      <c r="P1372" s="12">
        <v>380.6</v>
      </c>
      <c r="Q1372" s="12">
        <f t="shared" si="170"/>
        <v>380.6</v>
      </c>
      <c r="R1372" s="6">
        <v>68</v>
      </c>
      <c r="S1372" s="6" t="b">
        <v>0</v>
      </c>
      <c r="T1372" s="6">
        <v>0</v>
      </c>
      <c r="U1372" s="6">
        <f t="shared" si="171"/>
        <v>0</v>
      </c>
      <c r="V1372" s="12">
        <f t="shared" si="172"/>
        <v>3019.4</v>
      </c>
      <c r="W1372" s="12">
        <f t="shared" si="173"/>
        <v>5.59705882352941</v>
      </c>
      <c r="X1372" s="12">
        <f t="shared" si="174"/>
        <v>0</v>
      </c>
      <c r="Y1372" s="6">
        <f t="shared" si="175"/>
        <v>0</v>
      </c>
    </row>
    <row r="1373" spans="1:25">
      <c r="A1373" s="8" t="s">
        <v>2839</v>
      </c>
      <c r="B1373" s="9" t="s">
        <v>2840</v>
      </c>
      <c r="C1373" s="10" t="s">
        <v>4131</v>
      </c>
      <c r="D1373" s="10">
        <v>45187</v>
      </c>
      <c r="E1373" s="9">
        <v>9</v>
      </c>
      <c r="F1373" s="9">
        <v>18</v>
      </c>
      <c r="G1373" s="9">
        <v>2023</v>
      </c>
      <c r="H1373" s="10">
        <f t="shared" si="168"/>
        <v>45187</v>
      </c>
      <c r="I1373" s="10" t="str" cm="1">
        <f t="array" ref="I1373">_xlfn.IFS(E1373=1,"January",E1373=2,"Febuary",E1373=3,"March",E1373=4,"April",E1373=5,"May",E1373=6,"June",E1373=7,"July",E1373=8,"August",E1373=9,"September",E1373=10,"October",E1373=11,"November",E1373=12,"December",E1373&gt;12,_xlfn.IFS(F1373=1,"January",F1373=2,"Febuary",F1373=3,"March",F1373=4,"April",F1373=5,"May",F1373=6,"June",F1373=7,"July",F1373=8,"August",F1373=9,"September",F1373=10,"October",F1373=11,"November",F1373=12,"December"))</f>
        <v>September</v>
      </c>
      <c r="J1373" s="10" t="str" cm="1">
        <f t="array" ref="J1373">_xlfn.IFS(OR(I1373="December",I1373="January",I1373="Febuary"),"Winter",OR(I1373="March",I1373="April",I1373="May"),"Spring",OR(I1373="June",I1373="July",I1373="August"),"Summer",OR(I1373="September",I1373="October",I1373="November"),"Fall")</f>
        <v>Fall</v>
      </c>
      <c r="K1373" s="13">
        <v>45207</v>
      </c>
      <c r="L1373" s="9">
        <f t="shared" si="169"/>
        <v>20</v>
      </c>
      <c r="M1373" s="9" t="s">
        <v>23</v>
      </c>
      <c r="N1373" s="9">
        <v>46648</v>
      </c>
      <c r="O1373" s="9">
        <v>876</v>
      </c>
      <c r="P1373" s="14">
        <v>959.34</v>
      </c>
      <c r="Q1373" s="14">
        <f t="shared" si="170"/>
        <v>959.34</v>
      </c>
      <c r="R1373" s="9">
        <v>83</v>
      </c>
      <c r="S1373" s="9" t="b">
        <v>1</v>
      </c>
      <c r="T1373" s="9">
        <v>0</v>
      </c>
      <c r="U1373" s="9">
        <f t="shared" si="171"/>
        <v>0</v>
      </c>
      <c r="V1373" s="14">
        <f t="shared" si="172"/>
        <v>3190.66</v>
      </c>
      <c r="W1373" s="14">
        <f t="shared" si="173"/>
        <v>11.558313253012</v>
      </c>
      <c r="X1373" s="14">
        <f t="shared" si="174"/>
        <v>0</v>
      </c>
      <c r="Y1373" s="9">
        <f t="shared" si="175"/>
        <v>0</v>
      </c>
    </row>
    <row r="1374" spans="1:25">
      <c r="A1374" s="5" t="s">
        <v>2841</v>
      </c>
      <c r="B1374" s="6" t="s">
        <v>2842</v>
      </c>
      <c r="C1374" s="7" t="s">
        <v>4128</v>
      </c>
      <c r="D1374" s="7">
        <v>45281</v>
      </c>
      <c r="E1374" s="6">
        <v>12</v>
      </c>
      <c r="F1374" s="6">
        <v>21</v>
      </c>
      <c r="G1374" s="6">
        <v>2023</v>
      </c>
      <c r="H1374" s="7">
        <f t="shared" si="168"/>
        <v>45281</v>
      </c>
      <c r="I1374" s="7" t="str" cm="1">
        <f t="array" ref="I1374">_xlfn.IFS(E1374=1,"January",E1374=2,"Febuary",E1374=3,"March",E1374=4,"April",E1374=5,"May",E1374=6,"June",E1374=7,"July",E1374=8,"August",E1374=9,"September",E1374=10,"October",E1374=11,"November",E1374=12,"December",E1374&gt;12,_xlfn.IFS(F1374=1,"January",F1374=2,"Febuary",F1374=3,"March",F1374=4,"April",F1374=5,"May",F1374=6,"June",F1374=7,"July",F1374=8,"August",F1374=9,"September",F1374=10,"October",F1374=11,"November",F1374=12,"December"))</f>
        <v>December</v>
      </c>
      <c r="J1374" s="7" t="str" cm="1">
        <f t="array" ref="J1374">_xlfn.IFS(OR(I1374="December",I1374="January",I1374="Febuary"),"Winter",OR(I1374="March",I1374="April",I1374="May"),"Spring",OR(I1374="June",I1374="July",I1374="August"),"Summer",OR(I1374="September",I1374="October",I1374="November"),"Fall")</f>
        <v>Winter</v>
      </c>
      <c r="K1374" s="11">
        <v>45305</v>
      </c>
      <c r="L1374" s="6">
        <f t="shared" si="169"/>
        <v>24</v>
      </c>
      <c r="M1374" s="6" t="s">
        <v>41</v>
      </c>
      <c r="N1374" s="6">
        <v>49285</v>
      </c>
      <c r="O1374" s="6">
        <v>752</v>
      </c>
      <c r="P1374" s="12">
        <v>910.68</v>
      </c>
      <c r="Q1374" s="12">
        <f t="shared" si="170"/>
        <v>910.68</v>
      </c>
      <c r="R1374" s="6">
        <v>40</v>
      </c>
      <c r="S1374" s="6" t="b">
        <v>0</v>
      </c>
      <c r="T1374" s="6">
        <v>0</v>
      </c>
      <c r="U1374" s="6">
        <f t="shared" si="171"/>
        <v>0</v>
      </c>
      <c r="V1374" s="12">
        <f t="shared" si="172"/>
        <v>1089.32</v>
      </c>
      <c r="W1374" s="12">
        <f t="shared" si="173"/>
        <v>22.767</v>
      </c>
      <c r="X1374" s="12">
        <f t="shared" si="174"/>
        <v>0</v>
      </c>
      <c r="Y1374" s="6">
        <f t="shared" si="175"/>
        <v>0</v>
      </c>
    </row>
    <row r="1375" spans="1:25">
      <c r="A1375" s="8" t="s">
        <v>2843</v>
      </c>
      <c r="B1375" s="9" t="s">
        <v>2844</v>
      </c>
      <c r="C1375" s="10" t="s">
        <v>4129</v>
      </c>
      <c r="D1375" s="10">
        <v>44992</v>
      </c>
      <c r="E1375" s="9">
        <v>3</v>
      </c>
      <c r="F1375" s="9">
        <v>7</v>
      </c>
      <c r="G1375" s="9">
        <v>2023</v>
      </c>
      <c r="H1375" s="10">
        <f t="shared" si="168"/>
        <v>44992</v>
      </c>
      <c r="I1375" s="10" t="str" cm="1">
        <f t="array" ref="I1375">_xlfn.IFS(E1375=1,"January",E1375=2,"Febuary",E1375=3,"March",E1375=4,"April",E1375=5,"May",E1375=6,"June",E1375=7,"July",E1375=8,"August",E1375=9,"September",E1375=10,"October",E1375=11,"November",E1375=12,"December",E1375&gt;12,_xlfn.IFS(F1375=1,"January",F1375=2,"Febuary",F1375=3,"March",F1375=4,"April",F1375=5,"May",F1375=6,"June",F1375=7,"July",F1375=8,"August",F1375=9,"September",F1375=10,"October",F1375=11,"November",F1375=12,"December"))</f>
        <v>March</v>
      </c>
      <c r="J1375" s="10" t="str" cm="1">
        <f t="array" ref="J1375">_xlfn.IFS(OR(I1375="December",I1375="January",I1375="Febuary"),"Winter",OR(I1375="March",I1375="April",I1375="May"),"Spring",OR(I1375="June",I1375="July",I1375="August"),"Summer",OR(I1375="September",I1375="October",I1375="November"),"Fall")</f>
        <v>Spring</v>
      </c>
      <c r="K1375" s="13">
        <v>45001</v>
      </c>
      <c r="L1375" s="9">
        <f t="shared" si="169"/>
        <v>9</v>
      </c>
      <c r="M1375" s="9" t="s">
        <v>19</v>
      </c>
      <c r="N1375" s="9">
        <v>20063</v>
      </c>
      <c r="O1375" s="9">
        <v>888</v>
      </c>
      <c r="P1375" s="14">
        <v>1045.09</v>
      </c>
      <c r="Q1375" s="14">
        <f t="shared" si="170"/>
        <v>1045.09</v>
      </c>
      <c r="R1375" s="9">
        <v>44</v>
      </c>
      <c r="S1375" s="9" t="b">
        <v>0</v>
      </c>
      <c r="T1375" s="9">
        <v>0</v>
      </c>
      <c r="U1375" s="9">
        <f t="shared" si="171"/>
        <v>0</v>
      </c>
      <c r="V1375" s="14">
        <f t="shared" si="172"/>
        <v>1154.91</v>
      </c>
      <c r="W1375" s="14">
        <f t="shared" si="173"/>
        <v>23.7520454545455</v>
      </c>
      <c r="X1375" s="14">
        <f t="shared" si="174"/>
        <v>0</v>
      </c>
      <c r="Y1375" s="9">
        <f t="shared" si="175"/>
        <v>0</v>
      </c>
    </row>
    <row r="1376" spans="1:25">
      <c r="A1376" s="5" t="s">
        <v>2845</v>
      </c>
      <c r="B1376" s="6" t="s">
        <v>2846</v>
      </c>
      <c r="C1376" s="7" t="s">
        <v>4128</v>
      </c>
      <c r="D1376" s="7">
        <v>45237</v>
      </c>
      <c r="E1376" s="6">
        <v>11</v>
      </c>
      <c r="F1376" s="6">
        <v>7</v>
      </c>
      <c r="G1376" s="6">
        <v>2023</v>
      </c>
      <c r="H1376" s="7">
        <f t="shared" si="168"/>
        <v>45237</v>
      </c>
      <c r="I1376" s="7" t="str" cm="1">
        <f t="array" ref="I1376">_xlfn.IFS(E1376=1,"January",E1376=2,"Febuary",E1376=3,"March",E1376=4,"April",E1376=5,"May",E1376=6,"June",E1376=7,"July",E1376=8,"August",E1376=9,"September",E1376=10,"October",E1376=11,"November",E1376=12,"December",E1376&gt;12,_xlfn.IFS(F1376=1,"January",F1376=2,"Febuary",F1376=3,"March",F1376=4,"April",F1376=5,"May",F1376=6,"June",F1376=7,"July",F1376=8,"August",F1376=9,"September",F1376=10,"October",F1376=11,"November",F1376=12,"December"))</f>
        <v>November</v>
      </c>
      <c r="J1376" s="7" t="str" cm="1">
        <f t="array" ref="J1376">_xlfn.IFS(OR(I1376="December",I1376="January",I1376="Febuary"),"Winter",OR(I1376="March",I1376="April",I1376="May"),"Spring",OR(I1376="June",I1376="July",I1376="August"),"Summer",OR(I1376="September",I1376="October",I1376="November"),"Fall")</f>
        <v>Fall</v>
      </c>
      <c r="K1376" s="11">
        <v>45247</v>
      </c>
      <c r="L1376" s="6">
        <f t="shared" si="169"/>
        <v>10</v>
      </c>
      <c r="M1376" s="6" t="s">
        <v>41</v>
      </c>
      <c r="N1376" s="6">
        <v>68642</v>
      </c>
      <c r="O1376" s="6">
        <v>2266</v>
      </c>
      <c r="P1376" s="12">
        <v>4087.33</v>
      </c>
      <c r="Q1376" s="12">
        <f t="shared" si="170"/>
        <v>3636.145</v>
      </c>
      <c r="R1376" s="6">
        <v>190</v>
      </c>
      <c r="S1376" s="6" t="b">
        <v>0</v>
      </c>
      <c r="T1376" s="6">
        <v>0</v>
      </c>
      <c r="U1376" s="6">
        <f t="shared" si="171"/>
        <v>0</v>
      </c>
      <c r="V1376" s="12">
        <f t="shared" si="172"/>
        <v>5863.855</v>
      </c>
      <c r="W1376" s="12">
        <f t="shared" si="173"/>
        <v>19.1376052631579</v>
      </c>
      <c r="X1376" s="12">
        <f t="shared" si="174"/>
        <v>0</v>
      </c>
      <c r="Y1376" s="6">
        <f t="shared" si="175"/>
        <v>0</v>
      </c>
    </row>
    <row r="1377" spans="1:25">
      <c r="A1377" s="8" t="s">
        <v>2847</v>
      </c>
      <c r="B1377" s="9" t="s">
        <v>2848</v>
      </c>
      <c r="C1377" s="10" t="s">
        <v>4127</v>
      </c>
      <c r="D1377" s="10">
        <v>45123</v>
      </c>
      <c r="E1377" s="9">
        <v>7</v>
      </c>
      <c r="F1377" s="9">
        <v>16</v>
      </c>
      <c r="G1377" s="9">
        <v>2023</v>
      </c>
      <c r="H1377" s="10">
        <f t="shared" si="168"/>
        <v>45123</v>
      </c>
      <c r="I1377" s="10" t="str" cm="1">
        <f t="array" ref="I1377">_xlfn.IFS(E1377=1,"January",E1377=2,"Febuary",E1377=3,"March",E1377=4,"April",E1377=5,"May",E1377=6,"June",E1377=7,"July",E1377=8,"August",E1377=9,"September",E1377=10,"October",E1377=11,"November",E1377=12,"December",E1377&gt;12,_xlfn.IFS(F1377=1,"January",F1377=2,"Febuary",F1377=3,"March",F1377=4,"April",F1377=5,"May",F1377=6,"June",F1377=7,"July",F1377=8,"August",F1377=9,"September",F1377=10,"October",F1377=11,"November",F1377=12,"December"))</f>
        <v>July</v>
      </c>
      <c r="J1377" s="10" t="str" cm="1">
        <f t="array" ref="J1377">_xlfn.IFS(OR(I1377="December",I1377="January",I1377="Febuary"),"Winter",OR(I1377="March",I1377="April",I1377="May"),"Spring",OR(I1377="June",I1377="July",I1377="August"),"Summer",OR(I1377="September",I1377="October",I1377="November"),"Fall")</f>
        <v>Summer</v>
      </c>
      <c r="K1377" s="13">
        <v>45137</v>
      </c>
      <c r="L1377" s="9">
        <f t="shared" si="169"/>
        <v>14</v>
      </c>
      <c r="M1377" s="9" t="s">
        <v>33</v>
      </c>
      <c r="N1377" s="9">
        <v>91093</v>
      </c>
      <c r="O1377" s="9">
        <v>1189</v>
      </c>
      <c r="P1377" s="14">
        <v>1539.87</v>
      </c>
      <c r="Q1377" s="14">
        <f t="shared" si="170"/>
        <v>1539.87</v>
      </c>
      <c r="R1377" s="9">
        <v>131</v>
      </c>
      <c r="S1377" s="9" t="b">
        <v>0</v>
      </c>
      <c r="T1377" s="9">
        <v>0</v>
      </c>
      <c r="U1377" s="9">
        <f t="shared" si="171"/>
        <v>0</v>
      </c>
      <c r="V1377" s="14">
        <f t="shared" si="172"/>
        <v>5010.13</v>
      </c>
      <c r="W1377" s="14">
        <f t="shared" si="173"/>
        <v>11.7547328244275</v>
      </c>
      <c r="X1377" s="14">
        <f t="shared" si="174"/>
        <v>0</v>
      </c>
      <c r="Y1377" s="9">
        <f t="shared" si="175"/>
        <v>0</v>
      </c>
    </row>
    <row r="1378" spans="1:25">
      <c r="A1378" s="5" t="s">
        <v>2849</v>
      </c>
      <c r="B1378" s="6" t="s">
        <v>2850</v>
      </c>
      <c r="C1378" s="7" t="s">
        <v>4129</v>
      </c>
      <c r="D1378" s="7">
        <v>45281</v>
      </c>
      <c r="E1378" s="6">
        <v>12</v>
      </c>
      <c r="F1378" s="6">
        <v>21</v>
      </c>
      <c r="G1378" s="6">
        <v>2023</v>
      </c>
      <c r="H1378" s="7">
        <f t="shared" si="168"/>
        <v>45281</v>
      </c>
      <c r="I1378" s="7" t="str" cm="1">
        <f t="array" ref="I1378">_xlfn.IFS(E1378=1,"January",E1378=2,"Febuary",E1378=3,"March",E1378=4,"April",E1378=5,"May",E1378=6,"June",E1378=7,"July",E1378=8,"August",E1378=9,"September",E1378=10,"October",E1378=11,"November",E1378=12,"December",E1378&gt;12,_xlfn.IFS(F1378=1,"January",F1378=2,"Febuary",F1378=3,"March",F1378=4,"April",F1378=5,"May",F1378=6,"June",F1378=7,"July",F1378=8,"August",F1378=9,"September",F1378=10,"October",F1378=11,"November",F1378=12,"December"))</f>
        <v>December</v>
      </c>
      <c r="J1378" s="7" t="str" cm="1">
        <f t="array" ref="J1378">_xlfn.IFS(OR(I1378="December",I1378="January",I1378="Febuary"),"Winter",OR(I1378="March",I1378="April",I1378="May"),"Spring",OR(I1378="June",I1378="July",I1378="August"),"Summer",OR(I1378="September",I1378="October",I1378="November"),"Fall")</f>
        <v>Winter</v>
      </c>
      <c r="K1378" s="11">
        <v>45289</v>
      </c>
      <c r="L1378" s="6">
        <f t="shared" si="169"/>
        <v>8</v>
      </c>
      <c r="M1378" s="6" t="s">
        <v>23</v>
      </c>
      <c r="N1378" s="6">
        <v>87143</v>
      </c>
      <c r="O1378" s="6">
        <v>2204</v>
      </c>
      <c r="P1378" s="12">
        <v>2649.14</v>
      </c>
      <c r="Q1378" s="12">
        <f t="shared" si="170"/>
        <v>2649.14</v>
      </c>
      <c r="R1378" s="6">
        <v>391</v>
      </c>
      <c r="S1378" s="6" t="b">
        <v>1</v>
      </c>
      <c r="T1378" s="6">
        <v>0</v>
      </c>
      <c r="U1378" s="6">
        <f t="shared" si="171"/>
        <v>0</v>
      </c>
      <c r="V1378" s="12">
        <f t="shared" si="172"/>
        <v>16900.86</v>
      </c>
      <c r="W1378" s="12">
        <f t="shared" si="173"/>
        <v>6.77529411764706</v>
      </c>
      <c r="X1378" s="12">
        <f t="shared" si="174"/>
        <v>0</v>
      </c>
      <c r="Y1378" s="6">
        <f t="shared" si="175"/>
        <v>0</v>
      </c>
    </row>
    <row r="1379" spans="1:25">
      <c r="A1379" s="8" t="s">
        <v>2851</v>
      </c>
      <c r="B1379" s="9" t="s">
        <v>2852</v>
      </c>
      <c r="C1379" s="10" t="s">
        <v>4131</v>
      </c>
      <c r="D1379" s="10">
        <v>45102</v>
      </c>
      <c r="E1379" s="9">
        <v>6</v>
      </c>
      <c r="F1379" s="9">
        <v>25</v>
      </c>
      <c r="G1379" s="9">
        <v>2023</v>
      </c>
      <c r="H1379" s="10">
        <f t="shared" si="168"/>
        <v>45102</v>
      </c>
      <c r="I1379" s="10" t="str" cm="1">
        <f t="array" ref="I1379">_xlfn.IFS(E1379=1,"January",E1379=2,"Febuary",E1379=3,"March",E1379=4,"April",E1379=5,"May",E1379=6,"June",E1379=7,"July",E1379=8,"August",E1379=9,"September",E1379=10,"October",E1379=11,"November",E1379=12,"December",E1379&gt;12,_xlfn.IFS(F1379=1,"January",F1379=2,"Febuary",F1379=3,"March",F1379=4,"April",F1379=5,"May",F1379=6,"June",F1379=7,"July",F1379=8,"August",F1379=9,"September",F1379=10,"October",F1379=11,"November",F1379=12,"December"))</f>
        <v>June</v>
      </c>
      <c r="J1379" s="10" t="str" cm="1">
        <f t="array" ref="J1379">_xlfn.IFS(OR(I1379="December",I1379="January",I1379="Febuary"),"Winter",OR(I1379="March",I1379="April",I1379="May"),"Spring",OR(I1379="June",I1379="July",I1379="August"),"Summer",OR(I1379="September",I1379="October",I1379="November"),"Fall")</f>
        <v>Summer</v>
      </c>
      <c r="K1379" s="13">
        <v>45110</v>
      </c>
      <c r="L1379" s="9">
        <f t="shared" si="169"/>
        <v>8</v>
      </c>
      <c r="M1379" s="9" t="s">
        <v>19</v>
      </c>
      <c r="N1379" s="9">
        <v>38599</v>
      </c>
      <c r="O1379" s="9">
        <v>953</v>
      </c>
      <c r="P1379" s="14">
        <v>1063.61</v>
      </c>
      <c r="Q1379" s="14">
        <f t="shared" si="170"/>
        <v>1063.61</v>
      </c>
      <c r="R1379" s="9">
        <v>0</v>
      </c>
      <c r="S1379" s="9" t="b">
        <v>0</v>
      </c>
      <c r="T1379" s="9">
        <v>0</v>
      </c>
      <c r="U1379" s="9">
        <f t="shared" si="171"/>
        <v>0</v>
      </c>
      <c r="V1379" s="14">
        <f t="shared" si="172"/>
        <v>-1063.61</v>
      </c>
      <c r="W1379" s="14">
        <f t="shared" si="173"/>
        <v>0</v>
      </c>
      <c r="X1379" s="14">
        <f t="shared" si="174"/>
        <v>0</v>
      </c>
      <c r="Y1379" s="9">
        <f t="shared" si="175"/>
        <v>0</v>
      </c>
    </row>
    <row r="1380" spans="1:25">
      <c r="A1380" s="5" t="s">
        <v>2853</v>
      </c>
      <c r="B1380" s="6" t="s">
        <v>2854</v>
      </c>
      <c r="C1380" s="7" t="s">
        <v>4128</v>
      </c>
      <c r="D1380" s="7">
        <v>44995</v>
      </c>
      <c r="E1380" s="6">
        <v>3</v>
      </c>
      <c r="F1380" s="6">
        <v>10</v>
      </c>
      <c r="G1380" s="6">
        <v>2023</v>
      </c>
      <c r="H1380" s="7">
        <f t="shared" si="168"/>
        <v>44995</v>
      </c>
      <c r="I1380" s="7" t="str" cm="1">
        <f t="array" ref="I1380">_xlfn.IFS(E1380=1,"January",E1380=2,"Febuary",E1380=3,"March",E1380=4,"April",E1380=5,"May",E1380=6,"June",E1380=7,"July",E1380=8,"August",E1380=9,"September",E1380=10,"October",E1380=11,"November",E1380=12,"December",E1380&gt;12,_xlfn.IFS(F1380=1,"January",F1380=2,"Febuary",F1380=3,"March",F1380=4,"April",F1380=5,"May",F1380=6,"June",F1380=7,"July",F1380=8,"August",F1380=9,"September",F1380=10,"October",F1380=11,"November",F1380=12,"December"))</f>
        <v>March</v>
      </c>
      <c r="J1380" s="7" t="str" cm="1">
        <f t="array" ref="J1380">_xlfn.IFS(OR(I1380="December",I1380="January",I1380="Febuary"),"Winter",OR(I1380="March",I1380="April",I1380="May"),"Spring",OR(I1380="June",I1380="July",I1380="August"),"Summer",OR(I1380="September",I1380="October",I1380="November"),"Fall")</f>
        <v>Spring</v>
      </c>
      <c r="K1380" s="11">
        <v>45003</v>
      </c>
      <c r="L1380" s="6">
        <f t="shared" si="169"/>
        <v>8</v>
      </c>
      <c r="M1380" s="6" t="s">
        <v>14</v>
      </c>
      <c r="N1380" s="6">
        <v>52920</v>
      </c>
      <c r="O1380" s="6">
        <v>913</v>
      </c>
      <c r="P1380" s="12">
        <v>1576.24</v>
      </c>
      <c r="Q1380" s="12">
        <f t="shared" si="170"/>
        <v>1576.24</v>
      </c>
      <c r="R1380" s="6">
        <v>82</v>
      </c>
      <c r="S1380" s="6" t="b">
        <v>1</v>
      </c>
      <c r="T1380" s="6">
        <v>0</v>
      </c>
      <c r="U1380" s="6">
        <f t="shared" si="171"/>
        <v>0</v>
      </c>
      <c r="V1380" s="12">
        <f t="shared" si="172"/>
        <v>2523.76</v>
      </c>
      <c r="W1380" s="12">
        <f t="shared" si="173"/>
        <v>19.2224390243902</v>
      </c>
      <c r="X1380" s="12">
        <f t="shared" si="174"/>
        <v>0</v>
      </c>
      <c r="Y1380" s="6">
        <f t="shared" si="175"/>
        <v>0</v>
      </c>
    </row>
    <row r="1381" spans="1:25">
      <c r="A1381" s="8" t="s">
        <v>2855</v>
      </c>
      <c r="B1381" s="9" t="s">
        <v>2856</v>
      </c>
      <c r="C1381" s="10" t="s">
        <v>4128</v>
      </c>
      <c r="D1381" s="10">
        <v>45189</v>
      </c>
      <c r="E1381" s="9">
        <v>9</v>
      </c>
      <c r="F1381" s="9">
        <v>20</v>
      </c>
      <c r="G1381" s="9">
        <v>2023</v>
      </c>
      <c r="H1381" s="10">
        <f t="shared" si="168"/>
        <v>45189</v>
      </c>
      <c r="I1381" s="10" t="str" cm="1">
        <f t="array" ref="I1381">_xlfn.IFS(E1381=1,"January",E1381=2,"Febuary",E1381=3,"March",E1381=4,"April",E1381=5,"May",E1381=6,"June",E1381=7,"July",E1381=8,"August",E1381=9,"September",E1381=10,"October",E1381=11,"November",E1381=12,"December",E1381&gt;12,_xlfn.IFS(F1381=1,"January",F1381=2,"Febuary",F1381=3,"March",F1381=4,"April",F1381=5,"May",F1381=6,"June",F1381=7,"July",F1381=8,"August",F1381=9,"September",F1381=10,"October",F1381=11,"November",F1381=12,"December"))</f>
        <v>September</v>
      </c>
      <c r="J1381" s="10" t="str" cm="1">
        <f t="array" ref="J1381">_xlfn.IFS(OR(I1381="December",I1381="January",I1381="Febuary"),"Winter",OR(I1381="March",I1381="April",I1381="May"),"Spring",OR(I1381="June",I1381="July",I1381="August"),"Summer",OR(I1381="September",I1381="October",I1381="November"),"Fall")</f>
        <v>Fall</v>
      </c>
      <c r="K1381" s="13">
        <v>45209</v>
      </c>
      <c r="L1381" s="9">
        <f t="shared" si="169"/>
        <v>20</v>
      </c>
      <c r="M1381" s="9" t="s">
        <v>14</v>
      </c>
      <c r="N1381" s="9">
        <v>29529</v>
      </c>
      <c r="O1381" s="9">
        <v>809</v>
      </c>
      <c r="P1381" s="14">
        <v>1490.65</v>
      </c>
      <c r="Q1381" s="14">
        <f t="shared" si="170"/>
        <v>1490.65</v>
      </c>
      <c r="R1381" s="9">
        <v>70</v>
      </c>
      <c r="S1381" s="9" t="b">
        <v>0</v>
      </c>
      <c r="T1381" s="9">
        <v>0</v>
      </c>
      <c r="U1381" s="9">
        <f t="shared" si="171"/>
        <v>0</v>
      </c>
      <c r="V1381" s="14">
        <f t="shared" si="172"/>
        <v>2009.35</v>
      </c>
      <c r="W1381" s="14">
        <f t="shared" si="173"/>
        <v>21.295</v>
      </c>
      <c r="X1381" s="14">
        <f t="shared" si="174"/>
        <v>0</v>
      </c>
      <c r="Y1381" s="9">
        <f t="shared" si="175"/>
        <v>0</v>
      </c>
    </row>
    <row r="1382" spans="1:25">
      <c r="A1382" s="5" t="s">
        <v>2857</v>
      </c>
      <c r="B1382" s="6" t="s">
        <v>2858</v>
      </c>
      <c r="C1382" s="7" t="s">
        <v>4129</v>
      </c>
      <c r="D1382" s="7">
        <v>45087</v>
      </c>
      <c r="E1382" s="6">
        <v>6</v>
      </c>
      <c r="F1382" s="6">
        <v>10</v>
      </c>
      <c r="G1382" s="6">
        <v>2023</v>
      </c>
      <c r="H1382" s="7">
        <f t="shared" si="168"/>
        <v>45087</v>
      </c>
      <c r="I1382" s="7" t="str" cm="1">
        <f t="array" ref="I1382">_xlfn.IFS(E1382=1,"January",E1382=2,"Febuary",E1382=3,"March",E1382=4,"April",E1382=5,"May",E1382=6,"June",E1382=7,"July",E1382=8,"August",E1382=9,"September",E1382=10,"October",E1382=11,"November",E1382=12,"December",E1382&gt;12,_xlfn.IFS(F1382=1,"January",F1382=2,"Febuary",F1382=3,"March",F1382=4,"April",F1382=5,"May",F1382=6,"June",F1382=7,"July",F1382=8,"August",F1382=9,"September",F1382=10,"October",F1382=11,"November",F1382=12,"December"))</f>
        <v>June</v>
      </c>
      <c r="J1382" s="7" t="str" cm="1">
        <f t="array" ref="J1382">_xlfn.IFS(OR(I1382="December",I1382="January",I1382="Febuary"),"Winter",OR(I1382="March",I1382="April",I1382="May"),"Spring",OR(I1382="June",I1382="July",I1382="August"),"Summer",OR(I1382="September",I1382="October",I1382="November"),"Fall")</f>
        <v>Summer</v>
      </c>
      <c r="K1382" s="11">
        <v>45107</v>
      </c>
      <c r="L1382" s="6">
        <f t="shared" si="169"/>
        <v>20</v>
      </c>
      <c r="M1382" s="6" t="s">
        <v>234</v>
      </c>
      <c r="N1382" s="6">
        <v>36954</v>
      </c>
      <c r="O1382" s="6">
        <v>860</v>
      </c>
      <c r="P1382" s="12">
        <v>1530.68</v>
      </c>
      <c r="Q1382" s="12">
        <f t="shared" si="170"/>
        <v>1530.68</v>
      </c>
      <c r="R1382" s="6">
        <v>72</v>
      </c>
      <c r="S1382" s="6" t="b">
        <v>0</v>
      </c>
      <c r="T1382" s="6">
        <v>37008</v>
      </c>
      <c r="U1382" s="6">
        <f t="shared" si="171"/>
        <v>0.194552529182879</v>
      </c>
      <c r="V1382" s="12">
        <f t="shared" si="172"/>
        <v>2069.32</v>
      </c>
      <c r="W1382" s="12">
        <f t="shared" si="173"/>
        <v>21.2594444444444</v>
      </c>
      <c r="X1382" s="12">
        <f t="shared" si="174"/>
        <v>0.0413607868568958</v>
      </c>
      <c r="Y1382" s="6">
        <f t="shared" si="175"/>
        <v>1.0014612761812</v>
      </c>
    </row>
    <row r="1383" spans="1:25">
      <c r="A1383" s="8" t="s">
        <v>2859</v>
      </c>
      <c r="B1383" s="9" t="s">
        <v>2860</v>
      </c>
      <c r="C1383" s="10" t="s">
        <v>4128</v>
      </c>
      <c r="D1383" s="10">
        <v>45250</v>
      </c>
      <c r="E1383" s="9">
        <v>11</v>
      </c>
      <c r="F1383" s="9">
        <v>20</v>
      </c>
      <c r="G1383" s="9">
        <v>2023</v>
      </c>
      <c r="H1383" s="10">
        <f t="shared" si="168"/>
        <v>45250</v>
      </c>
      <c r="I1383" s="10" t="str" cm="1">
        <f t="array" ref="I1383">_xlfn.IFS(E1383=1,"January",E1383=2,"Febuary",E1383=3,"March",E1383=4,"April",E1383=5,"May",E1383=6,"June",E1383=7,"July",E1383=8,"August",E1383=9,"September",E1383=10,"October",E1383=11,"November",E1383=12,"December",E1383&gt;12,_xlfn.IFS(F1383=1,"January",F1383=2,"Febuary",F1383=3,"March",F1383=4,"April",F1383=5,"May",F1383=6,"June",F1383=7,"July",F1383=8,"August",F1383=9,"September",F1383=10,"October",F1383=11,"November",F1383=12,"December"))</f>
        <v>November</v>
      </c>
      <c r="J1383" s="10" t="str" cm="1">
        <f t="array" ref="J1383">_xlfn.IFS(OR(I1383="December",I1383="January",I1383="Febuary"),"Winter",OR(I1383="March",I1383="April",I1383="May"),"Spring",OR(I1383="June",I1383="July",I1383="August"),"Summer",OR(I1383="September",I1383="October",I1383="November"),"Fall")</f>
        <v>Fall</v>
      </c>
      <c r="K1383" s="13">
        <v>45269</v>
      </c>
      <c r="L1383" s="9">
        <f t="shared" si="169"/>
        <v>19</v>
      </c>
      <c r="M1383" s="9" t="s">
        <v>41</v>
      </c>
      <c r="N1383" s="9">
        <v>28856</v>
      </c>
      <c r="O1383" s="9">
        <v>683</v>
      </c>
      <c r="P1383" s="14">
        <v>1031.55</v>
      </c>
      <c r="Q1383" s="14">
        <f t="shared" si="170"/>
        <v>1031.55</v>
      </c>
      <c r="R1383" s="9">
        <v>68</v>
      </c>
      <c r="S1383" s="9" t="b">
        <v>1</v>
      </c>
      <c r="T1383" s="9">
        <v>0</v>
      </c>
      <c r="U1383" s="9">
        <f t="shared" si="171"/>
        <v>0</v>
      </c>
      <c r="V1383" s="14">
        <f t="shared" si="172"/>
        <v>2368.45</v>
      </c>
      <c r="W1383" s="14">
        <f t="shared" si="173"/>
        <v>15.1698529411765</v>
      </c>
      <c r="X1383" s="14">
        <f t="shared" si="174"/>
        <v>0</v>
      </c>
      <c r="Y1383" s="9">
        <f t="shared" si="175"/>
        <v>0</v>
      </c>
    </row>
    <row r="1384" spans="1:25">
      <c r="A1384" s="5" t="s">
        <v>2861</v>
      </c>
      <c r="B1384" s="6" t="s">
        <v>2862</v>
      </c>
      <c r="C1384" s="7" t="s">
        <v>4127</v>
      </c>
      <c r="D1384" s="7">
        <v>45292</v>
      </c>
      <c r="E1384" s="6">
        <v>1</v>
      </c>
      <c r="F1384" s="6">
        <v>1</v>
      </c>
      <c r="G1384" s="6">
        <v>2024</v>
      </c>
      <c r="H1384" s="7">
        <f t="shared" si="168"/>
        <v>45292</v>
      </c>
      <c r="I1384" s="7" t="str" cm="1">
        <f t="array" ref="I1384">_xlfn.IFS(E1384=1,"January",E1384=2,"Febuary",E1384=3,"March",E1384=4,"April",E1384=5,"May",E1384=6,"June",E1384=7,"July",E1384=8,"August",E1384=9,"September",E1384=10,"October",E1384=11,"November",E1384=12,"December",E1384&gt;12,_xlfn.IFS(F1384=1,"January",F1384=2,"Febuary",F1384=3,"March",F1384=4,"April",F1384=5,"May",F1384=6,"June",F1384=7,"July",F1384=8,"August",F1384=9,"September",F1384=10,"October",F1384=11,"November",F1384=12,"December"))</f>
        <v>January</v>
      </c>
      <c r="J1384" s="7" t="str" cm="1">
        <f t="array" ref="J1384">_xlfn.IFS(OR(I1384="December",I1384="January",I1384="Febuary"),"Winter",OR(I1384="March",I1384="April",I1384="May"),"Spring",OR(I1384="June",I1384="July",I1384="August"),"Summer",OR(I1384="September",I1384="October",I1384="November"),"Fall")</f>
        <v>Winter</v>
      </c>
      <c r="K1384" s="11">
        <v>45317</v>
      </c>
      <c r="L1384" s="6">
        <f t="shared" si="169"/>
        <v>25</v>
      </c>
      <c r="M1384" s="6" t="s">
        <v>33</v>
      </c>
      <c r="N1384" s="6">
        <v>3573</v>
      </c>
      <c r="O1384" s="6">
        <v>141</v>
      </c>
      <c r="P1384" s="12">
        <v>99.55</v>
      </c>
      <c r="Q1384" s="12">
        <f t="shared" si="170"/>
        <v>99.55</v>
      </c>
      <c r="R1384" s="6">
        <v>17</v>
      </c>
      <c r="S1384" s="6" t="b">
        <v>1</v>
      </c>
      <c r="T1384" s="6">
        <v>0</v>
      </c>
      <c r="U1384" s="6">
        <f t="shared" si="171"/>
        <v>0</v>
      </c>
      <c r="V1384" s="12">
        <f t="shared" si="172"/>
        <v>750.45</v>
      </c>
      <c r="W1384" s="12">
        <f t="shared" si="173"/>
        <v>5.85588235294118</v>
      </c>
      <c r="X1384" s="12">
        <f t="shared" si="174"/>
        <v>0</v>
      </c>
      <c r="Y1384" s="6">
        <f t="shared" si="175"/>
        <v>0</v>
      </c>
    </row>
    <row r="1385" spans="1:25">
      <c r="A1385" s="8" t="s">
        <v>2863</v>
      </c>
      <c r="B1385" s="9" t="s">
        <v>2864</v>
      </c>
      <c r="C1385" s="10" t="s">
        <v>4131</v>
      </c>
      <c r="D1385" s="10">
        <v>45271</v>
      </c>
      <c r="E1385" s="9">
        <v>12</v>
      </c>
      <c r="F1385" s="9">
        <v>11</v>
      </c>
      <c r="G1385" s="9">
        <v>2023</v>
      </c>
      <c r="H1385" s="10">
        <f t="shared" si="168"/>
        <v>45271</v>
      </c>
      <c r="I1385" s="10" t="str" cm="1">
        <f t="array" ref="I1385">_xlfn.IFS(E1385=1,"January",E1385=2,"Febuary",E1385=3,"March",E1385=4,"April",E1385=5,"May",E1385=6,"June",E1385=7,"July",E1385=8,"August",E1385=9,"September",E1385=10,"October",E1385=11,"November",E1385=12,"December",E1385&gt;12,_xlfn.IFS(F1385=1,"January",F1385=2,"Febuary",F1385=3,"March",F1385=4,"April",F1385=5,"May",F1385=6,"June",F1385=7,"July",F1385=8,"August",F1385=9,"September",F1385=10,"October",F1385=11,"November",F1385=12,"December"))</f>
        <v>December</v>
      </c>
      <c r="J1385" s="10" t="str" cm="1">
        <f t="array" ref="J1385">_xlfn.IFS(OR(I1385="December",I1385="January",I1385="Febuary"),"Winter",OR(I1385="March",I1385="April",I1385="May"),"Spring",OR(I1385="June",I1385="July",I1385="August"),"Summer",OR(I1385="September",I1385="October",I1385="November"),"Fall")</f>
        <v>Winter</v>
      </c>
      <c r="K1385" s="13">
        <v>45280</v>
      </c>
      <c r="L1385" s="9">
        <f t="shared" si="169"/>
        <v>9</v>
      </c>
      <c r="M1385" s="9" t="s">
        <v>14</v>
      </c>
      <c r="N1385" s="9">
        <v>79344</v>
      </c>
      <c r="O1385" s="9">
        <v>1502</v>
      </c>
      <c r="P1385" s="14">
        <v>1374.79</v>
      </c>
      <c r="Q1385" s="14">
        <f t="shared" si="170"/>
        <v>1374.79</v>
      </c>
      <c r="R1385" s="9">
        <v>173</v>
      </c>
      <c r="S1385" s="9" t="b">
        <v>0</v>
      </c>
      <c r="T1385" s="9">
        <v>0</v>
      </c>
      <c r="U1385" s="9">
        <f t="shared" si="171"/>
        <v>0</v>
      </c>
      <c r="V1385" s="14">
        <f t="shared" si="172"/>
        <v>7275.21</v>
      </c>
      <c r="W1385" s="14">
        <f t="shared" si="173"/>
        <v>7.94676300578035</v>
      </c>
      <c r="X1385" s="14">
        <f t="shared" si="174"/>
        <v>0</v>
      </c>
      <c r="Y1385" s="9">
        <f t="shared" si="175"/>
        <v>0</v>
      </c>
    </row>
    <row r="1386" spans="1:25">
      <c r="A1386" s="5" t="s">
        <v>2865</v>
      </c>
      <c r="B1386" s="6" t="s">
        <v>2866</v>
      </c>
      <c r="C1386" s="7" t="s">
        <v>4131</v>
      </c>
      <c r="D1386" s="7">
        <v>45018</v>
      </c>
      <c r="E1386" s="6">
        <v>4</v>
      </c>
      <c r="F1386" s="6">
        <v>2</v>
      </c>
      <c r="G1386" s="6">
        <v>2023</v>
      </c>
      <c r="H1386" s="7">
        <f t="shared" si="168"/>
        <v>45018</v>
      </c>
      <c r="I1386" s="7" t="str" cm="1">
        <f t="array" ref="I1386">_xlfn.IFS(E1386=1,"January",E1386=2,"Febuary",E1386=3,"March",E1386=4,"April",E1386=5,"May",E1386=6,"June",E1386=7,"July",E1386=8,"August",E1386=9,"September",E1386=10,"October",E1386=11,"November",E1386=12,"December",E1386&gt;12,_xlfn.IFS(F1386=1,"January",F1386=2,"Febuary",F1386=3,"March",F1386=4,"April",F1386=5,"May",F1386=6,"June",F1386=7,"July",F1386=8,"August",F1386=9,"September",F1386=10,"October",F1386=11,"November",F1386=12,"December"))</f>
        <v>April</v>
      </c>
      <c r="J1386" s="7" t="str" cm="1">
        <f t="array" ref="J1386">_xlfn.IFS(OR(I1386="December",I1386="January",I1386="Febuary"),"Winter",OR(I1386="March",I1386="April",I1386="May"),"Spring",OR(I1386="June",I1386="July",I1386="August"),"Summer",OR(I1386="September",I1386="October",I1386="November"),"Fall")</f>
        <v>Spring</v>
      </c>
      <c r="K1386" s="11">
        <v>45048</v>
      </c>
      <c r="L1386" s="6">
        <f t="shared" si="169"/>
        <v>30</v>
      </c>
      <c r="M1386" s="6" t="s">
        <v>19</v>
      </c>
      <c r="N1386" s="6">
        <v>36367</v>
      </c>
      <c r="O1386" s="6">
        <v>1297</v>
      </c>
      <c r="P1386" s="12">
        <v>738.12</v>
      </c>
      <c r="Q1386" s="12">
        <f t="shared" si="170"/>
        <v>738.12</v>
      </c>
      <c r="R1386" s="6">
        <v>107</v>
      </c>
      <c r="S1386" s="6" t="b">
        <v>0</v>
      </c>
      <c r="T1386" s="6">
        <v>0</v>
      </c>
      <c r="U1386" s="6">
        <f t="shared" si="171"/>
        <v>0</v>
      </c>
      <c r="V1386" s="12">
        <f t="shared" si="172"/>
        <v>4611.88</v>
      </c>
      <c r="W1386" s="12">
        <f t="shared" si="173"/>
        <v>6.89831775700935</v>
      </c>
      <c r="X1386" s="12">
        <f t="shared" si="174"/>
        <v>0</v>
      </c>
      <c r="Y1386" s="6">
        <f t="shared" si="175"/>
        <v>0</v>
      </c>
    </row>
    <row r="1387" spans="1:25">
      <c r="A1387" s="8" t="s">
        <v>2867</v>
      </c>
      <c r="B1387" s="9" t="s">
        <v>2868</v>
      </c>
      <c r="C1387" s="10" t="s">
        <v>4131</v>
      </c>
      <c r="D1387" s="10">
        <v>45092</v>
      </c>
      <c r="E1387" s="9">
        <v>6</v>
      </c>
      <c r="F1387" s="9">
        <v>15</v>
      </c>
      <c r="G1387" s="9">
        <v>2023</v>
      </c>
      <c r="H1387" s="10">
        <f t="shared" si="168"/>
        <v>45092</v>
      </c>
      <c r="I1387" s="10" t="str" cm="1">
        <f t="array" ref="I1387">_xlfn.IFS(E1387=1,"January",E1387=2,"Febuary",E1387=3,"March",E1387=4,"April",E1387=5,"May",E1387=6,"June",E1387=7,"July",E1387=8,"August",E1387=9,"September",E1387=10,"October",E1387=11,"November",E1387=12,"December",E1387&gt;12,_xlfn.IFS(F1387=1,"January",F1387=2,"Febuary",F1387=3,"March",F1387=4,"April",F1387=5,"May",F1387=6,"June",F1387=7,"July",F1387=8,"August",F1387=9,"September",F1387=10,"October",F1387=11,"November",F1387=12,"December"))</f>
        <v>June</v>
      </c>
      <c r="J1387" s="10" t="str" cm="1">
        <f t="array" ref="J1387">_xlfn.IFS(OR(I1387="December",I1387="January",I1387="Febuary"),"Winter",OR(I1387="March",I1387="April",I1387="May"),"Spring",OR(I1387="June",I1387="July",I1387="August"),"Summer",OR(I1387="September",I1387="October",I1387="November"),"Fall")</f>
        <v>Summer</v>
      </c>
      <c r="K1387" s="13">
        <v>45110</v>
      </c>
      <c r="L1387" s="9">
        <f t="shared" si="169"/>
        <v>18</v>
      </c>
      <c r="M1387" s="9" t="s">
        <v>33</v>
      </c>
      <c r="N1387" s="9">
        <v>61774</v>
      </c>
      <c r="O1387" s="9">
        <v>2027</v>
      </c>
      <c r="P1387" s="14">
        <v>3843.67</v>
      </c>
      <c r="Q1387" s="14">
        <f t="shared" si="170"/>
        <v>3636.145</v>
      </c>
      <c r="R1387" s="9">
        <v>141</v>
      </c>
      <c r="S1387" s="9" t="b">
        <v>1</v>
      </c>
      <c r="T1387" s="9">
        <v>0</v>
      </c>
      <c r="U1387" s="9">
        <f t="shared" si="171"/>
        <v>0</v>
      </c>
      <c r="V1387" s="14">
        <f t="shared" si="172"/>
        <v>3413.855</v>
      </c>
      <c r="W1387" s="14">
        <f t="shared" si="173"/>
        <v>25.7882624113475</v>
      </c>
      <c r="X1387" s="14">
        <f t="shared" si="174"/>
        <v>0</v>
      </c>
      <c r="Y1387" s="9">
        <f t="shared" si="175"/>
        <v>0</v>
      </c>
    </row>
    <row r="1388" spans="1:25">
      <c r="A1388" s="5" t="s">
        <v>2869</v>
      </c>
      <c r="B1388" s="6" t="s">
        <v>2870</v>
      </c>
      <c r="C1388" s="7" t="s">
        <v>4128</v>
      </c>
      <c r="D1388" s="7">
        <v>45214</v>
      </c>
      <c r="E1388" s="6">
        <v>10</v>
      </c>
      <c r="F1388" s="6">
        <v>15</v>
      </c>
      <c r="G1388" s="6">
        <v>2023</v>
      </c>
      <c r="H1388" s="7">
        <f t="shared" si="168"/>
        <v>45214</v>
      </c>
      <c r="I1388" s="7" t="str" cm="1">
        <f t="array" ref="I1388">_xlfn.IFS(E1388=1,"January",E1388=2,"Febuary",E1388=3,"March",E1388=4,"April",E1388=5,"May",E1388=6,"June",E1388=7,"July",E1388=8,"August",E1388=9,"September",E1388=10,"October",E1388=11,"November",E1388=12,"December",E1388&gt;12,_xlfn.IFS(F1388=1,"January",F1388=2,"Febuary",F1388=3,"March",F1388=4,"April",F1388=5,"May",F1388=6,"June",F1388=7,"July",F1388=8,"August",F1388=9,"September",F1388=10,"October",F1388=11,"November",F1388=12,"December"))</f>
        <v>October</v>
      </c>
      <c r="J1388" s="7" t="str" cm="1">
        <f t="array" ref="J1388">_xlfn.IFS(OR(I1388="December",I1388="January",I1388="Febuary"),"Winter",OR(I1388="March",I1388="April",I1388="May"),"Spring",OR(I1388="June",I1388="July",I1388="August"),"Summer",OR(I1388="September",I1388="October",I1388="November"),"Fall")</f>
        <v>Fall</v>
      </c>
      <c r="K1388" s="11">
        <v>45226</v>
      </c>
      <c r="L1388" s="6">
        <f t="shared" si="169"/>
        <v>12</v>
      </c>
      <c r="M1388" s="6" t="s">
        <v>14</v>
      </c>
      <c r="N1388" s="6">
        <v>24752</v>
      </c>
      <c r="O1388" s="6">
        <v>809</v>
      </c>
      <c r="P1388" s="12">
        <v>1206.38</v>
      </c>
      <c r="Q1388" s="12">
        <f t="shared" si="170"/>
        <v>1206.38</v>
      </c>
      <c r="R1388" s="6">
        <v>41</v>
      </c>
      <c r="S1388" s="6" t="b">
        <v>1</v>
      </c>
      <c r="T1388" s="6">
        <v>0</v>
      </c>
      <c r="U1388" s="6">
        <f t="shared" si="171"/>
        <v>0</v>
      </c>
      <c r="V1388" s="12">
        <f t="shared" si="172"/>
        <v>843.62</v>
      </c>
      <c r="W1388" s="12">
        <f t="shared" si="173"/>
        <v>29.4239024390244</v>
      </c>
      <c r="X1388" s="12">
        <f t="shared" si="174"/>
        <v>0</v>
      </c>
      <c r="Y1388" s="6">
        <f t="shared" si="175"/>
        <v>0</v>
      </c>
    </row>
    <row r="1389" spans="1:25">
      <c r="A1389" s="8" t="s">
        <v>2871</v>
      </c>
      <c r="B1389" s="9" t="s">
        <v>2872</v>
      </c>
      <c r="C1389" s="10" t="s">
        <v>4127</v>
      </c>
      <c r="D1389" s="10">
        <v>45268</v>
      </c>
      <c r="E1389" s="9">
        <v>12</v>
      </c>
      <c r="F1389" s="9">
        <v>8</v>
      </c>
      <c r="G1389" s="9">
        <v>2023</v>
      </c>
      <c r="H1389" s="10">
        <f t="shared" si="168"/>
        <v>45268</v>
      </c>
      <c r="I1389" s="10" t="str" cm="1">
        <f t="array" ref="I1389">_xlfn.IFS(E1389=1,"January",E1389=2,"Febuary",E1389=3,"March",E1389=4,"April",E1389=5,"May",E1389=6,"June",E1389=7,"July",E1389=8,"August",E1389=9,"September",E1389=10,"October",E1389=11,"November",E1389=12,"December",E1389&gt;12,_xlfn.IFS(F1389=1,"January",F1389=2,"Febuary",F1389=3,"March",F1389=4,"April",F1389=5,"May",F1389=6,"June",F1389=7,"July",F1389=8,"August",F1389=9,"September",F1389=10,"October",F1389=11,"November",F1389=12,"December"))</f>
        <v>December</v>
      </c>
      <c r="J1389" s="10" t="str" cm="1">
        <f t="array" ref="J1389">_xlfn.IFS(OR(I1389="December",I1389="January",I1389="Febuary"),"Winter",OR(I1389="March",I1389="April",I1389="May"),"Spring",OR(I1389="June",I1389="July",I1389="August"),"Summer",OR(I1389="September",I1389="October",I1389="November"),"Fall")</f>
        <v>Winter</v>
      </c>
      <c r="K1389" s="13">
        <v>45295</v>
      </c>
      <c r="L1389" s="9">
        <f t="shared" si="169"/>
        <v>27</v>
      </c>
      <c r="M1389" s="9" t="s">
        <v>138</v>
      </c>
      <c r="N1389" s="9">
        <v>56029</v>
      </c>
      <c r="O1389" s="9">
        <v>2046</v>
      </c>
      <c r="P1389" s="14">
        <v>3313.59</v>
      </c>
      <c r="Q1389" s="14">
        <f t="shared" si="170"/>
        <v>3313.59</v>
      </c>
      <c r="R1389" s="9">
        <v>149</v>
      </c>
      <c r="S1389" s="9" t="b">
        <v>1</v>
      </c>
      <c r="T1389" s="9">
        <v>0</v>
      </c>
      <c r="U1389" s="9">
        <f t="shared" si="171"/>
        <v>0</v>
      </c>
      <c r="V1389" s="14">
        <f t="shared" si="172"/>
        <v>4136.41</v>
      </c>
      <c r="W1389" s="14">
        <f t="shared" si="173"/>
        <v>22.2388590604027</v>
      </c>
      <c r="X1389" s="14">
        <f t="shared" si="174"/>
        <v>0</v>
      </c>
      <c r="Y1389" s="9">
        <f t="shared" si="175"/>
        <v>0</v>
      </c>
    </row>
    <row r="1390" spans="1:25">
      <c r="A1390" s="5" t="s">
        <v>2873</v>
      </c>
      <c r="B1390" s="6" t="s">
        <v>2874</v>
      </c>
      <c r="C1390" s="7" t="s">
        <v>4128</v>
      </c>
      <c r="D1390" s="7">
        <v>45200</v>
      </c>
      <c r="E1390" s="6">
        <v>10</v>
      </c>
      <c r="F1390" s="6">
        <v>1</v>
      </c>
      <c r="G1390" s="6">
        <v>2023</v>
      </c>
      <c r="H1390" s="7">
        <f t="shared" si="168"/>
        <v>45200</v>
      </c>
      <c r="I1390" s="7" t="str" cm="1">
        <f t="array" ref="I1390">_xlfn.IFS(E1390=1,"January",E1390=2,"Febuary",E1390=3,"March",E1390=4,"April",E1390=5,"May",E1390=6,"June",E1390=7,"July",E1390=8,"August",E1390=9,"September",E1390=10,"October",E1390=11,"November",E1390=12,"December",E1390&gt;12,_xlfn.IFS(F1390=1,"January",F1390=2,"Febuary",F1390=3,"March",F1390=4,"April",F1390=5,"May",F1390=6,"June",F1390=7,"July",F1390=8,"August",F1390=9,"September",F1390=10,"October",F1390=11,"November",F1390=12,"December"))</f>
        <v>October</v>
      </c>
      <c r="J1390" s="7" t="str" cm="1">
        <f t="array" ref="J1390">_xlfn.IFS(OR(I1390="December",I1390="January",I1390="Febuary"),"Winter",OR(I1390="March",I1390="April",I1390="May"),"Spring",OR(I1390="June",I1390="July",I1390="August"),"Summer",OR(I1390="September",I1390="October",I1390="November"),"Fall")</f>
        <v>Fall</v>
      </c>
      <c r="K1390" s="11">
        <v>45208</v>
      </c>
      <c r="L1390" s="6">
        <f t="shared" si="169"/>
        <v>8</v>
      </c>
      <c r="M1390" s="6" t="s">
        <v>33</v>
      </c>
      <c r="N1390" s="6">
        <v>18685</v>
      </c>
      <c r="O1390" s="6">
        <v>596</v>
      </c>
      <c r="P1390" s="12">
        <v>576.55</v>
      </c>
      <c r="Q1390" s="12">
        <f t="shared" si="170"/>
        <v>576.55</v>
      </c>
      <c r="R1390" s="6">
        <v>92</v>
      </c>
      <c r="S1390" s="6" t="b">
        <v>0</v>
      </c>
      <c r="T1390" s="6">
        <v>0</v>
      </c>
      <c r="U1390" s="6">
        <f t="shared" si="171"/>
        <v>0</v>
      </c>
      <c r="V1390" s="12">
        <f t="shared" si="172"/>
        <v>4023.45</v>
      </c>
      <c r="W1390" s="12">
        <f t="shared" si="173"/>
        <v>6.26684782608696</v>
      </c>
      <c r="X1390" s="12">
        <f t="shared" si="174"/>
        <v>0</v>
      </c>
      <c r="Y1390" s="6">
        <f t="shared" si="175"/>
        <v>0</v>
      </c>
    </row>
    <row r="1391" spans="1:25">
      <c r="A1391" s="8" t="s">
        <v>2875</v>
      </c>
      <c r="B1391" s="9" t="s">
        <v>2876</v>
      </c>
      <c r="C1391" s="10" t="s">
        <v>4129</v>
      </c>
      <c r="D1391" s="10">
        <v>44933</v>
      </c>
      <c r="E1391" s="9">
        <v>1</v>
      </c>
      <c r="F1391" s="9">
        <v>7</v>
      </c>
      <c r="G1391" s="9">
        <v>2023</v>
      </c>
      <c r="H1391" s="10">
        <f t="shared" si="168"/>
        <v>44933</v>
      </c>
      <c r="I1391" s="10" t="str" cm="1">
        <f t="array" ref="I1391">_xlfn.IFS(E1391=1,"January",E1391=2,"Febuary",E1391=3,"March",E1391=4,"April",E1391=5,"May",E1391=6,"June",E1391=7,"July",E1391=8,"August",E1391=9,"September",E1391=10,"October",E1391=11,"November",E1391=12,"December",E1391&gt;12,_xlfn.IFS(F1391=1,"January",F1391=2,"Febuary",F1391=3,"March",F1391=4,"April",F1391=5,"May",F1391=6,"June",F1391=7,"July",F1391=8,"August",F1391=9,"September",F1391=10,"October",F1391=11,"November",F1391=12,"December"))</f>
        <v>January</v>
      </c>
      <c r="J1391" s="10" t="str" cm="1">
        <f t="array" ref="J1391">_xlfn.IFS(OR(I1391="December",I1391="January",I1391="Febuary"),"Winter",OR(I1391="March",I1391="April",I1391="May"),"Spring",OR(I1391="June",I1391="July",I1391="August"),"Summer",OR(I1391="September",I1391="October",I1391="November"),"Fall")</f>
        <v>Winter</v>
      </c>
      <c r="K1391" s="13">
        <v>45113</v>
      </c>
      <c r="L1391" s="9">
        <f t="shared" si="169"/>
        <v>180</v>
      </c>
      <c r="M1391" s="9" t="s">
        <v>23</v>
      </c>
      <c r="N1391" s="9">
        <v>52693</v>
      </c>
      <c r="O1391" s="9">
        <v>2380</v>
      </c>
      <c r="P1391" s="14">
        <v>4208.98</v>
      </c>
      <c r="Q1391" s="14">
        <f t="shared" si="170"/>
        <v>3636.145</v>
      </c>
      <c r="R1391" s="9">
        <v>205</v>
      </c>
      <c r="S1391" s="9" t="b">
        <v>1</v>
      </c>
      <c r="T1391" s="9">
        <v>0</v>
      </c>
      <c r="U1391" s="9">
        <f t="shared" si="171"/>
        <v>0</v>
      </c>
      <c r="V1391" s="14">
        <f t="shared" si="172"/>
        <v>6613.855</v>
      </c>
      <c r="W1391" s="14">
        <f t="shared" si="173"/>
        <v>17.7372926829268</v>
      </c>
      <c r="X1391" s="14">
        <f t="shared" si="174"/>
        <v>0</v>
      </c>
      <c r="Y1391" s="9">
        <f t="shared" si="175"/>
        <v>0</v>
      </c>
    </row>
    <row r="1392" spans="1:25">
      <c r="A1392" s="5" t="s">
        <v>2877</v>
      </c>
      <c r="B1392" s="6" t="s">
        <v>2878</v>
      </c>
      <c r="C1392" s="7" t="s">
        <v>4129</v>
      </c>
      <c r="D1392" s="7" t="s">
        <v>2879</v>
      </c>
      <c r="E1392" s="6">
        <v>16</v>
      </c>
      <c r="F1392" s="6">
        <v>3</v>
      </c>
      <c r="G1392" s="6">
        <v>2023</v>
      </c>
      <c r="H1392" s="7">
        <f t="shared" si="168"/>
        <v>45001</v>
      </c>
      <c r="I1392" s="7" t="str" cm="1">
        <f t="array" ref="I1392">_xlfn.IFS(E1392=1,"January",E1392=2,"Febuary",E1392=3,"March",E1392=4,"April",E1392=5,"May",E1392=6,"June",E1392=7,"July",E1392=8,"August",E1392=9,"September",E1392=10,"October",E1392=11,"November",E1392=12,"December",E1392&gt;12,_xlfn.IFS(F1392=1,"January",F1392=2,"Febuary",F1392=3,"March",F1392=4,"April",F1392=5,"May",F1392=6,"June",F1392=7,"July",F1392=8,"August",F1392=9,"September",F1392=10,"October",F1392=11,"November",F1392=12,"December"))</f>
        <v>March</v>
      </c>
      <c r="J1392" s="7" t="str" cm="1">
        <f t="array" ref="J1392">_xlfn.IFS(OR(I1392="December",I1392="January",I1392="Febuary"),"Winter",OR(I1392="March",I1392="April",I1392="May"),"Spring",OR(I1392="June",I1392="July",I1392="August"),"Summer",OR(I1392="September",I1392="October",I1392="November"),"Fall")</f>
        <v>Spring</v>
      </c>
      <c r="K1392" s="11">
        <v>45002</v>
      </c>
      <c r="L1392" s="6">
        <f t="shared" si="169"/>
        <v>1</v>
      </c>
      <c r="M1392" s="6" t="s">
        <v>41</v>
      </c>
      <c r="N1392" s="6">
        <v>56961</v>
      </c>
      <c r="O1392" s="6">
        <v>2108</v>
      </c>
      <c r="P1392" s="12">
        <v>1874.87</v>
      </c>
      <c r="Q1392" s="12">
        <f t="shared" si="170"/>
        <v>1874.87</v>
      </c>
      <c r="R1392" s="6">
        <v>253</v>
      </c>
      <c r="S1392" s="6" t="b">
        <v>0</v>
      </c>
      <c r="T1392" s="6">
        <v>0</v>
      </c>
      <c r="U1392" s="6">
        <f t="shared" si="171"/>
        <v>0</v>
      </c>
      <c r="V1392" s="12">
        <f t="shared" si="172"/>
        <v>10775.13</v>
      </c>
      <c r="W1392" s="12">
        <f t="shared" si="173"/>
        <v>7.41055335968379</v>
      </c>
      <c r="X1392" s="12">
        <f t="shared" si="174"/>
        <v>0</v>
      </c>
      <c r="Y1392" s="6">
        <f t="shared" si="175"/>
        <v>0</v>
      </c>
    </row>
    <row r="1393" spans="1:25">
      <c r="A1393" s="8" t="s">
        <v>2880</v>
      </c>
      <c r="B1393" s="9" t="s">
        <v>2881</v>
      </c>
      <c r="C1393" s="10" t="s">
        <v>4128</v>
      </c>
      <c r="D1393" s="10">
        <v>44955</v>
      </c>
      <c r="E1393" s="9">
        <v>1</v>
      </c>
      <c r="F1393" s="9">
        <v>29</v>
      </c>
      <c r="G1393" s="9">
        <v>2023</v>
      </c>
      <c r="H1393" s="10">
        <f t="shared" si="168"/>
        <v>44955</v>
      </c>
      <c r="I1393" s="10" t="str" cm="1">
        <f t="array" ref="I1393">_xlfn.IFS(E1393=1,"January",E1393=2,"Febuary",E1393=3,"March",E1393=4,"April",E1393=5,"May",E1393=6,"June",E1393=7,"July",E1393=8,"August",E1393=9,"September",E1393=10,"October",E1393=11,"November",E1393=12,"December",E1393&gt;12,_xlfn.IFS(F1393=1,"January",F1393=2,"Febuary",F1393=3,"March",F1393=4,"April",F1393=5,"May",F1393=6,"June",F1393=7,"July",F1393=8,"August",F1393=9,"September",F1393=10,"October",F1393=11,"November",F1393=12,"December"))</f>
        <v>January</v>
      </c>
      <c r="J1393" s="10" t="str" cm="1">
        <f t="array" ref="J1393">_xlfn.IFS(OR(I1393="December",I1393="January",I1393="Febuary"),"Winter",OR(I1393="March",I1393="April",I1393="May"),"Spring",OR(I1393="June",I1393="July",I1393="August"),"Summer",OR(I1393="September",I1393="October",I1393="November"),"Fall")</f>
        <v>Winter</v>
      </c>
      <c r="K1393" s="13">
        <v>44973</v>
      </c>
      <c r="L1393" s="9">
        <f t="shared" si="169"/>
        <v>18</v>
      </c>
      <c r="M1393" s="9" t="s">
        <v>14</v>
      </c>
      <c r="N1393" s="9">
        <v>77908</v>
      </c>
      <c r="O1393" s="9">
        <v>2483</v>
      </c>
      <c r="P1393" s="14">
        <v>1247.62</v>
      </c>
      <c r="Q1393" s="14">
        <f t="shared" si="170"/>
        <v>1247.62</v>
      </c>
      <c r="R1393" s="9">
        <v>0</v>
      </c>
      <c r="S1393" s="9" t="b">
        <v>0</v>
      </c>
      <c r="T1393" s="9">
        <v>0</v>
      </c>
      <c r="U1393" s="9">
        <f t="shared" si="171"/>
        <v>0</v>
      </c>
      <c r="V1393" s="14">
        <f t="shared" si="172"/>
        <v>-1247.62</v>
      </c>
      <c r="W1393" s="14">
        <f t="shared" si="173"/>
        <v>0</v>
      </c>
      <c r="X1393" s="14">
        <f t="shared" si="174"/>
        <v>0</v>
      </c>
      <c r="Y1393" s="9">
        <f t="shared" si="175"/>
        <v>0</v>
      </c>
    </row>
    <row r="1394" spans="1:25">
      <c r="A1394" s="5" t="s">
        <v>2882</v>
      </c>
      <c r="B1394" s="6" t="s">
        <v>2883</v>
      </c>
      <c r="C1394" s="7" t="s">
        <v>4131</v>
      </c>
      <c r="D1394" s="7">
        <v>45009</v>
      </c>
      <c r="E1394" s="6">
        <v>3</v>
      </c>
      <c r="F1394" s="6">
        <v>24</v>
      </c>
      <c r="G1394" s="6">
        <v>2023</v>
      </c>
      <c r="H1394" s="7">
        <f t="shared" si="168"/>
        <v>45009</v>
      </c>
      <c r="I1394" s="7" t="str" cm="1">
        <f t="array" ref="I1394">_xlfn.IFS(E1394=1,"January",E1394=2,"Febuary",E1394=3,"March",E1394=4,"April",E1394=5,"May",E1394=6,"June",E1394=7,"July",E1394=8,"August",E1394=9,"September",E1394=10,"October",E1394=11,"November",E1394=12,"December",E1394&gt;12,_xlfn.IFS(F1394=1,"January",F1394=2,"Febuary",F1394=3,"March",F1394=4,"April",F1394=5,"May",F1394=6,"June",F1394=7,"July",F1394=8,"August",F1394=9,"September",F1394=10,"October",F1394=11,"November",F1394=12,"December"))</f>
        <v>March</v>
      </c>
      <c r="J1394" s="7" t="str" cm="1">
        <f t="array" ref="J1394">_xlfn.IFS(OR(I1394="December",I1394="January",I1394="Febuary"),"Winter",OR(I1394="March",I1394="April",I1394="May"),"Spring",OR(I1394="June",I1394="July",I1394="August"),"Summer",OR(I1394="September",I1394="October",I1394="November"),"Fall")</f>
        <v>Spring</v>
      </c>
      <c r="K1394" s="11">
        <v>45028</v>
      </c>
      <c r="L1394" s="6">
        <f t="shared" si="169"/>
        <v>19</v>
      </c>
      <c r="M1394" s="6" t="s">
        <v>19</v>
      </c>
      <c r="N1394" s="6">
        <v>75532</v>
      </c>
      <c r="O1394" s="6">
        <v>3262</v>
      </c>
      <c r="P1394" s="12">
        <v>3472.8</v>
      </c>
      <c r="Q1394" s="12">
        <f t="shared" si="170"/>
        <v>3472.8</v>
      </c>
      <c r="R1394" s="6">
        <v>597</v>
      </c>
      <c r="S1394" s="6" t="b">
        <v>1</v>
      </c>
      <c r="T1394" s="6">
        <v>0</v>
      </c>
      <c r="U1394" s="6">
        <f t="shared" si="171"/>
        <v>0</v>
      </c>
      <c r="V1394" s="12">
        <f t="shared" si="172"/>
        <v>26377.2</v>
      </c>
      <c r="W1394" s="12">
        <f t="shared" si="173"/>
        <v>5.81708542713568</v>
      </c>
      <c r="X1394" s="12">
        <f t="shared" si="174"/>
        <v>0</v>
      </c>
      <c r="Y1394" s="6">
        <f t="shared" si="175"/>
        <v>0</v>
      </c>
    </row>
    <row r="1395" spans="1:25">
      <c r="A1395" s="8" t="s">
        <v>2884</v>
      </c>
      <c r="B1395" s="9" t="s">
        <v>2885</v>
      </c>
      <c r="C1395" s="10" t="s">
        <v>4131</v>
      </c>
      <c r="D1395" s="10">
        <v>45001</v>
      </c>
      <c r="E1395" s="9">
        <v>3</v>
      </c>
      <c r="F1395" s="9">
        <v>16</v>
      </c>
      <c r="G1395" s="9">
        <v>2023</v>
      </c>
      <c r="H1395" s="10">
        <f t="shared" si="168"/>
        <v>45001</v>
      </c>
      <c r="I1395" s="10" t="str" cm="1">
        <f t="array" ref="I1395">_xlfn.IFS(E1395=1,"January",E1395=2,"Febuary",E1395=3,"March",E1395=4,"April",E1395=5,"May",E1395=6,"June",E1395=7,"July",E1395=8,"August",E1395=9,"September",E1395=10,"October",E1395=11,"November",E1395=12,"December",E1395&gt;12,_xlfn.IFS(F1395=1,"January",F1395=2,"Febuary",F1395=3,"March",F1395=4,"April",F1395=5,"May",F1395=6,"June",F1395=7,"July",F1395=8,"August",F1395=9,"September",F1395=10,"October",F1395=11,"November",F1395=12,"December"))</f>
        <v>March</v>
      </c>
      <c r="J1395" s="10" t="str" cm="1">
        <f t="array" ref="J1395">_xlfn.IFS(OR(I1395="December",I1395="January",I1395="Febuary"),"Winter",OR(I1395="March",I1395="April",I1395="May"),"Spring",OR(I1395="June",I1395="July",I1395="August"),"Summer",OR(I1395="September",I1395="October",I1395="November"),"Fall")</f>
        <v>Spring</v>
      </c>
      <c r="K1395" s="13">
        <v>45012</v>
      </c>
      <c r="L1395" s="9">
        <f t="shared" si="169"/>
        <v>11</v>
      </c>
      <c r="M1395" s="9" t="s">
        <v>33</v>
      </c>
      <c r="N1395" s="9">
        <v>82994</v>
      </c>
      <c r="O1395" s="9">
        <v>2842</v>
      </c>
      <c r="P1395" s="14">
        <v>3854.16</v>
      </c>
      <c r="Q1395" s="14">
        <f t="shared" si="170"/>
        <v>3636.145</v>
      </c>
      <c r="R1395" s="9">
        <v>521</v>
      </c>
      <c r="S1395" s="9" t="b">
        <v>1</v>
      </c>
      <c r="T1395" s="9">
        <v>0</v>
      </c>
      <c r="U1395" s="9">
        <f t="shared" si="171"/>
        <v>0</v>
      </c>
      <c r="V1395" s="14">
        <f t="shared" si="172"/>
        <v>22413.855</v>
      </c>
      <c r="W1395" s="14">
        <f t="shared" si="173"/>
        <v>6.9791650671785</v>
      </c>
      <c r="X1395" s="14">
        <f t="shared" si="174"/>
        <v>0</v>
      </c>
      <c r="Y1395" s="9">
        <f t="shared" si="175"/>
        <v>0</v>
      </c>
    </row>
    <row r="1396" spans="1:25">
      <c r="A1396" s="5" t="s">
        <v>2886</v>
      </c>
      <c r="B1396" s="6" t="s">
        <v>2887</v>
      </c>
      <c r="C1396" s="7" t="s">
        <v>4129</v>
      </c>
      <c r="D1396" s="7">
        <v>45078</v>
      </c>
      <c r="E1396" s="6">
        <v>6</v>
      </c>
      <c r="F1396" s="6">
        <v>1</v>
      </c>
      <c r="G1396" s="6">
        <v>2023</v>
      </c>
      <c r="H1396" s="7">
        <f t="shared" si="168"/>
        <v>45078</v>
      </c>
      <c r="I1396" s="7" t="str" cm="1">
        <f t="array" ref="I1396">_xlfn.IFS(E1396=1,"January",E1396=2,"Febuary",E1396=3,"March",E1396=4,"April",E1396=5,"May",E1396=6,"June",E1396=7,"July",E1396=8,"August",E1396=9,"September",E1396=10,"October",E1396=11,"November",E1396=12,"December",E1396&gt;12,_xlfn.IFS(F1396=1,"January",F1396=2,"Febuary",F1396=3,"March",F1396=4,"April",F1396=5,"May",F1396=6,"June",F1396=7,"July",F1396=8,"August",F1396=9,"September",F1396=10,"October",F1396=11,"November",F1396=12,"December"))</f>
        <v>June</v>
      </c>
      <c r="J1396" s="7" t="str" cm="1">
        <f t="array" ref="J1396">_xlfn.IFS(OR(I1396="December",I1396="January",I1396="Febuary"),"Winter",OR(I1396="March",I1396="April",I1396="May"),"Spring",OR(I1396="June",I1396="July",I1396="August"),"Summer",OR(I1396="September",I1396="October",I1396="November"),"Fall")</f>
        <v>Summer</v>
      </c>
      <c r="K1396" s="11">
        <v>45103</v>
      </c>
      <c r="L1396" s="6">
        <f t="shared" si="169"/>
        <v>25</v>
      </c>
      <c r="M1396" s="6" t="s">
        <v>33</v>
      </c>
      <c r="N1396" s="6">
        <v>57133</v>
      </c>
      <c r="O1396" s="6">
        <v>1236</v>
      </c>
      <c r="P1396" s="12">
        <v>1505.52</v>
      </c>
      <c r="Q1396" s="12">
        <f t="shared" si="170"/>
        <v>1505.52</v>
      </c>
      <c r="R1396" s="6">
        <v>200</v>
      </c>
      <c r="S1396" s="6" t="b">
        <v>1</v>
      </c>
      <c r="T1396" s="6">
        <v>0</v>
      </c>
      <c r="U1396" s="6">
        <f t="shared" si="171"/>
        <v>0</v>
      </c>
      <c r="V1396" s="12">
        <f t="shared" si="172"/>
        <v>8494.48</v>
      </c>
      <c r="W1396" s="12">
        <f t="shared" si="173"/>
        <v>7.5276</v>
      </c>
      <c r="X1396" s="12">
        <f t="shared" si="174"/>
        <v>0</v>
      </c>
      <c r="Y1396" s="6">
        <f t="shared" si="175"/>
        <v>0</v>
      </c>
    </row>
    <row r="1397" spans="1:25">
      <c r="A1397" s="8" t="s">
        <v>2888</v>
      </c>
      <c r="B1397" s="9" t="s">
        <v>2889</v>
      </c>
      <c r="C1397" s="10" t="s">
        <v>4131</v>
      </c>
      <c r="D1397" s="10">
        <v>45110</v>
      </c>
      <c r="E1397" s="9">
        <v>7</v>
      </c>
      <c r="F1397" s="9">
        <v>3</v>
      </c>
      <c r="G1397" s="9">
        <v>2023</v>
      </c>
      <c r="H1397" s="10">
        <f t="shared" si="168"/>
        <v>45110</v>
      </c>
      <c r="I1397" s="10" t="str" cm="1">
        <f t="array" ref="I1397">_xlfn.IFS(E1397=1,"January",E1397=2,"Febuary",E1397=3,"March",E1397=4,"April",E1397=5,"May",E1397=6,"June",E1397=7,"July",E1397=8,"August",E1397=9,"September",E1397=10,"October",E1397=11,"November",E1397=12,"December",E1397&gt;12,_xlfn.IFS(F1397=1,"January",F1397=2,"Febuary",F1397=3,"March",F1397=4,"April",F1397=5,"May",F1397=6,"June",F1397=7,"July",F1397=8,"August",F1397=9,"September",F1397=10,"October",F1397=11,"November",F1397=12,"December"))</f>
        <v>July</v>
      </c>
      <c r="J1397" s="10" t="str" cm="1">
        <f t="array" ref="J1397">_xlfn.IFS(OR(I1397="December",I1397="January",I1397="Febuary"),"Winter",OR(I1397="March",I1397="April",I1397="May"),"Spring",OR(I1397="June",I1397="July",I1397="August"),"Summer",OR(I1397="September",I1397="October",I1397="November"),"Fall")</f>
        <v>Summer</v>
      </c>
      <c r="K1397" s="13">
        <v>45118</v>
      </c>
      <c r="L1397" s="9">
        <f t="shared" si="169"/>
        <v>8</v>
      </c>
      <c r="M1397" s="9" t="s">
        <v>19</v>
      </c>
      <c r="N1397" s="9">
        <v>98425</v>
      </c>
      <c r="O1397" s="9">
        <v>1799</v>
      </c>
      <c r="P1397" s="14">
        <v>3225.81</v>
      </c>
      <c r="Q1397" s="14">
        <f t="shared" si="170"/>
        <v>3225.81</v>
      </c>
      <c r="R1397" s="9">
        <v>0</v>
      </c>
      <c r="S1397" s="9" t="b">
        <v>0</v>
      </c>
      <c r="T1397" s="9">
        <v>0</v>
      </c>
      <c r="U1397" s="9">
        <f t="shared" si="171"/>
        <v>0</v>
      </c>
      <c r="V1397" s="14">
        <f t="shared" si="172"/>
        <v>-3225.81</v>
      </c>
      <c r="W1397" s="14">
        <f t="shared" si="173"/>
        <v>0</v>
      </c>
      <c r="X1397" s="14">
        <f t="shared" si="174"/>
        <v>0</v>
      </c>
      <c r="Y1397" s="9">
        <f t="shared" si="175"/>
        <v>0</v>
      </c>
    </row>
    <row r="1398" spans="1:25">
      <c r="A1398" s="5" t="s">
        <v>2890</v>
      </c>
      <c r="B1398" s="6" t="s">
        <v>2891</v>
      </c>
      <c r="C1398" s="7" t="s">
        <v>4128</v>
      </c>
      <c r="D1398" s="7">
        <v>45272</v>
      </c>
      <c r="E1398" s="6">
        <v>12</v>
      </c>
      <c r="F1398" s="6">
        <v>12</v>
      </c>
      <c r="G1398" s="6">
        <v>2023</v>
      </c>
      <c r="H1398" s="7">
        <f t="shared" si="168"/>
        <v>45272</v>
      </c>
      <c r="I1398" s="7" t="str" cm="1">
        <f t="array" ref="I1398">_xlfn.IFS(E1398=1,"January",E1398=2,"Febuary",E1398=3,"March",E1398=4,"April",E1398=5,"May",E1398=6,"June",E1398=7,"July",E1398=8,"August",E1398=9,"September",E1398=10,"October",E1398=11,"November",E1398=12,"December",E1398&gt;12,_xlfn.IFS(F1398=1,"January",F1398=2,"Febuary",F1398=3,"March",F1398=4,"April",F1398=5,"May",F1398=6,"June",F1398=7,"July",F1398=8,"August",F1398=9,"September",F1398=10,"October",F1398=11,"November",F1398=12,"December"))</f>
        <v>December</v>
      </c>
      <c r="J1398" s="7" t="str" cm="1">
        <f t="array" ref="J1398">_xlfn.IFS(OR(I1398="December",I1398="January",I1398="Febuary"),"Winter",OR(I1398="March",I1398="April",I1398="May"),"Spring",OR(I1398="June",I1398="July",I1398="August"),"Summer",OR(I1398="September",I1398="October",I1398="November"),"Fall")</f>
        <v>Winter</v>
      </c>
      <c r="K1398" s="11">
        <v>45278</v>
      </c>
      <c r="L1398" s="6">
        <f t="shared" si="169"/>
        <v>6</v>
      </c>
      <c r="M1398" s="6" t="s">
        <v>23</v>
      </c>
      <c r="N1398" s="6">
        <v>62268</v>
      </c>
      <c r="O1398" s="6">
        <v>1002</v>
      </c>
      <c r="P1398" s="12">
        <v>659.42</v>
      </c>
      <c r="Q1398" s="12">
        <f t="shared" si="170"/>
        <v>659.42</v>
      </c>
      <c r="R1398" s="6">
        <v>136</v>
      </c>
      <c r="S1398" s="6" t="b">
        <v>1</v>
      </c>
      <c r="T1398" s="6">
        <v>0</v>
      </c>
      <c r="U1398" s="6">
        <f t="shared" si="171"/>
        <v>0</v>
      </c>
      <c r="V1398" s="12">
        <f t="shared" si="172"/>
        <v>6140.58</v>
      </c>
      <c r="W1398" s="12">
        <f t="shared" si="173"/>
        <v>4.84867647058824</v>
      </c>
      <c r="X1398" s="12">
        <f t="shared" si="174"/>
        <v>0</v>
      </c>
      <c r="Y1398" s="6">
        <f t="shared" si="175"/>
        <v>0</v>
      </c>
    </row>
    <row r="1399" spans="1:25">
      <c r="A1399" s="8" t="s">
        <v>2892</v>
      </c>
      <c r="B1399" s="9" t="s">
        <v>2893</v>
      </c>
      <c r="C1399" s="10" t="s">
        <v>4129</v>
      </c>
      <c r="D1399" s="10">
        <v>45258</v>
      </c>
      <c r="E1399" s="9">
        <v>11</v>
      </c>
      <c r="F1399" s="9">
        <v>28</v>
      </c>
      <c r="G1399" s="9">
        <v>2023</v>
      </c>
      <c r="H1399" s="10">
        <f t="shared" si="168"/>
        <v>45258</v>
      </c>
      <c r="I1399" s="10" t="str" cm="1">
        <f t="array" ref="I1399">_xlfn.IFS(E1399=1,"January",E1399=2,"Febuary",E1399=3,"March",E1399=4,"April",E1399=5,"May",E1399=6,"June",E1399=7,"July",E1399=8,"August",E1399=9,"September",E1399=10,"October",E1399=11,"November",E1399=12,"December",E1399&gt;12,_xlfn.IFS(F1399=1,"January",F1399=2,"Febuary",F1399=3,"March",F1399=4,"April",F1399=5,"May",F1399=6,"June",F1399=7,"July",F1399=8,"August",F1399=9,"September",F1399=10,"October",F1399=11,"November",F1399=12,"December"))</f>
        <v>November</v>
      </c>
      <c r="J1399" s="10" t="str" cm="1">
        <f t="array" ref="J1399">_xlfn.IFS(OR(I1399="December",I1399="January",I1399="Febuary"),"Winter",OR(I1399="March",I1399="April",I1399="May"),"Spring",OR(I1399="June",I1399="July",I1399="August"),"Summer",OR(I1399="September",I1399="October",I1399="November"),"Fall")</f>
        <v>Fall</v>
      </c>
      <c r="K1399" s="13">
        <v>45284</v>
      </c>
      <c r="L1399" s="9">
        <f t="shared" si="169"/>
        <v>26</v>
      </c>
      <c r="M1399" s="9" t="s">
        <v>19</v>
      </c>
      <c r="N1399" s="9">
        <v>93201</v>
      </c>
      <c r="O1399" s="9">
        <v>4285</v>
      </c>
      <c r="P1399" s="14">
        <v>5702.2</v>
      </c>
      <c r="Q1399" s="14">
        <f t="shared" si="170"/>
        <v>3636.145</v>
      </c>
      <c r="R1399" s="9">
        <v>0</v>
      </c>
      <c r="S1399" s="9" t="b">
        <v>1</v>
      </c>
      <c r="T1399" s="9">
        <v>0</v>
      </c>
      <c r="U1399" s="9">
        <f t="shared" si="171"/>
        <v>0</v>
      </c>
      <c r="V1399" s="14">
        <f t="shared" si="172"/>
        <v>-3636.145</v>
      </c>
      <c r="W1399" s="14">
        <f t="shared" si="173"/>
        <v>0</v>
      </c>
      <c r="X1399" s="14">
        <f t="shared" si="174"/>
        <v>0</v>
      </c>
      <c r="Y1399" s="9">
        <f t="shared" si="175"/>
        <v>0</v>
      </c>
    </row>
    <row r="1400" spans="1:25">
      <c r="A1400" s="5" t="s">
        <v>2894</v>
      </c>
      <c r="B1400" s="6" t="s">
        <v>2895</v>
      </c>
      <c r="C1400" s="7" t="s">
        <v>4128</v>
      </c>
      <c r="D1400" s="7">
        <v>45283</v>
      </c>
      <c r="E1400" s="6">
        <v>12</v>
      </c>
      <c r="F1400" s="6">
        <v>23</v>
      </c>
      <c r="G1400" s="6">
        <v>2023</v>
      </c>
      <c r="H1400" s="7">
        <f t="shared" si="168"/>
        <v>45283</v>
      </c>
      <c r="I1400" s="7" t="str" cm="1">
        <f t="array" ref="I1400">_xlfn.IFS(E1400=1,"January",E1400=2,"Febuary",E1400=3,"March",E1400=4,"April",E1400=5,"May",E1400=6,"June",E1400=7,"July",E1400=8,"August",E1400=9,"September",E1400=10,"October",E1400=11,"November",E1400=12,"December",E1400&gt;12,_xlfn.IFS(F1400=1,"January",F1400=2,"Febuary",F1400=3,"March",F1400=4,"April",F1400=5,"May",F1400=6,"June",F1400=7,"July",F1400=8,"August",F1400=9,"September",F1400=10,"October",F1400=11,"November",F1400=12,"December"))</f>
        <v>December</v>
      </c>
      <c r="J1400" s="7" t="str" cm="1">
        <f t="array" ref="J1400">_xlfn.IFS(OR(I1400="December",I1400="January",I1400="Febuary"),"Winter",OR(I1400="March",I1400="April",I1400="May"),"Spring",OR(I1400="June",I1400="July",I1400="August"),"Summer",OR(I1400="September",I1400="October",I1400="November"),"Fall")</f>
        <v>Winter</v>
      </c>
      <c r="K1400" s="11">
        <v>45310</v>
      </c>
      <c r="L1400" s="6">
        <f t="shared" si="169"/>
        <v>27</v>
      </c>
      <c r="M1400" s="6" t="s">
        <v>23</v>
      </c>
      <c r="N1400" s="6">
        <v>39243</v>
      </c>
      <c r="O1400" s="6">
        <v>1507</v>
      </c>
      <c r="P1400" s="12">
        <v>1913.09</v>
      </c>
      <c r="Q1400" s="12">
        <f t="shared" si="170"/>
        <v>1913.09</v>
      </c>
      <c r="R1400" s="6">
        <v>79</v>
      </c>
      <c r="S1400" s="6" t="b">
        <v>1</v>
      </c>
      <c r="T1400" s="6">
        <v>0</v>
      </c>
      <c r="U1400" s="6">
        <f t="shared" si="171"/>
        <v>0</v>
      </c>
      <c r="V1400" s="12">
        <f t="shared" si="172"/>
        <v>2036.91</v>
      </c>
      <c r="W1400" s="12">
        <f t="shared" si="173"/>
        <v>24.2163291139241</v>
      </c>
      <c r="X1400" s="12">
        <f t="shared" si="174"/>
        <v>0</v>
      </c>
      <c r="Y1400" s="6">
        <f t="shared" si="175"/>
        <v>0</v>
      </c>
    </row>
    <row r="1401" spans="1:25">
      <c r="A1401" s="8" t="s">
        <v>2896</v>
      </c>
      <c r="B1401" s="9" t="s">
        <v>2897</v>
      </c>
      <c r="C1401" s="10" t="s">
        <v>4128</v>
      </c>
      <c r="D1401" s="10">
        <v>45122</v>
      </c>
      <c r="E1401" s="9">
        <v>7</v>
      </c>
      <c r="F1401" s="9">
        <v>15</v>
      </c>
      <c r="G1401" s="9">
        <v>2023</v>
      </c>
      <c r="H1401" s="10">
        <f t="shared" si="168"/>
        <v>45122</v>
      </c>
      <c r="I1401" s="10" t="str" cm="1">
        <f t="array" ref="I1401">_xlfn.IFS(E1401=1,"January",E1401=2,"Febuary",E1401=3,"March",E1401=4,"April",E1401=5,"May",E1401=6,"June",E1401=7,"July",E1401=8,"August",E1401=9,"September",E1401=10,"October",E1401=11,"November",E1401=12,"December",E1401&gt;12,_xlfn.IFS(F1401=1,"January",F1401=2,"Febuary",F1401=3,"March",F1401=4,"April",F1401=5,"May",F1401=6,"June",F1401=7,"July",F1401=8,"August",F1401=9,"September",F1401=10,"October",F1401=11,"November",F1401=12,"December"))</f>
        <v>July</v>
      </c>
      <c r="J1401" s="10" t="str" cm="1">
        <f t="array" ref="J1401">_xlfn.IFS(OR(I1401="December",I1401="January",I1401="Febuary"),"Winter",OR(I1401="March",I1401="April",I1401="May"),"Spring",OR(I1401="June",I1401="July",I1401="August"),"Summer",OR(I1401="September",I1401="October",I1401="November"),"Fall")</f>
        <v>Summer</v>
      </c>
      <c r="K1401" s="13">
        <v>45135</v>
      </c>
      <c r="L1401" s="9">
        <f t="shared" si="169"/>
        <v>13</v>
      </c>
      <c r="M1401" s="9" t="s">
        <v>19</v>
      </c>
      <c r="N1401" s="9">
        <v>58384</v>
      </c>
      <c r="O1401" s="9">
        <v>2772</v>
      </c>
      <c r="P1401" s="14">
        <v>2556.03</v>
      </c>
      <c r="Q1401" s="14">
        <f t="shared" si="170"/>
        <v>2556.03</v>
      </c>
      <c r="R1401" s="9">
        <v>367</v>
      </c>
      <c r="S1401" s="9" t="b">
        <v>0</v>
      </c>
      <c r="T1401" s="9">
        <v>0</v>
      </c>
      <c r="U1401" s="9">
        <f t="shared" si="171"/>
        <v>0</v>
      </c>
      <c r="V1401" s="14">
        <f t="shared" si="172"/>
        <v>15793.97</v>
      </c>
      <c r="W1401" s="14">
        <f t="shared" si="173"/>
        <v>6.96465940054496</v>
      </c>
      <c r="X1401" s="14">
        <f t="shared" si="174"/>
        <v>0</v>
      </c>
      <c r="Y1401" s="9">
        <f t="shared" si="175"/>
        <v>0</v>
      </c>
    </row>
    <row r="1402" spans="1:25">
      <c r="A1402" s="5" t="s">
        <v>2898</v>
      </c>
      <c r="B1402" s="6" t="s">
        <v>2899</v>
      </c>
      <c r="C1402" s="7" t="s">
        <v>4131</v>
      </c>
      <c r="D1402" s="7">
        <v>45277</v>
      </c>
      <c r="E1402" s="6">
        <v>12</v>
      </c>
      <c r="F1402" s="6">
        <v>17</v>
      </c>
      <c r="G1402" s="6">
        <v>2023</v>
      </c>
      <c r="H1402" s="7">
        <f t="shared" si="168"/>
        <v>45277</v>
      </c>
      <c r="I1402" s="7" t="str" cm="1">
        <f t="array" ref="I1402">_xlfn.IFS(E1402=1,"January",E1402=2,"Febuary",E1402=3,"March",E1402=4,"April",E1402=5,"May",E1402=6,"June",E1402=7,"July",E1402=8,"August",E1402=9,"September",E1402=10,"October",E1402=11,"November",E1402=12,"December",E1402&gt;12,_xlfn.IFS(F1402=1,"January",F1402=2,"Febuary",F1402=3,"March",F1402=4,"April",F1402=5,"May",F1402=6,"June",F1402=7,"July",F1402=8,"August",F1402=9,"September",F1402=10,"October",F1402=11,"November",F1402=12,"December"))</f>
        <v>December</v>
      </c>
      <c r="J1402" s="7" t="str" cm="1">
        <f t="array" ref="J1402">_xlfn.IFS(OR(I1402="December",I1402="January",I1402="Febuary"),"Winter",OR(I1402="March",I1402="April",I1402="May"),"Spring",OR(I1402="June",I1402="July",I1402="August"),"Summer",OR(I1402="September",I1402="October",I1402="November"),"Fall")</f>
        <v>Winter</v>
      </c>
      <c r="K1402" s="11">
        <v>45284</v>
      </c>
      <c r="L1402" s="6">
        <f t="shared" si="169"/>
        <v>7</v>
      </c>
      <c r="M1402" s="6" t="s">
        <v>41</v>
      </c>
      <c r="N1402" s="6">
        <v>32653</v>
      </c>
      <c r="O1402" s="6">
        <v>1114</v>
      </c>
      <c r="P1402" s="12">
        <v>1930.94</v>
      </c>
      <c r="Q1402" s="12">
        <f t="shared" si="170"/>
        <v>1930.94</v>
      </c>
      <c r="R1402" s="6">
        <v>199</v>
      </c>
      <c r="S1402" s="6" t="b">
        <v>0</v>
      </c>
      <c r="T1402" s="6">
        <v>0</v>
      </c>
      <c r="U1402" s="6">
        <f t="shared" si="171"/>
        <v>0</v>
      </c>
      <c r="V1402" s="12">
        <f t="shared" si="172"/>
        <v>8019.06</v>
      </c>
      <c r="W1402" s="12">
        <f t="shared" si="173"/>
        <v>9.70321608040201</v>
      </c>
      <c r="X1402" s="12">
        <f t="shared" si="174"/>
        <v>0</v>
      </c>
      <c r="Y1402" s="6">
        <f t="shared" si="175"/>
        <v>0</v>
      </c>
    </row>
    <row r="1403" spans="1:25">
      <c r="A1403" s="8" t="s">
        <v>2900</v>
      </c>
      <c r="B1403" s="9" t="s">
        <v>2901</v>
      </c>
      <c r="C1403" s="10" t="s">
        <v>4131</v>
      </c>
      <c r="D1403" s="10">
        <v>44933</v>
      </c>
      <c r="E1403" s="9">
        <v>1</v>
      </c>
      <c r="F1403" s="9">
        <v>7</v>
      </c>
      <c r="G1403" s="9">
        <v>2023</v>
      </c>
      <c r="H1403" s="10">
        <f t="shared" si="168"/>
        <v>44933</v>
      </c>
      <c r="I1403" s="10" t="str" cm="1">
        <f t="array" ref="I1403">_xlfn.IFS(E1403=1,"January",E1403=2,"Febuary",E1403=3,"March",E1403=4,"April",E1403=5,"May",E1403=6,"June",E1403=7,"July",E1403=8,"August",E1403=9,"September",E1403=10,"October",E1403=11,"November",E1403=12,"December",E1403&gt;12,_xlfn.IFS(F1403=1,"January",F1403=2,"Febuary",F1403=3,"March",F1403=4,"April",F1403=5,"May",F1403=6,"June",F1403=7,"July",F1403=8,"August",F1403=9,"September",F1403=10,"October",F1403=11,"November",F1403=12,"December"))</f>
        <v>January</v>
      </c>
      <c r="J1403" s="10" t="str" cm="1">
        <f t="array" ref="J1403">_xlfn.IFS(OR(I1403="December",I1403="January",I1403="Febuary"),"Winter",OR(I1403="March",I1403="April",I1403="May"),"Spring",OR(I1403="June",I1403="July",I1403="August"),"Summer",OR(I1403="September",I1403="October",I1403="November"),"Fall")</f>
        <v>Winter</v>
      </c>
      <c r="K1403" s="13">
        <v>44951</v>
      </c>
      <c r="L1403" s="9">
        <f t="shared" si="169"/>
        <v>18</v>
      </c>
      <c r="M1403" s="9" t="s">
        <v>23</v>
      </c>
      <c r="N1403" s="9">
        <v>27657</v>
      </c>
      <c r="O1403" s="9">
        <v>800</v>
      </c>
      <c r="P1403" s="14">
        <v>1303.42</v>
      </c>
      <c r="Q1403" s="14">
        <f t="shared" si="170"/>
        <v>1303.42</v>
      </c>
      <c r="R1403" s="9">
        <v>96</v>
      </c>
      <c r="S1403" s="9" t="b">
        <v>1</v>
      </c>
      <c r="T1403" s="9">
        <v>0</v>
      </c>
      <c r="U1403" s="9">
        <f t="shared" si="171"/>
        <v>0</v>
      </c>
      <c r="V1403" s="14">
        <f t="shared" si="172"/>
        <v>3496.58</v>
      </c>
      <c r="W1403" s="14">
        <f t="shared" si="173"/>
        <v>13.5772916666667</v>
      </c>
      <c r="X1403" s="14">
        <f t="shared" si="174"/>
        <v>0</v>
      </c>
      <c r="Y1403" s="9">
        <f t="shared" si="175"/>
        <v>0</v>
      </c>
    </row>
    <row r="1404" spans="1:25">
      <c r="A1404" s="5" t="s">
        <v>2902</v>
      </c>
      <c r="B1404" s="6" t="s">
        <v>2903</v>
      </c>
      <c r="C1404" s="7" t="s">
        <v>4127</v>
      </c>
      <c r="D1404" s="7">
        <v>45153</v>
      </c>
      <c r="E1404" s="6">
        <v>8</v>
      </c>
      <c r="F1404" s="6">
        <v>15</v>
      </c>
      <c r="G1404" s="6">
        <v>2023</v>
      </c>
      <c r="H1404" s="7">
        <f t="shared" si="168"/>
        <v>45153</v>
      </c>
      <c r="I1404" s="7" t="str" cm="1">
        <f t="array" ref="I1404">_xlfn.IFS(E1404=1,"January",E1404=2,"Febuary",E1404=3,"March",E1404=4,"April",E1404=5,"May",E1404=6,"June",E1404=7,"July",E1404=8,"August",E1404=9,"September",E1404=10,"October",E1404=11,"November",E1404=12,"December",E1404&gt;12,_xlfn.IFS(F1404=1,"January",F1404=2,"Febuary",F1404=3,"March",F1404=4,"April",F1404=5,"May",F1404=6,"June",F1404=7,"July",F1404=8,"August",F1404=9,"September",F1404=10,"October",F1404=11,"November",F1404=12,"December"))</f>
        <v>August</v>
      </c>
      <c r="J1404" s="7" t="str" cm="1">
        <f t="array" ref="J1404">_xlfn.IFS(OR(I1404="December",I1404="January",I1404="Febuary"),"Winter",OR(I1404="March",I1404="April",I1404="May"),"Spring",OR(I1404="June",I1404="July",I1404="August"),"Summer",OR(I1404="September",I1404="October",I1404="November"),"Fall")</f>
        <v>Summer</v>
      </c>
      <c r="K1404" s="11">
        <v>45173</v>
      </c>
      <c r="L1404" s="6">
        <f t="shared" si="169"/>
        <v>20</v>
      </c>
      <c r="M1404" s="6" t="s">
        <v>14</v>
      </c>
      <c r="N1404" s="6">
        <v>40952</v>
      </c>
      <c r="O1404" s="6">
        <v>507</v>
      </c>
      <c r="P1404" s="12">
        <v>810.84</v>
      </c>
      <c r="Q1404" s="12">
        <f t="shared" si="170"/>
        <v>810.84</v>
      </c>
      <c r="R1404" s="6">
        <v>25</v>
      </c>
      <c r="S1404" s="6" t="b">
        <v>1</v>
      </c>
      <c r="T1404" s="6">
        <v>0</v>
      </c>
      <c r="U1404" s="6">
        <f t="shared" si="171"/>
        <v>0</v>
      </c>
      <c r="V1404" s="12">
        <f t="shared" si="172"/>
        <v>439.16</v>
      </c>
      <c r="W1404" s="12">
        <f t="shared" si="173"/>
        <v>32.4336</v>
      </c>
      <c r="X1404" s="12">
        <f t="shared" si="174"/>
        <v>0</v>
      </c>
      <c r="Y1404" s="6">
        <f t="shared" si="175"/>
        <v>0</v>
      </c>
    </row>
    <row r="1405" spans="1:25">
      <c r="A1405" s="8" t="s">
        <v>2904</v>
      </c>
      <c r="B1405" s="9" t="s">
        <v>2905</v>
      </c>
      <c r="C1405" s="10" t="s">
        <v>4127</v>
      </c>
      <c r="D1405" s="10">
        <v>45287</v>
      </c>
      <c r="E1405" s="9">
        <v>12</v>
      </c>
      <c r="F1405" s="9">
        <v>27</v>
      </c>
      <c r="G1405" s="9">
        <v>2023</v>
      </c>
      <c r="H1405" s="10">
        <f t="shared" si="168"/>
        <v>45287</v>
      </c>
      <c r="I1405" s="10" t="str" cm="1">
        <f t="array" ref="I1405">_xlfn.IFS(E1405=1,"January",E1405=2,"Febuary",E1405=3,"March",E1405=4,"April",E1405=5,"May",E1405=6,"June",E1405=7,"July",E1405=8,"August",E1405=9,"September",E1405=10,"October",E1405=11,"November",E1405=12,"December",E1405&gt;12,_xlfn.IFS(F1405=1,"January",F1405=2,"Febuary",F1405=3,"March",F1405=4,"April",F1405=5,"May",F1405=6,"June",F1405=7,"July",F1405=8,"August",F1405=9,"September",F1405=10,"October",F1405=11,"November",F1405=12,"December"))</f>
        <v>December</v>
      </c>
      <c r="J1405" s="10" t="str" cm="1">
        <f t="array" ref="J1405">_xlfn.IFS(OR(I1405="December",I1405="January",I1405="Febuary"),"Winter",OR(I1405="March",I1405="April",I1405="May"),"Spring",OR(I1405="June",I1405="July",I1405="August"),"Summer",OR(I1405="September",I1405="October",I1405="November"),"Fall")</f>
        <v>Winter</v>
      </c>
      <c r="K1405" s="13">
        <v>45288</v>
      </c>
      <c r="L1405" s="9">
        <f t="shared" si="169"/>
        <v>1</v>
      </c>
      <c r="M1405" s="9" t="s">
        <v>33</v>
      </c>
      <c r="N1405" s="9">
        <v>23180</v>
      </c>
      <c r="O1405" s="9">
        <v>854</v>
      </c>
      <c r="P1405" s="14">
        <v>1549.4</v>
      </c>
      <c r="Q1405" s="14">
        <f t="shared" si="170"/>
        <v>1549.4</v>
      </c>
      <c r="R1405" s="9">
        <v>44</v>
      </c>
      <c r="S1405" s="9" t="b">
        <v>0</v>
      </c>
      <c r="T1405" s="9">
        <v>0</v>
      </c>
      <c r="U1405" s="9">
        <f t="shared" si="171"/>
        <v>0</v>
      </c>
      <c r="V1405" s="14">
        <f t="shared" si="172"/>
        <v>650.6</v>
      </c>
      <c r="W1405" s="14">
        <f t="shared" si="173"/>
        <v>35.2136363636364</v>
      </c>
      <c r="X1405" s="14">
        <f t="shared" si="174"/>
        <v>0</v>
      </c>
      <c r="Y1405" s="9">
        <f t="shared" si="175"/>
        <v>0</v>
      </c>
    </row>
    <row r="1406" spans="1:25">
      <c r="A1406" s="5" t="s">
        <v>2906</v>
      </c>
      <c r="B1406" s="6" t="s">
        <v>2907</v>
      </c>
      <c r="C1406" s="7" t="s">
        <v>4128</v>
      </c>
      <c r="D1406" s="7">
        <v>45228</v>
      </c>
      <c r="E1406" s="6">
        <v>10</v>
      </c>
      <c r="F1406" s="6">
        <v>29</v>
      </c>
      <c r="G1406" s="6">
        <v>2023</v>
      </c>
      <c r="H1406" s="7">
        <f t="shared" si="168"/>
        <v>45228</v>
      </c>
      <c r="I1406" s="7" t="str" cm="1">
        <f t="array" ref="I1406">_xlfn.IFS(E1406=1,"January",E1406=2,"Febuary",E1406=3,"March",E1406=4,"April",E1406=5,"May",E1406=6,"June",E1406=7,"July",E1406=8,"August",E1406=9,"September",E1406=10,"October",E1406=11,"November",E1406=12,"December",E1406&gt;12,_xlfn.IFS(F1406=1,"January",F1406=2,"Febuary",F1406=3,"March",F1406=4,"April",F1406=5,"May",F1406=6,"June",F1406=7,"July",F1406=8,"August",F1406=9,"September",F1406=10,"October",F1406=11,"November",F1406=12,"December"))</f>
        <v>October</v>
      </c>
      <c r="J1406" s="7" t="str" cm="1">
        <f t="array" ref="J1406">_xlfn.IFS(OR(I1406="December",I1406="January",I1406="Febuary"),"Winter",OR(I1406="March",I1406="April",I1406="May"),"Spring",OR(I1406="June",I1406="July",I1406="August"),"Summer",OR(I1406="September",I1406="October",I1406="November"),"Fall")</f>
        <v>Fall</v>
      </c>
      <c r="K1406" s="11">
        <v>45234</v>
      </c>
      <c r="L1406" s="6">
        <f t="shared" si="169"/>
        <v>6</v>
      </c>
      <c r="M1406" s="6" t="s">
        <v>33</v>
      </c>
      <c r="N1406" s="6">
        <v>98432</v>
      </c>
      <c r="O1406" s="6">
        <v>3276</v>
      </c>
      <c r="P1406" s="12">
        <v>5189.76</v>
      </c>
      <c r="Q1406" s="12">
        <f t="shared" si="170"/>
        <v>3636.145</v>
      </c>
      <c r="R1406" s="6">
        <v>0</v>
      </c>
      <c r="S1406" s="6" t="b">
        <v>1</v>
      </c>
      <c r="T1406" s="6">
        <v>0</v>
      </c>
      <c r="U1406" s="6">
        <f t="shared" si="171"/>
        <v>0</v>
      </c>
      <c r="V1406" s="12">
        <f t="shared" si="172"/>
        <v>-3636.145</v>
      </c>
      <c r="W1406" s="12">
        <f t="shared" si="173"/>
        <v>0</v>
      </c>
      <c r="X1406" s="12">
        <f t="shared" si="174"/>
        <v>0</v>
      </c>
      <c r="Y1406" s="6">
        <f t="shared" si="175"/>
        <v>0</v>
      </c>
    </row>
    <row r="1407" spans="1:25">
      <c r="A1407" s="8" t="s">
        <v>2908</v>
      </c>
      <c r="B1407" s="9" t="s">
        <v>2909</v>
      </c>
      <c r="C1407" s="10" t="s">
        <v>4128</v>
      </c>
      <c r="D1407" s="10">
        <v>45026</v>
      </c>
      <c r="E1407" s="9">
        <v>4</v>
      </c>
      <c r="F1407" s="9">
        <v>10</v>
      </c>
      <c r="G1407" s="9">
        <v>2023</v>
      </c>
      <c r="H1407" s="10">
        <f t="shared" si="168"/>
        <v>45026</v>
      </c>
      <c r="I1407" s="10" t="str" cm="1">
        <f t="array" ref="I1407">_xlfn.IFS(E1407=1,"January",E1407=2,"Febuary",E1407=3,"March",E1407=4,"April",E1407=5,"May",E1407=6,"June",E1407=7,"July",E1407=8,"August",E1407=9,"September",E1407=10,"October",E1407=11,"November",E1407=12,"December",E1407&gt;12,_xlfn.IFS(F1407=1,"January",F1407=2,"Febuary",F1407=3,"March",F1407=4,"April",F1407=5,"May",F1407=6,"June",F1407=7,"July",F1407=8,"August",F1407=9,"September",F1407=10,"October",F1407=11,"November",F1407=12,"December"))</f>
        <v>April</v>
      </c>
      <c r="J1407" s="10" t="str" cm="1">
        <f t="array" ref="J1407">_xlfn.IFS(OR(I1407="December",I1407="January",I1407="Febuary"),"Winter",OR(I1407="March",I1407="April",I1407="May"),"Spring",OR(I1407="June",I1407="July",I1407="August"),"Summer",OR(I1407="September",I1407="October",I1407="November"),"Fall")</f>
        <v>Spring</v>
      </c>
      <c r="K1407" s="13">
        <v>45029</v>
      </c>
      <c r="L1407" s="9">
        <f t="shared" si="169"/>
        <v>3</v>
      </c>
      <c r="M1407" s="9" t="s">
        <v>19</v>
      </c>
      <c r="N1407" s="9">
        <v>79411</v>
      </c>
      <c r="O1407" s="9">
        <v>3939</v>
      </c>
      <c r="P1407" s="14">
        <v>3339.33</v>
      </c>
      <c r="Q1407" s="14">
        <f t="shared" si="170"/>
        <v>3339.33</v>
      </c>
      <c r="R1407" s="9">
        <v>288</v>
      </c>
      <c r="S1407" s="9" t="b">
        <v>1</v>
      </c>
      <c r="T1407" s="9">
        <v>0</v>
      </c>
      <c r="U1407" s="9">
        <f t="shared" si="171"/>
        <v>0</v>
      </c>
      <c r="V1407" s="14">
        <f t="shared" si="172"/>
        <v>11060.67</v>
      </c>
      <c r="W1407" s="14">
        <f t="shared" si="173"/>
        <v>11.5948958333333</v>
      </c>
      <c r="X1407" s="14">
        <f t="shared" si="174"/>
        <v>0</v>
      </c>
      <c r="Y1407" s="9">
        <f t="shared" si="175"/>
        <v>0</v>
      </c>
    </row>
    <row r="1408" spans="1:25">
      <c r="A1408" s="5" t="s">
        <v>2910</v>
      </c>
      <c r="B1408" s="6" t="s">
        <v>2911</v>
      </c>
      <c r="C1408" s="7" t="s">
        <v>4127</v>
      </c>
      <c r="D1408" s="7" t="s">
        <v>2559</v>
      </c>
      <c r="E1408" s="6">
        <v>16</v>
      </c>
      <c r="F1408" s="6">
        <v>12</v>
      </c>
      <c r="G1408" s="6">
        <v>2023</v>
      </c>
      <c r="H1408" s="7">
        <f t="shared" si="168"/>
        <v>45276</v>
      </c>
      <c r="I1408" s="7" t="str" cm="1">
        <f t="array" ref="I1408">_xlfn.IFS(E1408=1,"January",E1408=2,"Febuary",E1408=3,"March",E1408=4,"April",E1408=5,"May",E1408=6,"June",E1408=7,"July",E1408=8,"August",E1408=9,"September",E1408=10,"October",E1408=11,"November",E1408=12,"December",E1408&gt;12,_xlfn.IFS(F1408=1,"January",F1408=2,"Febuary",F1408=3,"March",F1408=4,"April",F1408=5,"May",F1408=6,"June",F1408=7,"July",F1408=8,"August",F1408=9,"September",F1408=10,"October",F1408=11,"November",F1408=12,"December"))</f>
        <v>December</v>
      </c>
      <c r="J1408" s="7" t="str" cm="1">
        <f t="array" ref="J1408">_xlfn.IFS(OR(I1408="December",I1408="January",I1408="Febuary"),"Winter",OR(I1408="March",I1408="April",I1408="May"),"Spring",OR(I1408="June",I1408="July",I1408="August"),"Summer",OR(I1408="September",I1408="October",I1408="November"),"Fall")</f>
        <v>Winter</v>
      </c>
      <c r="K1408" s="11">
        <v>45295</v>
      </c>
      <c r="L1408" s="6">
        <f t="shared" si="169"/>
        <v>19</v>
      </c>
      <c r="M1408" s="6" t="s">
        <v>19</v>
      </c>
      <c r="N1408" s="6">
        <v>2622</v>
      </c>
      <c r="O1408" s="6">
        <v>51</v>
      </c>
      <c r="P1408" s="12">
        <v>79.48</v>
      </c>
      <c r="Q1408" s="12">
        <f t="shared" si="170"/>
        <v>79.48</v>
      </c>
      <c r="R1408" s="6">
        <v>7</v>
      </c>
      <c r="S1408" s="6" t="b">
        <v>1</v>
      </c>
      <c r="T1408" s="6">
        <v>0</v>
      </c>
      <c r="U1408" s="6">
        <f t="shared" si="171"/>
        <v>0</v>
      </c>
      <c r="V1408" s="12">
        <f t="shared" si="172"/>
        <v>270.52</v>
      </c>
      <c r="W1408" s="12">
        <f t="shared" si="173"/>
        <v>11.3542857142857</v>
      </c>
      <c r="X1408" s="12">
        <f t="shared" si="174"/>
        <v>0</v>
      </c>
      <c r="Y1408" s="6">
        <f t="shared" si="175"/>
        <v>0</v>
      </c>
    </row>
    <row r="1409" spans="1:25">
      <c r="A1409" s="8" t="s">
        <v>2912</v>
      </c>
      <c r="B1409" s="9" t="s">
        <v>2913</v>
      </c>
      <c r="C1409" s="10" t="s">
        <v>4127</v>
      </c>
      <c r="D1409" s="10">
        <v>45015</v>
      </c>
      <c r="E1409" s="9">
        <v>3</v>
      </c>
      <c r="F1409" s="9">
        <v>30</v>
      </c>
      <c r="G1409" s="9">
        <v>2023</v>
      </c>
      <c r="H1409" s="10">
        <f t="shared" si="168"/>
        <v>45015</v>
      </c>
      <c r="I1409" s="10" t="str" cm="1">
        <f t="array" ref="I1409">_xlfn.IFS(E1409=1,"January",E1409=2,"Febuary",E1409=3,"March",E1409=4,"April",E1409=5,"May",E1409=6,"June",E1409=7,"July",E1409=8,"August",E1409=9,"September",E1409=10,"October",E1409=11,"November",E1409=12,"December",E1409&gt;12,_xlfn.IFS(F1409=1,"January",F1409=2,"Febuary",F1409=3,"March",F1409=4,"April",F1409=5,"May",F1409=6,"June",F1409=7,"July",F1409=8,"August",F1409=9,"September",F1409=10,"October",F1409=11,"November",F1409=12,"December"))</f>
        <v>March</v>
      </c>
      <c r="J1409" s="10" t="str" cm="1">
        <f t="array" ref="J1409">_xlfn.IFS(OR(I1409="December",I1409="January",I1409="Febuary"),"Winter",OR(I1409="March",I1409="April",I1409="May"),"Spring",OR(I1409="June",I1409="July",I1409="August"),"Summer",OR(I1409="September",I1409="October",I1409="November"),"Fall")</f>
        <v>Spring</v>
      </c>
      <c r="K1409" s="13">
        <v>45039</v>
      </c>
      <c r="L1409" s="9">
        <f t="shared" si="169"/>
        <v>24</v>
      </c>
      <c r="M1409" s="9" t="s">
        <v>33</v>
      </c>
      <c r="N1409" s="9">
        <v>49756</v>
      </c>
      <c r="O1409" s="9">
        <v>1553</v>
      </c>
      <c r="P1409" s="14">
        <v>1493.29</v>
      </c>
      <c r="Q1409" s="14">
        <f t="shared" si="170"/>
        <v>1493.29</v>
      </c>
      <c r="R1409" s="9">
        <v>242</v>
      </c>
      <c r="S1409" s="9" t="b">
        <v>1</v>
      </c>
      <c r="T1409" s="9">
        <v>0</v>
      </c>
      <c r="U1409" s="9">
        <f t="shared" si="171"/>
        <v>0</v>
      </c>
      <c r="V1409" s="14">
        <f t="shared" si="172"/>
        <v>10606.71</v>
      </c>
      <c r="W1409" s="14">
        <f t="shared" si="173"/>
        <v>6.17061983471074</v>
      </c>
      <c r="X1409" s="14">
        <f t="shared" si="174"/>
        <v>0</v>
      </c>
      <c r="Y1409" s="9">
        <f t="shared" si="175"/>
        <v>0</v>
      </c>
    </row>
    <row r="1410" spans="1:25">
      <c r="A1410" s="5" t="s">
        <v>2914</v>
      </c>
      <c r="B1410" s="6" t="s">
        <v>2915</v>
      </c>
      <c r="C1410" s="7" t="s">
        <v>4127</v>
      </c>
      <c r="D1410" s="7">
        <v>44947</v>
      </c>
      <c r="E1410" s="6">
        <v>1</v>
      </c>
      <c r="F1410" s="6">
        <v>21</v>
      </c>
      <c r="G1410" s="6">
        <v>2023</v>
      </c>
      <c r="H1410" s="7">
        <f t="shared" ref="H1410:H1473" si="176">IF(E1410&gt;12,DATE(G1410,F1410,E1410),D1410)</f>
        <v>44947</v>
      </c>
      <c r="I1410" s="7" t="str" cm="1">
        <f t="array" ref="I1410">_xlfn.IFS(E1410=1,"January",E1410=2,"Febuary",E1410=3,"March",E1410=4,"April",E1410=5,"May",E1410=6,"June",E1410=7,"July",E1410=8,"August",E1410=9,"September",E1410=10,"October",E1410=11,"November",E1410=12,"December",E1410&gt;12,_xlfn.IFS(F1410=1,"January",F1410=2,"Febuary",F1410=3,"March",F1410=4,"April",F1410=5,"May",F1410=6,"June",F1410=7,"July",F1410=8,"August",F1410=9,"September",F1410=10,"October",F1410=11,"November",F1410=12,"December"))</f>
        <v>January</v>
      </c>
      <c r="J1410" s="7" t="str" cm="1">
        <f t="array" ref="J1410">_xlfn.IFS(OR(I1410="December",I1410="January",I1410="Febuary"),"Winter",OR(I1410="March",I1410="April",I1410="May"),"Spring",OR(I1410="June",I1410="July",I1410="August"),"Summer",OR(I1410="September",I1410="October",I1410="November"),"Fall")</f>
        <v>Winter</v>
      </c>
      <c r="K1410" s="11">
        <v>44967</v>
      </c>
      <c r="L1410" s="6">
        <f t="shared" ref="L1410:L1473" si="177">IF(DATEDIF(H1410,K1410,"D")&lt;0,H1410+30,DATEDIF(H1410,K1410,"D"))</f>
        <v>20</v>
      </c>
      <c r="M1410" s="6" t="s">
        <v>19</v>
      </c>
      <c r="N1410" s="6">
        <v>41809</v>
      </c>
      <c r="O1410" s="6">
        <v>1506</v>
      </c>
      <c r="P1410" s="12">
        <v>1300.07</v>
      </c>
      <c r="Q1410" s="12">
        <f t="shared" ref="Q1410:Q1473" si="178">IF(IF(P1410&lt;$AA$6,$AA$6,IF(P1410&gt;$AA$7,$AA$7,P1410))&lt;0,IF(P1410&lt;$AA$6,$AA$6,IF(P1410&gt;$AA$7,$AA$7,P1410))*(-1),IF(P1410&lt;$AA$6,$AA$6,IF(P1410&gt;$AA$7,$AA$7,P1410)))</f>
        <v>1300.07</v>
      </c>
      <c r="R1410" s="6">
        <v>115</v>
      </c>
      <c r="S1410" s="6" t="b">
        <v>0</v>
      </c>
      <c r="T1410" s="6">
        <v>0</v>
      </c>
      <c r="U1410" s="6">
        <f t="shared" ref="U1410:U1473" si="179">IFERROR((R1410/T1410)*100,0)</f>
        <v>0</v>
      </c>
      <c r="V1410" s="12">
        <f t="shared" ref="V1410:V1473" si="180">(R1410*50)-Q1410</f>
        <v>4449.93</v>
      </c>
      <c r="W1410" s="12">
        <f t="shared" ref="W1410:W1473" si="181">IFERROR(Q1410/R1410,0)</f>
        <v>11.3049565217391</v>
      </c>
      <c r="X1410" s="12">
        <f t="shared" ref="X1410:X1473" si="182">IFERROR(Q1410/T1410,0)</f>
        <v>0</v>
      </c>
      <c r="Y1410" s="6">
        <f t="shared" ref="Y1410:Y1473" si="183">T1410/N1410</f>
        <v>0</v>
      </c>
    </row>
    <row r="1411" spans="1:25">
      <c r="A1411" s="8" t="s">
        <v>2916</v>
      </c>
      <c r="B1411" s="9" t="s">
        <v>2917</v>
      </c>
      <c r="C1411" s="10" t="s">
        <v>4128</v>
      </c>
      <c r="D1411" s="10">
        <v>44993</v>
      </c>
      <c r="E1411" s="9">
        <v>3</v>
      </c>
      <c r="F1411" s="9">
        <v>8</v>
      </c>
      <c r="G1411" s="9">
        <v>2023</v>
      </c>
      <c r="H1411" s="10">
        <f t="shared" si="176"/>
        <v>44993</v>
      </c>
      <c r="I1411" s="10" t="str" cm="1">
        <f t="array" ref="I1411">_xlfn.IFS(E1411=1,"January",E1411=2,"Febuary",E1411=3,"March",E1411=4,"April",E1411=5,"May",E1411=6,"June",E1411=7,"July",E1411=8,"August",E1411=9,"September",E1411=10,"October",E1411=11,"November",E1411=12,"December",E1411&gt;12,_xlfn.IFS(F1411=1,"January",F1411=2,"Febuary",F1411=3,"March",F1411=4,"April",F1411=5,"May",F1411=6,"June",F1411=7,"July",F1411=8,"August",F1411=9,"September",F1411=10,"October",F1411=11,"November",F1411=12,"December"))</f>
        <v>March</v>
      </c>
      <c r="J1411" s="10" t="str" cm="1">
        <f t="array" ref="J1411">_xlfn.IFS(OR(I1411="December",I1411="January",I1411="Febuary"),"Winter",OR(I1411="March",I1411="April",I1411="May"),"Spring",OR(I1411="June",I1411="July",I1411="August"),"Summer",OR(I1411="September",I1411="October",I1411="November"),"Fall")</f>
        <v>Spring</v>
      </c>
      <c r="K1411" s="13">
        <v>45002</v>
      </c>
      <c r="L1411" s="9">
        <f t="shared" si="177"/>
        <v>9</v>
      </c>
      <c r="M1411" s="9" t="s">
        <v>19</v>
      </c>
      <c r="N1411" s="9">
        <v>17725</v>
      </c>
      <c r="O1411" s="9">
        <v>634</v>
      </c>
      <c r="P1411" s="14">
        <v>-386.43</v>
      </c>
      <c r="Q1411" s="14">
        <f t="shared" si="178"/>
        <v>345.555</v>
      </c>
      <c r="R1411" s="9">
        <v>116</v>
      </c>
      <c r="S1411" s="9" t="b">
        <v>1</v>
      </c>
      <c r="T1411" s="9">
        <v>0</v>
      </c>
      <c r="U1411" s="9">
        <f t="shared" si="179"/>
        <v>0</v>
      </c>
      <c r="V1411" s="14">
        <f t="shared" si="180"/>
        <v>5454.445</v>
      </c>
      <c r="W1411" s="14">
        <f t="shared" si="181"/>
        <v>2.9789224137931</v>
      </c>
      <c r="X1411" s="14">
        <f t="shared" si="182"/>
        <v>0</v>
      </c>
      <c r="Y1411" s="9">
        <f t="shared" si="183"/>
        <v>0</v>
      </c>
    </row>
    <row r="1412" spans="1:25">
      <c r="A1412" s="5" t="s">
        <v>2918</v>
      </c>
      <c r="B1412" s="6" t="s">
        <v>2919</v>
      </c>
      <c r="C1412" s="7" t="s">
        <v>4131</v>
      </c>
      <c r="D1412" s="7">
        <v>44929</v>
      </c>
      <c r="E1412" s="6">
        <v>1</v>
      </c>
      <c r="F1412" s="6">
        <v>3</v>
      </c>
      <c r="G1412" s="6">
        <v>2023</v>
      </c>
      <c r="H1412" s="7">
        <f t="shared" si="176"/>
        <v>44929</v>
      </c>
      <c r="I1412" s="7" t="str" cm="1">
        <f t="array" ref="I1412">_xlfn.IFS(E1412=1,"January",E1412=2,"Febuary",E1412=3,"March",E1412=4,"April",E1412=5,"May",E1412=6,"June",E1412=7,"July",E1412=8,"August",E1412=9,"September",E1412=10,"October",E1412=11,"November",E1412=12,"December",E1412&gt;12,_xlfn.IFS(F1412=1,"January",F1412=2,"Febuary",F1412=3,"March",F1412=4,"April",F1412=5,"May",F1412=6,"June",F1412=7,"July",F1412=8,"August",F1412=9,"September",F1412=10,"October",F1412=11,"November",F1412=12,"December"))</f>
        <v>January</v>
      </c>
      <c r="J1412" s="7" t="str" cm="1">
        <f t="array" ref="J1412">_xlfn.IFS(OR(I1412="December",I1412="January",I1412="Febuary"),"Winter",OR(I1412="March",I1412="April",I1412="May"),"Spring",OR(I1412="June",I1412="July",I1412="August"),"Summer",OR(I1412="September",I1412="October",I1412="November"),"Fall")</f>
        <v>Winter</v>
      </c>
      <c r="K1412" s="11">
        <v>44955</v>
      </c>
      <c r="L1412" s="6">
        <f t="shared" si="177"/>
        <v>26</v>
      </c>
      <c r="M1412" s="6" t="s">
        <v>33</v>
      </c>
      <c r="N1412" s="6">
        <v>62396</v>
      </c>
      <c r="O1412" s="6">
        <v>2024</v>
      </c>
      <c r="P1412" s="12">
        <v>3270.87</v>
      </c>
      <c r="Q1412" s="12">
        <f t="shared" si="178"/>
        <v>3270.87</v>
      </c>
      <c r="R1412" s="6">
        <v>235</v>
      </c>
      <c r="S1412" s="6" t="b">
        <v>1</v>
      </c>
      <c r="T1412" s="6">
        <v>0</v>
      </c>
      <c r="U1412" s="6">
        <f t="shared" si="179"/>
        <v>0</v>
      </c>
      <c r="V1412" s="12">
        <f t="shared" si="180"/>
        <v>8479.13</v>
      </c>
      <c r="W1412" s="12">
        <f t="shared" si="181"/>
        <v>13.9185957446809</v>
      </c>
      <c r="X1412" s="12">
        <f t="shared" si="182"/>
        <v>0</v>
      </c>
      <c r="Y1412" s="6">
        <f t="shared" si="183"/>
        <v>0</v>
      </c>
    </row>
    <row r="1413" spans="1:25">
      <c r="A1413" s="8" t="s">
        <v>2920</v>
      </c>
      <c r="B1413" s="9" t="s">
        <v>2921</v>
      </c>
      <c r="C1413" s="10" t="s">
        <v>4127</v>
      </c>
      <c r="D1413" s="10" t="s">
        <v>682</v>
      </c>
      <c r="E1413" s="9">
        <v>21</v>
      </c>
      <c r="F1413" s="9">
        <v>3</v>
      </c>
      <c r="G1413" s="9">
        <v>2023</v>
      </c>
      <c r="H1413" s="10">
        <f t="shared" si="176"/>
        <v>45006</v>
      </c>
      <c r="I1413" s="10" t="str" cm="1">
        <f t="array" ref="I1413">_xlfn.IFS(E1413=1,"January",E1413=2,"Febuary",E1413=3,"March",E1413=4,"April",E1413=5,"May",E1413=6,"June",E1413=7,"July",E1413=8,"August",E1413=9,"September",E1413=10,"October",E1413=11,"November",E1413=12,"December",E1413&gt;12,_xlfn.IFS(F1413=1,"January",F1413=2,"Febuary",F1413=3,"March",F1413=4,"April",F1413=5,"May",F1413=6,"June",F1413=7,"July",F1413=8,"August",F1413=9,"September",F1413=10,"October",F1413=11,"November",F1413=12,"December"))</f>
        <v>March</v>
      </c>
      <c r="J1413" s="10" t="str" cm="1">
        <f t="array" ref="J1413">_xlfn.IFS(OR(I1413="December",I1413="January",I1413="Febuary"),"Winter",OR(I1413="March",I1413="April",I1413="May"),"Spring",OR(I1413="June",I1413="July",I1413="August"),"Summer",OR(I1413="September",I1413="October",I1413="November"),"Fall")</f>
        <v>Spring</v>
      </c>
      <c r="K1413" s="13">
        <v>45022</v>
      </c>
      <c r="L1413" s="9">
        <f t="shared" si="177"/>
        <v>16</v>
      </c>
      <c r="M1413" s="9" t="s">
        <v>19</v>
      </c>
      <c r="N1413" s="9">
        <v>52226</v>
      </c>
      <c r="O1413" s="9">
        <v>2145</v>
      </c>
      <c r="P1413" s="14">
        <v>3360.15</v>
      </c>
      <c r="Q1413" s="14">
        <f t="shared" si="178"/>
        <v>3360.15</v>
      </c>
      <c r="R1413" s="9">
        <v>153</v>
      </c>
      <c r="S1413" s="9" t="b">
        <v>0</v>
      </c>
      <c r="T1413" s="9">
        <v>0</v>
      </c>
      <c r="U1413" s="9">
        <f t="shared" si="179"/>
        <v>0</v>
      </c>
      <c r="V1413" s="14">
        <f t="shared" si="180"/>
        <v>4289.85</v>
      </c>
      <c r="W1413" s="14">
        <f t="shared" si="181"/>
        <v>21.9617647058824</v>
      </c>
      <c r="X1413" s="14">
        <f t="shared" si="182"/>
        <v>0</v>
      </c>
      <c r="Y1413" s="9">
        <f t="shared" si="183"/>
        <v>0</v>
      </c>
    </row>
    <row r="1414" spans="1:25">
      <c r="A1414" s="5" t="s">
        <v>2922</v>
      </c>
      <c r="B1414" s="6" t="s">
        <v>2923</v>
      </c>
      <c r="C1414" s="7" t="s">
        <v>4127</v>
      </c>
      <c r="D1414" s="7">
        <v>45092</v>
      </c>
      <c r="E1414" s="6">
        <v>6</v>
      </c>
      <c r="F1414" s="6">
        <v>15</v>
      </c>
      <c r="G1414" s="6">
        <v>2023</v>
      </c>
      <c r="H1414" s="7">
        <f t="shared" si="176"/>
        <v>45092</v>
      </c>
      <c r="I1414" s="7" t="str" cm="1">
        <f t="array" ref="I1414">_xlfn.IFS(E1414=1,"January",E1414=2,"Febuary",E1414=3,"March",E1414=4,"April",E1414=5,"May",E1414=6,"June",E1414=7,"July",E1414=8,"August",E1414=9,"September",E1414=10,"October",E1414=11,"November",E1414=12,"December",E1414&gt;12,_xlfn.IFS(F1414=1,"January",F1414=2,"Febuary",F1414=3,"March",F1414=4,"April",F1414=5,"May",F1414=6,"June",F1414=7,"July",F1414=8,"August",F1414=9,"September",F1414=10,"October",F1414=11,"November",F1414=12,"December"))</f>
        <v>June</v>
      </c>
      <c r="J1414" s="7" t="str" cm="1">
        <f t="array" ref="J1414">_xlfn.IFS(OR(I1414="December",I1414="January",I1414="Febuary"),"Winter",OR(I1414="March",I1414="April",I1414="May"),"Spring",OR(I1414="June",I1414="July",I1414="August"),"Summer",OR(I1414="September",I1414="October",I1414="November"),"Fall")</f>
        <v>Summer</v>
      </c>
      <c r="K1414" s="11">
        <v>45096</v>
      </c>
      <c r="L1414" s="6">
        <f t="shared" si="177"/>
        <v>4</v>
      </c>
      <c r="M1414" s="6" t="s">
        <v>19</v>
      </c>
      <c r="N1414" s="6">
        <v>82182</v>
      </c>
      <c r="O1414" s="6">
        <v>1495</v>
      </c>
      <c r="P1414" s="12">
        <v>1273.37</v>
      </c>
      <c r="Q1414" s="12">
        <f t="shared" si="178"/>
        <v>1273.37</v>
      </c>
      <c r="R1414" s="6">
        <v>246</v>
      </c>
      <c r="S1414" s="6" t="b">
        <v>0</v>
      </c>
      <c r="T1414" s="6">
        <v>0</v>
      </c>
      <c r="U1414" s="6">
        <f t="shared" si="179"/>
        <v>0</v>
      </c>
      <c r="V1414" s="12">
        <f t="shared" si="180"/>
        <v>11026.63</v>
      </c>
      <c r="W1414" s="12">
        <f t="shared" si="181"/>
        <v>5.17630081300813</v>
      </c>
      <c r="X1414" s="12">
        <f t="shared" si="182"/>
        <v>0</v>
      </c>
      <c r="Y1414" s="6">
        <f t="shared" si="183"/>
        <v>0</v>
      </c>
    </row>
    <row r="1415" spans="1:25">
      <c r="A1415" s="8" t="s">
        <v>2924</v>
      </c>
      <c r="B1415" s="9" t="s">
        <v>2925</v>
      </c>
      <c r="C1415" s="10" t="s">
        <v>4127</v>
      </c>
      <c r="D1415" s="10">
        <v>45247</v>
      </c>
      <c r="E1415" s="9">
        <v>11</v>
      </c>
      <c r="F1415" s="9">
        <v>17</v>
      </c>
      <c r="G1415" s="9">
        <v>2023</v>
      </c>
      <c r="H1415" s="10">
        <f t="shared" si="176"/>
        <v>45247</v>
      </c>
      <c r="I1415" s="10" t="str" cm="1">
        <f t="array" ref="I1415">_xlfn.IFS(E1415=1,"January",E1415=2,"Febuary",E1415=3,"March",E1415=4,"April",E1415=5,"May",E1415=6,"June",E1415=7,"July",E1415=8,"August",E1415=9,"September",E1415=10,"October",E1415=11,"November",E1415=12,"December",E1415&gt;12,_xlfn.IFS(F1415=1,"January",F1415=2,"Febuary",F1415=3,"March",F1415=4,"April",F1415=5,"May",F1415=6,"June",F1415=7,"July",F1415=8,"August",F1415=9,"September",F1415=10,"October",F1415=11,"November",F1415=12,"December"))</f>
        <v>November</v>
      </c>
      <c r="J1415" s="10" t="str" cm="1">
        <f t="array" ref="J1415">_xlfn.IFS(OR(I1415="December",I1415="January",I1415="Febuary"),"Winter",OR(I1415="March",I1415="April",I1415="May"),"Spring",OR(I1415="June",I1415="July",I1415="August"),"Summer",OR(I1415="September",I1415="October",I1415="November"),"Fall")</f>
        <v>Fall</v>
      </c>
      <c r="K1415" s="13">
        <v>45251</v>
      </c>
      <c r="L1415" s="9">
        <f t="shared" si="177"/>
        <v>4</v>
      </c>
      <c r="M1415" s="9" t="s">
        <v>41</v>
      </c>
      <c r="N1415" s="9">
        <v>83565</v>
      </c>
      <c r="O1415" s="9">
        <v>3261</v>
      </c>
      <c r="P1415" s="14">
        <v>5296.09</v>
      </c>
      <c r="Q1415" s="14">
        <f t="shared" si="178"/>
        <v>3636.145</v>
      </c>
      <c r="R1415" s="9">
        <v>549</v>
      </c>
      <c r="S1415" s="9" t="b">
        <v>1</v>
      </c>
      <c r="T1415" s="9">
        <v>0</v>
      </c>
      <c r="U1415" s="9">
        <f t="shared" si="179"/>
        <v>0</v>
      </c>
      <c r="V1415" s="14">
        <f t="shared" si="180"/>
        <v>23813.855</v>
      </c>
      <c r="W1415" s="14">
        <f t="shared" si="181"/>
        <v>6.62321493624772</v>
      </c>
      <c r="X1415" s="14">
        <f t="shared" si="182"/>
        <v>0</v>
      </c>
      <c r="Y1415" s="9">
        <f t="shared" si="183"/>
        <v>0</v>
      </c>
    </row>
    <row r="1416" spans="1:25">
      <c r="A1416" s="5" t="s">
        <v>2926</v>
      </c>
      <c r="B1416" s="6" t="s">
        <v>2927</v>
      </c>
      <c r="C1416" s="7" t="s">
        <v>4129</v>
      </c>
      <c r="D1416" s="7">
        <v>45178</v>
      </c>
      <c r="E1416" s="6">
        <v>9</v>
      </c>
      <c r="F1416" s="6">
        <v>9</v>
      </c>
      <c r="G1416" s="6">
        <v>2023</v>
      </c>
      <c r="H1416" s="7">
        <f t="shared" si="176"/>
        <v>45178</v>
      </c>
      <c r="I1416" s="7" t="str" cm="1">
        <f t="array" ref="I1416">_xlfn.IFS(E1416=1,"January",E1416=2,"Febuary",E1416=3,"March",E1416=4,"April",E1416=5,"May",E1416=6,"June",E1416=7,"July",E1416=8,"August",E1416=9,"September",E1416=10,"October",E1416=11,"November",E1416=12,"December",E1416&gt;12,_xlfn.IFS(F1416=1,"January",F1416=2,"Febuary",F1416=3,"March",F1416=4,"April",F1416=5,"May",F1416=6,"June",F1416=7,"July",F1416=8,"August",F1416=9,"September",F1416=10,"October",F1416=11,"November",F1416=12,"December"))</f>
        <v>September</v>
      </c>
      <c r="J1416" s="7" t="str" cm="1">
        <f t="array" ref="J1416">_xlfn.IFS(OR(I1416="December",I1416="January",I1416="Febuary"),"Winter",OR(I1416="March",I1416="April",I1416="May"),"Spring",OR(I1416="June",I1416="July",I1416="August"),"Summer",OR(I1416="September",I1416="October",I1416="November"),"Fall")</f>
        <v>Fall</v>
      </c>
      <c r="K1416" s="11">
        <v>45186</v>
      </c>
      <c r="L1416" s="6">
        <f t="shared" si="177"/>
        <v>8</v>
      </c>
      <c r="M1416" s="6" t="s">
        <v>33</v>
      </c>
      <c r="N1416" s="6">
        <v>30402</v>
      </c>
      <c r="O1416" s="6">
        <v>1057</v>
      </c>
      <c r="P1416" s="12">
        <v>1983.74</v>
      </c>
      <c r="Q1416" s="12">
        <f t="shared" si="178"/>
        <v>1983.74</v>
      </c>
      <c r="R1416" s="6">
        <v>154</v>
      </c>
      <c r="S1416" s="6" t="b">
        <v>0</v>
      </c>
      <c r="T1416" s="6">
        <v>0</v>
      </c>
      <c r="U1416" s="6">
        <f t="shared" si="179"/>
        <v>0</v>
      </c>
      <c r="V1416" s="12">
        <f t="shared" si="180"/>
        <v>5716.26</v>
      </c>
      <c r="W1416" s="12">
        <f t="shared" si="181"/>
        <v>12.8814285714286</v>
      </c>
      <c r="X1416" s="12">
        <f t="shared" si="182"/>
        <v>0</v>
      </c>
      <c r="Y1416" s="6">
        <f t="shared" si="183"/>
        <v>0</v>
      </c>
    </row>
    <row r="1417" spans="1:25">
      <c r="A1417" s="8" t="s">
        <v>2928</v>
      </c>
      <c r="B1417" s="9" t="s">
        <v>2929</v>
      </c>
      <c r="C1417" s="10" t="s">
        <v>4128</v>
      </c>
      <c r="D1417" s="10">
        <v>44964</v>
      </c>
      <c r="E1417" s="9">
        <v>2</v>
      </c>
      <c r="F1417" s="9">
        <v>7</v>
      </c>
      <c r="G1417" s="9">
        <v>2023</v>
      </c>
      <c r="H1417" s="10">
        <f t="shared" si="176"/>
        <v>44964</v>
      </c>
      <c r="I1417" s="10" t="str" cm="1">
        <f t="array" ref="I1417">_xlfn.IFS(E1417=1,"January",E1417=2,"Febuary",E1417=3,"March",E1417=4,"April",E1417=5,"May",E1417=6,"June",E1417=7,"July",E1417=8,"August",E1417=9,"September",E1417=10,"October",E1417=11,"November",E1417=12,"December",E1417&gt;12,_xlfn.IFS(F1417=1,"January",F1417=2,"Febuary",F1417=3,"March",F1417=4,"April",F1417=5,"May",F1417=6,"June",F1417=7,"July",F1417=8,"August",F1417=9,"September",F1417=10,"October",F1417=11,"November",F1417=12,"December"))</f>
        <v>Febuary</v>
      </c>
      <c r="J1417" s="10" t="str" cm="1">
        <f t="array" ref="J1417">_xlfn.IFS(OR(I1417="December",I1417="January",I1417="Febuary"),"Winter",OR(I1417="March",I1417="April",I1417="May"),"Spring",OR(I1417="June",I1417="July",I1417="August"),"Summer",OR(I1417="September",I1417="October",I1417="November"),"Fall")</f>
        <v>Winter</v>
      </c>
      <c r="K1417" s="13">
        <v>44992</v>
      </c>
      <c r="L1417" s="9">
        <f t="shared" si="177"/>
        <v>28</v>
      </c>
      <c r="M1417" s="9" t="s">
        <v>23</v>
      </c>
      <c r="N1417" s="9">
        <v>5263</v>
      </c>
      <c r="O1417" s="9">
        <v>241</v>
      </c>
      <c r="P1417" s="14">
        <v>159.55</v>
      </c>
      <c r="Q1417" s="14">
        <f t="shared" si="178"/>
        <v>159.55</v>
      </c>
      <c r="R1417" s="9">
        <v>42</v>
      </c>
      <c r="S1417" s="9" t="b">
        <v>1</v>
      </c>
      <c r="T1417" s="9">
        <v>0</v>
      </c>
      <c r="U1417" s="9">
        <f t="shared" si="179"/>
        <v>0</v>
      </c>
      <c r="V1417" s="14">
        <f t="shared" si="180"/>
        <v>1940.45</v>
      </c>
      <c r="W1417" s="14">
        <f t="shared" si="181"/>
        <v>3.79880952380952</v>
      </c>
      <c r="X1417" s="14">
        <f t="shared" si="182"/>
        <v>0</v>
      </c>
      <c r="Y1417" s="9">
        <f t="shared" si="183"/>
        <v>0</v>
      </c>
    </row>
    <row r="1418" spans="1:25">
      <c r="A1418" s="5" t="s">
        <v>2930</v>
      </c>
      <c r="B1418" s="6" t="s">
        <v>2931</v>
      </c>
      <c r="C1418" s="7" t="s">
        <v>4128</v>
      </c>
      <c r="D1418" s="7">
        <v>45039</v>
      </c>
      <c r="E1418" s="6">
        <v>4</v>
      </c>
      <c r="F1418" s="6">
        <v>23</v>
      </c>
      <c r="G1418" s="6">
        <v>2023</v>
      </c>
      <c r="H1418" s="7">
        <f t="shared" si="176"/>
        <v>45039</v>
      </c>
      <c r="I1418" s="7" t="str" cm="1">
        <f t="array" ref="I1418">_xlfn.IFS(E1418=1,"January",E1418=2,"Febuary",E1418=3,"March",E1418=4,"April",E1418=5,"May",E1418=6,"June",E1418=7,"July",E1418=8,"August",E1418=9,"September",E1418=10,"October",E1418=11,"November",E1418=12,"December",E1418&gt;12,_xlfn.IFS(F1418=1,"January",F1418=2,"Febuary",F1418=3,"March",F1418=4,"April",F1418=5,"May",F1418=6,"June",F1418=7,"July",F1418=8,"August",F1418=9,"September",F1418=10,"October",F1418=11,"November",F1418=12,"December"))</f>
        <v>April</v>
      </c>
      <c r="J1418" s="7" t="str" cm="1">
        <f t="array" ref="J1418">_xlfn.IFS(OR(I1418="December",I1418="January",I1418="Febuary"),"Winter",OR(I1418="March",I1418="April",I1418="May"),"Spring",OR(I1418="June",I1418="July",I1418="August"),"Summer",OR(I1418="September",I1418="October",I1418="November"),"Fall")</f>
        <v>Spring</v>
      </c>
      <c r="K1418" s="11">
        <v>45053</v>
      </c>
      <c r="L1418" s="6">
        <f t="shared" si="177"/>
        <v>14</v>
      </c>
      <c r="M1418" s="6" t="s">
        <v>14</v>
      </c>
      <c r="N1418" s="6">
        <v>97523</v>
      </c>
      <c r="O1418" s="6">
        <v>4280</v>
      </c>
      <c r="P1418" s="12">
        <v>3633.53</v>
      </c>
      <c r="Q1418" s="12">
        <f t="shared" si="178"/>
        <v>3633.53</v>
      </c>
      <c r="R1418" s="6">
        <v>687</v>
      </c>
      <c r="S1418" s="6" t="b">
        <v>1</v>
      </c>
      <c r="T1418" s="6">
        <v>0</v>
      </c>
      <c r="U1418" s="6">
        <f t="shared" si="179"/>
        <v>0</v>
      </c>
      <c r="V1418" s="12">
        <f t="shared" si="180"/>
        <v>30716.47</v>
      </c>
      <c r="W1418" s="12">
        <f t="shared" si="181"/>
        <v>5.28898107714702</v>
      </c>
      <c r="X1418" s="12">
        <f t="shared" si="182"/>
        <v>0</v>
      </c>
      <c r="Y1418" s="6">
        <f t="shared" si="183"/>
        <v>0</v>
      </c>
    </row>
    <row r="1419" spans="1:25">
      <c r="A1419" s="8" t="s">
        <v>2932</v>
      </c>
      <c r="B1419" s="9" t="s">
        <v>2933</v>
      </c>
      <c r="C1419" s="10" t="s">
        <v>4129</v>
      </c>
      <c r="D1419" s="10">
        <v>45185</v>
      </c>
      <c r="E1419" s="9">
        <v>9</v>
      </c>
      <c r="F1419" s="9">
        <v>16</v>
      </c>
      <c r="G1419" s="9">
        <v>2023</v>
      </c>
      <c r="H1419" s="10">
        <f t="shared" si="176"/>
        <v>45185</v>
      </c>
      <c r="I1419" s="10" t="str" cm="1">
        <f t="array" ref="I1419">_xlfn.IFS(E1419=1,"January",E1419=2,"Febuary",E1419=3,"March",E1419=4,"April",E1419=5,"May",E1419=6,"June",E1419=7,"July",E1419=8,"August",E1419=9,"September",E1419=10,"October",E1419=11,"November",E1419=12,"December",E1419&gt;12,_xlfn.IFS(F1419=1,"January",F1419=2,"Febuary",F1419=3,"March",F1419=4,"April",F1419=5,"May",F1419=6,"June",F1419=7,"July",F1419=8,"August",F1419=9,"September",F1419=10,"October",F1419=11,"November",F1419=12,"December"))</f>
        <v>September</v>
      </c>
      <c r="J1419" s="10" t="str" cm="1">
        <f t="array" ref="J1419">_xlfn.IFS(OR(I1419="December",I1419="January",I1419="Febuary"),"Winter",OR(I1419="March",I1419="April",I1419="May"),"Spring",OR(I1419="June",I1419="July",I1419="August"),"Summer",OR(I1419="September",I1419="October",I1419="November"),"Fall")</f>
        <v>Fall</v>
      </c>
      <c r="K1419" s="13">
        <v>45193</v>
      </c>
      <c r="L1419" s="9">
        <f t="shared" si="177"/>
        <v>8</v>
      </c>
      <c r="M1419" s="9" t="s">
        <v>33</v>
      </c>
      <c r="N1419" s="9">
        <v>47828</v>
      </c>
      <c r="O1419" s="9">
        <v>1081</v>
      </c>
      <c r="P1419" s="14">
        <v>1757.05</v>
      </c>
      <c r="Q1419" s="14">
        <f t="shared" si="178"/>
        <v>1757.05</v>
      </c>
      <c r="R1419" s="9">
        <v>197</v>
      </c>
      <c r="S1419" s="9" t="b">
        <v>0</v>
      </c>
      <c r="T1419" s="9">
        <v>0</v>
      </c>
      <c r="U1419" s="9">
        <f t="shared" si="179"/>
        <v>0</v>
      </c>
      <c r="V1419" s="14">
        <f t="shared" si="180"/>
        <v>8092.95</v>
      </c>
      <c r="W1419" s="14">
        <f t="shared" si="181"/>
        <v>8.91903553299492</v>
      </c>
      <c r="X1419" s="14">
        <f t="shared" si="182"/>
        <v>0</v>
      </c>
      <c r="Y1419" s="9">
        <f t="shared" si="183"/>
        <v>0</v>
      </c>
    </row>
    <row r="1420" spans="1:25">
      <c r="A1420" s="5" t="s">
        <v>2934</v>
      </c>
      <c r="B1420" s="6" t="s">
        <v>2935</v>
      </c>
      <c r="C1420" s="7" t="s">
        <v>4127</v>
      </c>
      <c r="D1420" s="7" t="s">
        <v>2672</v>
      </c>
      <c r="E1420" s="6">
        <v>26</v>
      </c>
      <c r="F1420" s="6">
        <v>7</v>
      </c>
      <c r="G1420" s="6">
        <v>2023</v>
      </c>
      <c r="H1420" s="7">
        <f t="shared" si="176"/>
        <v>45133</v>
      </c>
      <c r="I1420" s="7" t="str" cm="1">
        <f t="array" ref="I1420">_xlfn.IFS(E1420=1,"January",E1420=2,"Febuary",E1420=3,"March",E1420=4,"April",E1420=5,"May",E1420=6,"June",E1420=7,"July",E1420=8,"August",E1420=9,"September",E1420=10,"October",E1420=11,"November",E1420=12,"December",E1420&gt;12,_xlfn.IFS(F1420=1,"January",F1420=2,"Febuary",F1420=3,"March",F1420=4,"April",F1420=5,"May",F1420=6,"June",F1420=7,"July",F1420=8,"August",F1420=9,"September",F1420=10,"October",F1420=11,"November",F1420=12,"December"))</f>
        <v>July</v>
      </c>
      <c r="J1420" s="7" t="str" cm="1">
        <f t="array" ref="J1420">_xlfn.IFS(OR(I1420="December",I1420="January",I1420="Febuary"),"Winter",OR(I1420="March",I1420="April",I1420="May"),"Spring",OR(I1420="June",I1420="July",I1420="August"),"Summer",OR(I1420="September",I1420="October",I1420="November"),"Fall")</f>
        <v>Summer</v>
      </c>
      <c r="K1420" s="11">
        <v>45141</v>
      </c>
      <c r="L1420" s="6">
        <f t="shared" si="177"/>
        <v>8</v>
      </c>
      <c r="M1420" s="6" t="s">
        <v>41</v>
      </c>
      <c r="N1420" s="6">
        <v>48924</v>
      </c>
      <c r="O1420" s="6">
        <v>1029</v>
      </c>
      <c r="P1420" s="12">
        <v>-938.2</v>
      </c>
      <c r="Q1420" s="12">
        <f t="shared" si="178"/>
        <v>345.555</v>
      </c>
      <c r="R1420" s="6">
        <v>118</v>
      </c>
      <c r="S1420" s="6" t="b">
        <v>1</v>
      </c>
      <c r="T1420" s="6">
        <v>0</v>
      </c>
      <c r="U1420" s="6">
        <f t="shared" si="179"/>
        <v>0</v>
      </c>
      <c r="V1420" s="12">
        <f t="shared" si="180"/>
        <v>5554.445</v>
      </c>
      <c r="W1420" s="12">
        <f t="shared" si="181"/>
        <v>2.92843220338983</v>
      </c>
      <c r="X1420" s="12">
        <f t="shared" si="182"/>
        <v>0</v>
      </c>
      <c r="Y1420" s="6">
        <f t="shared" si="183"/>
        <v>0</v>
      </c>
    </row>
    <row r="1421" spans="1:25">
      <c r="A1421" s="8" t="s">
        <v>2936</v>
      </c>
      <c r="B1421" s="9" t="s">
        <v>2937</v>
      </c>
      <c r="C1421" s="10" t="s">
        <v>4131</v>
      </c>
      <c r="D1421" s="10">
        <v>45040</v>
      </c>
      <c r="E1421" s="9">
        <v>4</v>
      </c>
      <c r="F1421" s="9">
        <v>24</v>
      </c>
      <c r="G1421" s="9">
        <v>2023</v>
      </c>
      <c r="H1421" s="10">
        <f t="shared" si="176"/>
        <v>45040</v>
      </c>
      <c r="I1421" s="10" t="str" cm="1">
        <f t="array" ref="I1421">_xlfn.IFS(E1421=1,"January",E1421=2,"Febuary",E1421=3,"March",E1421=4,"April",E1421=5,"May",E1421=6,"June",E1421=7,"July",E1421=8,"August",E1421=9,"September",E1421=10,"October",E1421=11,"November",E1421=12,"December",E1421&gt;12,_xlfn.IFS(F1421=1,"January",F1421=2,"Febuary",F1421=3,"March",F1421=4,"April",F1421=5,"May",F1421=6,"June",F1421=7,"July",F1421=8,"August",F1421=9,"September",F1421=10,"October",F1421=11,"November",F1421=12,"December"))</f>
        <v>April</v>
      </c>
      <c r="J1421" s="10" t="str" cm="1">
        <f t="array" ref="J1421">_xlfn.IFS(OR(I1421="December",I1421="January",I1421="Febuary"),"Winter",OR(I1421="March",I1421="April",I1421="May"),"Spring",OR(I1421="June",I1421="July",I1421="August"),"Summer",OR(I1421="September",I1421="October",I1421="November"),"Fall")</f>
        <v>Spring</v>
      </c>
      <c r="K1421" s="13">
        <v>45055</v>
      </c>
      <c r="L1421" s="9">
        <f t="shared" si="177"/>
        <v>15</v>
      </c>
      <c r="M1421" s="9" t="s">
        <v>14</v>
      </c>
      <c r="N1421" s="9">
        <v>75182</v>
      </c>
      <c r="O1421" s="9">
        <v>3703</v>
      </c>
      <c r="P1421" s="14">
        <v>5321.2</v>
      </c>
      <c r="Q1421" s="14">
        <f t="shared" si="178"/>
        <v>3636.145</v>
      </c>
      <c r="R1421" s="9">
        <v>600</v>
      </c>
      <c r="S1421" s="9" t="b">
        <v>1</v>
      </c>
      <c r="T1421" s="9">
        <v>0</v>
      </c>
      <c r="U1421" s="9">
        <f t="shared" si="179"/>
        <v>0</v>
      </c>
      <c r="V1421" s="14">
        <f t="shared" si="180"/>
        <v>26363.855</v>
      </c>
      <c r="W1421" s="14">
        <f t="shared" si="181"/>
        <v>6.06024166666667</v>
      </c>
      <c r="X1421" s="14">
        <f t="shared" si="182"/>
        <v>0</v>
      </c>
      <c r="Y1421" s="9">
        <f t="shared" si="183"/>
        <v>0</v>
      </c>
    </row>
    <row r="1422" spans="1:25">
      <c r="A1422" s="5" t="s">
        <v>2938</v>
      </c>
      <c r="B1422" s="6" t="s">
        <v>2939</v>
      </c>
      <c r="C1422" s="7" t="s">
        <v>4128</v>
      </c>
      <c r="D1422" s="7">
        <v>45096</v>
      </c>
      <c r="E1422" s="6">
        <v>6</v>
      </c>
      <c r="F1422" s="6">
        <v>19</v>
      </c>
      <c r="G1422" s="6">
        <v>2023</v>
      </c>
      <c r="H1422" s="7">
        <f t="shared" si="176"/>
        <v>45096</v>
      </c>
      <c r="I1422" s="7" t="str" cm="1">
        <f t="array" ref="I1422">_xlfn.IFS(E1422=1,"January",E1422=2,"Febuary",E1422=3,"March",E1422=4,"April",E1422=5,"May",E1422=6,"June",E1422=7,"July",E1422=8,"August",E1422=9,"September",E1422=10,"October",E1422=11,"November",E1422=12,"December",E1422&gt;12,_xlfn.IFS(F1422=1,"January",F1422=2,"Febuary",F1422=3,"March",F1422=4,"April",F1422=5,"May",F1422=6,"June",F1422=7,"July",F1422=8,"August",F1422=9,"September",F1422=10,"October",F1422=11,"November",F1422=12,"December"))</f>
        <v>June</v>
      </c>
      <c r="J1422" s="7" t="str" cm="1">
        <f t="array" ref="J1422">_xlfn.IFS(OR(I1422="December",I1422="January",I1422="Febuary"),"Winter",OR(I1422="March",I1422="April",I1422="May"),"Spring",OR(I1422="June",I1422="July",I1422="August"),"Summer",OR(I1422="September",I1422="October",I1422="November"),"Fall")</f>
        <v>Summer</v>
      </c>
      <c r="K1422" s="11">
        <v>45116</v>
      </c>
      <c r="L1422" s="6">
        <f t="shared" si="177"/>
        <v>20</v>
      </c>
      <c r="M1422" s="6" t="s">
        <v>19</v>
      </c>
      <c r="N1422" s="6">
        <v>94065</v>
      </c>
      <c r="O1422" s="6">
        <v>2924</v>
      </c>
      <c r="P1422" s="12">
        <v>1817.99</v>
      </c>
      <c r="Q1422" s="12">
        <f t="shared" si="178"/>
        <v>1817.99</v>
      </c>
      <c r="R1422" s="6">
        <v>584</v>
      </c>
      <c r="S1422" s="6" t="b">
        <v>1</v>
      </c>
      <c r="T1422" s="6">
        <v>0</v>
      </c>
      <c r="U1422" s="6">
        <f t="shared" si="179"/>
        <v>0</v>
      </c>
      <c r="V1422" s="12">
        <f t="shared" si="180"/>
        <v>27382.01</v>
      </c>
      <c r="W1422" s="12">
        <f t="shared" si="181"/>
        <v>3.11299657534247</v>
      </c>
      <c r="X1422" s="12">
        <f t="shared" si="182"/>
        <v>0</v>
      </c>
      <c r="Y1422" s="6">
        <f t="shared" si="183"/>
        <v>0</v>
      </c>
    </row>
    <row r="1423" spans="1:25">
      <c r="A1423" s="8" t="s">
        <v>2940</v>
      </c>
      <c r="B1423" s="9" t="s">
        <v>2941</v>
      </c>
      <c r="C1423" s="10" t="s">
        <v>4128</v>
      </c>
      <c r="D1423" s="10">
        <v>45243</v>
      </c>
      <c r="E1423" s="9">
        <v>11</v>
      </c>
      <c r="F1423" s="9">
        <v>13</v>
      </c>
      <c r="G1423" s="9">
        <v>2023</v>
      </c>
      <c r="H1423" s="10">
        <f t="shared" si="176"/>
        <v>45243</v>
      </c>
      <c r="I1423" s="10" t="str" cm="1">
        <f t="array" ref="I1423">_xlfn.IFS(E1423=1,"January",E1423=2,"Febuary",E1423=3,"March",E1423=4,"April",E1423=5,"May",E1423=6,"June",E1423=7,"July",E1423=8,"August",E1423=9,"September",E1423=10,"October",E1423=11,"November",E1423=12,"December",E1423&gt;12,_xlfn.IFS(F1423=1,"January",F1423=2,"Febuary",F1423=3,"March",F1423=4,"April",F1423=5,"May",F1423=6,"June",F1423=7,"July",F1423=8,"August",F1423=9,"September",F1423=10,"October",F1423=11,"November",F1423=12,"December"))</f>
        <v>November</v>
      </c>
      <c r="J1423" s="10" t="str" cm="1">
        <f t="array" ref="J1423">_xlfn.IFS(OR(I1423="December",I1423="January",I1423="Febuary"),"Winter",OR(I1423="March",I1423="April",I1423="May"),"Spring",OR(I1423="June",I1423="July",I1423="August"),"Summer",OR(I1423="September",I1423="October",I1423="November"),"Fall")</f>
        <v>Fall</v>
      </c>
      <c r="K1423" s="13">
        <v>45249</v>
      </c>
      <c r="L1423" s="9">
        <f t="shared" si="177"/>
        <v>6</v>
      </c>
      <c r="M1423" s="9" t="s">
        <v>14</v>
      </c>
      <c r="N1423" s="9">
        <v>60052</v>
      </c>
      <c r="O1423" s="9">
        <v>2777</v>
      </c>
      <c r="P1423" s="14">
        <v>3272.15</v>
      </c>
      <c r="Q1423" s="14">
        <f t="shared" si="178"/>
        <v>3272.15</v>
      </c>
      <c r="R1423" s="9">
        <v>440</v>
      </c>
      <c r="S1423" s="9" t="b">
        <v>1</v>
      </c>
      <c r="T1423" s="9">
        <v>0</v>
      </c>
      <c r="U1423" s="9">
        <f t="shared" si="179"/>
        <v>0</v>
      </c>
      <c r="V1423" s="14">
        <f t="shared" si="180"/>
        <v>18727.85</v>
      </c>
      <c r="W1423" s="14">
        <f t="shared" si="181"/>
        <v>7.43670454545455</v>
      </c>
      <c r="X1423" s="14">
        <f t="shared" si="182"/>
        <v>0</v>
      </c>
      <c r="Y1423" s="9">
        <f t="shared" si="183"/>
        <v>0</v>
      </c>
    </row>
    <row r="1424" spans="1:25">
      <c r="A1424" s="5" t="s">
        <v>2942</v>
      </c>
      <c r="B1424" s="6" t="s">
        <v>2943</v>
      </c>
      <c r="C1424" s="7" t="s">
        <v>4127</v>
      </c>
      <c r="D1424" s="7" t="s">
        <v>687</v>
      </c>
      <c r="E1424" s="6">
        <v>29</v>
      </c>
      <c r="F1424" s="6">
        <v>11</v>
      </c>
      <c r="G1424" s="6">
        <v>2023</v>
      </c>
      <c r="H1424" s="7">
        <f t="shared" si="176"/>
        <v>45259</v>
      </c>
      <c r="I1424" s="7" t="str" cm="1">
        <f t="array" ref="I1424">_xlfn.IFS(E1424=1,"January",E1424=2,"Febuary",E1424=3,"March",E1424=4,"April",E1424=5,"May",E1424=6,"June",E1424=7,"July",E1424=8,"August",E1424=9,"September",E1424=10,"October",E1424=11,"November",E1424=12,"December",E1424&gt;12,_xlfn.IFS(F1424=1,"January",F1424=2,"Febuary",F1424=3,"March",F1424=4,"April",F1424=5,"May",F1424=6,"June",F1424=7,"July",F1424=8,"August",F1424=9,"September",F1424=10,"October",F1424=11,"November",F1424=12,"December"))</f>
        <v>November</v>
      </c>
      <c r="J1424" s="7" t="str" cm="1">
        <f t="array" ref="J1424">_xlfn.IFS(OR(I1424="December",I1424="January",I1424="Febuary"),"Winter",OR(I1424="March",I1424="April",I1424="May"),"Spring",OR(I1424="June",I1424="July",I1424="August"),"Summer",OR(I1424="September",I1424="October",I1424="November"),"Fall")</f>
        <v>Fall</v>
      </c>
      <c r="K1424" s="11">
        <v>45288</v>
      </c>
      <c r="L1424" s="6">
        <f t="shared" si="177"/>
        <v>29</v>
      </c>
      <c r="M1424" s="6" t="s">
        <v>41</v>
      </c>
      <c r="N1424" s="6">
        <v>12664</v>
      </c>
      <c r="O1424" s="6">
        <v>209</v>
      </c>
      <c r="P1424" s="12">
        <v>336.21</v>
      </c>
      <c r="Q1424" s="12">
        <f t="shared" si="178"/>
        <v>336.21</v>
      </c>
      <c r="R1424" s="6">
        <v>14</v>
      </c>
      <c r="S1424" s="6" t="b">
        <v>1</v>
      </c>
      <c r="T1424" s="6">
        <v>0</v>
      </c>
      <c r="U1424" s="6">
        <f t="shared" si="179"/>
        <v>0</v>
      </c>
      <c r="V1424" s="12">
        <f t="shared" si="180"/>
        <v>363.79</v>
      </c>
      <c r="W1424" s="12">
        <f t="shared" si="181"/>
        <v>24.015</v>
      </c>
      <c r="X1424" s="12">
        <f t="shared" si="182"/>
        <v>0</v>
      </c>
      <c r="Y1424" s="6">
        <f t="shared" si="183"/>
        <v>0</v>
      </c>
    </row>
    <row r="1425" spans="1:25">
      <c r="A1425" s="8" t="s">
        <v>2944</v>
      </c>
      <c r="B1425" s="9" t="s">
        <v>2945</v>
      </c>
      <c r="C1425" s="10" t="s">
        <v>4127</v>
      </c>
      <c r="D1425" s="10">
        <v>45269</v>
      </c>
      <c r="E1425" s="9">
        <v>12</v>
      </c>
      <c r="F1425" s="9">
        <v>9</v>
      </c>
      <c r="G1425" s="9">
        <v>2023</v>
      </c>
      <c r="H1425" s="10">
        <f t="shared" si="176"/>
        <v>45269</v>
      </c>
      <c r="I1425" s="10" t="str" cm="1">
        <f t="array" ref="I1425">_xlfn.IFS(E1425=1,"January",E1425=2,"Febuary",E1425=3,"March",E1425=4,"April",E1425=5,"May",E1425=6,"June",E1425=7,"July",E1425=8,"August",E1425=9,"September",E1425=10,"October",E1425=11,"November",E1425=12,"December",E1425&gt;12,_xlfn.IFS(F1425=1,"January",F1425=2,"Febuary",F1425=3,"March",F1425=4,"April",F1425=5,"May",F1425=6,"June",F1425=7,"July",F1425=8,"August",F1425=9,"September",F1425=10,"October",F1425=11,"November",F1425=12,"December"))</f>
        <v>December</v>
      </c>
      <c r="J1425" s="10" t="str" cm="1">
        <f t="array" ref="J1425">_xlfn.IFS(OR(I1425="December",I1425="January",I1425="Febuary"),"Winter",OR(I1425="March",I1425="April",I1425="May"),"Spring",OR(I1425="June",I1425="July",I1425="August"),"Summer",OR(I1425="September",I1425="October",I1425="November"),"Fall")</f>
        <v>Winter</v>
      </c>
      <c r="K1425" s="13">
        <v>45275</v>
      </c>
      <c r="L1425" s="9">
        <f t="shared" si="177"/>
        <v>6</v>
      </c>
      <c r="M1425" s="9" t="s">
        <v>191</v>
      </c>
      <c r="N1425" s="9">
        <v>36737</v>
      </c>
      <c r="O1425" s="9">
        <v>1311</v>
      </c>
      <c r="P1425" s="14">
        <v>2005.53</v>
      </c>
      <c r="Q1425" s="14">
        <f t="shared" si="178"/>
        <v>2005.53</v>
      </c>
      <c r="R1425" s="9">
        <v>167</v>
      </c>
      <c r="S1425" s="9" t="b">
        <v>1</v>
      </c>
      <c r="T1425" s="9">
        <v>0</v>
      </c>
      <c r="U1425" s="9">
        <f t="shared" si="179"/>
        <v>0</v>
      </c>
      <c r="V1425" s="14">
        <f t="shared" si="180"/>
        <v>6344.47</v>
      </c>
      <c r="W1425" s="14">
        <f t="shared" si="181"/>
        <v>12.0091616766467</v>
      </c>
      <c r="X1425" s="14">
        <f t="shared" si="182"/>
        <v>0</v>
      </c>
      <c r="Y1425" s="9">
        <f t="shared" si="183"/>
        <v>0</v>
      </c>
    </row>
    <row r="1426" spans="1:25">
      <c r="A1426" s="5" t="s">
        <v>2946</v>
      </c>
      <c r="B1426" s="6" t="s">
        <v>2947</v>
      </c>
      <c r="C1426" s="7" t="s">
        <v>4129</v>
      </c>
      <c r="D1426" s="7">
        <v>45255</v>
      </c>
      <c r="E1426" s="6">
        <v>11</v>
      </c>
      <c r="F1426" s="6">
        <v>25</v>
      </c>
      <c r="G1426" s="6">
        <v>2023</v>
      </c>
      <c r="H1426" s="7">
        <f t="shared" si="176"/>
        <v>45255</v>
      </c>
      <c r="I1426" s="7" t="str" cm="1">
        <f t="array" ref="I1426">_xlfn.IFS(E1426=1,"January",E1426=2,"Febuary",E1426=3,"March",E1426=4,"April",E1426=5,"May",E1426=6,"June",E1426=7,"July",E1426=8,"August",E1426=9,"September",E1426=10,"October",E1426=11,"November",E1426=12,"December",E1426&gt;12,_xlfn.IFS(F1426=1,"January",F1426=2,"Febuary",F1426=3,"March",F1426=4,"April",F1426=5,"May",F1426=6,"June",F1426=7,"July",F1426=8,"August",F1426=9,"September",F1426=10,"October",F1426=11,"November",F1426=12,"December"))</f>
        <v>November</v>
      </c>
      <c r="J1426" s="7" t="str" cm="1">
        <f t="array" ref="J1426">_xlfn.IFS(OR(I1426="December",I1426="January",I1426="Febuary"),"Winter",OR(I1426="March",I1426="April",I1426="May"),"Spring",OR(I1426="June",I1426="July",I1426="August"),"Summer",OR(I1426="September",I1426="October",I1426="November"),"Fall")</f>
        <v>Fall</v>
      </c>
      <c r="K1426" s="11">
        <v>45285</v>
      </c>
      <c r="L1426" s="6">
        <f t="shared" si="177"/>
        <v>30</v>
      </c>
      <c r="M1426" s="6" t="s">
        <v>33</v>
      </c>
      <c r="N1426" s="6">
        <v>90563</v>
      </c>
      <c r="O1426" s="6">
        <v>3839</v>
      </c>
      <c r="P1426" s="12">
        <v>6613.09</v>
      </c>
      <c r="Q1426" s="12">
        <f t="shared" si="178"/>
        <v>3636.145</v>
      </c>
      <c r="R1426" s="6">
        <v>0</v>
      </c>
      <c r="S1426" s="6" t="b">
        <v>0</v>
      </c>
      <c r="T1426" s="6">
        <v>0</v>
      </c>
      <c r="U1426" s="6">
        <f t="shared" si="179"/>
        <v>0</v>
      </c>
      <c r="V1426" s="12">
        <f t="shared" si="180"/>
        <v>-3636.145</v>
      </c>
      <c r="W1426" s="12">
        <f t="shared" si="181"/>
        <v>0</v>
      </c>
      <c r="X1426" s="12">
        <f t="shared" si="182"/>
        <v>0</v>
      </c>
      <c r="Y1426" s="6">
        <f t="shared" si="183"/>
        <v>0</v>
      </c>
    </row>
    <row r="1427" spans="1:25">
      <c r="A1427" s="8" t="s">
        <v>2948</v>
      </c>
      <c r="B1427" s="9" t="s">
        <v>2949</v>
      </c>
      <c r="C1427" s="10" t="s">
        <v>4128</v>
      </c>
      <c r="D1427" s="10">
        <v>44947</v>
      </c>
      <c r="E1427" s="9">
        <v>1</v>
      </c>
      <c r="F1427" s="9">
        <v>21</v>
      </c>
      <c r="G1427" s="9">
        <v>2023</v>
      </c>
      <c r="H1427" s="10">
        <f t="shared" si="176"/>
        <v>44947</v>
      </c>
      <c r="I1427" s="10" t="str" cm="1">
        <f t="array" ref="I1427">_xlfn.IFS(E1427=1,"January",E1427=2,"Febuary",E1427=3,"March",E1427=4,"April",E1427=5,"May",E1427=6,"June",E1427=7,"July",E1427=8,"August",E1427=9,"September",E1427=10,"October",E1427=11,"November",E1427=12,"December",E1427&gt;12,_xlfn.IFS(F1427=1,"January",F1427=2,"Febuary",F1427=3,"March",F1427=4,"April",F1427=5,"May",F1427=6,"June",F1427=7,"July",F1427=8,"August",F1427=9,"September",F1427=10,"October",F1427=11,"November",F1427=12,"December"))</f>
        <v>January</v>
      </c>
      <c r="J1427" s="10" t="str" cm="1">
        <f t="array" ref="J1427">_xlfn.IFS(OR(I1427="December",I1427="January",I1427="Febuary"),"Winter",OR(I1427="March",I1427="April",I1427="May"),"Spring",OR(I1427="June",I1427="July",I1427="August"),"Summer",OR(I1427="September",I1427="October",I1427="November"),"Fall")</f>
        <v>Winter</v>
      </c>
      <c r="K1427" s="13">
        <v>44955</v>
      </c>
      <c r="L1427" s="9">
        <f t="shared" si="177"/>
        <v>8</v>
      </c>
      <c r="M1427" s="9" t="s">
        <v>23</v>
      </c>
      <c r="N1427" s="9">
        <v>30373</v>
      </c>
      <c r="O1427" s="9">
        <v>1454</v>
      </c>
      <c r="P1427" s="14">
        <v>2640.72</v>
      </c>
      <c r="Q1427" s="14">
        <f t="shared" si="178"/>
        <v>2640.72</v>
      </c>
      <c r="R1427" s="9">
        <v>110</v>
      </c>
      <c r="S1427" s="9" t="b">
        <v>1</v>
      </c>
      <c r="T1427" s="9">
        <v>0</v>
      </c>
      <c r="U1427" s="9">
        <f t="shared" si="179"/>
        <v>0</v>
      </c>
      <c r="V1427" s="14">
        <f t="shared" si="180"/>
        <v>2859.28</v>
      </c>
      <c r="W1427" s="14">
        <f t="shared" si="181"/>
        <v>24.0065454545455</v>
      </c>
      <c r="X1427" s="14">
        <f t="shared" si="182"/>
        <v>0</v>
      </c>
      <c r="Y1427" s="9">
        <f t="shared" si="183"/>
        <v>0</v>
      </c>
    </row>
    <row r="1428" spans="1:25">
      <c r="A1428" s="5" t="s">
        <v>2950</v>
      </c>
      <c r="B1428" s="6" t="s">
        <v>2951</v>
      </c>
      <c r="C1428" s="7" t="s">
        <v>4131</v>
      </c>
      <c r="D1428" s="7">
        <v>44985</v>
      </c>
      <c r="E1428" s="6">
        <v>2</v>
      </c>
      <c r="F1428" s="6">
        <v>28</v>
      </c>
      <c r="G1428" s="6">
        <v>2023</v>
      </c>
      <c r="H1428" s="7">
        <f t="shared" si="176"/>
        <v>44985</v>
      </c>
      <c r="I1428" s="7" t="str" cm="1">
        <f t="array" ref="I1428">_xlfn.IFS(E1428=1,"January",E1428=2,"Febuary",E1428=3,"March",E1428=4,"April",E1428=5,"May",E1428=6,"June",E1428=7,"July",E1428=8,"August",E1428=9,"September",E1428=10,"October",E1428=11,"November",E1428=12,"December",E1428&gt;12,_xlfn.IFS(F1428=1,"January",F1428=2,"Febuary",F1428=3,"March",F1428=4,"April",F1428=5,"May",F1428=6,"June",F1428=7,"July",F1428=8,"August",F1428=9,"September",F1428=10,"October",F1428=11,"November",F1428=12,"December"))</f>
        <v>Febuary</v>
      </c>
      <c r="J1428" s="7" t="str" cm="1">
        <f t="array" ref="J1428">_xlfn.IFS(OR(I1428="December",I1428="January",I1428="Febuary"),"Winter",OR(I1428="March",I1428="April",I1428="May"),"Spring",OR(I1428="June",I1428="July",I1428="August"),"Summer",OR(I1428="September",I1428="October",I1428="November"),"Fall")</f>
        <v>Winter</v>
      </c>
      <c r="K1428" s="11">
        <v>44994</v>
      </c>
      <c r="L1428" s="6">
        <f t="shared" si="177"/>
        <v>9</v>
      </c>
      <c r="M1428" s="6" t="s">
        <v>19</v>
      </c>
      <c r="N1428" s="6">
        <v>37397</v>
      </c>
      <c r="O1428" s="6">
        <v>878</v>
      </c>
      <c r="P1428" s="12">
        <v>1457.28</v>
      </c>
      <c r="Q1428" s="12">
        <f t="shared" si="178"/>
        <v>1457.28</v>
      </c>
      <c r="R1428" s="6">
        <v>170</v>
      </c>
      <c r="S1428" s="6" t="b">
        <v>0</v>
      </c>
      <c r="T1428" s="6">
        <v>0</v>
      </c>
      <c r="U1428" s="6">
        <f t="shared" si="179"/>
        <v>0</v>
      </c>
      <c r="V1428" s="12">
        <f t="shared" si="180"/>
        <v>7042.72</v>
      </c>
      <c r="W1428" s="12">
        <f t="shared" si="181"/>
        <v>8.57223529411765</v>
      </c>
      <c r="X1428" s="12">
        <f t="shared" si="182"/>
        <v>0</v>
      </c>
      <c r="Y1428" s="6">
        <f t="shared" si="183"/>
        <v>0</v>
      </c>
    </row>
    <row r="1429" spans="1:25">
      <c r="A1429" s="8" t="s">
        <v>2952</v>
      </c>
      <c r="B1429" s="9" t="s">
        <v>2953</v>
      </c>
      <c r="C1429" s="10" t="s">
        <v>4131</v>
      </c>
      <c r="D1429" s="10" t="s">
        <v>2954</v>
      </c>
      <c r="E1429" s="9">
        <v>25</v>
      </c>
      <c r="F1429" s="9">
        <v>5</v>
      </c>
      <c r="G1429" s="9">
        <v>2023</v>
      </c>
      <c r="H1429" s="10">
        <f t="shared" si="176"/>
        <v>45071</v>
      </c>
      <c r="I1429" s="10" t="str" cm="1">
        <f t="array" ref="I1429">_xlfn.IFS(E1429=1,"January",E1429=2,"Febuary",E1429=3,"March",E1429=4,"April",E1429=5,"May",E1429=6,"June",E1429=7,"July",E1429=8,"August",E1429=9,"September",E1429=10,"October",E1429=11,"November",E1429=12,"December",E1429&gt;12,_xlfn.IFS(F1429=1,"January",F1429=2,"Febuary",F1429=3,"March",F1429=4,"April",F1429=5,"May",F1429=6,"June",F1429=7,"July",F1429=8,"August",F1429=9,"September",F1429=10,"October",F1429=11,"November",F1429=12,"December"))</f>
        <v>May</v>
      </c>
      <c r="J1429" s="10" t="str" cm="1">
        <f t="array" ref="J1429">_xlfn.IFS(OR(I1429="December",I1429="January",I1429="Febuary"),"Winter",OR(I1429="March",I1429="April",I1429="May"),"Spring",OR(I1429="June",I1429="July",I1429="August"),"Summer",OR(I1429="September",I1429="October",I1429="November"),"Fall")</f>
        <v>Spring</v>
      </c>
      <c r="K1429" s="13">
        <v>45075</v>
      </c>
      <c r="L1429" s="9">
        <f t="shared" si="177"/>
        <v>4</v>
      </c>
      <c r="M1429" s="9" t="s">
        <v>23</v>
      </c>
      <c r="N1429" s="9">
        <v>87145</v>
      </c>
      <c r="O1429" s="9">
        <v>3398</v>
      </c>
      <c r="P1429" s="14">
        <v>5122.08</v>
      </c>
      <c r="Q1429" s="14">
        <f t="shared" si="178"/>
        <v>3636.145</v>
      </c>
      <c r="R1429" s="9">
        <v>259</v>
      </c>
      <c r="S1429" s="9" t="b">
        <v>0</v>
      </c>
      <c r="T1429" s="9">
        <v>0</v>
      </c>
      <c r="U1429" s="9">
        <f t="shared" si="179"/>
        <v>0</v>
      </c>
      <c r="V1429" s="14">
        <f t="shared" si="180"/>
        <v>9313.855</v>
      </c>
      <c r="W1429" s="14">
        <f t="shared" si="181"/>
        <v>14.0391698841699</v>
      </c>
      <c r="X1429" s="14">
        <f t="shared" si="182"/>
        <v>0</v>
      </c>
      <c r="Y1429" s="9">
        <f t="shared" si="183"/>
        <v>0</v>
      </c>
    </row>
    <row r="1430" spans="1:25">
      <c r="A1430" s="5" t="s">
        <v>2955</v>
      </c>
      <c r="B1430" s="6" t="s">
        <v>2956</v>
      </c>
      <c r="C1430" s="7" t="s">
        <v>4129</v>
      </c>
      <c r="D1430" s="7">
        <v>45191</v>
      </c>
      <c r="E1430" s="6">
        <v>9</v>
      </c>
      <c r="F1430" s="6">
        <v>22</v>
      </c>
      <c r="G1430" s="6">
        <v>2023</v>
      </c>
      <c r="H1430" s="7">
        <f t="shared" si="176"/>
        <v>45191</v>
      </c>
      <c r="I1430" s="7" t="str" cm="1">
        <f t="array" ref="I1430">_xlfn.IFS(E1430=1,"January",E1430=2,"Febuary",E1430=3,"March",E1430=4,"April",E1430=5,"May",E1430=6,"June",E1430=7,"July",E1430=8,"August",E1430=9,"September",E1430=10,"October",E1430=11,"November",E1430=12,"December",E1430&gt;12,_xlfn.IFS(F1430=1,"January",F1430=2,"Febuary",F1430=3,"March",F1430=4,"April",F1430=5,"May",F1430=6,"June",F1430=7,"July",F1430=8,"August",F1430=9,"September",F1430=10,"October",F1430=11,"November",F1430=12,"December"))</f>
        <v>September</v>
      </c>
      <c r="J1430" s="7" t="str" cm="1">
        <f t="array" ref="J1430">_xlfn.IFS(OR(I1430="December",I1430="January",I1430="Febuary"),"Winter",OR(I1430="March",I1430="April",I1430="May"),"Spring",OR(I1430="June",I1430="July",I1430="August"),"Summer",OR(I1430="September",I1430="October",I1430="November"),"Fall")</f>
        <v>Fall</v>
      </c>
      <c r="K1430" s="11">
        <v>45192</v>
      </c>
      <c r="L1430" s="6">
        <f t="shared" si="177"/>
        <v>1</v>
      </c>
      <c r="M1430" s="6" t="s">
        <v>19</v>
      </c>
      <c r="N1430" s="6">
        <v>39709</v>
      </c>
      <c r="O1430" s="6">
        <v>1252</v>
      </c>
      <c r="P1430" s="12">
        <v>685.57</v>
      </c>
      <c r="Q1430" s="12">
        <f t="shared" si="178"/>
        <v>685.57</v>
      </c>
      <c r="R1430" s="6">
        <v>0</v>
      </c>
      <c r="S1430" s="6" t="b">
        <v>1</v>
      </c>
      <c r="T1430" s="6">
        <v>0</v>
      </c>
      <c r="U1430" s="6">
        <f t="shared" si="179"/>
        <v>0</v>
      </c>
      <c r="V1430" s="12">
        <f t="shared" si="180"/>
        <v>-685.57</v>
      </c>
      <c r="W1430" s="12">
        <f t="shared" si="181"/>
        <v>0</v>
      </c>
      <c r="X1430" s="12">
        <f t="shared" si="182"/>
        <v>0</v>
      </c>
      <c r="Y1430" s="6">
        <f t="shared" si="183"/>
        <v>0</v>
      </c>
    </row>
    <row r="1431" spans="1:25">
      <c r="A1431" s="8" t="s">
        <v>2957</v>
      </c>
      <c r="B1431" s="9" t="s">
        <v>2958</v>
      </c>
      <c r="C1431" s="10" t="s">
        <v>4129</v>
      </c>
      <c r="D1431" s="10">
        <v>45187</v>
      </c>
      <c r="E1431" s="9">
        <v>9</v>
      </c>
      <c r="F1431" s="9">
        <v>18</v>
      </c>
      <c r="G1431" s="9">
        <v>2023</v>
      </c>
      <c r="H1431" s="10">
        <f t="shared" si="176"/>
        <v>45187</v>
      </c>
      <c r="I1431" s="10" t="str" cm="1">
        <f t="array" ref="I1431">_xlfn.IFS(E1431=1,"January",E1431=2,"Febuary",E1431=3,"March",E1431=4,"April",E1431=5,"May",E1431=6,"June",E1431=7,"July",E1431=8,"August",E1431=9,"September",E1431=10,"October",E1431=11,"November",E1431=12,"December",E1431&gt;12,_xlfn.IFS(F1431=1,"January",F1431=2,"Febuary",F1431=3,"March",F1431=4,"April",F1431=5,"May",F1431=6,"June",F1431=7,"July",F1431=8,"August",F1431=9,"September",F1431=10,"October",F1431=11,"November",F1431=12,"December"))</f>
        <v>September</v>
      </c>
      <c r="J1431" s="10" t="str" cm="1">
        <f t="array" ref="J1431">_xlfn.IFS(OR(I1431="December",I1431="January",I1431="Febuary"),"Winter",OR(I1431="March",I1431="April",I1431="May"),"Spring",OR(I1431="June",I1431="July",I1431="August"),"Summer",OR(I1431="September",I1431="October",I1431="November"),"Fall")</f>
        <v>Fall</v>
      </c>
      <c r="K1431" s="13">
        <v>45195</v>
      </c>
      <c r="L1431" s="9">
        <f t="shared" si="177"/>
        <v>8</v>
      </c>
      <c r="M1431" s="9" t="s">
        <v>14</v>
      </c>
      <c r="N1431" s="9">
        <v>62120</v>
      </c>
      <c r="O1431" s="9">
        <v>771</v>
      </c>
      <c r="P1431" s="14">
        <v>1004.19</v>
      </c>
      <c r="Q1431" s="14">
        <f t="shared" si="178"/>
        <v>1004.19</v>
      </c>
      <c r="R1431" s="9">
        <v>144</v>
      </c>
      <c r="S1431" s="9" t="b">
        <v>0</v>
      </c>
      <c r="T1431" s="9">
        <v>0</v>
      </c>
      <c r="U1431" s="9">
        <f t="shared" si="179"/>
        <v>0</v>
      </c>
      <c r="V1431" s="14">
        <f t="shared" si="180"/>
        <v>6195.81</v>
      </c>
      <c r="W1431" s="14">
        <f t="shared" si="181"/>
        <v>6.97354166666667</v>
      </c>
      <c r="X1431" s="14">
        <f t="shared" si="182"/>
        <v>0</v>
      </c>
      <c r="Y1431" s="9">
        <f t="shared" si="183"/>
        <v>0</v>
      </c>
    </row>
    <row r="1432" spans="1:25">
      <c r="A1432" s="5" t="s">
        <v>2959</v>
      </c>
      <c r="B1432" s="6" t="s">
        <v>2960</v>
      </c>
      <c r="C1432" s="7" t="s">
        <v>4129</v>
      </c>
      <c r="D1432" s="7">
        <v>45260</v>
      </c>
      <c r="E1432" s="6">
        <v>11</v>
      </c>
      <c r="F1432" s="6">
        <v>30</v>
      </c>
      <c r="G1432" s="6">
        <v>2023</v>
      </c>
      <c r="H1432" s="7">
        <f t="shared" si="176"/>
        <v>45260</v>
      </c>
      <c r="I1432" s="7" t="str" cm="1">
        <f t="array" ref="I1432">_xlfn.IFS(E1432=1,"January",E1432=2,"Febuary",E1432=3,"March",E1432=4,"April",E1432=5,"May",E1432=6,"June",E1432=7,"July",E1432=8,"August",E1432=9,"September",E1432=10,"October",E1432=11,"November",E1432=12,"December",E1432&gt;12,_xlfn.IFS(F1432=1,"January",F1432=2,"Febuary",F1432=3,"March",F1432=4,"April",F1432=5,"May",F1432=6,"June",F1432=7,"July",F1432=8,"August",F1432=9,"September",F1432=10,"October",F1432=11,"November",F1432=12,"December"))</f>
        <v>November</v>
      </c>
      <c r="J1432" s="7" t="str" cm="1">
        <f t="array" ref="J1432">_xlfn.IFS(OR(I1432="December",I1432="January",I1432="Febuary"),"Winter",OR(I1432="March",I1432="April",I1432="May"),"Spring",OR(I1432="June",I1432="July",I1432="August"),"Summer",OR(I1432="September",I1432="October",I1432="November"),"Fall")</f>
        <v>Fall</v>
      </c>
      <c r="K1432" s="11">
        <v>45282</v>
      </c>
      <c r="L1432" s="6">
        <f t="shared" si="177"/>
        <v>22</v>
      </c>
      <c r="M1432" s="6" t="s">
        <v>33</v>
      </c>
      <c r="N1432" s="6">
        <v>20250</v>
      </c>
      <c r="O1432" s="6">
        <v>761</v>
      </c>
      <c r="P1432" s="12">
        <v>423.53</v>
      </c>
      <c r="Q1432" s="12">
        <f t="shared" si="178"/>
        <v>423.53</v>
      </c>
      <c r="R1432" s="6">
        <v>91</v>
      </c>
      <c r="S1432" s="6" t="b">
        <v>1</v>
      </c>
      <c r="T1432" s="6">
        <v>0</v>
      </c>
      <c r="U1432" s="6">
        <f t="shared" si="179"/>
        <v>0</v>
      </c>
      <c r="V1432" s="12">
        <f t="shared" si="180"/>
        <v>4126.47</v>
      </c>
      <c r="W1432" s="12">
        <f t="shared" si="181"/>
        <v>4.65417582417582</v>
      </c>
      <c r="X1432" s="12">
        <f t="shared" si="182"/>
        <v>0</v>
      </c>
      <c r="Y1432" s="6">
        <f t="shared" si="183"/>
        <v>0</v>
      </c>
    </row>
    <row r="1433" spans="1:25">
      <c r="A1433" s="8" t="s">
        <v>2961</v>
      </c>
      <c r="B1433" s="9" t="s">
        <v>2962</v>
      </c>
      <c r="C1433" s="10" t="s">
        <v>4131</v>
      </c>
      <c r="D1433" s="10">
        <v>44976</v>
      </c>
      <c r="E1433" s="9">
        <v>2</v>
      </c>
      <c r="F1433" s="9">
        <v>19</v>
      </c>
      <c r="G1433" s="9">
        <v>2023</v>
      </c>
      <c r="H1433" s="10">
        <f t="shared" si="176"/>
        <v>44976</v>
      </c>
      <c r="I1433" s="10" t="str" cm="1">
        <f t="array" ref="I1433">_xlfn.IFS(E1433=1,"January",E1433=2,"Febuary",E1433=3,"March",E1433=4,"April",E1433=5,"May",E1433=6,"June",E1433=7,"July",E1433=8,"August",E1433=9,"September",E1433=10,"October",E1433=11,"November",E1433=12,"December",E1433&gt;12,_xlfn.IFS(F1433=1,"January",F1433=2,"Febuary",F1433=3,"March",F1433=4,"April",F1433=5,"May",F1433=6,"June",F1433=7,"July",F1433=8,"August",F1433=9,"September",F1433=10,"October",F1433=11,"November",F1433=12,"December"))</f>
        <v>Febuary</v>
      </c>
      <c r="J1433" s="10" t="str" cm="1">
        <f t="array" ref="J1433">_xlfn.IFS(OR(I1433="December",I1433="January",I1433="Febuary"),"Winter",OR(I1433="March",I1433="April",I1433="May"),"Spring",OR(I1433="June",I1433="July",I1433="August"),"Summer",OR(I1433="September",I1433="October",I1433="November"),"Fall")</f>
        <v>Winter</v>
      </c>
      <c r="K1433" s="13">
        <v>44986</v>
      </c>
      <c r="L1433" s="9">
        <f t="shared" si="177"/>
        <v>10</v>
      </c>
      <c r="M1433" s="9" t="s">
        <v>41</v>
      </c>
      <c r="N1433" s="9">
        <v>22172</v>
      </c>
      <c r="O1433" s="9">
        <v>833</v>
      </c>
      <c r="P1433" s="14">
        <v>1426.18</v>
      </c>
      <c r="Q1433" s="14">
        <f t="shared" si="178"/>
        <v>1426.18</v>
      </c>
      <c r="R1433" s="9">
        <v>0</v>
      </c>
      <c r="S1433" s="9" t="b">
        <v>1</v>
      </c>
      <c r="T1433" s="9">
        <v>0</v>
      </c>
      <c r="U1433" s="9">
        <f t="shared" si="179"/>
        <v>0</v>
      </c>
      <c r="V1433" s="14">
        <f t="shared" si="180"/>
        <v>-1426.18</v>
      </c>
      <c r="W1433" s="14">
        <f t="shared" si="181"/>
        <v>0</v>
      </c>
      <c r="X1433" s="14">
        <f t="shared" si="182"/>
        <v>0</v>
      </c>
      <c r="Y1433" s="9">
        <f t="shared" si="183"/>
        <v>0</v>
      </c>
    </row>
    <row r="1434" spans="1:25">
      <c r="A1434" s="5" t="s">
        <v>2963</v>
      </c>
      <c r="B1434" s="6" t="s">
        <v>2964</v>
      </c>
      <c r="C1434" s="7" t="s">
        <v>4127</v>
      </c>
      <c r="D1434" s="7">
        <v>45202</v>
      </c>
      <c r="E1434" s="6">
        <v>10</v>
      </c>
      <c r="F1434" s="6">
        <v>3</v>
      </c>
      <c r="G1434" s="6">
        <v>2023</v>
      </c>
      <c r="H1434" s="7">
        <f t="shared" si="176"/>
        <v>45202</v>
      </c>
      <c r="I1434" s="7" t="str" cm="1">
        <f t="array" ref="I1434">_xlfn.IFS(E1434=1,"January",E1434=2,"Febuary",E1434=3,"March",E1434=4,"April",E1434=5,"May",E1434=6,"June",E1434=7,"July",E1434=8,"August",E1434=9,"September",E1434=10,"October",E1434=11,"November",E1434=12,"December",E1434&gt;12,_xlfn.IFS(F1434=1,"January",F1434=2,"Febuary",F1434=3,"March",F1434=4,"April",F1434=5,"May",F1434=6,"June",F1434=7,"July",F1434=8,"August",F1434=9,"September",F1434=10,"October",F1434=11,"November",F1434=12,"December"))</f>
        <v>October</v>
      </c>
      <c r="J1434" s="7" t="str" cm="1">
        <f t="array" ref="J1434">_xlfn.IFS(OR(I1434="December",I1434="January",I1434="Febuary"),"Winter",OR(I1434="March",I1434="April",I1434="May"),"Spring",OR(I1434="June",I1434="July",I1434="August"),"Summer",OR(I1434="September",I1434="October",I1434="November"),"Fall")</f>
        <v>Fall</v>
      </c>
      <c r="K1434" s="11">
        <v>45216</v>
      </c>
      <c r="L1434" s="6">
        <f t="shared" si="177"/>
        <v>14</v>
      </c>
      <c r="M1434" s="6" t="s">
        <v>138</v>
      </c>
      <c r="N1434" s="6">
        <v>12555</v>
      </c>
      <c r="O1434" s="6">
        <v>592</v>
      </c>
      <c r="P1434" s="12">
        <v>580.8</v>
      </c>
      <c r="Q1434" s="12">
        <f t="shared" si="178"/>
        <v>580.8</v>
      </c>
      <c r="R1434" s="6">
        <v>82</v>
      </c>
      <c r="S1434" s="6" t="b">
        <v>0</v>
      </c>
      <c r="T1434" s="6">
        <v>0</v>
      </c>
      <c r="U1434" s="6">
        <f t="shared" si="179"/>
        <v>0</v>
      </c>
      <c r="V1434" s="12">
        <f t="shared" si="180"/>
        <v>3519.2</v>
      </c>
      <c r="W1434" s="12">
        <f t="shared" si="181"/>
        <v>7.08292682926829</v>
      </c>
      <c r="X1434" s="12">
        <f t="shared" si="182"/>
        <v>0</v>
      </c>
      <c r="Y1434" s="6">
        <f t="shared" si="183"/>
        <v>0</v>
      </c>
    </row>
    <row r="1435" spans="1:25">
      <c r="A1435" s="8" t="s">
        <v>2965</v>
      </c>
      <c r="B1435" s="9" t="s">
        <v>2966</v>
      </c>
      <c r="C1435" s="10" t="s">
        <v>4127</v>
      </c>
      <c r="D1435" s="10">
        <v>45034</v>
      </c>
      <c r="E1435" s="9">
        <v>4</v>
      </c>
      <c r="F1435" s="9">
        <v>18</v>
      </c>
      <c r="G1435" s="9">
        <v>2023</v>
      </c>
      <c r="H1435" s="10">
        <f t="shared" si="176"/>
        <v>45034</v>
      </c>
      <c r="I1435" s="10" t="str" cm="1">
        <f t="array" ref="I1435">_xlfn.IFS(E1435=1,"January",E1435=2,"Febuary",E1435=3,"March",E1435=4,"April",E1435=5,"May",E1435=6,"June",E1435=7,"July",E1435=8,"August",E1435=9,"September",E1435=10,"October",E1435=11,"November",E1435=12,"December",E1435&gt;12,_xlfn.IFS(F1435=1,"January",F1435=2,"Febuary",F1435=3,"March",F1435=4,"April",F1435=5,"May",F1435=6,"June",F1435=7,"July",F1435=8,"August",F1435=9,"September",F1435=10,"October",F1435=11,"November",F1435=12,"December"))</f>
        <v>April</v>
      </c>
      <c r="J1435" s="10" t="str" cm="1">
        <f t="array" ref="J1435">_xlfn.IFS(OR(I1435="December",I1435="January",I1435="Febuary"),"Winter",OR(I1435="March",I1435="April",I1435="May"),"Spring",OR(I1435="June",I1435="July",I1435="August"),"Summer",OR(I1435="September",I1435="October",I1435="November"),"Fall")</f>
        <v>Spring</v>
      </c>
      <c r="K1435" s="13">
        <v>45053</v>
      </c>
      <c r="L1435" s="9">
        <f t="shared" si="177"/>
        <v>19</v>
      </c>
      <c r="M1435" s="9" t="s">
        <v>19</v>
      </c>
      <c r="N1435" s="9">
        <v>88410</v>
      </c>
      <c r="O1435" s="9">
        <v>2642</v>
      </c>
      <c r="P1435" s="14">
        <v>3549.91</v>
      </c>
      <c r="Q1435" s="14">
        <f t="shared" si="178"/>
        <v>3549.91</v>
      </c>
      <c r="R1435" s="9">
        <v>370</v>
      </c>
      <c r="S1435" s="9" t="b">
        <v>0</v>
      </c>
      <c r="T1435" s="9">
        <v>0</v>
      </c>
      <c r="U1435" s="9">
        <f t="shared" si="179"/>
        <v>0</v>
      </c>
      <c r="V1435" s="14">
        <f t="shared" si="180"/>
        <v>14950.09</v>
      </c>
      <c r="W1435" s="14">
        <f t="shared" si="181"/>
        <v>9.59435135135135</v>
      </c>
      <c r="X1435" s="14">
        <f t="shared" si="182"/>
        <v>0</v>
      </c>
      <c r="Y1435" s="9">
        <f t="shared" si="183"/>
        <v>0</v>
      </c>
    </row>
    <row r="1436" spans="1:25">
      <c r="A1436" s="5" t="s">
        <v>2967</v>
      </c>
      <c r="B1436" s="6" t="s">
        <v>2968</v>
      </c>
      <c r="C1436" s="7" t="s">
        <v>4131</v>
      </c>
      <c r="D1436" s="7">
        <v>45277</v>
      </c>
      <c r="E1436" s="6">
        <v>12</v>
      </c>
      <c r="F1436" s="6">
        <v>17</v>
      </c>
      <c r="G1436" s="6">
        <v>2023</v>
      </c>
      <c r="H1436" s="7">
        <f t="shared" si="176"/>
        <v>45277</v>
      </c>
      <c r="I1436" s="7" t="str" cm="1">
        <f t="array" ref="I1436">_xlfn.IFS(E1436=1,"January",E1436=2,"Febuary",E1436=3,"March",E1436=4,"April",E1436=5,"May",E1436=6,"June",E1436=7,"July",E1436=8,"August",E1436=9,"September",E1436=10,"October",E1436=11,"November",E1436=12,"December",E1436&gt;12,_xlfn.IFS(F1436=1,"January",F1436=2,"Febuary",F1436=3,"March",F1436=4,"April",F1436=5,"May",F1436=6,"June",F1436=7,"July",F1436=8,"August",F1436=9,"September",F1436=10,"October",F1436=11,"November",F1436=12,"December"))</f>
        <v>December</v>
      </c>
      <c r="J1436" s="7" t="str" cm="1">
        <f t="array" ref="J1436">_xlfn.IFS(OR(I1436="December",I1436="January",I1436="Febuary"),"Winter",OR(I1436="March",I1436="April",I1436="May"),"Spring",OR(I1436="June",I1436="July",I1436="August"),"Summer",OR(I1436="September",I1436="October",I1436="November"),"Fall")</f>
        <v>Winter</v>
      </c>
      <c r="K1436" s="11">
        <v>45305</v>
      </c>
      <c r="L1436" s="6">
        <f t="shared" si="177"/>
        <v>28</v>
      </c>
      <c r="M1436" s="6" t="s">
        <v>23</v>
      </c>
      <c r="N1436" s="6">
        <v>79617</v>
      </c>
      <c r="O1436" s="6">
        <v>1529</v>
      </c>
      <c r="P1436" s="12">
        <v>1405.41</v>
      </c>
      <c r="Q1436" s="12">
        <f t="shared" si="178"/>
        <v>1405.41</v>
      </c>
      <c r="R1436" s="6">
        <v>91</v>
      </c>
      <c r="S1436" s="6" t="b">
        <v>0</v>
      </c>
      <c r="T1436" s="6">
        <v>0</v>
      </c>
      <c r="U1436" s="6">
        <f t="shared" si="179"/>
        <v>0</v>
      </c>
      <c r="V1436" s="12">
        <f t="shared" si="180"/>
        <v>3144.59</v>
      </c>
      <c r="W1436" s="12">
        <f t="shared" si="181"/>
        <v>15.4440659340659</v>
      </c>
      <c r="X1436" s="12">
        <f t="shared" si="182"/>
        <v>0</v>
      </c>
      <c r="Y1436" s="6">
        <f t="shared" si="183"/>
        <v>0</v>
      </c>
    </row>
    <row r="1437" spans="1:25">
      <c r="A1437" s="8" t="s">
        <v>2969</v>
      </c>
      <c r="B1437" s="9" t="s">
        <v>2970</v>
      </c>
      <c r="C1437" s="10" t="s">
        <v>4131</v>
      </c>
      <c r="D1437" s="10">
        <v>45202</v>
      </c>
      <c r="E1437" s="9">
        <v>10</v>
      </c>
      <c r="F1437" s="9">
        <v>3</v>
      </c>
      <c r="G1437" s="9">
        <v>2023</v>
      </c>
      <c r="H1437" s="10">
        <f t="shared" si="176"/>
        <v>45202</v>
      </c>
      <c r="I1437" s="10" t="str" cm="1">
        <f t="array" ref="I1437">_xlfn.IFS(E1437=1,"January",E1437=2,"Febuary",E1437=3,"March",E1437=4,"April",E1437=5,"May",E1437=6,"June",E1437=7,"July",E1437=8,"August",E1437=9,"September",E1437=10,"October",E1437=11,"November",E1437=12,"December",E1437&gt;12,_xlfn.IFS(F1437=1,"January",F1437=2,"Febuary",F1437=3,"March",F1437=4,"April",F1437=5,"May",F1437=6,"June",F1437=7,"July",F1437=8,"August",F1437=9,"September",F1437=10,"October",F1437=11,"November",F1437=12,"December"))</f>
        <v>October</v>
      </c>
      <c r="J1437" s="10" t="str" cm="1">
        <f t="array" ref="J1437">_xlfn.IFS(OR(I1437="December",I1437="January",I1437="Febuary"),"Winter",OR(I1437="March",I1437="April",I1437="May"),"Spring",OR(I1437="June",I1437="July",I1437="August"),"Summer",OR(I1437="September",I1437="October",I1437="November"),"Fall")</f>
        <v>Fall</v>
      </c>
      <c r="K1437" s="13">
        <v>45222</v>
      </c>
      <c r="L1437" s="9">
        <f t="shared" si="177"/>
        <v>20</v>
      </c>
      <c r="M1437" s="9" t="s">
        <v>23</v>
      </c>
      <c r="N1437" s="9">
        <v>54276</v>
      </c>
      <c r="O1437" s="9">
        <v>639</v>
      </c>
      <c r="P1437" s="14">
        <v>1069.53</v>
      </c>
      <c r="Q1437" s="14">
        <f t="shared" si="178"/>
        <v>1069.53</v>
      </c>
      <c r="R1437" s="9">
        <v>125</v>
      </c>
      <c r="S1437" s="9" t="b">
        <v>1</v>
      </c>
      <c r="T1437" s="9">
        <v>0</v>
      </c>
      <c r="U1437" s="9">
        <f t="shared" si="179"/>
        <v>0</v>
      </c>
      <c r="V1437" s="14">
        <f t="shared" si="180"/>
        <v>5180.47</v>
      </c>
      <c r="W1437" s="14">
        <f t="shared" si="181"/>
        <v>8.55624</v>
      </c>
      <c r="X1437" s="14">
        <f t="shared" si="182"/>
        <v>0</v>
      </c>
      <c r="Y1437" s="9">
        <f t="shared" si="183"/>
        <v>0</v>
      </c>
    </row>
    <row r="1438" spans="1:25">
      <c r="A1438" s="5" t="s">
        <v>2971</v>
      </c>
      <c r="B1438" s="6" t="s">
        <v>2972</v>
      </c>
      <c r="C1438" s="7" t="s">
        <v>4129</v>
      </c>
      <c r="D1438" s="7">
        <v>45149</v>
      </c>
      <c r="E1438" s="6">
        <v>8</v>
      </c>
      <c r="F1438" s="6">
        <v>11</v>
      </c>
      <c r="G1438" s="6">
        <v>2023</v>
      </c>
      <c r="H1438" s="7">
        <f t="shared" si="176"/>
        <v>45149</v>
      </c>
      <c r="I1438" s="7" t="str" cm="1">
        <f t="array" ref="I1438">_xlfn.IFS(E1438=1,"January",E1438=2,"Febuary",E1438=3,"March",E1438=4,"April",E1438=5,"May",E1438=6,"June",E1438=7,"July",E1438=8,"August",E1438=9,"September",E1438=10,"October",E1438=11,"November",E1438=12,"December",E1438&gt;12,_xlfn.IFS(F1438=1,"January",F1438=2,"Febuary",F1438=3,"March",F1438=4,"April",F1438=5,"May",F1438=6,"June",F1438=7,"July",F1438=8,"August",F1438=9,"September",F1438=10,"October",F1438=11,"November",F1438=12,"December"))</f>
        <v>August</v>
      </c>
      <c r="J1438" s="7" t="str" cm="1">
        <f t="array" ref="J1438">_xlfn.IFS(OR(I1438="December",I1438="January",I1438="Febuary"),"Winter",OR(I1438="March",I1438="April",I1438="May"),"Spring",OR(I1438="June",I1438="July",I1438="August"),"Summer",OR(I1438="September",I1438="October",I1438="November"),"Fall")</f>
        <v>Summer</v>
      </c>
      <c r="K1438" s="11">
        <v>45177</v>
      </c>
      <c r="L1438" s="6">
        <f t="shared" si="177"/>
        <v>28</v>
      </c>
      <c r="M1438" s="6" t="s">
        <v>33</v>
      </c>
      <c r="N1438" s="6">
        <v>58492</v>
      </c>
      <c r="O1438" s="6">
        <v>1557</v>
      </c>
      <c r="P1438" s="12">
        <v>2848.93</v>
      </c>
      <c r="Q1438" s="12">
        <f t="shared" si="178"/>
        <v>2848.93</v>
      </c>
      <c r="R1438" s="6">
        <v>204</v>
      </c>
      <c r="S1438" s="6" t="b">
        <v>1</v>
      </c>
      <c r="T1438" s="6">
        <v>0</v>
      </c>
      <c r="U1438" s="6">
        <f t="shared" si="179"/>
        <v>0</v>
      </c>
      <c r="V1438" s="12">
        <f t="shared" si="180"/>
        <v>7351.07</v>
      </c>
      <c r="W1438" s="12">
        <f t="shared" si="181"/>
        <v>13.9653431372549</v>
      </c>
      <c r="X1438" s="12">
        <f t="shared" si="182"/>
        <v>0</v>
      </c>
      <c r="Y1438" s="6">
        <f t="shared" si="183"/>
        <v>0</v>
      </c>
    </row>
    <row r="1439" spans="1:25">
      <c r="A1439" s="8" t="s">
        <v>2973</v>
      </c>
      <c r="B1439" s="9" t="s">
        <v>2974</v>
      </c>
      <c r="C1439" s="10" t="s">
        <v>4129</v>
      </c>
      <c r="D1439" s="10">
        <v>45278</v>
      </c>
      <c r="E1439" s="9">
        <v>12</v>
      </c>
      <c r="F1439" s="9">
        <v>18</v>
      </c>
      <c r="G1439" s="9">
        <v>2023</v>
      </c>
      <c r="H1439" s="10">
        <f t="shared" si="176"/>
        <v>45278</v>
      </c>
      <c r="I1439" s="10" t="str" cm="1">
        <f t="array" ref="I1439">_xlfn.IFS(E1439=1,"January",E1439=2,"Febuary",E1439=3,"March",E1439=4,"April",E1439=5,"May",E1439=6,"June",E1439=7,"July",E1439=8,"August",E1439=9,"September",E1439=10,"October",E1439=11,"November",E1439=12,"December",E1439&gt;12,_xlfn.IFS(F1439=1,"January",F1439=2,"Febuary",F1439=3,"March",F1439=4,"April",F1439=5,"May",F1439=6,"June",F1439=7,"July",F1439=8,"August",F1439=9,"September",F1439=10,"October",F1439=11,"November",F1439=12,"December"))</f>
        <v>December</v>
      </c>
      <c r="J1439" s="10" t="str" cm="1">
        <f t="array" ref="J1439">_xlfn.IFS(OR(I1439="December",I1439="January",I1439="Febuary"),"Winter",OR(I1439="March",I1439="April",I1439="May"),"Spring",OR(I1439="June",I1439="July",I1439="August"),"Summer",OR(I1439="September",I1439="October",I1439="November"),"Fall")</f>
        <v>Winter</v>
      </c>
      <c r="K1439" s="13">
        <v>45291</v>
      </c>
      <c r="L1439" s="9">
        <f t="shared" si="177"/>
        <v>13</v>
      </c>
      <c r="M1439" s="9" t="s">
        <v>19</v>
      </c>
      <c r="N1439" s="9">
        <v>54002</v>
      </c>
      <c r="O1439" s="9">
        <v>1192</v>
      </c>
      <c r="P1439" s="14">
        <v>1308.77</v>
      </c>
      <c r="Q1439" s="14">
        <f t="shared" si="178"/>
        <v>1308.77</v>
      </c>
      <c r="R1439" s="9">
        <v>159</v>
      </c>
      <c r="S1439" s="9" t="b">
        <v>0</v>
      </c>
      <c r="T1439" s="9">
        <v>0</v>
      </c>
      <c r="U1439" s="9">
        <f t="shared" si="179"/>
        <v>0</v>
      </c>
      <c r="V1439" s="14">
        <f t="shared" si="180"/>
        <v>6641.23</v>
      </c>
      <c r="W1439" s="14">
        <f t="shared" si="181"/>
        <v>8.23125786163522</v>
      </c>
      <c r="X1439" s="14">
        <f t="shared" si="182"/>
        <v>0</v>
      </c>
      <c r="Y1439" s="9">
        <f t="shared" si="183"/>
        <v>0</v>
      </c>
    </row>
    <row r="1440" spans="1:25">
      <c r="A1440" s="5" t="s">
        <v>2975</v>
      </c>
      <c r="B1440" s="6" t="s">
        <v>2976</v>
      </c>
      <c r="C1440" s="7" t="s">
        <v>4129</v>
      </c>
      <c r="D1440" s="7" t="s">
        <v>2977</v>
      </c>
      <c r="E1440" s="6">
        <v>19</v>
      </c>
      <c r="F1440" s="6">
        <v>6</v>
      </c>
      <c r="G1440" s="6">
        <v>2023</v>
      </c>
      <c r="H1440" s="7">
        <f t="shared" si="176"/>
        <v>45096</v>
      </c>
      <c r="I1440" s="7" t="str" cm="1">
        <f t="array" ref="I1440">_xlfn.IFS(E1440=1,"January",E1440=2,"Febuary",E1440=3,"March",E1440=4,"April",E1440=5,"May",E1440=6,"June",E1440=7,"July",E1440=8,"August",E1440=9,"September",E1440=10,"October",E1440=11,"November",E1440=12,"December",E1440&gt;12,_xlfn.IFS(F1440=1,"January",F1440=2,"Febuary",F1440=3,"March",F1440=4,"April",F1440=5,"May",F1440=6,"June",F1440=7,"July",F1440=8,"August",F1440=9,"September",F1440=10,"October",F1440=11,"November",F1440=12,"December"))</f>
        <v>June</v>
      </c>
      <c r="J1440" s="7" t="str" cm="1">
        <f t="array" ref="J1440">_xlfn.IFS(OR(I1440="December",I1440="January",I1440="Febuary"),"Winter",OR(I1440="March",I1440="April",I1440="May"),"Spring",OR(I1440="June",I1440="July",I1440="August"),"Summer",OR(I1440="September",I1440="October",I1440="November"),"Fall")</f>
        <v>Summer</v>
      </c>
      <c r="K1440" s="11">
        <v>45111</v>
      </c>
      <c r="L1440" s="6">
        <f t="shared" si="177"/>
        <v>15</v>
      </c>
      <c r="M1440" s="6" t="s">
        <v>23</v>
      </c>
      <c r="N1440" s="6">
        <v>90599</v>
      </c>
      <c r="O1440" s="6">
        <v>3664</v>
      </c>
      <c r="P1440" s="12">
        <v>6574.62</v>
      </c>
      <c r="Q1440" s="12">
        <f t="shared" si="178"/>
        <v>3636.145</v>
      </c>
      <c r="R1440" s="6">
        <v>469</v>
      </c>
      <c r="S1440" s="6" t="b">
        <v>0</v>
      </c>
      <c r="T1440" s="6">
        <v>0</v>
      </c>
      <c r="U1440" s="6">
        <f t="shared" si="179"/>
        <v>0</v>
      </c>
      <c r="V1440" s="12">
        <f t="shared" si="180"/>
        <v>19813.855</v>
      </c>
      <c r="W1440" s="12">
        <f t="shared" si="181"/>
        <v>7.75297441364606</v>
      </c>
      <c r="X1440" s="12">
        <f t="shared" si="182"/>
        <v>0</v>
      </c>
      <c r="Y1440" s="6">
        <f t="shared" si="183"/>
        <v>0</v>
      </c>
    </row>
    <row r="1441" spans="1:25">
      <c r="A1441" s="8" t="s">
        <v>2978</v>
      </c>
      <c r="B1441" s="9" t="s">
        <v>2979</v>
      </c>
      <c r="C1441" s="10" t="s">
        <v>4131</v>
      </c>
      <c r="D1441" s="10">
        <v>45109</v>
      </c>
      <c r="E1441" s="9">
        <v>7</v>
      </c>
      <c r="F1441" s="9">
        <v>2</v>
      </c>
      <c r="G1441" s="9">
        <v>2023</v>
      </c>
      <c r="H1441" s="10">
        <f t="shared" si="176"/>
        <v>45109</v>
      </c>
      <c r="I1441" s="10" t="str" cm="1">
        <f t="array" ref="I1441">_xlfn.IFS(E1441=1,"January",E1441=2,"Febuary",E1441=3,"March",E1441=4,"April",E1441=5,"May",E1441=6,"June",E1441=7,"July",E1441=8,"August",E1441=9,"September",E1441=10,"October",E1441=11,"November",E1441=12,"December",E1441&gt;12,_xlfn.IFS(F1441=1,"January",F1441=2,"Febuary",F1441=3,"March",F1441=4,"April",F1441=5,"May",F1441=6,"June",F1441=7,"July",F1441=8,"August",F1441=9,"September",F1441=10,"October",F1441=11,"November",F1441=12,"December"))</f>
        <v>July</v>
      </c>
      <c r="J1441" s="10" t="str" cm="1">
        <f t="array" ref="J1441">_xlfn.IFS(OR(I1441="December",I1441="January",I1441="Febuary"),"Winter",OR(I1441="March",I1441="April",I1441="May"),"Spring",OR(I1441="June",I1441="July",I1441="August"),"Summer",OR(I1441="September",I1441="October",I1441="November"),"Fall")</f>
        <v>Summer</v>
      </c>
      <c r="K1441" s="13">
        <v>44971</v>
      </c>
      <c r="L1441" s="9">
        <f t="shared" si="177"/>
        <v>45139</v>
      </c>
      <c r="M1441" s="9" t="s">
        <v>19</v>
      </c>
      <c r="N1441" s="9">
        <v>73355</v>
      </c>
      <c r="O1441" s="9">
        <v>1773</v>
      </c>
      <c r="P1441" s="14">
        <v>1596.79</v>
      </c>
      <c r="Q1441" s="14">
        <f t="shared" si="178"/>
        <v>1596.79</v>
      </c>
      <c r="R1441" s="9">
        <v>251</v>
      </c>
      <c r="S1441" s="9" t="b">
        <v>0</v>
      </c>
      <c r="T1441" s="9">
        <v>0</v>
      </c>
      <c r="U1441" s="9">
        <f t="shared" si="179"/>
        <v>0</v>
      </c>
      <c r="V1441" s="14">
        <f t="shared" si="180"/>
        <v>10953.21</v>
      </c>
      <c r="W1441" s="14">
        <f t="shared" si="181"/>
        <v>6.36171314741036</v>
      </c>
      <c r="X1441" s="14">
        <f t="shared" si="182"/>
        <v>0</v>
      </c>
      <c r="Y1441" s="9">
        <f t="shared" si="183"/>
        <v>0</v>
      </c>
    </row>
    <row r="1442" spans="1:25">
      <c r="A1442" s="5" t="s">
        <v>2980</v>
      </c>
      <c r="B1442" s="6" t="s">
        <v>2981</v>
      </c>
      <c r="C1442" s="7" t="s">
        <v>4129</v>
      </c>
      <c r="D1442" s="7">
        <v>45055</v>
      </c>
      <c r="E1442" s="6">
        <v>5</v>
      </c>
      <c r="F1442" s="6">
        <v>9</v>
      </c>
      <c r="G1442" s="6">
        <v>2023</v>
      </c>
      <c r="H1442" s="7">
        <f t="shared" si="176"/>
        <v>45055</v>
      </c>
      <c r="I1442" s="7" t="str" cm="1">
        <f t="array" ref="I1442">_xlfn.IFS(E1442=1,"January",E1442=2,"Febuary",E1442=3,"March",E1442=4,"April",E1442=5,"May",E1442=6,"June",E1442=7,"July",E1442=8,"August",E1442=9,"September",E1442=10,"October",E1442=11,"November",E1442=12,"December",E1442&gt;12,_xlfn.IFS(F1442=1,"January",F1442=2,"Febuary",F1442=3,"March",F1442=4,"April",F1442=5,"May",F1442=6,"June",F1442=7,"July",F1442=8,"August",F1442=9,"September",F1442=10,"October",F1442=11,"November",F1442=12,"December"))</f>
        <v>May</v>
      </c>
      <c r="J1442" s="7" t="str" cm="1">
        <f t="array" ref="J1442">_xlfn.IFS(OR(I1442="December",I1442="January",I1442="Febuary"),"Winter",OR(I1442="March",I1442="April",I1442="May"),"Spring",OR(I1442="June",I1442="July",I1442="August"),"Summer",OR(I1442="September",I1442="October",I1442="November"),"Fall")</f>
        <v>Spring</v>
      </c>
      <c r="K1442" s="11">
        <v>45063</v>
      </c>
      <c r="L1442" s="6">
        <f t="shared" si="177"/>
        <v>8</v>
      </c>
      <c r="M1442" s="6" t="s">
        <v>14</v>
      </c>
      <c r="N1442" s="6">
        <v>92248</v>
      </c>
      <c r="O1442" s="6">
        <v>4424</v>
      </c>
      <c r="P1442" s="12">
        <v>5760.01</v>
      </c>
      <c r="Q1442" s="12">
        <f t="shared" si="178"/>
        <v>3636.145</v>
      </c>
      <c r="R1442" s="6">
        <v>396</v>
      </c>
      <c r="S1442" s="6" t="b">
        <v>1</v>
      </c>
      <c r="T1442" s="6">
        <v>0</v>
      </c>
      <c r="U1442" s="6">
        <f t="shared" si="179"/>
        <v>0</v>
      </c>
      <c r="V1442" s="12">
        <f t="shared" si="180"/>
        <v>16163.855</v>
      </c>
      <c r="W1442" s="12">
        <f t="shared" si="181"/>
        <v>9.18218434343434</v>
      </c>
      <c r="X1442" s="12">
        <f t="shared" si="182"/>
        <v>0</v>
      </c>
      <c r="Y1442" s="6">
        <f t="shared" si="183"/>
        <v>0</v>
      </c>
    </row>
    <row r="1443" spans="1:25">
      <c r="A1443" s="8" t="s">
        <v>2982</v>
      </c>
      <c r="B1443" s="9" t="s">
        <v>2983</v>
      </c>
      <c r="C1443" s="10" t="s">
        <v>4127</v>
      </c>
      <c r="D1443" s="10">
        <v>45043</v>
      </c>
      <c r="E1443" s="9">
        <v>4</v>
      </c>
      <c r="F1443" s="9">
        <v>27</v>
      </c>
      <c r="G1443" s="9">
        <v>2023</v>
      </c>
      <c r="H1443" s="10">
        <f t="shared" si="176"/>
        <v>45043</v>
      </c>
      <c r="I1443" s="10" t="str" cm="1">
        <f t="array" ref="I1443">_xlfn.IFS(E1443=1,"January",E1443=2,"Febuary",E1443=3,"March",E1443=4,"April",E1443=5,"May",E1443=6,"June",E1443=7,"July",E1443=8,"August",E1443=9,"September",E1443=10,"October",E1443=11,"November",E1443=12,"December",E1443&gt;12,_xlfn.IFS(F1443=1,"January",F1443=2,"Febuary",F1443=3,"March",F1443=4,"April",F1443=5,"May",F1443=6,"June",F1443=7,"July",F1443=8,"August",F1443=9,"September",F1443=10,"October",F1443=11,"November",F1443=12,"December"))</f>
        <v>April</v>
      </c>
      <c r="J1443" s="10" t="str" cm="1">
        <f t="array" ref="J1443">_xlfn.IFS(OR(I1443="December",I1443="January",I1443="Febuary"),"Winter",OR(I1443="March",I1443="April",I1443="May"),"Spring",OR(I1443="June",I1443="July",I1443="August"),"Summer",OR(I1443="September",I1443="October",I1443="November"),"Fall")</f>
        <v>Spring</v>
      </c>
      <c r="K1443" s="13">
        <v>45047</v>
      </c>
      <c r="L1443" s="9">
        <f t="shared" si="177"/>
        <v>4</v>
      </c>
      <c r="M1443" s="9" t="s">
        <v>23</v>
      </c>
      <c r="N1443" s="9">
        <v>25762</v>
      </c>
      <c r="O1443" s="9">
        <v>1249</v>
      </c>
      <c r="P1443" s="14">
        <v>2233.39</v>
      </c>
      <c r="Q1443" s="14">
        <f t="shared" si="178"/>
        <v>2233.39</v>
      </c>
      <c r="R1443" s="9">
        <v>116</v>
      </c>
      <c r="S1443" s="9" t="b">
        <v>1</v>
      </c>
      <c r="T1443" s="9">
        <v>0</v>
      </c>
      <c r="U1443" s="9">
        <f t="shared" si="179"/>
        <v>0</v>
      </c>
      <c r="V1443" s="14">
        <f t="shared" si="180"/>
        <v>3566.61</v>
      </c>
      <c r="W1443" s="14">
        <f t="shared" si="181"/>
        <v>19.2533620689655</v>
      </c>
      <c r="X1443" s="14">
        <f t="shared" si="182"/>
        <v>0</v>
      </c>
      <c r="Y1443" s="9">
        <f t="shared" si="183"/>
        <v>0</v>
      </c>
    </row>
    <row r="1444" spans="1:25">
      <c r="A1444" s="5" t="s">
        <v>2984</v>
      </c>
      <c r="B1444" s="6" t="s">
        <v>2985</v>
      </c>
      <c r="C1444" s="7" t="s">
        <v>4128</v>
      </c>
      <c r="D1444" s="7">
        <v>45157</v>
      </c>
      <c r="E1444" s="6">
        <v>8</v>
      </c>
      <c r="F1444" s="6">
        <v>19</v>
      </c>
      <c r="G1444" s="6">
        <v>2023</v>
      </c>
      <c r="H1444" s="7">
        <f t="shared" si="176"/>
        <v>45157</v>
      </c>
      <c r="I1444" s="7" t="str" cm="1">
        <f t="array" ref="I1444">_xlfn.IFS(E1444=1,"January",E1444=2,"Febuary",E1444=3,"March",E1444=4,"April",E1444=5,"May",E1444=6,"June",E1444=7,"July",E1444=8,"August",E1444=9,"September",E1444=10,"October",E1444=11,"November",E1444=12,"December",E1444&gt;12,_xlfn.IFS(F1444=1,"January",F1444=2,"Febuary",F1444=3,"March",F1444=4,"April",F1444=5,"May",F1444=6,"June",F1444=7,"July",F1444=8,"August",F1444=9,"September",F1444=10,"October",F1444=11,"November",F1444=12,"December"))</f>
        <v>August</v>
      </c>
      <c r="J1444" s="7" t="str" cm="1">
        <f t="array" ref="J1444">_xlfn.IFS(OR(I1444="December",I1444="January",I1444="Febuary"),"Winter",OR(I1444="March",I1444="April",I1444="May"),"Spring",OR(I1444="June",I1444="July",I1444="August"),"Summer",OR(I1444="September",I1444="October",I1444="November"),"Fall")</f>
        <v>Summer</v>
      </c>
      <c r="K1444" s="11">
        <v>45185</v>
      </c>
      <c r="L1444" s="6">
        <f t="shared" si="177"/>
        <v>28</v>
      </c>
      <c r="M1444" s="6" t="s">
        <v>33</v>
      </c>
      <c r="N1444" s="6">
        <v>12046</v>
      </c>
      <c r="O1444" s="6">
        <v>419</v>
      </c>
      <c r="P1444" s="12">
        <v>414.32</v>
      </c>
      <c r="Q1444" s="12">
        <f t="shared" si="178"/>
        <v>414.32</v>
      </c>
      <c r="R1444" s="6">
        <v>53</v>
      </c>
      <c r="S1444" s="6" t="b">
        <v>0</v>
      </c>
      <c r="T1444" s="6">
        <v>0</v>
      </c>
      <c r="U1444" s="6">
        <f t="shared" si="179"/>
        <v>0</v>
      </c>
      <c r="V1444" s="12">
        <f t="shared" si="180"/>
        <v>2235.68</v>
      </c>
      <c r="W1444" s="12">
        <f t="shared" si="181"/>
        <v>7.81735849056604</v>
      </c>
      <c r="X1444" s="12">
        <f t="shared" si="182"/>
        <v>0</v>
      </c>
      <c r="Y1444" s="6">
        <f t="shared" si="183"/>
        <v>0</v>
      </c>
    </row>
    <row r="1445" spans="1:25">
      <c r="A1445" s="8" t="s">
        <v>2986</v>
      </c>
      <c r="B1445" s="9" t="s">
        <v>2987</v>
      </c>
      <c r="C1445" s="10" t="s">
        <v>4128</v>
      </c>
      <c r="D1445" s="10">
        <v>44935</v>
      </c>
      <c r="E1445" s="9">
        <v>1</v>
      </c>
      <c r="F1445" s="9">
        <v>9</v>
      </c>
      <c r="G1445" s="9">
        <v>2023</v>
      </c>
      <c r="H1445" s="10">
        <f t="shared" si="176"/>
        <v>44935</v>
      </c>
      <c r="I1445" s="10" t="str" cm="1">
        <f t="array" ref="I1445">_xlfn.IFS(E1445=1,"January",E1445=2,"Febuary",E1445=3,"March",E1445=4,"April",E1445=5,"May",E1445=6,"June",E1445=7,"July",E1445=8,"August",E1445=9,"September",E1445=10,"October",E1445=11,"November",E1445=12,"December",E1445&gt;12,_xlfn.IFS(F1445=1,"January",F1445=2,"Febuary",F1445=3,"March",F1445=4,"April",F1445=5,"May",F1445=6,"June",F1445=7,"July",F1445=8,"August",F1445=9,"September",F1445=10,"October",F1445=11,"November",F1445=12,"December"))</f>
        <v>January</v>
      </c>
      <c r="J1445" s="10" t="str" cm="1">
        <f t="array" ref="J1445">_xlfn.IFS(OR(I1445="December",I1445="January",I1445="Febuary"),"Winter",OR(I1445="March",I1445="April",I1445="May"),"Spring",OR(I1445="June",I1445="July",I1445="August"),"Summer",OR(I1445="September",I1445="October",I1445="November"),"Fall")</f>
        <v>Winter</v>
      </c>
      <c r="K1445" s="13">
        <v>44938</v>
      </c>
      <c r="L1445" s="9">
        <f t="shared" si="177"/>
        <v>3</v>
      </c>
      <c r="M1445" s="9" t="s">
        <v>41</v>
      </c>
      <c r="N1445" s="9">
        <v>97999</v>
      </c>
      <c r="O1445" s="9">
        <v>4620</v>
      </c>
      <c r="P1445" s="14">
        <v>8921.51</v>
      </c>
      <c r="Q1445" s="14">
        <f t="shared" si="178"/>
        <v>3636.145</v>
      </c>
      <c r="R1445" s="9">
        <v>790</v>
      </c>
      <c r="S1445" s="9" t="b">
        <v>0</v>
      </c>
      <c r="T1445" s="9">
        <v>0</v>
      </c>
      <c r="U1445" s="9">
        <f t="shared" si="179"/>
        <v>0</v>
      </c>
      <c r="V1445" s="14">
        <f t="shared" si="180"/>
        <v>35863.855</v>
      </c>
      <c r="W1445" s="14">
        <f t="shared" si="181"/>
        <v>4.60271518987342</v>
      </c>
      <c r="X1445" s="14">
        <f t="shared" si="182"/>
        <v>0</v>
      </c>
      <c r="Y1445" s="9">
        <f t="shared" si="183"/>
        <v>0</v>
      </c>
    </row>
    <row r="1446" spans="1:25">
      <c r="A1446" s="5" t="s">
        <v>2988</v>
      </c>
      <c r="B1446" s="6" t="s">
        <v>2989</v>
      </c>
      <c r="C1446" s="7" t="s">
        <v>4128</v>
      </c>
      <c r="D1446" s="7">
        <v>44930</v>
      </c>
      <c r="E1446" s="6">
        <v>1</v>
      </c>
      <c r="F1446" s="6">
        <v>4</v>
      </c>
      <c r="G1446" s="6">
        <v>2023</v>
      </c>
      <c r="H1446" s="7">
        <f t="shared" si="176"/>
        <v>44930</v>
      </c>
      <c r="I1446" s="7" t="str" cm="1">
        <f t="array" ref="I1446">_xlfn.IFS(E1446=1,"January",E1446=2,"Febuary",E1446=3,"March",E1446=4,"April",E1446=5,"May",E1446=6,"June",E1446=7,"July",E1446=8,"August",E1446=9,"September",E1446=10,"October",E1446=11,"November",E1446=12,"December",E1446&gt;12,_xlfn.IFS(F1446=1,"January",F1446=2,"Febuary",F1446=3,"March",F1446=4,"April",F1446=5,"May",F1446=6,"June",F1446=7,"July",F1446=8,"August",F1446=9,"September",F1446=10,"October",F1446=11,"November",F1446=12,"December"))</f>
        <v>January</v>
      </c>
      <c r="J1446" s="7" t="str" cm="1">
        <f t="array" ref="J1446">_xlfn.IFS(OR(I1446="December",I1446="January",I1446="Febuary"),"Winter",OR(I1446="March",I1446="April",I1446="May"),"Spring",OR(I1446="June",I1446="July",I1446="August"),"Summer",OR(I1446="September",I1446="October",I1446="November"),"Fall")</f>
        <v>Winter</v>
      </c>
      <c r="K1446" s="11">
        <v>44944</v>
      </c>
      <c r="L1446" s="6">
        <f t="shared" si="177"/>
        <v>14</v>
      </c>
      <c r="M1446" s="6" t="s">
        <v>14</v>
      </c>
      <c r="N1446" s="6">
        <v>29769</v>
      </c>
      <c r="O1446" s="6">
        <v>1203</v>
      </c>
      <c r="P1446" s="12">
        <v>821.43</v>
      </c>
      <c r="Q1446" s="12">
        <f t="shared" si="178"/>
        <v>821.43</v>
      </c>
      <c r="R1446" s="6">
        <v>69</v>
      </c>
      <c r="S1446" s="6" t="b">
        <v>1</v>
      </c>
      <c r="T1446" s="6">
        <v>0</v>
      </c>
      <c r="U1446" s="6">
        <f t="shared" si="179"/>
        <v>0</v>
      </c>
      <c r="V1446" s="12">
        <f t="shared" si="180"/>
        <v>2628.57</v>
      </c>
      <c r="W1446" s="12">
        <f t="shared" si="181"/>
        <v>11.9047826086957</v>
      </c>
      <c r="X1446" s="12">
        <f t="shared" si="182"/>
        <v>0</v>
      </c>
      <c r="Y1446" s="6">
        <f t="shared" si="183"/>
        <v>0</v>
      </c>
    </row>
    <row r="1447" spans="1:25">
      <c r="A1447" s="8" t="s">
        <v>2990</v>
      </c>
      <c r="B1447" s="9" t="s">
        <v>2991</v>
      </c>
      <c r="C1447" s="10" t="s">
        <v>4128</v>
      </c>
      <c r="D1447" s="10" t="s">
        <v>2992</v>
      </c>
      <c r="E1447" s="9">
        <v>27</v>
      </c>
      <c r="F1447" s="9">
        <v>10</v>
      </c>
      <c r="G1447" s="9">
        <v>2023</v>
      </c>
      <c r="H1447" s="10">
        <f t="shared" si="176"/>
        <v>45226</v>
      </c>
      <c r="I1447" s="10" t="str" cm="1">
        <f t="array" ref="I1447">_xlfn.IFS(E1447=1,"January",E1447=2,"Febuary",E1447=3,"March",E1447=4,"April",E1447=5,"May",E1447=6,"June",E1447=7,"July",E1447=8,"August",E1447=9,"September",E1447=10,"October",E1447=11,"November",E1447=12,"December",E1447&gt;12,_xlfn.IFS(F1447=1,"January",F1447=2,"Febuary",F1447=3,"March",F1447=4,"April",F1447=5,"May",F1447=6,"June",F1447=7,"July",F1447=8,"August",F1447=9,"September",F1447=10,"October",F1447=11,"November",F1447=12,"December"))</f>
        <v>October</v>
      </c>
      <c r="J1447" s="10" t="str" cm="1">
        <f t="array" ref="J1447">_xlfn.IFS(OR(I1447="December",I1447="January",I1447="Febuary"),"Winter",OR(I1447="March",I1447="April",I1447="May"),"Spring",OR(I1447="June",I1447="July",I1447="August"),"Summer",OR(I1447="September",I1447="October",I1447="November"),"Fall")</f>
        <v>Fall</v>
      </c>
      <c r="K1447" s="13">
        <v>45249</v>
      </c>
      <c r="L1447" s="9">
        <f t="shared" si="177"/>
        <v>23</v>
      </c>
      <c r="M1447" s="9" t="s">
        <v>19</v>
      </c>
      <c r="N1447" s="9">
        <v>54302</v>
      </c>
      <c r="O1447" s="9">
        <v>1730</v>
      </c>
      <c r="P1447" s="14">
        <v>912.42</v>
      </c>
      <c r="Q1447" s="14">
        <f t="shared" si="178"/>
        <v>912.42</v>
      </c>
      <c r="R1447" s="9">
        <v>243</v>
      </c>
      <c r="S1447" s="9" t="b">
        <v>1</v>
      </c>
      <c r="T1447" s="9">
        <v>0</v>
      </c>
      <c r="U1447" s="9">
        <f t="shared" si="179"/>
        <v>0</v>
      </c>
      <c r="V1447" s="14">
        <f t="shared" si="180"/>
        <v>11237.58</v>
      </c>
      <c r="W1447" s="14">
        <f t="shared" si="181"/>
        <v>3.75481481481481</v>
      </c>
      <c r="X1447" s="14">
        <f t="shared" si="182"/>
        <v>0</v>
      </c>
      <c r="Y1447" s="9">
        <f t="shared" si="183"/>
        <v>0</v>
      </c>
    </row>
    <row r="1448" spans="1:25">
      <c r="A1448" s="5" t="s">
        <v>2993</v>
      </c>
      <c r="B1448" s="6" t="s">
        <v>2994</v>
      </c>
      <c r="C1448" s="7" t="s">
        <v>4128</v>
      </c>
      <c r="D1448" s="7">
        <v>44964</v>
      </c>
      <c r="E1448" s="6">
        <v>2</v>
      </c>
      <c r="F1448" s="6">
        <v>7</v>
      </c>
      <c r="G1448" s="6">
        <v>2023</v>
      </c>
      <c r="H1448" s="7">
        <f t="shared" si="176"/>
        <v>44964</v>
      </c>
      <c r="I1448" s="7" t="str" cm="1">
        <f t="array" ref="I1448">_xlfn.IFS(E1448=1,"January",E1448=2,"Febuary",E1448=3,"March",E1448=4,"April",E1448=5,"May",E1448=6,"June",E1448=7,"July",E1448=8,"August",E1448=9,"September",E1448=10,"October",E1448=11,"November",E1448=12,"December",E1448&gt;12,_xlfn.IFS(F1448=1,"January",F1448=2,"Febuary",F1448=3,"March",F1448=4,"April",F1448=5,"May",F1448=6,"June",F1448=7,"July",F1448=8,"August",F1448=9,"September",F1448=10,"October",F1448=11,"November",F1448=12,"December"))</f>
        <v>Febuary</v>
      </c>
      <c r="J1448" s="7" t="str" cm="1">
        <f t="array" ref="J1448">_xlfn.IFS(OR(I1448="December",I1448="January",I1448="Febuary"),"Winter",OR(I1448="March",I1448="April",I1448="May"),"Spring",OR(I1448="June",I1448="July",I1448="August"),"Summer",OR(I1448="September",I1448="October",I1448="November"),"Fall")</f>
        <v>Winter</v>
      </c>
      <c r="K1448" s="11">
        <v>44979</v>
      </c>
      <c r="L1448" s="6">
        <f t="shared" si="177"/>
        <v>15</v>
      </c>
      <c r="M1448" s="6" t="s">
        <v>23</v>
      </c>
      <c r="N1448" s="6">
        <v>24150</v>
      </c>
      <c r="O1448" s="6">
        <v>415</v>
      </c>
      <c r="P1448" s="12">
        <v>770.32</v>
      </c>
      <c r="Q1448" s="12">
        <f t="shared" si="178"/>
        <v>770.32</v>
      </c>
      <c r="R1448" s="6">
        <v>70</v>
      </c>
      <c r="S1448" s="6" t="b">
        <v>1</v>
      </c>
      <c r="T1448" s="6">
        <v>0</v>
      </c>
      <c r="U1448" s="6">
        <f t="shared" si="179"/>
        <v>0</v>
      </c>
      <c r="V1448" s="12">
        <f t="shared" si="180"/>
        <v>2729.68</v>
      </c>
      <c r="W1448" s="12">
        <f t="shared" si="181"/>
        <v>11.0045714285714</v>
      </c>
      <c r="X1448" s="12">
        <f t="shared" si="182"/>
        <v>0</v>
      </c>
      <c r="Y1448" s="6">
        <f t="shared" si="183"/>
        <v>0</v>
      </c>
    </row>
    <row r="1449" spans="1:25">
      <c r="A1449" s="8" t="s">
        <v>2995</v>
      </c>
      <c r="B1449" s="9" t="s">
        <v>2996</v>
      </c>
      <c r="C1449" s="10" t="s">
        <v>4128</v>
      </c>
      <c r="D1449" s="10">
        <v>45075</v>
      </c>
      <c r="E1449" s="9">
        <v>5</v>
      </c>
      <c r="F1449" s="9">
        <v>29</v>
      </c>
      <c r="G1449" s="9">
        <v>2023</v>
      </c>
      <c r="H1449" s="10">
        <f t="shared" si="176"/>
        <v>45075</v>
      </c>
      <c r="I1449" s="10" t="str" cm="1">
        <f t="array" ref="I1449">_xlfn.IFS(E1449=1,"January",E1449=2,"Febuary",E1449=3,"March",E1449=4,"April",E1449=5,"May",E1449=6,"June",E1449=7,"July",E1449=8,"August",E1449=9,"September",E1449=10,"October",E1449=11,"November",E1449=12,"December",E1449&gt;12,_xlfn.IFS(F1449=1,"January",F1449=2,"Febuary",F1449=3,"March",F1449=4,"April",F1449=5,"May",F1449=6,"June",F1449=7,"July",F1449=8,"August",F1449=9,"September",F1449=10,"October",F1449=11,"November",F1449=12,"December"))</f>
        <v>May</v>
      </c>
      <c r="J1449" s="10" t="str" cm="1">
        <f t="array" ref="J1449">_xlfn.IFS(OR(I1449="December",I1449="January",I1449="Febuary"),"Winter",OR(I1449="March",I1449="April",I1449="May"),"Spring",OR(I1449="June",I1449="July",I1449="August"),"Summer",OR(I1449="September",I1449="October",I1449="November"),"Fall")</f>
        <v>Spring</v>
      </c>
      <c r="K1449" s="13">
        <v>45090</v>
      </c>
      <c r="L1449" s="9">
        <f t="shared" si="177"/>
        <v>15</v>
      </c>
      <c r="M1449" s="9" t="s">
        <v>14</v>
      </c>
      <c r="N1449" s="9">
        <v>69247</v>
      </c>
      <c r="O1449" s="9">
        <v>1962</v>
      </c>
      <c r="P1449" s="14">
        <v>1183.03</v>
      </c>
      <c r="Q1449" s="14">
        <f t="shared" si="178"/>
        <v>1183.03</v>
      </c>
      <c r="R1449" s="9">
        <v>144</v>
      </c>
      <c r="S1449" s="9" t="b">
        <v>0</v>
      </c>
      <c r="T1449" s="9">
        <v>0</v>
      </c>
      <c r="U1449" s="9">
        <f t="shared" si="179"/>
        <v>0</v>
      </c>
      <c r="V1449" s="14">
        <f t="shared" si="180"/>
        <v>6016.97</v>
      </c>
      <c r="W1449" s="14">
        <f t="shared" si="181"/>
        <v>8.21548611111111</v>
      </c>
      <c r="X1449" s="14">
        <f t="shared" si="182"/>
        <v>0</v>
      </c>
      <c r="Y1449" s="9">
        <f t="shared" si="183"/>
        <v>0</v>
      </c>
    </row>
    <row r="1450" spans="1:25">
      <c r="A1450" s="5" t="s">
        <v>2997</v>
      </c>
      <c r="B1450" s="6" t="s">
        <v>2998</v>
      </c>
      <c r="C1450" s="7" t="s">
        <v>4129</v>
      </c>
      <c r="D1450" s="7">
        <v>44971</v>
      </c>
      <c r="E1450" s="6">
        <v>2</v>
      </c>
      <c r="F1450" s="6">
        <v>14</v>
      </c>
      <c r="G1450" s="6">
        <v>2023</v>
      </c>
      <c r="H1450" s="7">
        <f t="shared" si="176"/>
        <v>44971</v>
      </c>
      <c r="I1450" s="7" t="str" cm="1">
        <f t="array" ref="I1450">_xlfn.IFS(E1450=1,"January",E1450=2,"Febuary",E1450=3,"March",E1450=4,"April",E1450=5,"May",E1450=6,"June",E1450=7,"July",E1450=8,"August",E1450=9,"September",E1450=10,"October",E1450=11,"November",E1450=12,"December",E1450&gt;12,_xlfn.IFS(F1450=1,"January",F1450=2,"Febuary",F1450=3,"March",F1450=4,"April",F1450=5,"May",F1450=6,"June",F1450=7,"July",F1450=8,"August",F1450=9,"September",F1450=10,"October",F1450=11,"November",F1450=12,"December"))</f>
        <v>Febuary</v>
      </c>
      <c r="J1450" s="7" t="str" cm="1">
        <f t="array" ref="J1450">_xlfn.IFS(OR(I1450="December",I1450="January",I1450="Febuary"),"Winter",OR(I1450="March",I1450="April",I1450="May"),"Spring",OR(I1450="June",I1450="July",I1450="August"),"Summer",OR(I1450="September",I1450="October",I1450="November"),"Fall")</f>
        <v>Winter</v>
      </c>
      <c r="K1450" s="11">
        <v>44976</v>
      </c>
      <c r="L1450" s="6">
        <f t="shared" si="177"/>
        <v>5</v>
      </c>
      <c r="M1450" s="6" t="s">
        <v>41</v>
      </c>
      <c r="N1450" s="6">
        <v>5853</v>
      </c>
      <c r="O1450" s="6">
        <v>189</v>
      </c>
      <c r="P1450" s="12">
        <v>375.7</v>
      </c>
      <c r="Q1450" s="12">
        <f t="shared" si="178"/>
        <v>375.7</v>
      </c>
      <c r="R1450" s="6">
        <v>9</v>
      </c>
      <c r="S1450" s="6" t="b">
        <v>1</v>
      </c>
      <c r="T1450" s="6">
        <v>0</v>
      </c>
      <c r="U1450" s="6">
        <f t="shared" si="179"/>
        <v>0</v>
      </c>
      <c r="V1450" s="12">
        <f t="shared" si="180"/>
        <v>74.3</v>
      </c>
      <c r="W1450" s="12">
        <f t="shared" si="181"/>
        <v>41.7444444444444</v>
      </c>
      <c r="X1450" s="12">
        <f t="shared" si="182"/>
        <v>0</v>
      </c>
      <c r="Y1450" s="6">
        <f t="shared" si="183"/>
        <v>0</v>
      </c>
    </row>
    <row r="1451" spans="1:25">
      <c r="A1451" s="8" t="s">
        <v>2999</v>
      </c>
      <c r="B1451" s="9" t="s">
        <v>3000</v>
      </c>
      <c r="C1451" s="10" t="s">
        <v>4127</v>
      </c>
      <c r="D1451" s="10">
        <v>45122</v>
      </c>
      <c r="E1451" s="9">
        <v>7</v>
      </c>
      <c r="F1451" s="9">
        <v>15</v>
      </c>
      <c r="G1451" s="9">
        <v>2023</v>
      </c>
      <c r="H1451" s="10">
        <f t="shared" si="176"/>
        <v>45122</v>
      </c>
      <c r="I1451" s="10" t="str" cm="1">
        <f t="array" ref="I1451">_xlfn.IFS(E1451=1,"January",E1451=2,"Febuary",E1451=3,"March",E1451=4,"April",E1451=5,"May",E1451=6,"June",E1451=7,"July",E1451=8,"August",E1451=9,"September",E1451=10,"October",E1451=11,"November",E1451=12,"December",E1451&gt;12,_xlfn.IFS(F1451=1,"January",F1451=2,"Febuary",F1451=3,"March",F1451=4,"April",F1451=5,"May",F1451=6,"June",F1451=7,"July",F1451=8,"August",F1451=9,"September",F1451=10,"October",F1451=11,"November",F1451=12,"December"))</f>
        <v>July</v>
      </c>
      <c r="J1451" s="10" t="str" cm="1">
        <f t="array" ref="J1451">_xlfn.IFS(OR(I1451="December",I1451="January",I1451="Febuary"),"Winter",OR(I1451="March",I1451="April",I1451="May"),"Spring",OR(I1451="June",I1451="July",I1451="August"),"Summer",OR(I1451="September",I1451="October",I1451="November"),"Fall")</f>
        <v>Summer</v>
      </c>
      <c r="K1451" s="13">
        <v>45146</v>
      </c>
      <c r="L1451" s="9">
        <f t="shared" si="177"/>
        <v>24</v>
      </c>
      <c r="M1451" s="9" t="s">
        <v>41</v>
      </c>
      <c r="N1451" s="9">
        <v>95613</v>
      </c>
      <c r="O1451" s="9">
        <v>4260</v>
      </c>
      <c r="P1451" s="14">
        <v>8209.43</v>
      </c>
      <c r="Q1451" s="14">
        <f t="shared" si="178"/>
        <v>3636.145</v>
      </c>
      <c r="R1451" s="9">
        <v>412</v>
      </c>
      <c r="S1451" s="9" t="b">
        <v>1</v>
      </c>
      <c r="T1451" s="9">
        <v>0</v>
      </c>
      <c r="U1451" s="9">
        <f t="shared" si="179"/>
        <v>0</v>
      </c>
      <c r="V1451" s="14">
        <f t="shared" si="180"/>
        <v>16963.855</v>
      </c>
      <c r="W1451" s="14">
        <f t="shared" si="181"/>
        <v>8.82559466019418</v>
      </c>
      <c r="X1451" s="14">
        <f t="shared" si="182"/>
        <v>0</v>
      </c>
      <c r="Y1451" s="9">
        <f t="shared" si="183"/>
        <v>0</v>
      </c>
    </row>
    <row r="1452" spans="1:25">
      <c r="A1452" s="5" t="s">
        <v>3001</v>
      </c>
      <c r="B1452" s="6" t="s">
        <v>3002</v>
      </c>
      <c r="C1452" s="7" t="s">
        <v>4129</v>
      </c>
      <c r="D1452" s="7">
        <v>45169</v>
      </c>
      <c r="E1452" s="6">
        <v>8</v>
      </c>
      <c r="F1452" s="6">
        <v>31</v>
      </c>
      <c r="G1452" s="6">
        <v>2023</v>
      </c>
      <c r="H1452" s="7">
        <f t="shared" si="176"/>
        <v>45169</v>
      </c>
      <c r="I1452" s="7" t="str" cm="1">
        <f t="array" ref="I1452">_xlfn.IFS(E1452=1,"January",E1452=2,"Febuary",E1452=3,"March",E1452=4,"April",E1452=5,"May",E1452=6,"June",E1452=7,"July",E1452=8,"August",E1452=9,"September",E1452=10,"October",E1452=11,"November",E1452=12,"December",E1452&gt;12,_xlfn.IFS(F1452=1,"January",F1452=2,"Febuary",F1452=3,"March",F1452=4,"April",F1452=5,"May",F1452=6,"June",F1452=7,"July",F1452=8,"August",F1452=9,"September",F1452=10,"October",F1452=11,"November",F1452=12,"December"))</f>
        <v>August</v>
      </c>
      <c r="J1452" s="7" t="str" cm="1">
        <f t="array" ref="J1452">_xlfn.IFS(OR(I1452="December",I1452="January",I1452="Febuary"),"Winter",OR(I1452="March",I1452="April",I1452="May"),"Spring",OR(I1452="June",I1452="July",I1452="August"),"Summer",OR(I1452="September",I1452="October",I1452="November"),"Fall")</f>
        <v>Summer</v>
      </c>
      <c r="K1452" s="11">
        <v>45198</v>
      </c>
      <c r="L1452" s="6">
        <f t="shared" si="177"/>
        <v>29</v>
      </c>
      <c r="M1452" s="6" t="s">
        <v>19</v>
      </c>
      <c r="N1452" s="6">
        <v>90399</v>
      </c>
      <c r="O1452" s="6">
        <v>2644</v>
      </c>
      <c r="P1452" s="12">
        <v>1865.42</v>
      </c>
      <c r="Q1452" s="12">
        <f t="shared" si="178"/>
        <v>1865.42</v>
      </c>
      <c r="R1452" s="6">
        <v>365</v>
      </c>
      <c r="S1452" s="6" t="b">
        <v>1</v>
      </c>
      <c r="T1452" s="6">
        <v>0</v>
      </c>
      <c r="U1452" s="6">
        <f t="shared" si="179"/>
        <v>0</v>
      </c>
      <c r="V1452" s="12">
        <f t="shared" si="180"/>
        <v>16384.58</v>
      </c>
      <c r="W1452" s="12">
        <f t="shared" si="181"/>
        <v>5.1107397260274</v>
      </c>
      <c r="X1452" s="12">
        <f t="shared" si="182"/>
        <v>0</v>
      </c>
      <c r="Y1452" s="6">
        <f t="shared" si="183"/>
        <v>0</v>
      </c>
    </row>
    <row r="1453" spans="1:25">
      <c r="A1453" s="8" t="s">
        <v>3003</v>
      </c>
      <c r="B1453" s="9" t="s">
        <v>3004</v>
      </c>
      <c r="C1453" s="10" t="s">
        <v>4129</v>
      </c>
      <c r="D1453" s="10">
        <v>45127</v>
      </c>
      <c r="E1453" s="9">
        <v>7</v>
      </c>
      <c r="F1453" s="9">
        <v>20</v>
      </c>
      <c r="G1453" s="9">
        <v>2023</v>
      </c>
      <c r="H1453" s="10">
        <f t="shared" si="176"/>
        <v>45127</v>
      </c>
      <c r="I1453" s="10" t="str" cm="1">
        <f t="array" ref="I1453">_xlfn.IFS(E1453=1,"January",E1453=2,"Febuary",E1453=3,"March",E1453=4,"April",E1453=5,"May",E1453=6,"June",E1453=7,"July",E1453=8,"August",E1453=9,"September",E1453=10,"October",E1453=11,"November",E1453=12,"December",E1453&gt;12,_xlfn.IFS(F1453=1,"January",F1453=2,"Febuary",F1453=3,"March",F1453=4,"April",F1453=5,"May",F1453=6,"June",F1453=7,"July",F1453=8,"August",F1453=9,"September",F1453=10,"October",F1453=11,"November",F1453=12,"December"))</f>
        <v>July</v>
      </c>
      <c r="J1453" s="10" t="str" cm="1">
        <f t="array" ref="J1453">_xlfn.IFS(OR(I1453="December",I1453="January",I1453="Febuary"),"Winter",OR(I1453="March",I1453="April",I1453="May"),"Spring",OR(I1453="June",I1453="July",I1453="August"),"Summer",OR(I1453="September",I1453="October",I1453="November"),"Fall")</f>
        <v>Summer</v>
      </c>
      <c r="K1453" s="13">
        <v>45140</v>
      </c>
      <c r="L1453" s="9">
        <f t="shared" si="177"/>
        <v>13</v>
      </c>
      <c r="M1453" s="9" t="s">
        <v>14</v>
      </c>
      <c r="N1453" s="9">
        <v>22792</v>
      </c>
      <c r="O1453" s="9">
        <v>1046</v>
      </c>
      <c r="P1453" s="14">
        <v>1366.47</v>
      </c>
      <c r="Q1453" s="14">
        <f t="shared" si="178"/>
        <v>1366.47</v>
      </c>
      <c r="R1453" s="9">
        <v>73</v>
      </c>
      <c r="S1453" s="9" t="b">
        <v>1</v>
      </c>
      <c r="T1453" s="9">
        <v>0</v>
      </c>
      <c r="U1453" s="9">
        <f t="shared" si="179"/>
        <v>0</v>
      </c>
      <c r="V1453" s="14">
        <f t="shared" si="180"/>
        <v>2283.53</v>
      </c>
      <c r="W1453" s="14">
        <f t="shared" si="181"/>
        <v>18.7187671232877</v>
      </c>
      <c r="X1453" s="14">
        <f t="shared" si="182"/>
        <v>0</v>
      </c>
      <c r="Y1453" s="9">
        <f t="shared" si="183"/>
        <v>0</v>
      </c>
    </row>
    <row r="1454" spans="1:25">
      <c r="A1454" s="5" t="s">
        <v>3005</v>
      </c>
      <c r="B1454" s="6" t="s">
        <v>3006</v>
      </c>
      <c r="C1454" s="7" t="s">
        <v>4127</v>
      </c>
      <c r="D1454" s="7">
        <v>45078</v>
      </c>
      <c r="E1454" s="6">
        <v>6</v>
      </c>
      <c r="F1454" s="6">
        <v>1</v>
      </c>
      <c r="G1454" s="6">
        <v>2023</v>
      </c>
      <c r="H1454" s="7">
        <f t="shared" si="176"/>
        <v>45078</v>
      </c>
      <c r="I1454" s="7" t="str" cm="1">
        <f t="array" ref="I1454">_xlfn.IFS(E1454=1,"January",E1454=2,"Febuary",E1454=3,"March",E1454=4,"April",E1454=5,"May",E1454=6,"June",E1454=7,"July",E1454=8,"August",E1454=9,"September",E1454=10,"October",E1454=11,"November",E1454=12,"December",E1454&gt;12,_xlfn.IFS(F1454=1,"January",F1454=2,"Febuary",F1454=3,"March",F1454=4,"April",F1454=5,"May",F1454=6,"June",F1454=7,"July",F1454=8,"August",F1454=9,"September",F1454=10,"October",F1454=11,"November",F1454=12,"December"))</f>
        <v>June</v>
      </c>
      <c r="J1454" s="7" t="str" cm="1">
        <f t="array" ref="J1454">_xlfn.IFS(OR(I1454="December",I1454="January",I1454="Febuary"),"Winter",OR(I1454="March",I1454="April",I1454="May"),"Spring",OR(I1454="June",I1454="July",I1454="August"),"Summer",OR(I1454="September",I1454="October",I1454="November"),"Fall")</f>
        <v>Summer</v>
      </c>
      <c r="K1454" s="11">
        <v>45106</v>
      </c>
      <c r="L1454" s="6">
        <f t="shared" si="177"/>
        <v>28</v>
      </c>
      <c r="M1454" s="6" t="s">
        <v>41</v>
      </c>
      <c r="N1454" s="6">
        <v>60129</v>
      </c>
      <c r="O1454" s="6">
        <v>2223</v>
      </c>
      <c r="P1454" s="12">
        <v>1728.12</v>
      </c>
      <c r="Q1454" s="12">
        <f t="shared" si="178"/>
        <v>1728.12</v>
      </c>
      <c r="R1454" s="6">
        <v>253</v>
      </c>
      <c r="S1454" s="6" t="b">
        <v>1</v>
      </c>
      <c r="T1454" s="6">
        <v>0</v>
      </c>
      <c r="U1454" s="6">
        <f t="shared" si="179"/>
        <v>0</v>
      </c>
      <c r="V1454" s="12">
        <f t="shared" si="180"/>
        <v>10921.88</v>
      </c>
      <c r="W1454" s="12">
        <f t="shared" si="181"/>
        <v>6.83051383399209</v>
      </c>
      <c r="X1454" s="12">
        <f t="shared" si="182"/>
        <v>0</v>
      </c>
      <c r="Y1454" s="6">
        <f t="shared" si="183"/>
        <v>0</v>
      </c>
    </row>
    <row r="1455" spans="1:25">
      <c r="A1455" s="8" t="s">
        <v>3007</v>
      </c>
      <c r="B1455" s="9" t="s">
        <v>3008</v>
      </c>
      <c r="C1455" s="10" t="s">
        <v>4131</v>
      </c>
      <c r="D1455" s="10">
        <v>45273</v>
      </c>
      <c r="E1455" s="9">
        <v>12</v>
      </c>
      <c r="F1455" s="9">
        <v>13</v>
      </c>
      <c r="G1455" s="9">
        <v>2023</v>
      </c>
      <c r="H1455" s="10">
        <f t="shared" si="176"/>
        <v>45273</v>
      </c>
      <c r="I1455" s="10" t="str" cm="1">
        <f t="array" ref="I1455">_xlfn.IFS(E1455=1,"January",E1455=2,"Febuary",E1455=3,"March",E1455=4,"April",E1455=5,"May",E1455=6,"June",E1455=7,"July",E1455=8,"August",E1455=9,"September",E1455=10,"October",E1455=11,"November",E1455=12,"December",E1455&gt;12,_xlfn.IFS(F1455=1,"January",F1455=2,"Febuary",F1455=3,"March",F1455=4,"April",F1455=5,"May",F1455=6,"June",F1455=7,"July",F1455=8,"August",F1455=9,"September",F1455=10,"October",F1455=11,"November",F1455=12,"December"))</f>
        <v>December</v>
      </c>
      <c r="J1455" s="10" t="str" cm="1">
        <f t="array" ref="J1455">_xlfn.IFS(OR(I1455="December",I1455="January",I1455="Febuary"),"Winter",OR(I1455="March",I1455="April",I1455="May"),"Spring",OR(I1455="June",I1455="July",I1455="August"),"Summer",OR(I1455="September",I1455="October",I1455="November"),"Fall")</f>
        <v>Winter</v>
      </c>
      <c r="K1455" s="13">
        <v>45293</v>
      </c>
      <c r="L1455" s="9">
        <f t="shared" si="177"/>
        <v>20</v>
      </c>
      <c r="M1455" s="9" t="s">
        <v>33</v>
      </c>
      <c r="N1455" s="9">
        <v>75478</v>
      </c>
      <c r="O1455" s="9">
        <v>1168</v>
      </c>
      <c r="P1455" s="14">
        <v>1334.13</v>
      </c>
      <c r="Q1455" s="14">
        <f t="shared" si="178"/>
        <v>1334.13</v>
      </c>
      <c r="R1455" s="9">
        <v>155</v>
      </c>
      <c r="S1455" s="9" t="b">
        <v>1</v>
      </c>
      <c r="T1455" s="9">
        <v>0</v>
      </c>
      <c r="U1455" s="9">
        <f t="shared" si="179"/>
        <v>0</v>
      </c>
      <c r="V1455" s="14">
        <f t="shared" si="180"/>
        <v>6415.87</v>
      </c>
      <c r="W1455" s="14">
        <f t="shared" si="181"/>
        <v>8.60729032258065</v>
      </c>
      <c r="X1455" s="14">
        <f t="shared" si="182"/>
        <v>0</v>
      </c>
      <c r="Y1455" s="9">
        <f t="shared" si="183"/>
        <v>0</v>
      </c>
    </row>
    <row r="1456" spans="1:25">
      <c r="A1456" s="5" t="s">
        <v>3009</v>
      </c>
      <c r="B1456" s="6" t="s">
        <v>3010</v>
      </c>
      <c r="C1456" s="7" t="s">
        <v>4128</v>
      </c>
      <c r="D1456" s="7">
        <v>45258</v>
      </c>
      <c r="E1456" s="6">
        <v>11</v>
      </c>
      <c r="F1456" s="6">
        <v>28</v>
      </c>
      <c r="G1456" s="6">
        <v>2023</v>
      </c>
      <c r="H1456" s="7">
        <f t="shared" si="176"/>
        <v>45258</v>
      </c>
      <c r="I1456" s="7" t="str" cm="1">
        <f t="array" ref="I1456">_xlfn.IFS(E1456=1,"January",E1456=2,"Febuary",E1456=3,"March",E1456=4,"April",E1456=5,"May",E1456=6,"June",E1456=7,"July",E1456=8,"August",E1456=9,"September",E1456=10,"October",E1456=11,"November",E1456=12,"December",E1456&gt;12,_xlfn.IFS(F1456=1,"January",F1456=2,"Febuary",F1456=3,"March",F1456=4,"April",F1456=5,"May",F1456=6,"June",F1456=7,"July",F1456=8,"August",F1456=9,"September",F1456=10,"October",F1456=11,"November",F1456=12,"December"))</f>
        <v>November</v>
      </c>
      <c r="J1456" s="7" t="str" cm="1">
        <f t="array" ref="J1456">_xlfn.IFS(OR(I1456="December",I1456="January",I1456="Febuary"),"Winter",OR(I1456="March",I1456="April",I1456="May"),"Spring",OR(I1456="June",I1456="July",I1456="August"),"Summer",OR(I1456="September",I1456="October",I1456="November"),"Fall")</f>
        <v>Fall</v>
      </c>
      <c r="K1456" s="11">
        <v>45283</v>
      </c>
      <c r="L1456" s="6">
        <f t="shared" si="177"/>
        <v>25</v>
      </c>
      <c r="M1456" s="6" t="s">
        <v>41</v>
      </c>
      <c r="N1456" s="6">
        <v>68298</v>
      </c>
      <c r="O1456" s="6">
        <v>3401</v>
      </c>
      <c r="P1456" s="12">
        <v>2013.86</v>
      </c>
      <c r="Q1456" s="12">
        <f t="shared" si="178"/>
        <v>2013.86</v>
      </c>
      <c r="R1456" s="6">
        <v>475</v>
      </c>
      <c r="S1456" s="6" t="b">
        <v>0</v>
      </c>
      <c r="T1456" s="6">
        <v>0</v>
      </c>
      <c r="U1456" s="6">
        <f t="shared" si="179"/>
        <v>0</v>
      </c>
      <c r="V1456" s="12">
        <f t="shared" si="180"/>
        <v>21736.14</v>
      </c>
      <c r="W1456" s="12">
        <f t="shared" si="181"/>
        <v>4.23970526315789</v>
      </c>
      <c r="X1456" s="12">
        <f t="shared" si="182"/>
        <v>0</v>
      </c>
      <c r="Y1456" s="6">
        <f t="shared" si="183"/>
        <v>0</v>
      </c>
    </row>
    <row r="1457" spans="1:25">
      <c r="A1457" s="8" t="s">
        <v>3011</v>
      </c>
      <c r="B1457" s="9" t="s">
        <v>3012</v>
      </c>
      <c r="C1457" s="10" t="s">
        <v>4129</v>
      </c>
      <c r="D1457" s="10">
        <v>45210</v>
      </c>
      <c r="E1457" s="9">
        <v>10</v>
      </c>
      <c r="F1457" s="9">
        <v>11</v>
      </c>
      <c r="G1457" s="9">
        <v>2023</v>
      </c>
      <c r="H1457" s="10">
        <f t="shared" si="176"/>
        <v>45210</v>
      </c>
      <c r="I1457" s="10" t="str" cm="1">
        <f t="array" ref="I1457">_xlfn.IFS(E1457=1,"January",E1457=2,"Febuary",E1457=3,"March",E1457=4,"April",E1457=5,"May",E1457=6,"June",E1457=7,"July",E1457=8,"August",E1457=9,"September",E1457=10,"October",E1457=11,"November",E1457=12,"December",E1457&gt;12,_xlfn.IFS(F1457=1,"January",F1457=2,"Febuary",F1457=3,"March",F1457=4,"April",F1457=5,"May",F1457=6,"June",F1457=7,"July",F1457=8,"August",F1457=9,"September",F1457=10,"October",F1457=11,"November",F1457=12,"December"))</f>
        <v>October</v>
      </c>
      <c r="J1457" s="10" t="str" cm="1">
        <f t="array" ref="J1457">_xlfn.IFS(OR(I1457="December",I1457="January",I1457="Febuary"),"Winter",OR(I1457="March",I1457="April",I1457="May"),"Spring",OR(I1457="June",I1457="July",I1457="August"),"Summer",OR(I1457="September",I1457="October",I1457="November"),"Fall")</f>
        <v>Fall</v>
      </c>
      <c r="K1457" s="13">
        <v>45223</v>
      </c>
      <c r="L1457" s="9">
        <f t="shared" si="177"/>
        <v>13</v>
      </c>
      <c r="M1457" s="9" t="s">
        <v>33</v>
      </c>
      <c r="N1457" s="9">
        <v>32987</v>
      </c>
      <c r="O1457" s="9">
        <v>1025</v>
      </c>
      <c r="P1457" s="14">
        <v>856.78</v>
      </c>
      <c r="Q1457" s="14">
        <f t="shared" si="178"/>
        <v>856.78</v>
      </c>
      <c r="R1457" s="9">
        <v>93</v>
      </c>
      <c r="S1457" s="9" t="b">
        <v>0</v>
      </c>
      <c r="T1457" s="9">
        <v>0</v>
      </c>
      <c r="U1457" s="9">
        <f t="shared" si="179"/>
        <v>0</v>
      </c>
      <c r="V1457" s="14">
        <f t="shared" si="180"/>
        <v>3793.22</v>
      </c>
      <c r="W1457" s="14">
        <f t="shared" si="181"/>
        <v>9.21268817204301</v>
      </c>
      <c r="X1457" s="14">
        <f t="shared" si="182"/>
        <v>0</v>
      </c>
      <c r="Y1457" s="9">
        <f t="shared" si="183"/>
        <v>0</v>
      </c>
    </row>
    <row r="1458" spans="1:25">
      <c r="A1458" s="5" t="s">
        <v>3013</v>
      </c>
      <c r="B1458" s="6" t="s">
        <v>3014</v>
      </c>
      <c r="C1458" s="7" t="s">
        <v>4131</v>
      </c>
      <c r="D1458" s="7" t="s">
        <v>3015</v>
      </c>
      <c r="E1458" s="6">
        <v>22</v>
      </c>
      <c r="F1458" s="6">
        <v>1</v>
      </c>
      <c r="G1458" s="6">
        <v>2023</v>
      </c>
      <c r="H1458" s="7">
        <f t="shared" si="176"/>
        <v>44948</v>
      </c>
      <c r="I1458" s="7" t="str" cm="1">
        <f t="array" ref="I1458">_xlfn.IFS(E1458=1,"January",E1458=2,"Febuary",E1458=3,"March",E1458=4,"April",E1458=5,"May",E1458=6,"June",E1458=7,"July",E1458=8,"August",E1458=9,"September",E1458=10,"October",E1458=11,"November",E1458=12,"December",E1458&gt;12,_xlfn.IFS(F1458=1,"January",F1458=2,"Febuary",F1458=3,"March",F1458=4,"April",F1458=5,"May",F1458=6,"June",F1458=7,"July",F1458=8,"August",F1458=9,"September",F1458=10,"October",F1458=11,"November",F1458=12,"December"))</f>
        <v>January</v>
      </c>
      <c r="J1458" s="7" t="str" cm="1">
        <f t="array" ref="J1458">_xlfn.IFS(OR(I1458="December",I1458="January",I1458="Febuary"),"Winter",OR(I1458="March",I1458="April",I1458="May"),"Spring",OR(I1458="June",I1458="July",I1458="August"),"Summer",OR(I1458="September",I1458="October",I1458="November"),"Fall")</f>
        <v>Winter</v>
      </c>
      <c r="K1458" s="11">
        <v>44949</v>
      </c>
      <c r="L1458" s="6">
        <f t="shared" si="177"/>
        <v>1</v>
      </c>
      <c r="M1458" s="6" t="s">
        <v>33</v>
      </c>
      <c r="N1458" s="6">
        <v>16850</v>
      </c>
      <c r="O1458" s="6">
        <v>432</v>
      </c>
      <c r="P1458" s="12">
        <v>451.4</v>
      </c>
      <c r="Q1458" s="12">
        <f t="shared" si="178"/>
        <v>451.4</v>
      </c>
      <c r="R1458" s="6">
        <v>0</v>
      </c>
      <c r="S1458" s="6" t="b">
        <v>1</v>
      </c>
      <c r="T1458" s="6">
        <v>0</v>
      </c>
      <c r="U1458" s="6">
        <f t="shared" si="179"/>
        <v>0</v>
      </c>
      <c r="V1458" s="12">
        <f t="shared" si="180"/>
        <v>-451.4</v>
      </c>
      <c r="W1458" s="12">
        <f t="shared" si="181"/>
        <v>0</v>
      </c>
      <c r="X1458" s="12">
        <f t="shared" si="182"/>
        <v>0</v>
      </c>
      <c r="Y1458" s="6">
        <f t="shared" si="183"/>
        <v>0</v>
      </c>
    </row>
    <row r="1459" spans="1:25">
      <c r="A1459" s="8" t="s">
        <v>3016</v>
      </c>
      <c r="B1459" s="9" t="s">
        <v>3017</v>
      </c>
      <c r="C1459" s="10" t="s">
        <v>4131</v>
      </c>
      <c r="D1459" s="10">
        <v>45232</v>
      </c>
      <c r="E1459" s="9">
        <v>11</v>
      </c>
      <c r="F1459" s="9">
        <v>2</v>
      </c>
      <c r="G1459" s="9">
        <v>2023</v>
      </c>
      <c r="H1459" s="10">
        <f t="shared" si="176"/>
        <v>45232</v>
      </c>
      <c r="I1459" s="10" t="str" cm="1">
        <f t="array" ref="I1459">_xlfn.IFS(E1459=1,"January",E1459=2,"Febuary",E1459=3,"March",E1459=4,"April",E1459=5,"May",E1459=6,"June",E1459=7,"July",E1459=8,"August",E1459=9,"September",E1459=10,"October",E1459=11,"November",E1459=12,"December",E1459&gt;12,_xlfn.IFS(F1459=1,"January",F1459=2,"Febuary",F1459=3,"March",F1459=4,"April",F1459=5,"May",F1459=6,"June",F1459=7,"July",F1459=8,"August",F1459=9,"September",F1459=10,"October",F1459=11,"November",F1459=12,"December"))</f>
        <v>November</v>
      </c>
      <c r="J1459" s="10" t="str" cm="1">
        <f t="array" ref="J1459">_xlfn.IFS(OR(I1459="December",I1459="January",I1459="Febuary"),"Winter",OR(I1459="March",I1459="April",I1459="May"),"Spring",OR(I1459="June",I1459="July",I1459="August"),"Summer",OR(I1459="September",I1459="October",I1459="November"),"Fall")</f>
        <v>Fall</v>
      </c>
      <c r="K1459" s="13">
        <v>45250</v>
      </c>
      <c r="L1459" s="9">
        <f t="shared" si="177"/>
        <v>18</v>
      </c>
      <c r="M1459" s="9" t="s">
        <v>33</v>
      </c>
      <c r="N1459" s="9">
        <v>13112</v>
      </c>
      <c r="O1459" s="9">
        <v>476</v>
      </c>
      <c r="P1459" s="14">
        <v>-551.19</v>
      </c>
      <c r="Q1459" s="14">
        <f t="shared" si="178"/>
        <v>345.555</v>
      </c>
      <c r="R1459" s="9">
        <v>79</v>
      </c>
      <c r="S1459" s="9" t="b">
        <v>0</v>
      </c>
      <c r="T1459" s="9">
        <v>0</v>
      </c>
      <c r="U1459" s="9">
        <f t="shared" si="179"/>
        <v>0</v>
      </c>
      <c r="V1459" s="14">
        <f t="shared" si="180"/>
        <v>3604.445</v>
      </c>
      <c r="W1459" s="14">
        <f t="shared" si="181"/>
        <v>4.37411392405063</v>
      </c>
      <c r="X1459" s="14">
        <f t="shared" si="182"/>
        <v>0</v>
      </c>
      <c r="Y1459" s="9">
        <f t="shared" si="183"/>
        <v>0</v>
      </c>
    </row>
    <row r="1460" spans="1:25">
      <c r="A1460" s="5" t="s">
        <v>3018</v>
      </c>
      <c r="B1460" s="6" t="s">
        <v>3019</v>
      </c>
      <c r="C1460" s="7" t="s">
        <v>4128</v>
      </c>
      <c r="D1460" s="7">
        <v>44970</v>
      </c>
      <c r="E1460" s="6">
        <v>2</v>
      </c>
      <c r="F1460" s="6">
        <v>13</v>
      </c>
      <c r="G1460" s="6">
        <v>2023</v>
      </c>
      <c r="H1460" s="7">
        <f t="shared" si="176"/>
        <v>44970</v>
      </c>
      <c r="I1460" s="7" t="str" cm="1">
        <f t="array" ref="I1460">_xlfn.IFS(E1460=1,"January",E1460=2,"Febuary",E1460=3,"March",E1460=4,"April",E1460=5,"May",E1460=6,"June",E1460=7,"July",E1460=8,"August",E1460=9,"September",E1460=10,"October",E1460=11,"November",E1460=12,"December",E1460&gt;12,_xlfn.IFS(F1460=1,"January",F1460=2,"Febuary",F1460=3,"March",F1460=4,"April",F1460=5,"May",F1460=6,"June",F1460=7,"July",F1460=8,"August",F1460=9,"September",F1460=10,"October",F1460=11,"November",F1460=12,"December"))</f>
        <v>Febuary</v>
      </c>
      <c r="J1460" s="7" t="str" cm="1">
        <f t="array" ref="J1460">_xlfn.IFS(OR(I1460="December",I1460="January",I1460="Febuary"),"Winter",OR(I1460="March",I1460="April",I1460="May"),"Spring",OR(I1460="June",I1460="July",I1460="August"),"Summer",OR(I1460="September",I1460="October",I1460="November"),"Fall")</f>
        <v>Winter</v>
      </c>
      <c r="K1460" s="11">
        <v>44995</v>
      </c>
      <c r="L1460" s="6">
        <f t="shared" si="177"/>
        <v>25</v>
      </c>
      <c r="M1460" s="6" t="s">
        <v>14</v>
      </c>
      <c r="N1460" s="6">
        <v>25058</v>
      </c>
      <c r="O1460" s="6">
        <v>359</v>
      </c>
      <c r="P1460" s="12">
        <v>705.88</v>
      </c>
      <c r="Q1460" s="12">
        <f t="shared" si="178"/>
        <v>705.88</v>
      </c>
      <c r="R1460" s="6">
        <v>68</v>
      </c>
      <c r="S1460" s="6" t="b">
        <v>1</v>
      </c>
      <c r="T1460" s="6">
        <v>0</v>
      </c>
      <c r="U1460" s="6">
        <f t="shared" si="179"/>
        <v>0</v>
      </c>
      <c r="V1460" s="12">
        <f t="shared" si="180"/>
        <v>2694.12</v>
      </c>
      <c r="W1460" s="12">
        <f t="shared" si="181"/>
        <v>10.3805882352941</v>
      </c>
      <c r="X1460" s="12">
        <f t="shared" si="182"/>
        <v>0</v>
      </c>
      <c r="Y1460" s="6">
        <f t="shared" si="183"/>
        <v>0</v>
      </c>
    </row>
    <row r="1461" spans="1:25">
      <c r="A1461" s="8" t="s">
        <v>3020</v>
      </c>
      <c r="B1461" s="9" t="s">
        <v>3021</v>
      </c>
      <c r="C1461" s="10" t="s">
        <v>4127</v>
      </c>
      <c r="D1461" s="10">
        <v>45103</v>
      </c>
      <c r="E1461" s="9">
        <v>6</v>
      </c>
      <c r="F1461" s="9">
        <v>26</v>
      </c>
      <c r="G1461" s="9">
        <v>2023</v>
      </c>
      <c r="H1461" s="10">
        <f t="shared" si="176"/>
        <v>45103</v>
      </c>
      <c r="I1461" s="10" t="str" cm="1">
        <f t="array" ref="I1461">_xlfn.IFS(E1461=1,"January",E1461=2,"Febuary",E1461=3,"March",E1461=4,"April",E1461=5,"May",E1461=6,"June",E1461=7,"July",E1461=8,"August",E1461=9,"September",E1461=10,"October",E1461=11,"November",E1461=12,"December",E1461&gt;12,_xlfn.IFS(F1461=1,"January",F1461=2,"Febuary",F1461=3,"March",F1461=4,"April",F1461=5,"May",F1461=6,"June",F1461=7,"July",F1461=8,"August",F1461=9,"September",F1461=10,"October",F1461=11,"November",F1461=12,"December"))</f>
        <v>June</v>
      </c>
      <c r="J1461" s="10" t="str" cm="1">
        <f t="array" ref="J1461">_xlfn.IFS(OR(I1461="December",I1461="January",I1461="Febuary"),"Winter",OR(I1461="March",I1461="April",I1461="May"),"Spring",OR(I1461="June",I1461="July",I1461="August"),"Summer",OR(I1461="September",I1461="October",I1461="November"),"Fall")</f>
        <v>Summer</v>
      </c>
      <c r="K1461" s="13">
        <v>45112</v>
      </c>
      <c r="L1461" s="9">
        <f t="shared" si="177"/>
        <v>9</v>
      </c>
      <c r="M1461" s="9" t="s">
        <v>33</v>
      </c>
      <c r="N1461" s="9">
        <v>46420</v>
      </c>
      <c r="O1461" s="9">
        <v>1646</v>
      </c>
      <c r="P1461" s="14">
        <v>2817.62</v>
      </c>
      <c r="Q1461" s="14">
        <f t="shared" si="178"/>
        <v>2817.62</v>
      </c>
      <c r="R1461" s="9">
        <v>0</v>
      </c>
      <c r="S1461" s="9" t="b">
        <v>0</v>
      </c>
      <c r="T1461" s="9">
        <v>46444</v>
      </c>
      <c r="U1461" s="9">
        <f t="shared" si="179"/>
        <v>0</v>
      </c>
      <c r="V1461" s="14">
        <f t="shared" si="180"/>
        <v>-2817.62</v>
      </c>
      <c r="W1461" s="14">
        <f t="shared" si="181"/>
        <v>0</v>
      </c>
      <c r="X1461" s="14">
        <f t="shared" si="182"/>
        <v>0.0606670398759797</v>
      </c>
      <c r="Y1461" s="9">
        <f t="shared" si="183"/>
        <v>1.0005170185265</v>
      </c>
    </row>
    <row r="1462" spans="1:25">
      <c r="A1462" s="5" t="s">
        <v>3022</v>
      </c>
      <c r="B1462" s="6" t="s">
        <v>3023</v>
      </c>
      <c r="C1462" s="7" t="s">
        <v>4128</v>
      </c>
      <c r="D1462" s="7">
        <v>45189</v>
      </c>
      <c r="E1462" s="6">
        <v>9</v>
      </c>
      <c r="F1462" s="6">
        <v>20</v>
      </c>
      <c r="G1462" s="6">
        <v>2023</v>
      </c>
      <c r="H1462" s="7">
        <f t="shared" si="176"/>
        <v>45189</v>
      </c>
      <c r="I1462" s="7" t="str" cm="1">
        <f t="array" ref="I1462">_xlfn.IFS(E1462=1,"January",E1462=2,"Febuary",E1462=3,"March",E1462=4,"April",E1462=5,"May",E1462=6,"June",E1462=7,"July",E1462=8,"August",E1462=9,"September",E1462=10,"October",E1462=11,"November",E1462=12,"December",E1462&gt;12,_xlfn.IFS(F1462=1,"January",F1462=2,"Febuary",F1462=3,"March",F1462=4,"April",F1462=5,"May",F1462=6,"June",F1462=7,"July",F1462=8,"August",F1462=9,"September",F1462=10,"October",F1462=11,"November",F1462=12,"December"))</f>
        <v>September</v>
      </c>
      <c r="J1462" s="7" t="str" cm="1">
        <f t="array" ref="J1462">_xlfn.IFS(OR(I1462="December",I1462="January",I1462="Febuary"),"Winter",OR(I1462="March",I1462="April",I1462="May"),"Spring",OR(I1462="June",I1462="July",I1462="August"),"Summer",OR(I1462="September",I1462="October",I1462="November"),"Fall")</f>
        <v>Fall</v>
      </c>
      <c r="K1462" s="11">
        <v>45196</v>
      </c>
      <c r="L1462" s="6">
        <f t="shared" si="177"/>
        <v>7</v>
      </c>
      <c r="M1462" s="6" t="s">
        <v>19</v>
      </c>
      <c r="N1462" s="6">
        <v>39890</v>
      </c>
      <c r="O1462" s="6">
        <v>1193</v>
      </c>
      <c r="P1462" s="12">
        <v>500000</v>
      </c>
      <c r="Q1462" s="12">
        <f t="shared" si="178"/>
        <v>3636.145</v>
      </c>
      <c r="R1462" s="6">
        <v>160</v>
      </c>
      <c r="S1462" s="6" t="b">
        <v>1</v>
      </c>
      <c r="T1462" s="6">
        <v>0</v>
      </c>
      <c r="U1462" s="6">
        <f t="shared" si="179"/>
        <v>0</v>
      </c>
      <c r="V1462" s="12">
        <f t="shared" si="180"/>
        <v>4363.855</v>
      </c>
      <c r="W1462" s="12">
        <f t="shared" si="181"/>
        <v>22.72590625</v>
      </c>
      <c r="X1462" s="12">
        <f t="shared" si="182"/>
        <v>0</v>
      </c>
      <c r="Y1462" s="6">
        <f t="shared" si="183"/>
        <v>0</v>
      </c>
    </row>
    <row r="1463" spans="1:25">
      <c r="A1463" s="8" t="s">
        <v>3024</v>
      </c>
      <c r="B1463" s="9" t="s">
        <v>3025</v>
      </c>
      <c r="C1463" s="10" t="s">
        <v>4127</v>
      </c>
      <c r="D1463" s="10">
        <v>45242</v>
      </c>
      <c r="E1463" s="9">
        <v>11</v>
      </c>
      <c r="F1463" s="9">
        <v>12</v>
      </c>
      <c r="G1463" s="9">
        <v>2023</v>
      </c>
      <c r="H1463" s="10">
        <f t="shared" si="176"/>
        <v>45242</v>
      </c>
      <c r="I1463" s="10" t="str" cm="1">
        <f t="array" ref="I1463">_xlfn.IFS(E1463=1,"January",E1463=2,"Febuary",E1463=3,"March",E1463=4,"April",E1463=5,"May",E1463=6,"June",E1463=7,"July",E1463=8,"August",E1463=9,"September",E1463=10,"October",E1463=11,"November",E1463=12,"December",E1463&gt;12,_xlfn.IFS(F1463=1,"January",F1463=2,"Febuary",F1463=3,"March",F1463=4,"April",F1463=5,"May",F1463=6,"June",F1463=7,"July",F1463=8,"August",F1463=9,"September",F1463=10,"October",F1463=11,"November",F1463=12,"December"))</f>
        <v>November</v>
      </c>
      <c r="J1463" s="10" t="str" cm="1">
        <f t="array" ref="J1463">_xlfn.IFS(OR(I1463="December",I1463="January",I1463="Febuary"),"Winter",OR(I1463="March",I1463="April",I1463="May"),"Spring",OR(I1463="June",I1463="July",I1463="August"),"Summer",OR(I1463="September",I1463="October",I1463="November"),"Fall")</f>
        <v>Fall</v>
      </c>
      <c r="K1463" s="13">
        <v>45271</v>
      </c>
      <c r="L1463" s="9">
        <f t="shared" si="177"/>
        <v>29</v>
      </c>
      <c r="M1463" s="9" t="s">
        <v>14</v>
      </c>
      <c r="N1463" s="9">
        <v>67017</v>
      </c>
      <c r="O1463" s="9">
        <v>1760</v>
      </c>
      <c r="P1463" s="14">
        <v>2297.79</v>
      </c>
      <c r="Q1463" s="14">
        <f t="shared" si="178"/>
        <v>2297.79</v>
      </c>
      <c r="R1463" s="9">
        <v>0</v>
      </c>
      <c r="S1463" s="9" t="b">
        <v>1</v>
      </c>
      <c r="T1463" s="9">
        <v>0</v>
      </c>
      <c r="U1463" s="9">
        <f t="shared" si="179"/>
        <v>0</v>
      </c>
      <c r="V1463" s="14">
        <f t="shared" si="180"/>
        <v>-2297.79</v>
      </c>
      <c r="W1463" s="14">
        <f t="shared" si="181"/>
        <v>0</v>
      </c>
      <c r="X1463" s="14">
        <f t="shared" si="182"/>
        <v>0</v>
      </c>
      <c r="Y1463" s="9">
        <f t="shared" si="183"/>
        <v>0</v>
      </c>
    </row>
    <row r="1464" spans="1:25">
      <c r="A1464" s="5" t="s">
        <v>3026</v>
      </c>
      <c r="B1464" s="6" t="s">
        <v>3027</v>
      </c>
      <c r="C1464" s="7" t="s">
        <v>4131</v>
      </c>
      <c r="D1464" s="7">
        <v>45019</v>
      </c>
      <c r="E1464" s="6">
        <v>4</v>
      </c>
      <c r="F1464" s="6">
        <v>3</v>
      </c>
      <c r="G1464" s="6">
        <v>2023</v>
      </c>
      <c r="H1464" s="7">
        <f t="shared" si="176"/>
        <v>45019</v>
      </c>
      <c r="I1464" s="7" t="str" cm="1">
        <f t="array" ref="I1464">_xlfn.IFS(E1464=1,"January",E1464=2,"Febuary",E1464=3,"March",E1464=4,"April",E1464=5,"May",E1464=6,"June",E1464=7,"July",E1464=8,"August",E1464=9,"September",E1464=10,"October",E1464=11,"November",E1464=12,"December",E1464&gt;12,_xlfn.IFS(F1464=1,"January",F1464=2,"Febuary",F1464=3,"March",F1464=4,"April",F1464=5,"May",F1464=6,"June",F1464=7,"July",F1464=8,"August",F1464=9,"September",F1464=10,"October",F1464=11,"November",F1464=12,"December"))</f>
        <v>April</v>
      </c>
      <c r="J1464" s="7" t="str" cm="1">
        <f t="array" ref="J1464">_xlfn.IFS(OR(I1464="December",I1464="January",I1464="Febuary"),"Winter",OR(I1464="March",I1464="April",I1464="May"),"Spring",OR(I1464="June",I1464="July",I1464="August"),"Summer",OR(I1464="September",I1464="October",I1464="November"),"Fall")</f>
        <v>Spring</v>
      </c>
      <c r="K1464" s="11">
        <v>45014</v>
      </c>
      <c r="L1464" s="6">
        <f t="shared" si="177"/>
        <v>45049</v>
      </c>
      <c r="M1464" s="6" t="s">
        <v>33</v>
      </c>
      <c r="N1464" s="6">
        <v>48304</v>
      </c>
      <c r="O1464" s="6">
        <v>2324</v>
      </c>
      <c r="P1464" s="12">
        <v>4090.23</v>
      </c>
      <c r="Q1464" s="12">
        <f t="shared" si="178"/>
        <v>3636.145</v>
      </c>
      <c r="R1464" s="6">
        <v>0</v>
      </c>
      <c r="S1464" s="6" t="b">
        <v>1</v>
      </c>
      <c r="T1464" s="6">
        <v>0</v>
      </c>
      <c r="U1464" s="6">
        <f t="shared" si="179"/>
        <v>0</v>
      </c>
      <c r="V1464" s="12">
        <f t="shared" si="180"/>
        <v>-3636.145</v>
      </c>
      <c r="W1464" s="12">
        <f t="shared" si="181"/>
        <v>0</v>
      </c>
      <c r="X1464" s="12">
        <f t="shared" si="182"/>
        <v>0</v>
      </c>
      <c r="Y1464" s="6">
        <f t="shared" si="183"/>
        <v>0</v>
      </c>
    </row>
    <row r="1465" spans="1:25">
      <c r="A1465" s="8" t="s">
        <v>3028</v>
      </c>
      <c r="B1465" s="9" t="s">
        <v>3029</v>
      </c>
      <c r="C1465" s="10" t="s">
        <v>4127</v>
      </c>
      <c r="D1465" s="10">
        <v>44954</v>
      </c>
      <c r="E1465" s="9">
        <v>1</v>
      </c>
      <c r="F1465" s="9">
        <v>28</v>
      </c>
      <c r="G1465" s="9">
        <v>2023</v>
      </c>
      <c r="H1465" s="10">
        <f t="shared" si="176"/>
        <v>44954</v>
      </c>
      <c r="I1465" s="10" t="str" cm="1">
        <f t="array" ref="I1465">_xlfn.IFS(E1465=1,"January",E1465=2,"Febuary",E1465=3,"March",E1465=4,"April",E1465=5,"May",E1465=6,"June",E1465=7,"July",E1465=8,"August",E1465=9,"September",E1465=10,"October",E1465=11,"November",E1465=12,"December",E1465&gt;12,_xlfn.IFS(F1465=1,"January",F1465=2,"Febuary",F1465=3,"March",F1465=4,"April",F1465=5,"May",F1465=6,"June",F1465=7,"July",F1465=8,"August",F1465=9,"September",F1465=10,"October",F1465=11,"November",F1465=12,"December"))</f>
        <v>January</v>
      </c>
      <c r="J1465" s="10" t="str" cm="1">
        <f t="array" ref="J1465">_xlfn.IFS(OR(I1465="December",I1465="January",I1465="Febuary"),"Winter",OR(I1465="March",I1465="April",I1465="May"),"Spring",OR(I1465="June",I1465="July",I1465="August"),"Summer",OR(I1465="September",I1465="October",I1465="November"),"Fall")</f>
        <v>Winter</v>
      </c>
      <c r="K1465" s="13">
        <v>44970</v>
      </c>
      <c r="L1465" s="9">
        <f t="shared" si="177"/>
        <v>16</v>
      </c>
      <c r="M1465" s="9" t="s">
        <v>33</v>
      </c>
      <c r="N1465" s="9">
        <v>33921</v>
      </c>
      <c r="O1465" s="9">
        <v>1048</v>
      </c>
      <c r="P1465" s="14">
        <v>1057.42</v>
      </c>
      <c r="Q1465" s="14">
        <f t="shared" si="178"/>
        <v>1057.42</v>
      </c>
      <c r="R1465" s="9">
        <v>72</v>
      </c>
      <c r="S1465" s="9" t="b">
        <v>0</v>
      </c>
      <c r="T1465" s="9">
        <v>0</v>
      </c>
      <c r="U1465" s="9">
        <f t="shared" si="179"/>
        <v>0</v>
      </c>
      <c r="V1465" s="14">
        <f t="shared" si="180"/>
        <v>2542.58</v>
      </c>
      <c r="W1465" s="14">
        <f t="shared" si="181"/>
        <v>14.6863888888889</v>
      </c>
      <c r="X1465" s="14">
        <f t="shared" si="182"/>
        <v>0</v>
      </c>
      <c r="Y1465" s="9">
        <f t="shared" si="183"/>
        <v>0</v>
      </c>
    </row>
    <row r="1466" spans="1:25">
      <c r="A1466" s="5" t="s">
        <v>3030</v>
      </c>
      <c r="B1466" s="6" t="s">
        <v>3031</v>
      </c>
      <c r="C1466" s="7" t="s">
        <v>4131</v>
      </c>
      <c r="D1466" s="7">
        <v>45208</v>
      </c>
      <c r="E1466" s="6">
        <v>10</v>
      </c>
      <c r="F1466" s="6">
        <v>9</v>
      </c>
      <c r="G1466" s="6">
        <v>2023</v>
      </c>
      <c r="H1466" s="7">
        <f t="shared" si="176"/>
        <v>45208</v>
      </c>
      <c r="I1466" s="7" t="str" cm="1">
        <f t="array" ref="I1466">_xlfn.IFS(E1466=1,"January",E1466=2,"Febuary",E1466=3,"March",E1466=4,"April",E1466=5,"May",E1466=6,"June",E1466=7,"July",E1466=8,"August",E1466=9,"September",E1466=10,"October",E1466=11,"November",E1466=12,"December",E1466&gt;12,_xlfn.IFS(F1466=1,"January",F1466=2,"Febuary",F1466=3,"March",F1466=4,"April",F1466=5,"May",F1466=6,"June",F1466=7,"July",F1466=8,"August",F1466=9,"September",F1466=10,"October",F1466=11,"November",F1466=12,"December"))</f>
        <v>October</v>
      </c>
      <c r="J1466" s="7" t="str" cm="1">
        <f t="array" ref="J1466">_xlfn.IFS(OR(I1466="December",I1466="January",I1466="Febuary"),"Winter",OR(I1466="March",I1466="April",I1466="May"),"Spring",OR(I1466="June",I1466="July",I1466="August"),"Summer",OR(I1466="September",I1466="October",I1466="November"),"Fall")</f>
        <v>Fall</v>
      </c>
      <c r="K1466" s="11">
        <v>45222</v>
      </c>
      <c r="L1466" s="6">
        <f t="shared" si="177"/>
        <v>14</v>
      </c>
      <c r="M1466" s="6" t="s">
        <v>33</v>
      </c>
      <c r="N1466" s="6">
        <v>2524</v>
      </c>
      <c r="O1466" s="6">
        <v>47</v>
      </c>
      <c r="P1466" s="12">
        <v>73.48</v>
      </c>
      <c r="Q1466" s="12">
        <f t="shared" si="178"/>
        <v>73.48</v>
      </c>
      <c r="R1466" s="6">
        <v>3</v>
      </c>
      <c r="S1466" s="6" t="b">
        <v>1</v>
      </c>
      <c r="T1466" s="6">
        <v>0</v>
      </c>
      <c r="U1466" s="6">
        <f t="shared" si="179"/>
        <v>0</v>
      </c>
      <c r="V1466" s="12">
        <f t="shared" si="180"/>
        <v>76.52</v>
      </c>
      <c r="W1466" s="12">
        <f t="shared" si="181"/>
        <v>24.4933333333333</v>
      </c>
      <c r="X1466" s="12">
        <f t="shared" si="182"/>
        <v>0</v>
      </c>
      <c r="Y1466" s="6">
        <f t="shared" si="183"/>
        <v>0</v>
      </c>
    </row>
    <row r="1467" spans="1:25">
      <c r="A1467" s="8" t="s">
        <v>3032</v>
      </c>
      <c r="B1467" s="9" t="s">
        <v>3033</v>
      </c>
      <c r="C1467" s="10" t="s">
        <v>4127</v>
      </c>
      <c r="D1467" s="10">
        <v>45075</v>
      </c>
      <c r="E1467" s="9">
        <v>5</v>
      </c>
      <c r="F1467" s="9">
        <v>29</v>
      </c>
      <c r="G1467" s="9">
        <v>2023</v>
      </c>
      <c r="H1467" s="10">
        <f t="shared" si="176"/>
        <v>45075</v>
      </c>
      <c r="I1467" s="10" t="str" cm="1">
        <f t="array" ref="I1467">_xlfn.IFS(E1467=1,"January",E1467=2,"Febuary",E1467=3,"March",E1467=4,"April",E1467=5,"May",E1467=6,"June",E1467=7,"July",E1467=8,"August",E1467=9,"September",E1467=10,"October",E1467=11,"November",E1467=12,"December",E1467&gt;12,_xlfn.IFS(F1467=1,"January",F1467=2,"Febuary",F1467=3,"March",F1467=4,"April",F1467=5,"May",F1467=6,"June",F1467=7,"July",F1467=8,"August",F1467=9,"September",F1467=10,"October",F1467=11,"November",F1467=12,"December"))</f>
        <v>May</v>
      </c>
      <c r="J1467" s="10" t="str" cm="1">
        <f t="array" ref="J1467">_xlfn.IFS(OR(I1467="December",I1467="January",I1467="Febuary"),"Winter",OR(I1467="March",I1467="April",I1467="May"),"Spring",OR(I1467="June",I1467="July",I1467="August"),"Summer",OR(I1467="September",I1467="October",I1467="November"),"Fall")</f>
        <v>Spring</v>
      </c>
      <c r="K1467" s="13">
        <v>45101</v>
      </c>
      <c r="L1467" s="9">
        <f t="shared" si="177"/>
        <v>26</v>
      </c>
      <c r="M1467" s="9" t="s">
        <v>23</v>
      </c>
      <c r="N1467" s="9">
        <v>16048</v>
      </c>
      <c r="O1467" s="9">
        <v>455</v>
      </c>
      <c r="P1467" s="14">
        <v>905.76</v>
      </c>
      <c r="Q1467" s="14">
        <f t="shared" si="178"/>
        <v>905.76</v>
      </c>
      <c r="R1467" s="9">
        <v>69</v>
      </c>
      <c r="S1467" s="9" t="b">
        <v>0</v>
      </c>
      <c r="T1467" s="9">
        <v>0</v>
      </c>
      <c r="U1467" s="9">
        <f t="shared" si="179"/>
        <v>0</v>
      </c>
      <c r="V1467" s="14">
        <f t="shared" si="180"/>
        <v>2544.24</v>
      </c>
      <c r="W1467" s="14">
        <f t="shared" si="181"/>
        <v>13.1269565217391</v>
      </c>
      <c r="X1467" s="14">
        <f t="shared" si="182"/>
        <v>0</v>
      </c>
      <c r="Y1467" s="9">
        <f t="shared" si="183"/>
        <v>0</v>
      </c>
    </row>
    <row r="1468" spans="1:25">
      <c r="A1468" s="5" t="s">
        <v>3034</v>
      </c>
      <c r="B1468" s="6" t="s">
        <v>3035</v>
      </c>
      <c r="C1468" s="7" t="s">
        <v>4128</v>
      </c>
      <c r="D1468" s="7">
        <v>45028</v>
      </c>
      <c r="E1468" s="6">
        <v>4</v>
      </c>
      <c r="F1468" s="6">
        <v>12</v>
      </c>
      <c r="G1468" s="6">
        <v>2023</v>
      </c>
      <c r="H1468" s="7">
        <f t="shared" si="176"/>
        <v>45028</v>
      </c>
      <c r="I1468" s="7" t="str" cm="1">
        <f t="array" ref="I1468">_xlfn.IFS(E1468=1,"January",E1468=2,"Febuary",E1468=3,"March",E1468=4,"April",E1468=5,"May",E1468=6,"June",E1468=7,"July",E1468=8,"August",E1468=9,"September",E1468=10,"October",E1468=11,"November",E1468=12,"December",E1468&gt;12,_xlfn.IFS(F1468=1,"January",F1468=2,"Febuary",F1468=3,"March",F1468=4,"April",F1468=5,"May",F1468=6,"June",F1468=7,"July",F1468=8,"August",F1468=9,"September",F1468=10,"October",F1468=11,"November",F1468=12,"December"))</f>
        <v>April</v>
      </c>
      <c r="J1468" s="7" t="str" cm="1">
        <f t="array" ref="J1468">_xlfn.IFS(OR(I1468="December",I1468="January",I1468="Febuary"),"Winter",OR(I1468="March",I1468="April",I1468="May"),"Spring",OR(I1468="June",I1468="July",I1468="August"),"Summer",OR(I1468="September",I1468="October",I1468="November"),"Fall")</f>
        <v>Spring</v>
      </c>
      <c r="K1468" s="11">
        <v>45057</v>
      </c>
      <c r="L1468" s="6">
        <f t="shared" si="177"/>
        <v>29</v>
      </c>
      <c r="M1468" s="6" t="s">
        <v>33</v>
      </c>
      <c r="N1468" s="6">
        <v>36111</v>
      </c>
      <c r="O1468" s="6">
        <v>1689</v>
      </c>
      <c r="P1468" s="12">
        <v>1641.61</v>
      </c>
      <c r="Q1468" s="12">
        <f t="shared" si="178"/>
        <v>1641.61</v>
      </c>
      <c r="R1468" s="6">
        <v>150</v>
      </c>
      <c r="S1468" s="6" t="b">
        <v>1</v>
      </c>
      <c r="T1468" s="6">
        <v>0</v>
      </c>
      <c r="U1468" s="6">
        <f t="shared" si="179"/>
        <v>0</v>
      </c>
      <c r="V1468" s="12">
        <f t="shared" si="180"/>
        <v>5858.39</v>
      </c>
      <c r="W1468" s="12">
        <f t="shared" si="181"/>
        <v>10.9440666666667</v>
      </c>
      <c r="X1468" s="12">
        <f t="shared" si="182"/>
        <v>0</v>
      </c>
      <c r="Y1468" s="6">
        <f t="shared" si="183"/>
        <v>0</v>
      </c>
    </row>
    <row r="1469" spans="1:25">
      <c r="A1469" s="8" t="s">
        <v>3036</v>
      </c>
      <c r="B1469" s="9" t="s">
        <v>3037</v>
      </c>
      <c r="C1469" s="10" t="s">
        <v>4131</v>
      </c>
      <c r="D1469" s="10">
        <v>45096</v>
      </c>
      <c r="E1469" s="9">
        <v>6</v>
      </c>
      <c r="F1469" s="9">
        <v>19</v>
      </c>
      <c r="G1469" s="9">
        <v>2023</v>
      </c>
      <c r="H1469" s="10">
        <f t="shared" si="176"/>
        <v>45096</v>
      </c>
      <c r="I1469" s="10" t="str" cm="1">
        <f t="array" ref="I1469">_xlfn.IFS(E1469=1,"January",E1469=2,"Febuary",E1469=3,"March",E1469=4,"April",E1469=5,"May",E1469=6,"June",E1469=7,"July",E1469=8,"August",E1469=9,"September",E1469=10,"October",E1469=11,"November",E1469=12,"December",E1469&gt;12,_xlfn.IFS(F1469=1,"January",F1469=2,"Febuary",F1469=3,"March",F1469=4,"April",F1469=5,"May",F1469=6,"June",F1469=7,"July",F1469=8,"August",F1469=9,"September",F1469=10,"October",F1469=11,"November",F1469=12,"December"))</f>
        <v>June</v>
      </c>
      <c r="J1469" s="10" t="str" cm="1">
        <f t="array" ref="J1469">_xlfn.IFS(OR(I1469="December",I1469="January",I1469="Febuary"),"Winter",OR(I1469="March",I1469="April",I1469="May"),"Spring",OR(I1469="June",I1469="July",I1469="August"),"Summer",OR(I1469="September",I1469="October",I1469="November"),"Fall")</f>
        <v>Summer</v>
      </c>
      <c r="K1469" s="13">
        <v>45113</v>
      </c>
      <c r="L1469" s="9">
        <f t="shared" si="177"/>
        <v>17</v>
      </c>
      <c r="M1469" s="9" t="s">
        <v>19</v>
      </c>
      <c r="N1469" s="9">
        <v>38904</v>
      </c>
      <c r="O1469" s="9">
        <v>663</v>
      </c>
      <c r="P1469" s="14">
        <v>1001.81</v>
      </c>
      <c r="Q1469" s="14">
        <f t="shared" si="178"/>
        <v>1001.81</v>
      </c>
      <c r="R1469" s="9">
        <v>58</v>
      </c>
      <c r="S1469" s="9" t="b">
        <v>1</v>
      </c>
      <c r="T1469" s="9">
        <v>0</v>
      </c>
      <c r="U1469" s="9">
        <f t="shared" si="179"/>
        <v>0</v>
      </c>
      <c r="V1469" s="14">
        <f t="shared" si="180"/>
        <v>1898.19</v>
      </c>
      <c r="W1469" s="14">
        <f t="shared" si="181"/>
        <v>17.2725862068966</v>
      </c>
      <c r="X1469" s="14">
        <f t="shared" si="182"/>
        <v>0</v>
      </c>
      <c r="Y1469" s="9">
        <f t="shared" si="183"/>
        <v>0</v>
      </c>
    </row>
    <row r="1470" spans="1:25">
      <c r="A1470" s="5" t="s">
        <v>3038</v>
      </c>
      <c r="B1470" s="6" t="s">
        <v>3039</v>
      </c>
      <c r="C1470" s="7" t="s">
        <v>4127</v>
      </c>
      <c r="D1470" s="7">
        <v>45047</v>
      </c>
      <c r="E1470" s="6">
        <v>5</v>
      </c>
      <c r="F1470" s="6">
        <v>1</v>
      </c>
      <c r="G1470" s="6">
        <v>2023</v>
      </c>
      <c r="H1470" s="7">
        <f t="shared" si="176"/>
        <v>45047</v>
      </c>
      <c r="I1470" s="7" t="str" cm="1">
        <f t="array" ref="I1470">_xlfn.IFS(E1470=1,"January",E1470=2,"Febuary",E1470=3,"March",E1470=4,"April",E1470=5,"May",E1470=6,"June",E1470=7,"July",E1470=8,"August",E1470=9,"September",E1470=10,"October",E1470=11,"November",E1470=12,"December",E1470&gt;12,_xlfn.IFS(F1470=1,"January",F1470=2,"Febuary",F1470=3,"March",F1470=4,"April",F1470=5,"May",F1470=6,"June",F1470=7,"July",F1470=8,"August",F1470=9,"September",F1470=10,"October",F1470=11,"November",F1470=12,"December"))</f>
        <v>May</v>
      </c>
      <c r="J1470" s="7" t="str" cm="1">
        <f t="array" ref="J1470">_xlfn.IFS(OR(I1470="December",I1470="January",I1470="Febuary"),"Winter",OR(I1470="March",I1470="April",I1470="May"),"Spring",OR(I1470="June",I1470="July",I1470="August"),"Summer",OR(I1470="September",I1470="October",I1470="November"),"Fall")</f>
        <v>Spring</v>
      </c>
      <c r="K1470" s="11">
        <v>45058</v>
      </c>
      <c r="L1470" s="6">
        <f t="shared" si="177"/>
        <v>11</v>
      </c>
      <c r="M1470" s="6" t="s">
        <v>138</v>
      </c>
      <c r="N1470" s="6">
        <v>55912</v>
      </c>
      <c r="O1470" s="6">
        <v>1037</v>
      </c>
      <c r="P1470" s="12">
        <v>1831.83</v>
      </c>
      <c r="Q1470" s="12">
        <f t="shared" si="178"/>
        <v>1831.83</v>
      </c>
      <c r="R1470" s="6">
        <v>207</v>
      </c>
      <c r="S1470" s="6" t="b">
        <v>1</v>
      </c>
      <c r="T1470" s="6">
        <v>0</v>
      </c>
      <c r="U1470" s="6">
        <f t="shared" si="179"/>
        <v>0</v>
      </c>
      <c r="V1470" s="12">
        <f t="shared" si="180"/>
        <v>8518.17</v>
      </c>
      <c r="W1470" s="12">
        <f t="shared" si="181"/>
        <v>8.84942028985507</v>
      </c>
      <c r="X1470" s="12">
        <f t="shared" si="182"/>
        <v>0</v>
      </c>
      <c r="Y1470" s="6">
        <f t="shared" si="183"/>
        <v>0</v>
      </c>
    </row>
    <row r="1471" spans="1:25">
      <c r="A1471" s="8" t="s">
        <v>3040</v>
      </c>
      <c r="B1471" s="9" t="s">
        <v>3041</v>
      </c>
      <c r="C1471" s="10" t="s">
        <v>4129</v>
      </c>
      <c r="D1471" s="10">
        <v>45026</v>
      </c>
      <c r="E1471" s="9">
        <v>4</v>
      </c>
      <c r="F1471" s="9">
        <v>10</v>
      </c>
      <c r="G1471" s="9">
        <v>2023</v>
      </c>
      <c r="H1471" s="10">
        <f t="shared" si="176"/>
        <v>45026</v>
      </c>
      <c r="I1471" s="10" t="str" cm="1">
        <f t="array" ref="I1471">_xlfn.IFS(E1471=1,"January",E1471=2,"Febuary",E1471=3,"March",E1471=4,"April",E1471=5,"May",E1471=6,"June",E1471=7,"July",E1471=8,"August",E1471=9,"September",E1471=10,"October",E1471=11,"November",E1471=12,"December",E1471&gt;12,_xlfn.IFS(F1471=1,"January",F1471=2,"Febuary",F1471=3,"March",F1471=4,"April",F1471=5,"May",F1471=6,"June",F1471=7,"July",F1471=8,"August",F1471=9,"September",F1471=10,"October",F1471=11,"November",F1471=12,"December"))</f>
        <v>April</v>
      </c>
      <c r="J1471" s="10" t="str" cm="1">
        <f t="array" ref="J1471">_xlfn.IFS(OR(I1471="December",I1471="January",I1471="Febuary"),"Winter",OR(I1471="March",I1471="April",I1471="May"),"Spring",OR(I1471="June",I1471="July",I1471="August"),"Summer",OR(I1471="September",I1471="October",I1471="November"),"Fall")</f>
        <v>Spring</v>
      </c>
      <c r="K1471" s="13">
        <v>45037</v>
      </c>
      <c r="L1471" s="9">
        <f t="shared" si="177"/>
        <v>11</v>
      </c>
      <c r="M1471" s="9" t="s">
        <v>33</v>
      </c>
      <c r="N1471" s="9">
        <v>35008</v>
      </c>
      <c r="O1471" s="9">
        <v>368</v>
      </c>
      <c r="P1471" s="14">
        <v>689.53</v>
      </c>
      <c r="Q1471" s="14">
        <f t="shared" si="178"/>
        <v>689.53</v>
      </c>
      <c r="R1471" s="9">
        <v>28</v>
      </c>
      <c r="S1471" s="9" t="b">
        <v>0</v>
      </c>
      <c r="T1471" s="9">
        <v>0</v>
      </c>
      <c r="U1471" s="9">
        <f t="shared" si="179"/>
        <v>0</v>
      </c>
      <c r="V1471" s="14">
        <f t="shared" si="180"/>
        <v>710.47</v>
      </c>
      <c r="W1471" s="14">
        <f t="shared" si="181"/>
        <v>24.6260714285714</v>
      </c>
      <c r="X1471" s="14">
        <f t="shared" si="182"/>
        <v>0</v>
      </c>
      <c r="Y1471" s="9">
        <f t="shared" si="183"/>
        <v>0</v>
      </c>
    </row>
    <row r="1472" spans="1:25">
      <c r="A1472" s="5" t="s">
        <v>3042</v>
      </c>
      <c r="B1472" s="6" t="s">
        <v>3043</v>
      </c>
      <c r="C1472" s="7" t="s">
        <v>4127</v>
      </c>
      <c r="D1472" s="7">
        <v>45242</v>
      </c>
      <c r="E1472" s="6">
        <v>11</v>
      </c>
      <c r="F1472" s="6">
        <v>12</v>
      </c>
      <c r="G1472" s="6">
        <v>2023</v>
      </c>
      <c r="H1472" s="7">
        <f t="shared" si="176"/>
        <v>45242</v>
      </c>
      <c r="I1472" s="7" t="str" cm="1">
        <f t="array" ref="I1472">_xlfn.IFS(E1472=1,"January",E1472=2,"Febuary",E1472=3,"March",E1472=4,"April",E1472=5,"May",E1472=6,"June",E1472=7,"July",E1472=8,"August",E1472=9,"September",E1472=10,"October",E1472=11,"November",E1472=12,"December",E1472&gt;12,_xlfn.IFS(F1472=1,"January",F1472=2,"Febuary",F1472=3,"March",F1472=4,"April",F1472=5,"May",F1472=6,"June",F1472=7,"July",F1472=8,"August",F1472=9,"September",F1472=10,"October",F1472=11,"November",F1472=12,"December"))</f>
        <v>November</v>
      </c>
      <c r="J1472" s="7" t="str" cm="1">
        <f t="array" ref="J1472">_xlfn.IFS(OR(I1472="December",I1472="January",I1472="Febuary"),"Winter",OR(I1472="March",I1472="April",I1472="May"),"Spring",OR(I1472="June",I1472="July",I1472="August"),"Summer",OR(I1472="September",I1472="October",I1472="November"),"Fall")</f>
        <v>Fall</v>
      </c>
      <c r="K1472" s="11">
        <v>45243</v>
      </c>
      <c r="L1472" s="6">
        <f t="shared" si="177"/>
        <v>1</v>
      </c>
      <c r="M1472" s="6" t="s">
        <v>138</v>
      </c>
      <c r="N1472" s="6">
        <v>1060</v>
      </c>
      <c r="O1472" s="6">
        <v>11</v>
      </c>
      <c r="P1472" s="12">
        <v>17.35</v>
      </c>
      <c r="Q1472" s="12">
        <f t="shared" si="178"/>
        <v>17.35</v>
      </c>
      <c r="R1472" s="6">
        <v>0</v>
      </c>
      <c r="S1472" s="6" t="b">
        <v>0</v>
      </c>
      <c r="T1472" s="6">
        <v>0</v>
      </c>
      <c r="U1472" s="6">
        <f t="shared" si="179"/>
        <v>0</v>
      </c>
      <c r="V1472" s="12">
        <f t="shared" si="180"/>
        <v>-17.35</v>
      </c>
      <c r="W1472" s="12">
        <f t="shared" si="181"/>
        <v>0</v>
      </c>
      <c r="X1472" s="12">
        <f t="shared" si="182"/>
        <v>0</v>
      </c>
      <c r="Y1472" s="6">
        <f t="shared" si="183"/>
        <v>0</v>
      </c>
    </row>
    <row r="1473" spans="1:25">
      <c r="A1473" s="8" t="s">
        <v>3044</v>
      </c>
      <c r="B1473" s="9" t="s">
        <v>3045</v>
      </c>
      <c r="C1473" s="10" t="s">
        <v>4129</v>
      </c>
      <c r="D1473" s="10">
        <v>45005</v>
      </c>
      <c r="E1473" s="9">
        <v>3</v>
      </c>
      <c r="F1473" s="9">
        <v>20</v>
      </c>
      <c r="G1473" s="9">
        <v>2023</v>
      </c>
      <c r="H1473" s="10">
        <f t="shared" si="176"/>
        <v>45005</v>
      </c>
      <c r="I1473" s="10" t="str" cm="1">
        <f t="array" ref="I1473">_xlfn.IFS(E1473=1,"January",E1473=2,"Febuary",E1473=3,"March",E1473=4,"April",E1473=5,"May",E1473=6,"June",E1473=7,"July",E1473=8,"August",E1473=9,"September",E1473=10,"October",E1473=11,"November",E1473=12,"December",E1473&gt;12,_xlfn.IFS(F1473=1,"January",F1473=2,"Febuary",F1473=3,"March",F1473=4,"April",F1473=5,"May",F1473=6,"June",F1473=7,"July",F1473=8,"August",F1473=9,"September",F1473=10,"October",F1473=11,"November",F1473=12,"December"))</f>
        <v>March</v>
      </c>
      <c r="J1473" s="10" t="str" cm="1">
        <f t="array" ref="J1473">_xlfn.IFS(OR(I1473="December",I1473="January",I1473="Febuary"),"Winter",OR(I1473="March",I1473="April",I1473="May"),"Spring",OR(I1473="June",I1473="July",I1473="August"),"Summer",OR(I1473="September",I1473="October",I1473="November"),"Fall")</f>
        <v>Spring</v>
      </c>
      <c r="K1473" s="13">
        <v>45021</v>
      </c>
      <c r="L1473" s="9">
        <f t="shared" si="177"/>
        <v>16</v>
      </c>
      <c r="M1473" s="9" t="s">
        <v>41</v>
      </c>
      <c r="N1473" s="9">
        <v>75666</v>
      </c>
      <c r="O1473" s="9">
        <v>3266</v>
      </c>
      <c r="P1473" s="14">
        <v>3022.4</v>
      </c>
      <c r="Q1473" s="14">
        <f t="shared" si="178"/>
        <v>3022.4</v>
      </c>
      <c r="R1473" s="9">
        <v>211</v>
      </c>
      <c r="S1473" s="9" t="b">
        <v>0</v>
      </c>
      <c r="T1473" s="9">
        <v>0</v>
      </c>
      <c r="U1473" s="9">
        <f t="shared" si="179"/>
        <v>0</v>
      </c>
      <c r="V1473" s="14">
        <f t="shared" si="180"/>
        <v>7527.6</v>
      </c>
      <c r="W1473" s="14">
        <f t="shared" si="181"/>
        <v>14.3241706161137</v>
      </c>
      <c r="X1473" s="14">
        <f t="shared" si="182"/>
        <v>0</v>
      </c>
      <c r="Y1473" s="9">
        <f t="shared" si="183"/>
        <v>0</v>
      </c>
    </row>
    <row r="1474" spans="1:25">
      <c r="A1474" s="5" t="s">
        <v>3046</v>
      </c>
      <c r="B1474" s="6" t="s">
        <v>3047</v>
      </c>
      <c r="C1474" s="7" t="s">
        <v>4128</v>
      </c>
      <c r="D1474" s="7">
        <v>45088</v>
      </c>
      <c r="E1474" s="6">
        <v>6</v>
      </c>
      <c r="F1474" s="6">
        <v>11</v>
      </c>
      <c r="G1474" s="6">
        <v>2023</v>
      </c>
      <c r="H1474" s="7">
        <f t="shared" ref="H1474:H1537" si="184">IF(E1474&gt;12,DATE(G1474,F1474,E1474),D1474)</f>
        <v>45088</v>
      </c>
      <c r="I1474" s="7" t="str" cm="1">
        <f t="array" ref="I1474">_xlfn.IFS(E1474=1,"January",E1474=2,"Febuary",E1474=3,"March",E1474=4,"April",E1474=5,"May",E1474=6,"June",E1474=7,"July",E1474=8,"August",E1474=9,"September",E1474=10,"October",E1474=11,"November",E1474=12,"December",E1474&gt;12,_xlfn.IFS(F1474=1,"January",F1474=2,"Febuary",F1474=3,"March",F1474=4,"April",F1474=5,"May",F1474=6,"June",F1474=7,"July",F1474=8,"August",F1474=9,"September",F1474=10,"October",F1474=11,"November",F1474=12,"December"))</f>
        <v>June</v>
      </c>
      <c r="J1474" s="7" t="str" cm="1">
        <f t="array" ref="J1474">_xlfn.IFS(OR(I1474="December",I1474="January",I1474="Febuary"),"Winter",OR(I1474="March",I1474="April",I1474="May"),"Spring",OR(I1474="June",I1474="July",I1474="August"),"Summer",OR(I1474="September",I1474="October",I1474="November"),"Fall")</f>
        <v>Summer</v>
      </c>
      <c r="K1474" s="11">
        <v>45105</v>
      </c>
      <c r="L1474" s="6">
        <f t="shared" ref="L1474:L1537" si="185">IF(DATEDIF(H1474,K1474,"D")&lt;0,H1474+30,DATEDIF(H1474,K1474,"D"))</f>
        <v>17</v>
      </c>
      <c r="M1474" s="6" t="s">
        <v>14</v>
      </c>
      <c r="N1474" s="6">
        <v>84559</v>
      </c>
      <c r="O1474" s="6">
        <v>3321</v>
      </c>
      <c r="P1474" s="12">
        <v>3285.87</v>
      </c>
      <c r="Q1474" s="12">
        <f t="shared" ref="Q1474:Q1537" si="186">IF(IF(P1474&lt;$AA$6,$AA$6,IF(P1474&gt;$AA$7,$AA$7,P1474))&lt;0,IF(P1474&lt;$AA$6,$AA$6,IF(P1474&gt;$AA$7,$AA$7,P1474))*(-1),IF(P1474&lt;$AA$6,$AA$6,IF(P1474&gt;$AA$7,$AA$7,P1474)))</f>
        <v>3285.87</v>
      </c>
      <c r="R1474" s="6">
        <v>454</v>
      </c>
      <c r="S1474" s="6" t="b">
        <v>0</v>
      </c>
      <c r="T1474" s="6">
        <v>0</v>
      </c>
      <c r="U1474" s="6">
        <f t="shared" ref="U1474:U1537" si="187">IFERROR((R1474/T1474)*100,0)</f>
        <v>0</v>
      </c>
      <c r="V1474" s="12">
        <f t="shared" ref="V1474:V1537" si="188">(R1474*50)-Q1474</f>
        <v>19414.13</v>
      </c>
      <c r="W1474" s="12">
        <f t="shared" ref="W1474:W1537" si="189">IFERROR(Q1474/R1474,0)</f>
        <v>7.23759911894273</v>
      </c>
      <c r="X1474" s="12">
        <f t="shared" ref="X1474:X1537" si="190">IFERROR(Q1474/T1474,0)</f>
        <v>0</v>
      </c>
      <c r="Y1474" s="6">
        <f t="shared" ref="Y1474:Y1537" si="191">T1474/N1474</f>
        <v>0</v>
      </c>
    </row>
    <row r="1475" spans="1:25">
      <c r="A1475" s="8" t="s">
        <v>3048</v>
      </c>
      <c r="B1475" s="9" t="s">
        <v>3049</v>
      </c>
      <c r="C1475" s="10" t="s">
        <v>4127</v>
      </c>
      <c r="D1475" s="10">
        <v>45087</v>
      </c>
      <c r="E1475" s="9">
        <v>6</v>
      </c>
      <c r="F1475" s="9">
        <v>10</v>
      </c>
      <c r="G1475" s="9">
        <v>2023</v>
      </c>
      <c r="H1475" s="10">
        <f t="shared" si="184"/>
        <v>45087</v>
      </c>
      <c r="I1475" s="10" t="str" cm="1">
        <f t="array" ref="I1475">_xlfn.IFS(E1475=1,"January",E1475=2,"Febuary",E1475=3,"March",E1475=4,"April",E1475=5,"May",E1475=6,"June",E1475=7,"July",E1475=8,"August",E1475=9,"September",E1475=10,"October",E1475=11,"November",E1475=12,"December",E1475&gt;12,_xlfn.IFS(F1475=1,"January",F1475=2,"Febuary",F1475=3,"March",F1475=4,"April",F1475=5,"May",F1475=6,"June",F1475=7,"July",F1475=8,"August",F1475=9,"September",F1475=10,"October",F1475=11,"November",F1475=12,"December"))</f>
        <v>June</v>
      </c>
      <c r="J1475" s="10" t="str" cm="1">
        <f t="array" ref="J1475">_xlfn.IFS(OR(I1475="December",I1475="January",I1475="Febuary"),"Winter",OR(I1475="March",I1475="April",I1475="May"),"Spring",OR(I1475="June",I1475="July",I1475="August"),"Summer",OR(I1475="September",I1475="October",I1475="November"),"Fall")</f>
        <v>Summer</v>
      </c>
      <c r="K1475" s="13">
        <v>45107</v>
      </c>
      <c r="L1475" s="9">
        <f t="shared" si="185"/>
        <v>20</v>
      </c>
      <c r="M1475" s="9" t="s">
        <v>33</v>
      </c>
      <c r="N1475" s="9">
        <v>56337</v>
      </c>
      <c r="O1475" s="9">
        <v>1363</v>
      </c>
      <c r="P1475" s="14">
        <v>723.94</v>
      </c>
      <c r="Q1475" s="14">
        <f t="shared" si="186"/>
        <v>723.94</v>
      </c>
      <c r="R1475" s="9">
        <v>196</v>
      </c>
      <c r="S1475" s="9" t="b">
        <v>0</v>
      </c>
      <c r="T1475" s="9">
        <v>0</v>
      </c>
      <c r="U1475" s="9">
        <f t="shared" si="187"/>
        <v>0</v>
      </c>
      <c r="V1475" s="14">
        <f t="shared" si="188"/>
        <v>9076.06</v>
      </c>
      <c r="W1475" s="14">
        <f t="shared" si="189"/>
        <v>3.69357142857143</v>
      </c>
      <c r="X1475" s="14">
        <f t="shared" si="190"/>
        <v>0</v>
      </c>
      <c r="Y1475" s="9">
        <f t="shared" si="191"/>
        <v>0</v>
      </c>
    </row>
    <row r="1476" spans="1:25">
      <c r="A1476" s="5" t="s">
        <v>3050</v>
      </c>
      <c r="B1476" s="6" t="s">
        <v>3051</v>
      </c>
      <c r="C1476" s="7" t="s">
        <v>4131</v>
      </c>
      <c r="D1476" s="7">
        <v>45255</v>
      </c>
      <c r="E1476" s="6">
        <v>11</v>
      </c>
      <c r="F1476" s="6">
        <v>25</v>
      </c>
      <c r="G1476" s="6">
        <v>2023</v>
      </c>
      <c r="H1476" s="7">
        <f t="shared" si="184"/>
        <v>45255</v>
      </c>
      <c r="I1476" s="7" t="str" cm="1">
        <f t="array" ref="I1476">_xlfn.IFS(E1476=1,"January",E1476=2,"Febuary",E1476=3,"March",E1476=4,"April",E1476=5,"May",E1476=6,"June",E1476=7,"July",E1476=8,"August",E1476=9,"September",E1476=10,"October",E1476=11,"November",E1476=12,"December",E1476&gt;12,_xlfn.IFS(F1476=1,"January",F1476=2,"Febuary",F1476=3,"March",F1476=4,"April",F1476=5,"May",F1476=6,"June",F1476=7,"July",F1476=8,"August",F1476=9,"September",F1476=10,"October",F1476=11,"November",F1476=12,"December"))</f>
        <v>November</v>
      </c>
      <c r="J1476" s="7" t="str" cm="1">
        <f t="array" ref="J1476">_xlfn.IFS(OR(I1476="December",I1476="January",I1476="Febuary"),"Winter",OR(I1476="March",I1476="April",I1476="May"),"Spring",OR(I1476="June",I1476="July",I1476="August"),"Summer",OR(I1476="September",I1476="October",I1476="November"),"Fall")</f>
        <v>Fall</v>
      </c>
      <c r="K1476" s="11">
        <v>45268</v>
      </c>
      <c r="L1476" s="6">
        <f t="shared" si="185"/>
        <v>13</v>
      </c>
      <c r="M1476" s="6" t="s">
        <v>138</v>
      </c>
      <c r="N1476" s="6">
        <v>14350</v>
      </c>
      <c r="O1476" s="6">
        <v>544</v>
      </c>
      <c r="P1476" s="12">
        <v>892.88</v>
      </c>
      <c r="Q1476" s="12">
        <f t="shared" si="186"/>
        <v>892.88</v>
      </c>
      <c r="R1476" s="6">
        <v>57</v>
      </c>
      <c r="S1476" s="6" t="b">
        <v>0</v>
      </c>
      <c r="T1476" s="6">
        <v>0</v>
      </c>
      <c r="U1476" s="6">
        <f t="shared" si="187"/>
        <v>0</v>
      </c>
      <c r="V1476" s="12">
        <f t="shared" si="188"/>
        <v>1957.12</v>
      </c>
      <c r="W1476" s="12">
        <f t="shared" si="189"/>
        <v>15.6645614035088</v>
      </c>
      <c r="X1476" s="12">
        <f t="shared" si="190"/>
        <v>0</v>
      </c>
      <c r="Y1476" s="6">
        <f t="shared" si="191"/>
        <v>0</v>
      </c>
    </row>
    <row r="1477" spans="1:25">
      <c r="A1477" s="8" t="s">
        <v>3052</v>
      </c>
      <c r="B1477" s="9" t="s">
        <v>3053</v>
      </c>
      <c r="C1477" s="10" t="s">
        <v>4128</v>
      </c>
      <c r="D1477" s="10">
        <v>44995</v>
      </c>
      <c r="E1477" s="9">
        <v>3</v>
      </c>
      <c r="F1477" s="9">
        <v>10</v>
      </c>
      <c r="G1477" s="9">
        <v>2023</v>
      </c>
      <c r="H1477" s="10">
        <f t="shared" si="184"/>
        <v>44995</v>
      </c>
      <c r="I1477" s="10" t="str" cm="1">
        <f t="array" ref="I1477">_xlfn.IFS(E1477=1,"January",E1477=2,"Febuary",E1477=3,"March",E1477=4,"April",E1477=5,"May",E1477=6,"June",E1477=7,"July",E1477=8,"August",E1477=9,"September",E1477=10,"October",E1477=11,"November",E1477=12,"December",E1477&gt;12,_xlfn.IFS(F1477=1,"January",F1477=2,"Febuary",F1477=3,"March",F1477=4,"April",F1477=5,"May",F1477=6,"June",F1477=7,"July",F1477=8,"August",F1477=9,"September",F1477=10,"October",F1477=11,"November",F1477=12,"December"))</f>
        <v>March</v>
      </c>
      <c r="J1477" s="10" t="str" cm="1">
        <f t="array" ref="J1477">_xlfn.IFS(OR(I1477="December",I1477="January",I1477="Febuary"),"Winter",OR(I1477="March",I1477="April",I1477="May"),"Spring",OR(I1477="June",I1477="July",I1477="August"),"Summer",OR(I1477="September",I1477="October",I1477="November"),"Fall")</f>
        <v>Spring</v>
      </c>
      <c r="K1477" s="13">
        <v>45022</v>
      </c>
      <c r="L1477" s="9">
        <f t="shared" si="185"/>
        <v>27</v>
      </c>
      <c r="M1477" s="9" t="s">
        <v>41</v>
      </c>
      <c r="N1477" s="9">
        <v>25354</v>
      </c>
      <c r="O1477" s="9">
        <v>654</v>
      </c>
      <c r="P1477" s="14">
        <v>368.93</v>
      </c>
      <c r="Q1477" s="14">
        <f t="shared" si="186"/>
        <v>368.93</v>
      </c>
      <c r="R1477" s="9">
        <v>85</v>
      </c>
      <c r="S1477" s="9" t="b">
        <v>1</v>
      </c>
      <c r="T1477" s="9">
        <v>0</v>
      </c>
      <c r="U1477" s="9">
        <f t="shared" si="187"/>
        <v>0</v>
      </c>
      <c r="V1477" s="14">
        <f t="shared" si="188"/>
        <v>3881.07</v>
      </c>
      <c r="W1477" s="14">
        <f t="shared" si="189"/>
        <v>4.34035294117647</v>
      </c>
      <c r="X1477" s="14">
        <f t="shared" si="190"/>
        <v>0</v>
      </c>
      <c r="Y1477" s="9">
        <f t="shared" si="191"/>
        <v>0</v>
      </c>
    </row>
    <row r="1478" spans="1:25">
      <c r="A1478" s="5" t="s">
        <v>3054</v>
      </c>
      <c r="B1478" s="6" t="s">
        <v>3055</v>
      </c>
      <c r="C1478" s="7" t="s">
        <v>4128</v>
      </c>
      <c r="D1478" s="7">
        <v>45172</v>
      </c>
      <c r="E1478" s="6">
        <v>9</v>
      </c>
      <c r="F1478" s="6">
        <v>3</v>
      </c>
      <c r="G1478" s="6">
        <v>2023</v>
      </c>
      <c r="H1478" s="7">
        <f t="shared" si="184"/>
        <v>45172</v>
      </c>
      <c r="I1478" s="7" t="str" cm="1">
        <f t="array" ref="I1478">_xlfn.IFS(E1478=1,"January",E1478=2,"Febuary",E1478=3,"March",E1478=4,"April",E1478=5,"May",E1478=6,"June",E1478=7,"July",E1478=8,"August",E1478=9,"September",E1478=10,"October",E1478=11,"November",E1478=12,"December",E1478&gt;12,_xlfn.IFS(F1478=1,"January",F1478=2,"Febuary",F1478=3,"March",F1478=4,"April",F1478=5,"May",F1478=6,"June",F1478=7,"July",F1478=8,"August",F1478=9,"September",F1478=10,"October",F1478=11,"November",F1478=12,"December"))</f>
        <v>September</v>
      </c>
      <c r="J1478" s="7" t="str" cm="1">
        <f t="array" ref="J1478">_xlfn.IFS(OR(I1478="December",I1478="January",I1478="Febuary"),"Winter",OR(I1478="March",I1478="April",I1478="May"),"Spring",OR(I1478="June",I1478="July",I1478="August"),"Summer",OR(I1478="September",I1478="October",I1478="November"),"Fall")</f>
        <v>Fall</v>
      </c>
      <c r="K1478" s="11">
        <v>45187</v>
      </c>
      <c r="L1478" s="6">
        <f t="shared" si="185"/>
        <v>15</v>
      </c>
      <c r="M1478" s="6" t="s">
        <v>33</v>
      </c>
      <c r="N1478" s="6">
        <v>46186</v>
      </c>
      <c r="O1478" s="6">
        <v>2222</v>
      </c>
      <c r="P1478" s="12">
        <v>3992.89</v>
      </c>
      <c r="Q1478" s="12">
        <f t="shared" si="186"/>
        <v>3636.145</v>
      </c>
      <c r="R1478" s="6">
        <v>373</v>
      </c>
      <c r="S1478" s="6" t="b">
        <v>0</v>
      </c>
      <c r="T1478" s="6">
        <v>0</v>
      </c>
      <c r="U1478" s="6">
        <f t="shared" si="187"/>
        <v>0</v>
      </c>
      <c r="V1478" s="12">
        <f t="shared" si="188"/>
        <v>15013.855</v>
      </c>
      <c r="W1478" s="12">
        <f t="shared" si="189"/>
        <v>9.74837801608579</v>
      </c>
      <c r="X1478" s="12">
        <f t="shared" si="190"/>
        <v>0</v>
      </c>
      <c r="Y1478" s="6">
        <f t="shared" si="191"/>
        <v>0</v>
      </c>
    </row>
    <row r="1479" spans="1:25">
      <c r="A1479" s="8" t="s">
        <v>3056</v>
      </c>
      <c r="B1479" s="9" t="s">
        <v>3057</v>
      </c>
      <c r="C1479" s="10" t="s">
        <v>4129</v>
      </c>
      <c r="D1479" s="10">
        <v>45083</v>
      </c>
      <c r="E1479" s="9">
        <v>6</v>
      </c>
      <c r="F1479" s="9">
        <v>6</v>
      </c>
      <c r="G1479" s="9">
        <v>2023</v>
      </c>
      <c r="H1479" s="10">
        <f t="shared" si="184"/>
        <v>45083</v>
      </c>
      <c r="I1479" s="10" t="str" cm="1">
        <f t="array" ref="I1479">_xlfn.IFS(E1479=1,"January",E1479=2,"Febuary",E1479=3,"March",E1479=4,"April",E1479=5,"May",E1479=6,"June",E1479=7,"July",E1479=8,"August",E1479=9,"September",E1479=10,"October",E1479=11,"November",E1479=12,"December",E1479&gt;12,_xlfn.IFS(F1479=1,"January",F1479=2,"Febuary",F1479=3,"March",F1479=4,"April",F1479=5,"May",F1479=6,"June",F1479=7,"July",F1479=8,"August",F1479=9,"September",F1479=10,"October",F1479=11,"November",F1479=12,"December"))</f>
        <v>June</v>
      </c>
      <c r="J1479" s="10" t="str" cm="1">
        <f t="array" ref="J1479">_xlfn.IFS(OR(I1479="December",I1479="January",I1479="Febuary"),"Winter",OR(I1479="March",I1479="April",I1479="May"),"Spring",OR(I1479="June",I1479="July",I1479="August"),"Summer",OR(I1479="September",I1479="October",I1479="November"),"Fall")</f>
        <v>Summer</v>
      </c>
      <c r="K1479" s="13">
        <v>45103</v>
      </c>
      <c r="L1479" s="9">
        <f t="shared" si="185"/>
        <v>20</v>
      </c>
      <c r="M1479" s="9" t="s">
        <v>14</v>
      </c>
      <c r="N1479" s="9">
        <v>29145</v>
      </c>
      <c r="O1479" s="9">
        <v>1418</v>
      </c>
      <c r="P1479" s="14">
        <v>961.39</v>
      </c>
      <c r="Q1479" s="14">
        <f t="shared" si="186"/>
        <v>961.39</v>
      </c>
      <c r="R1479" s="9">
        <v>0</v>
      </c>
      <c r="S1479" s="9" t="b">
        <v>1</v>
      </c>
      <c r="T1479" s="9">
        <v>0</v>
      </c>
      <c r="U1479" s="9">
        <f t="shared" si="187"/>
        <v>0</v>
      </c>
      <c r="V1479" s="14">
        <f t="shared" si="188"/>
        <v>-961.39</v>
      </c>
      <c r="W1479" s="14">
        <f t="shared" si="189"/>
        <v>0</v>
      </c>
      <c r="X1479" s="14">
        <f t="shared" si="190"/>
        <v>0</v>
      </c>
      <c r="Y1479" s="9">
        <f t="shared" si="191"/>
        <v>0</v>
      </c>
    </row>
    <row r="1480" spans="1:25">
      <c r="A1480" s="5" t="s">
        <v>3058</v>
      </c>
      <c r="B1480" s="6" t="s">
        <v>3059</v>
      </c>
      <c r="C1480" s="7" t="s">
        <v>4129</v>
      </c>
      <c r="D1480" s="7">
        <v>45257</v>
      </c>
      <c r="E1480" s="6">
        <v>11</v>
      </c>
      <c r="F1480" s="6">
        <v>27</v>
      </c>
      <c r="G1480" s="6">
        <v>2023</v>
      </c>
      <c r="H1480" s="7">
        <f t="shared" si="184"/>
        <v>45257</v>
      </c>
      <c r="I1480" s="7" t="str" cm="1">
        <f t="array" ref="I1480">_xlfn.IFS(E1480=1,"January",E1480=2,"Febuary",E1480=3,"March",E1480=4,"April",E1480=5,"May",E1480=6,"June",E1480=7,"July",E1480=8,"August",E1480=9,"September",E1480=10,"October",E1480=11,"November",E1480=12,"December",E1480&gt;12,_xlfn.IFS(F1480=1,"January",F1480=2,"Febuary",F1480=3,"March",F1480=4,"April",F1480=5,"May",F1480=6,"June",F1480=7,"July",F1480=8,"August",F1480=9,"September",F1480=10,"October",F1480=11,"November",F1480=12,"December"))</f>
        <v>November</v>
      </c>
      <c r="J1480" s="7" t="str" cm="1">
        <f t="array" ref="J1480">_xlfn.IFS(OR(I1480="December",I1480="January",I1480="Febuary"),"Winter",OR(I1480="March",I1480="April",I1480="May"),"Spring",OR(I1480="June",I1480="July",I1480="August"),"Summer",OR(I1480="September",I1480="October",I1480="November"),"Fall")</f>
        <v>Fall</v>
      </c>
      <c r="K1480" s="11">
        <v>45264</v>
      </c>
      <c r="L1480" s="6">
        <f t="shared" si="185"/>
        <v>7</v>
      </c>
      <c r="M1480" s="6" t="s">
        <v>14</v>
      </c>
      <c r="N1480" s="6">
        <v>35020</v>
      </c>
      <c r="O1480" s="6">
        <v>900</v>
      </c>
      <c r="P1480" s="12">
        <v>682.03</v>
      </c>
      <c r="Q1480" s="12">
        <f t="shared" si="186"/>
        <v>682.03</v>
      </c>
      <c r="R1480" s="6">
        <v>0</v>
      </c>
      <c r="S1480" s="6" t="b">
        <v>1</v>
      </c>
      <c r="T1480" s="6">
        <v>0</v>
      </c>
      <c r="U1480" s="6">
        <f t="shared" si="187"/>
        <v>0</v>
      </c>
      <c r="V1480" s="12">
        <f t="shared" si="188"/>
        <v>-682.03</v>
      </c>
      <c r="W1480" s="12">
        <f t="shared" si="189"/>
        <v>0</v>
      </c>
      <c r="X1480" s="12">
        <f t="shared" si="190"/>
        <v>0</v>
      </c>
      <c r="Y1480" s="6">
        <f t="shared" si="191"/>
        <v>0</v>
      </c>
    </row>
    <row r="1481" spans="1:25">
      <c r="A1481" s="8" t="s">
        <v>3060</v>
      </c>
      <c r="B1481" s="9" t="s">
        <v>3061</v>
      </c>
      <c r="C1481" s="10" t="s">
        <v>4127</v>
      </c>
      <c r="D1481" s="10">
        <v>44998</v>
      </c>
      <c r="E1481" s="9">
        <v>3</v>
      </c>
      <c r="F1481" s="9">
        <v>13</v>
      </c>
      <c r="G1481" s="9">
        <v>2023</v>
      </c>
      <c r="H1481" s="10">
        <f t="shared" si="184"/>
        <v>44998</v>
      </c>
      <c r="I1481" s="10" t="str" cm="1">
        <f t="array" ref="I1481">_xlfn.IFS(E1481=1,"January",E1481=2,"Febuary",E1481=3,"March",E1481=4,"April",E1481=5,"May",E1481=6,"June",E1481=7,"July",E1481=8,"August",E1481=9,"September",E1481=10,"October",E1481=11,"November",E1481=12,"December",E1481&gt;12,_xlfn.IFS(F1481=1,"January",F1481=2,"Febuary",F1481=3,"March",F1481=4,"April",F1481=5,"May",F1481=6,"June",F1481=7,"July",F1481=8,"August",F1481=9,"September",F1481=10,"October",F1481=11,"November",F1481=12,"December"))</f>
        <v>March</v>
      </c>
      <c r="J1481" s="10" t="str" cm="1">
        <f t="array" ref="J1481">_xlfn.IFS(OR(I1481="December",I1481="January",I1481="Febuary"),"Winter",OR(I1481="March",I1481="April",I1481="May"),"Spring",OR(I1481="June",I1481="July",I1481="August"),"Summer",OR(I1481="September",I1481="October",I1481="November"),"Fall")</f>
        <v>Spring</v>
      </c>
      <c r="K1481" s="13">
        <v>45010</v>
      </c>
      <c r="L1481" s="9">
        <f t="shared" si="185"/>
        <v>12</v>
      </c>
      <c r="M1481" s="9" t="s">
        <v>234</v>
      </c>
      <c r="N1481" s="9">
        <v>87123</v>
      </c>
      <c r="O1481" s="9">
        <v>3848</v>
      </c>
      <c r="P1481" s="14">
        <v>4674.51</v>
      </c>
      <c r="Q1481" s="14">
        <f t="shared" si="186"/>
        <v>3636.145</v>
      </c>
      <c r="R1481" s="9">
        <v>668</v>
      </c>
      <c r="S1481" s="9" t="b">
        <v>1</v>
      </c>
      <c r="T1481" s="9">
        <v>0</v>
      </c>
      <c r="U1481" s="9">
        <f t="shared" si="187"/>
        <v>0</v>
      </c>
      <c r="V1481" s="14">
        <f t="shared" si="188"/>
        <v>29763.855</v>
      </c>
      <c r="W1481" s="14">
        <f t="shared" si="189"/>
        <v>5.44333083832335</v>
      </c>
      <c r="X1481" s="14">
        <f t="shared" si="190"/>
        <v>0</v>
      </c>
      <c r="Y1481" s="9">
        <f t="shared" si="191"/>
        <v>0</v>
      </c>
    </row>
    <row r="1482" spans="1:25">
      <c r="A1482" s="5" t="s">
        <v>3062</v>
      </c>
      <c r="B1482" s="6" t="s">
        <v>3063</v>
      </c>
      <c r="C1482" s="7" t="s">
        <v>4127</v>
      </c>
      <c r="D1482" s="7" t="s">
        <v>3064</v>
      </c>
      <c r="E1482" s="6">
        <v>17</v>
      </c>
      <c r="F1482" s="6">
        <v>11</v>
      </c>
      <c r="G1482" s="6">
        <v>2023</v>
      </c>
      <c r="H1482" s="7">
        <f t="shared" si="184"/>
        <v>45247</v>
      </c>
      <c r="I1482" s="7" t="str" cm="1">
        <f t="array" ref="I1482">_xlfn.IFS(E1482=1,"January",E1482=2,"Febuary",E1482=3,"March",E1482=4,"April",E1482=5,"May",E1482=6,"June",E1482=7,"July",E1482=8,"August",E1482=9,"September",E1482=10,"October",E1482=11,"November",E1482=12,"December",E1482&gt;12,_xlfn.IFS(F1482=1,"January",F1482=2,"Febuary",F1482=3,"March",F1482=4,"April",F1482=5,"May",F1482=6,"June",F1482=7,"July",F1482=8,"August",F1482=9,"September",F1482=10,"October",F1482=11,"November",F1482=12,"December"))</f>
        <v>November</v>
      </c>
      <c r="J1482" s="7" t="str" cm="1">
        <f t="array" ref="J1482">_xlfn.IFS(OR(I1482="December",I1482="January",I1482="Febuary"),"Winter",OR(I1482="March",I1482="April",I1482="May"),"Spring",OR(I1482="June",I1482="July",I1482="August"),"Summer",OR(I1482="September",I1482="October",I1482="November"),"Fall")</f>
        <v>Fall</v>
      </c>
      <c r="K1482" s="11">
        <v>45252</v>
      </c>
      <c r="L1482" s="6">
        <f t="shared" si="185"/>
        <v>5</v>
      </c>
      <c r="M1482" s="6" t="s">
        <v>14</v>
      </c>
      <c r="N1482" s="6">
        <v>76186</v>
      </c>
      <c r="O1482" s="6">
        <v>3117</v>
      </c>
      <c r="P1482" s="12">
        <v>5008.46</v>
      </c>
      <c r="Q1482" s="12">
        <f t="shared" si="186"/>
        <v>3636.145</v>
      </c>
      <c r="R1482" s="6">
        <v>419</v>
      </c>
      <c r="S1482" s="6" t="b">
        <v>1</v>
      </c>
      <c r="T1482" s="6">
        <v>0</v>
      </c>
      <c r="U1482" s="6">
        <f t="shared" si="187"/>
        <v>0</v>
      </c>
      <c r="V1482" s="12">
        <f t="shared" si="188"/>
        <v>17313.855</v>
      </c>
      <c r="W1482" s="12">
        <f t="shared" si="189"/>
        <v>8.67815035799523</v>
      </c>
      <c r="X1482" s="12">
        <f t="shared" si="190"/>
        <v>0</v>
      </c>
      <c r="Y1482" s="6">
        <f t="shared" si="191"/>
        <v>0</v>
      </c>
    </row>
    <row r="1483" spans="1:25">
      <c r="A1483" s="8" t="s">
        <v>3065</v>
      </c>
      <c r="B1483" s="9" t="s">
        <v>3066</v>
      </c>
      <c r="C1483" s="10" t="s">
        <v>4129</v>
      </c>
      <c r="D1483" s="10">
        <v>44965</v>
      </c>
      <c r="E1483" s="9">
        <v>2</v>
      </c>
      <c r="F1483" s="9">
        <v>8</v>
      </c>
      <c r="G1483" s="9">
        <v>2023</v>
      </c>
      <c r="H1483" s="10">
        <f t="shared" si="184"/>
        <v>44965</v>
      </c>
      <c r="I1483" s="10" t="str" cm="1">
        <f t="array" ref="I1483">_xlfn.IFS(E1483=1,"January",E1483=2,"Febuary",E1483=3,"March",E1483=4,"April",E1483=5,"May",E1483=6,"June",E1483=7,"July",E1483=8,"August",E1483=9,"September",E1483=10,"October",E1483=11,"November",E1483=12,"December",E1483&gt;12,_xlfn.IFS(F1483=1,"January",F1483=2,"Febuary",F1483=3,"March",F1483=4,"April",F1483=5,"May",F1483=6,"June",F1483=7,"July",F1483=8,"August",F1483=9,"September",F1483=10,"October",F1483=11,"November",F1483=12,"December"))</f>
        <v>Febuary</v>
      </c>
      <c r="J1483" s="10" t="str" cm="1">
        <f t="array" ref="J1483">_xlfn.IFS(OR(I1483="December",I1483="January",I1483="Febuary"),"Winter",OR(I1483="March",I1483="April",I1483="May"),"Spring",OR(I1483="June",I1483="July",I1483="August"),"Summer",OR(I1483="September",I1483="October",I1483="November"),"Fall")</f>
        <v>Winter</v>
      </c>
      <c r="K1483" s="13">
        <v>44988</v>
      </c>
      <c r="L1483" s="9">
        <f t="shared" si="185"/>
        <v>23</v>
      </c>
      <c r="M1483" s="9" t="s">
        <v>19</v>
      </c>
      <c r="N1483" s="9">
        <v>86469</v>
      </c>
      <c r="O1483" s="9">
        <v>1936</v>
      </c>
      <c r="P1483" s="14">
        <v>1371.66</v>
      </c>
      <c r="Q1483" s="14">
        <f t="shared" si="186"/>
        <v>1371.66</v>
      </c>
      <c r="R1483" s="9">
        <v>148</v>
      </c>
      <c r="S1483" s="9" t="b">
        <v>1</v>
      </c>
      <c r="T1483" s="9">
        <v>0</v>
      </c>
      <c r="U1483" s="9">
        <f t="shared" si="187"/>
        <v>0</v>
      </c>
      <c r="V1483" s="14">
        <f t="shared" si="188"/>
        <v>6028.34</v>
      </c>
      <c r="W1483" s="14">
        <f t="shared" si="189"/>
        <v>9.26797297297297</v>
      </c>
      <c r="X1483" s="14">
        <f t="shared" si="190"/>
        <v>0</v>
      </c>
      <c r="Y1483" s="9">
        <f t="shared" si="191"/>
        <v>0</v>
      </c>
    </row>
    <row r="1484" spans="1:25">
      <c r="A1484" s="5" t="s">
        <v>3067</v>
      </c>
      <c r="B1484" s="6" t="s">
        <v>3068</v>
      </c>
      <c r="C1484" s="7" t="s">
        <v>4128</v>
      </c>
      <c r="D1484" s="7" t="s">
        <v>3069</v>
      </c>
      <c r="E1484" s="6">
        <v>20</v>
      </c>
      <c r="F1484" s="6">
        <v>11</v>
      </c>
      <c r="G1484" s="6">
        <v>2023</v>
      </c>
      <c r="H1484" s="7">
        <f t="shared" si="184"/>
        <v>45250</v>
      </c>
      <c r="I1484" s="7" t="str" cm="1">
        <f t="array" ref="I1484">_xlfn.IFS(E1484=1,"January",E1484=2,"Febuary",E1484=3,"March",E1484=4,"April",E1484=5,"May",E1484=6,"June",E1484=7,"July",E1484=8,"August",E1484=9,"September",E1484=10,"October",E1484=11,"November",E1484=12,"December",E1484&gt;12,_xlfn.IFS(F1484=1,"January",F1484=2,"Febuary",F1484=3,"March",F1484=4,"April",F1484=5,"May",F1484=6,"June",F1484=7,"July",F1484=8,"August",F1484=9,"September",F1484=10,"October",F1484=11,"November",F1484=12,"December"))</f>
        <v>November</v>
      </c>
      <c r="J1484" s="7" t="str" cm="1">
        <f t="array" ref="J1484">_xlfn.IFS(OR(I1484="December",I1484="January",I1484="Febuary"),"Winter",OR(I1484="March",I1484="April",I1484="May"),"Spring",OR(I1484="June",I1484="July",I1484="August"),"Summer",OR(I1484="September",I1484="October",I1484="November"),"Fall")</f>
        <v>Fall</v>
      </c>
      <c r="K1484" s="11">
        <v>45253</v>
      </c>
      <c r="L1484" s="6">
        <f t="shared" si="185"/>
        <v>3</v>
      </c>
      <c r="M1484" s="6" t="s">
        <v>41</v>
      </c>
      <c r="N1484" s="6">
        <v>21581</v>
      </c>
      <c r="O1484" s="6">
        <v>416</v>
      </c>
      <c r="P1484" s="12">
        <v>482.6</v>
      </c>
      <c r="Q1484" s="12">
        <f t="shared" si="186"/>
        <v>482.6</v>
      </c>
      <c r="R1484" s="6">
        <v>27</v>
      </c>
      <c r="S1484" s="6" t="b">
        <v>1</v>
      </c>
      <c r="T1484" s="6">
        <v>0</v>
      </c>
      <c r="U1484" s="6">
        <f t="shared" si="187"/>
        <v>0</v>
      </c>
      <c r="V1484" s="12">
        <f t="shared" si="188"/>
        <v>867.4</v>
      </c>
      <c r="W1484" s="12">
        <f t="shared" si="189"/>
        <v>17.8740740740741</v>
      </c>
      <c r="X1484" s="12">
        <f t="shared" si="190"/>
        <v>0</v>
      </c>
      <c r="Y1484" s="6">
        <f t="shared" si="191"/>
        <v>0</v>
      </c>
    </row>
    <row r="1485" spans="1:25">
      <c r="A1485" s="8" t="s">
        <v>3070</v>
      </c>
      <c r="B1485" s="9" t="s">
        <v>3071</v>
      </c>
      <c r="C1485" s="10" t="s">
        <v>4131</v>
      </c>
      <c r="D1485" s="10">
        <v>45224</v>
      </c>
      <c r="E1485" s="9">
        <v>10</v>
      </c>
      <c r="F1485" s="9">
        <v>25</v>
      </c>
      <c r="G1485" s="9">
        <v>2023</v>
      </c>
      <c r="H1485" s="10">
        <f t="shared" si="184"/>
        <v>45224</v>
      </c>
      <c r="I1485" s="10" t="str" cm="1">
        <f t="array" ref="I1485">_xlfn.IFS(E1485=1,"January",E1485=2,"Febuary",E1485=3,"March",E1485=4,"April",E1485=5,"May",E1485=6,"June",E1485=7,"July",E1485=8,"August",E1485=9,"September",E1485=10,"October",E1485=11,"November",E1485=12,"December",E1485&gt;12,_xlfn.IFS(F1485=1,"January",F1485=2,"Febuary",F1485=3,"March",F1485=4,"April",F1485=5,"May",F1485=6,"June",F1485=7,"July",F1485=8,"August",F1485=9,"September",F1485=10,"October",F1485=11,"November",F1485=12,"December"))</f>
        <v>October</v>
      </c>
      <c r="J1485" s="10" t="str" cm="1">
        <f t="array" ref="J1485">_xlfn.IFS(OR(I1485="December",I1485="January",I1485="Febuary"),"Winter",OR(I1485="March",I1485="April",I1485="May"),"Spring",OR(I1485="June",I1485="July",I1485="August"),"Summer",OR(I1485="September",I1485="October",I1485="November"),"Fall")</f>
        <v>Fall</v>
      </c>
      <c r="K1485" s="13">
        <v>45244</v>
      </c>
      <c r="L1485" s="9">
        <f t="shared" si="185"/>
        <v>20</v>
      </c>
      <c r="M1485" s="9" t="s">
        <v>33</v>
      </c>
      <c r="N1485" s="9">
        <v>89929</v>
      </c>
      <c r="O1485" s="9">
        <v>2547</v>
      </c>
      <c r="P1485" s="14">
        <v>3118.23</v>
      </c>
      <c r="Q1485" s="14">
        <f t="shared" si="186"/>
        <v>3118.23</v>
      </c>
      <c r="R1485" s="9">
        <v>148</v>
      </c>
      <c r="S1485" s="9" t="b">
        <v>0</v>
      </c>
      <c r="T1485" s="9">
        <v>0</v>
      </c>
      <c r="U1485" s="9">
        <f t="shared" si="187"/>
        <v>0</v>
      </c>
      <c r="V1485" s="14">
        <f t="shared" si="188"/>
        <v>4281.77</v>
      </c>
      <c r="W1485" s="14">
        <f t="shared" si="189"/>
        <v>21.0691216216216</v>
      </c>
      <c r="X1485" s="14">
        <f t="shared" si="190"/>
        <v>0</v>
      </c>
      <c r="Y1485" s="9">
        <f t="shared" si="191"/>
        <v>0</v>
      </c>
    </row>
    <row r="1486" spans="1:25">
      <c r="A1486" s="5" t="s">
        <v>3072</v>
      </c>
      <c r="B1486" s="6" t="s">
        <v>3073</v>
      </c>
      <c r="C1486" s="7" t="s">
        <v>4127</v>
      </c>
      <c r="D1486" s="7">
        <v>45035</v>
      </c>
      <c r="E1486" s="6">
        <v>4</v>
      </c>
      <c r="F1486" s="6">
        <v>19</v>
      </c>
      <c r="G1486" s="6">
        <v>2023</v>
      </c>
      <c r="H1486" s="7">
        <f t="shared" si="184"/>
        <v>45035</v>
      </c>
      <c r="I1486" s="7" t="str" cm="1">
        <f t="array" ref="I1486">_xlfn.IFS(E1486=1,"January",E1486=2,"Febuary",E1486=3,"March",E1486=4,"April",E1486=5,"May",E1486=6,"June",E1486=7,"July",E1486=8,"August",E1486=9,"September",E1486=10,"October",E1486=11,"November",E1486=12,"December",E1486&gt;12,_xlfn.IFS(F1486=1,"January",F1486=2,"Febuary",F1486=3,"March",F1486=4,"April",F1486=5,"May",F1486=6,"June",F1486=7,"July",F1486=8,"August",F1486=9,"September",F1486=10,"October",F1486=11,"November",F1486=12,"December"))</f>
        <v>April</v>
      </c>
      <c r="J1486" s="7" t="str" cm="1">
        <f t="array" ref="J1486">_xlfn.IFS(OR(I1486="December",I1486="January",I1486="Febuary"),"Winter",OR(I1486="March",I1486="April",I1486="May"),"Spring",OR(I1486="June",I1486="July",I1486="August"),"Summer",OR(I1486="September",I1486="October",I1486="November"),"Fall")</f>
        <v>Spring</v>
      </c>
      <c r="K1486" s="11">
        <v>45062</v>
      </c>
      <c r="L1486" s="6">
        <f t="shared" si="185"/>
        <v>27</v>
      </c>
      <c r="M1486" s="6" t="s">
        <v>33</v>
      </c>
      <c r="N1486" s="6">
        <v>24051</v>
      </c>
      <c r="O1486" s="6">
        <v>992</v>
      </c>
      <c r="P1486" s="12">
        <v>811.88</v>
      </c>
      <c r="Q1486" s="12">
        <f t="shared" si="186"/>
        <v>811.88</v>
      </c>
      <c r="R1486" s="6">
        <v>148</v>
      </c>
      <c r="S1486" s="6" t="b">
        <v>0</v>
      </c>
      <c r="T1486" s="6">
        <v>0</v>
      </c>
      <c r="U1486" s="6">
        <f t="shared" si="187"/>
        <v>0</v>
      </c>
      <c r="V1486" s="12">
        <f t="shared" si="188"/>
        <v>6588.12</v>
      </c>
      <c r="W1486" s="12">
        <f t="shared" si="189"/>
        <v>5.48567567567568</v>
      </c>
      <c r="X1486" s="12">
        <f t="shared" si="190"/>
        <v>0</v>
      </c>
      <c r="Y1486" s="6">
        <f t="shared" si="191"/>
        <v>0</v>
      </c>
    </row>
    <row r="1487" spans="1:25">
      <c r="A1487" s="8" t="s">
        <v>3074</v>
      </c>
      <c r="B1487" s="9" t="s">
        <v>3075</v>
      </c>
      <c r="C1487" s="10" t="s">
        <v>4131</v>
      </c>
      <c r="D1487" s="10">
        <v>45205</v>
      </c>
      <c r="E1487" s="9">
        <v>10</v>
      </c>
      <c r="F1487" s="9">
        <v>6</v>
      </c>
      <c r="G1487" s="9">
        <v>2023</v>
      </c>
      <c r="H1487" s="10">
        <f t="shared" si="184"/>
        <v>45205</v>
      </c>
      <c r="I1487" s="10" t="str" cm="1">
        <f t="array" ref="I1487">_xlfn.IFS(E1487=1,"January",E1487=2,"Febuary",E1487=3,"March",E1487=4,"April",E1487=5,"May",E1487=6,"June",E1487=7,"July",E1487=8,"August",E1487=9,"September",E1487=10,"October",E1487=11,"November",E1487=12,"December",E1487&gt;12,_xlfn.IFS(F1487=1,"January",F1487=2,"Febuary",F1487=3,"March",F1487=4,"April",F1487=5,"May",F1487=6,"June",F1487=7,"July",F1487=8,"August",F1487=9,"September",F1487=10,"October",F1487=11,"November",F1487=12,"December"))</f>
        <v>October</v>
      </c>
      <c r="J1487" s="10" t="str" cm="1">
        <f t="array" ref="J1487">_xlfn.IFS(OR(I1487="December",I1487="January",I1487="Febuary"),"Winter",OR(I1487="March",I1487="April",I1487="May"),"Spring",OR(I1487="June",I1487="July",I1487="August"),"Summer",OR(I1487="September",I1487="October",I1487="November"),"Fall")</f>
        <v>Fall</v>
      </c>
      <c r="K1487" s="13">
        <v>45228</v>
      </c>
      <c r="L1487" s="9">
        <f t="shared" si="185"/>
        <v>23</v>
      </c>
      <c r="M1487" s="9" t="s">
        <v>14</v>
      </c>
      <c r="N1487" s="9">
        <v>52474</v>
      </c>
      <c r="O1487" s="9">
        <v>2540</v>
      </c>
      <c r="P1487" s="14">
        <v>1710.28</v>
      </c>
      <c r="Q1487" s="14">
        <f t="shared" si="186"/>
        <v>1710.28</v>
      </c>
      <c r="R1487" s="9">
        <v>434</v>
      </c>
      <c r="S1487" s="9" t="b">
        <v>1</v>
      </c>
      <c r="T1487" s="9">
        <v>0</v>
      </c>
      <c r="U1487" s="9">
        <f t="shared" si="187"/>
        <v>0</v>
      </c>
      <c r="V1487" s="14">
        <f t="shared" si="188"/>
        <v>19989.72</v>
      </c>
      <c r="W1487" s="14">
        <f t="shared" si="189"/>
        <v>3.94073732718894</v>
      </c>
      <c r="X1487" s="14">
        <f t="shared" si="190"/>
        <v>0</v>
      </c>
      <c r="Y1487" s="9">
        <f t="shared" si="191"/>
        <v>0</v>
      </c>
    </row>
    <row r="1488" spans="1:25">
      <c r="A1488" s="5" t="s">
        <v>3076</v>
      </c>
      <c r="B1488" s="6" t="s">
        <v>3077</v>
      </c>
      <c r="C1488" s="7" t="s">
        <v>4128</v>
      </c>
      <c r="D1488" s="7">
        <v>45261</v>
      </c>
      <c r="E1488" s="6">
        <v>12</v>
      </c>
      <c r="F1488" s="6">
        <v>1</v>
      </c>
      <c r="G1488" s="6">
        <v>2023</v>
      </c>
      <c r="H1488" s="7">
        <f t="shared" si="184"/>
        <v>45261</v>
      </c>
      <c r="I1488" s="7" t="str" cm="1">
        <f t="array" ref="I1488">_xlfn.IFS(E1488=1,"January",E1488=2,"Febuary",E1488=3,"March",E1488=4,"April",E1488=5,"May",E1488=6,"June",E1488=7,"July",E1488=8,"August",E1488=9,"September",E1488=10,"October",E1488=11,"November",E1488=12,"December",E1488&gt;12,_xlfn.IFS(F1488=1,"January",F1488=2,"Febuary",F1488=3,"March",F1488=4,"April",F1488=5,"May",F1488=6,"June",F1488=7,"July",F1488=8,"August",F1488=9,"September",F1488=10,"October",F1488=11,"November",F1488=12,"December"))</f>
        <v>December</v>
      </c>
      <c r="J1488" s="7" t="str" cm="1">
        <f t="array" ref="J1488">_xlfn.IFS(OR(I1488="December",I1488="January",I1488="Febuary"),"Winter",OR(I1488="March",I1488="April",I1488="May"),"Spring",OR(I1488="June",I1488="July",I1488="August"),"Summer",OR(I1488="September",I1488="October",I1488="November"),"Fall")</f>
        <v>Winter</v>
      </c>
      <c r="K1488" s="11">
        <v>45283</v>
      </c>
      <c r="L1488" s="6">
        <f t="shared" si="185"/>
        <v>22</v>
      </c>
      <c r="M1488" s="6" t="s">
        <v>41</v>
      </c>
      <c r="N1488" s="6">
        <v>92748</v>
      </c>
      <c r="O1488" s="6">
        <v>3760</v>
      </c>
      <c r="P1488" s="12">
        <v>6597.41</v>
      </c>
      <c r="Q1488" s="12">
        <f t="shared" si="186"/>
        <v>3636.145</v>
      </c>
      <c r="R1488" s="6">
        <v>474</v>
      </c>
      <c r="S1488" s="6" t="b">
        <v>0</v>
      </c>
      <c r="T1488" s="6">
        <v>0</v>
      </c>
      <c r="U1488" s="6">
        <f t="shared" si="187"/>
        <v>0</v>
      </c>
      <c r="V1488" s="12">
        <f t="shared" si="188"/>
        <v>20063.855</v>
      </c>
      <c r="W1488" s="12">
        <f t="shared" si="189"/>
        <v>7.67119198312236</v>
      </c>
      <c r="X1488" s="12">
        <f t="shared" si="190"/>
        <v>0</v>
      </c>
      <c r="Y1488" s="6">
        <f t="shared" si="191"/>
        <v>0</v>
      </c>
    </row>
    <row r="1489" spans="1:25">
      <c r="A1489" s="8" t="s">
        <v>3078</v>
      </c>
      <c r="B1489" s="9" t="s">
        <v>3079</v>
      </c>
      <c r="C1489" s="10" t="s">
        <v>4129</v>
      </c>
      <c r="D1489" s="10">
        <v>45041</v>
      </c>
      <c r="E1489" s="9">
        <v>4</v>
      </c>
      <c r="F1489" s="9">
        <v>25</v>
      </c>
      <c r="G1489" s="9">
        <v>2023</v>
      </c>
      <c r="H1489" s="10">
        <f t="shared" si="184"/>
        <v>45041</v>
      </c>
      <c r="I1489" s="10" t="str" cm="1">
        <f t="array" ref="I1489">_xlfn.IFS(E1489=1,"January",E1489=2,"Febuary",E1489=3,"March",E1489=4,"April",E1489=5,"May",E1489=6,"June",E1489=7,"July",E1489=8,"August",E1489=9,"September",E1489=10,"October",E1489=11,"November",E1489=12,"December",E1489&gt;12,_xlfn.IFS(F1489=1,"January",F1489=2,"Febuary",F1489=3,"March",F1489=4,"April",F1489=5,"May",F1489=6,"June",F1489=7,"July",F1489=8,"August",F1489=9,"September",F1489=10,"October",F1489=11,"November",F1489=12,"December"))</f>
        <v>April</v>
      </c>
      <c r="J1489" s="10" t="str" cm="1">
        <f t="array" ref="J1489">_xlfn.IFS(OR(I1489="December",I1489="January",I1489="Febuary"),"Winter",OR(I1489="March",I1489="April",I1489="May"),"Spring",OR(I1489="June",I1489="July",I1489="August"),"Summer",OR(I1489="September",I1489="October",I1489="November"),"Fall")</f>
        <v>Spring</v>
      </c>
      <c r="K1489" s="13">
        <v>45054</v>
      </c>
      <c r="L1489" s="9">
        <f t="shared" si="185"/>
        <v>13</v>
      </c>
      <c r="M1489" s="9" t="s">
        <v>23</v>
      </c>
      <c r="N1489" s="9">
        <v>70626</v>
      </c>
      <c r="O1489" s="9">
        <v>3122</v>
      </c>
      <c r="P1489" s="14">
        <v>3914.05</v>
      </c>
      <c r="Q1489" s="14">
        <f t="shared" si="186"/>
        <v>3636.145</v>
      </c>
      <c r="R1489" s="9">
        <v>181</v>
      </c>
      <c r="S1489" s="9" t="b">
        <v>0</v>
      </c>
      <c r="T1489" s="9">
        <v>0</v>
      </c>
      <c r="U1489" s="9">
        <f t="shared" si="187"/>
        <v>0</v>
      </c>
      <c r="V1489" s="14">
        <f t="shared" si="188"/>
        <v>5413.855</v>
      </c>
      <c r="W1489" s="14">
        <f t="shared" si="189"/>
        <v>20.0891988950276</v>
      </c>
      <c r="X1489" s="14">
        <f t="shared" si="190"/>
        <v>0</v>
      </c>
      <c r="Y1489" s="9">
        <f t="shared" si="191"/>
        <v>0</v>
      </c>
    </row>
    <row r="1490" spans="1:25">
      <c r="A1490" s="5" t="s">
        <v>3080</v>
      </c>
      <c r="B1490" s="6" t="s">
        <v>3081</v>
      </c>
      <c r="C1490" s="7" t="s">
        <v>4127</v>
      </c>
      <c r="D1490" s="7">
        <v>45075</v>
      </c>
      <c r="E1490" s="6">
        <v>5</v>
      </c>
      <c r="F1490" s="6">
        <v>29</v>
      </c>
      <c r="G1490" s="6">
        <v>2023</v>
      </c>
      <c r="H1490" s="7">
        <f t="shared" si="184"/>
        <v>45075</v>
      </c>
      <c r="I1490" s="7" t="str" cm="1">
        <f t="array" ref="I1490">_xlfn.IFS(E1490=1,"January",E1490=2,"Febuary",E1490=3,"March",E1490=4,"April",E1490=5,"May",E1490=6,"June",E1490=7,"July",E1490=8,"August",E1490=9,"September",E1490=10,"October",E1490=11,"November",E1490=12,"December",E1490&gt;12,_xlfn.IFS(F1490=1,"January",F1490=2,"Febuary",F1490=3,"March",F1490=4,"April",F1490=5,"May",F1490=6,"June",F1490=7,"July",F1490=8,"August",F1490=9,"September",F1490=10,"October",F1490=11,"November",F1490=12,"December"))</f>
        <v>May</v>
      </c>
      <c r="J1490" s="7" t="str" cm="1">
        <f t="array" ref="J1490">_xlfn.IFS(OR(I1490="December",I1490="January",I1490="Febuary"),"Winter",OR(I1490="March",I1490="April",I1490="May"),"Spring",OR(I1490="June",I1490="July",I1490="August"),"Summer",OR(I1490="September",I1490="October",I1490="November"),"Fall")</f>
        <v>Spring</v>
      </c>
      <c r="K1490" s="11">
        <v>45081</v>
      </c>
      <c r="L1490" s="6">
        <f t="shared" si="185"/>
        <v>6</v>
      </c>
      <c r="M1490" s="6" t="s">
        <v>138</v>
      </c>
      <c r="N1490" s="6">
        <v>7960</v>
      </c>
      <c r="O1490" s="6">
        <v>271</v>
      </c>
      <c r="P1490" s="12">
        <v>141.35</v>
      </c>
      <c r="Q1490" s="12">
        <f t="shared" si="186"/>
        <v>141.35</v>
      </c>
      <c r="R1490" s="6">
        <v>35</v>
      </c>
      <c r="S1490" s="6" t="b">
        <v>1</v>
      </c>
      <c r="T1490" s="6">
        <v>0</v>
      </c>
      <c r="U1490" s="6">
        <f t="shared" si="187"/>
        <v>0</v>
      </c>
      <c r="V1490" s="12">
        <f t="shared" si="188"/>
        <v>1608.65</v>
      </c>
      <c r="W1490" s="12">
        <f t="shared" si="189"/>
        <v>4.03857142857143</v>
      </c>
      <c r="X1490" s="12">
        <f t="shared" si="190"/>
        <v>0</v>
      </c>
      <c r="Y1490" s="6">
        <f t="shared" si="191"/>
        <v>0</v>
      </c>
    </row>
    <row r="1491" spans="1:25">
      <c r="A1491" s="8" t="s">
        <v>3082</v>
      </c>
      <c r="B1491" s="9" t="s">
        <v>3083</v>
      </c>
      <c r="C1491" s="10" t="s">
        <v>4129</v>
      </c>
      <c r="D1491" s="10">
        <v>44973</v>
      </c>
      <c r="E1491" s="9">
        <v>2</v>
      </c>
      <c r="F1491" s="9">
        <v>16</v>
      </c>
      <c r="G1491" s="9">
        <v>2023</v>
      </c>
      <c r="H1491" s="10">
        <f t="shared" si="184"/>
        <v>44973</v>
      </c>
      <c r="I1491" s="10" t="str" cm="1">
        <f t="array" ref="I1491">_xlfn.IFS(E1491=1,"January",E1491=2,"Febuary",E1491=3,"March",E1491=4,"April",E1491=5,"May",E1491=6,"June",E1491=7,"July",E1491=8,"August",E1491=9,"September",E1491=10,"October",E1491=11,"November",E1491=12,"December",E1491&gt;12,_xlfn.IFS(F1491=1,"January",F1491=2,"Febuary",F1491=3,"March",F1491=4,"April",F1491=5,"May",F1491=6,"June",F1491=7,"July",F1491=8,"August",F1491=9,"September",F1491=10,"October",F1491=11,"November",F1491=12,"December"))</f>
        <v>Febuary</v>
      </c>
      <c r="J1491" s="10" t="str" cm="1">
        <f t="array" ref="J1491">_xlfn.IFS(OR(I1491="December",I1491="January",I1491="Febuary"),"Winter",OR(I1491="March",I1491="April",I1491="May"),"Spring",OR(I1491="June",I1491="July",I1491="August"),"Summer",OR(I1491="September",I1491="October",I1491="November"),"Fall")</f>
        <v>Winter</v>
      </c>
      <c r="K1491" s="13">
        <v>44999</v>
      </c>
      <c r="L1491" s="9">
        <f t="shared" si="185"/>
        <v>26</v>
      </c>
      <c r="M1491" s="9" t="s">
        <v>14</v>
      </c>
      <c r="N1491" s="9">
        <v>36772</v>
      </c>
      <c r="O1491" s="9">
        <v>1596</v>
      </c>
      <c r="P1491" s="14">
        <v>2720.34</v>
      </c>
      <c r="Q1491" s="14">
        <f t="shared" si="186"/>
        <v>2720.34</v>
      </c>
      <c r="R1491" s="9">
        <v>0</v>
      </c>
      <c r="S1491" s="9" t="b">
        <v>1</v>
      </c>
      <c r="T1491" s="9">
        <v>0</v>
      </c>
      <c r="U1491" s="9">
        <f t="shared" si="187"/>
        <v>0</v>
      </c>
      <c r="V1491" s="14">
        <f t="shared" si="188"/>
        <v>-2720.34</v>
      </c>
      <c r="W1491" s="14">
        <f t="shared" si="189"/>
        <v>0</v>
      </c>
      <c r="X1491" s="14">
        <f t="shared" si="190"/>
        <v>0</v>
      </c>
      <c r="Y1491" s="9">
        <f t="shared" si="191"/>
        <v>0</v>
      </c>
    </row>
    <row r="1492" spans="1:25">
      <c r="A1492" s="5" t="s">
        <v>3084</v>
      </c>
      <c r="B1492" s="6" t="s">
        <v>3085</v>
      </c>
      <c r="C1492" s="7" t="s">
        <v>4127</v>
      </c>
      <c r="D1492" s="7">
        <v>45266</v>
      </c>
      <c r="E1492" s="6">
        <v>12</v>
      </c>
      <c r="F1492" s="6">
        <v>6</v>
      </c>
      <c r="G1492" s="6">
        <v>2023</v>
      </c>
      <c r="H1492" s="7">
        <f t="shared" si="184"/>
        <v>45266</v>
      </c>
      <c r="I1492" s="7" t="str" cm="1">
        <f t="array" ref="I1492">_xlfn.IFS(E1492=1,"January",E1492=2,"Febuary",E1492=3,"March",E1492=4,"April",E1492=5,"May",E1492=6,"June",E1492=7,"July",E1492=8,"August",E1492=9,"September",E1492=10,"October",E1492=11,"November",E1492=12,"December",E1492&gt;12,_xlfn.IFS(F1492=1,"January",F1492=2,"Febuary",F1492=3,"March",F1492=4,"April",F1492=5,"May",F1492=6,"June",F1492=7,"July",F1492=8,"August",F1492=9,"September",F1492=10,"October",F1492=11,"November",F1492=12,"December"))</f>
        <v>December</v>
      </c>
      <c r="J1492" s="7" t="str" cm="1">
        <f t="array" ref="J1492">_xlfn.IFS(OR(I1492="December",I1492="January",I1492="Febuary"),"Winter",OR(I1492="March",I1492="April",I1492="May"),"Spring",OR(I1492="June",I1492="July",I1492="August"),"Summer",OR(I1492="September",I1492="October",I1492="November"),"Fall")</f>
        <v>Winter</v>
      </c>
      <c r="K1492" s="11">
        <v>45279</v>
      </c>
      <c r="L1492" s="6">
        <f t="shared" si="185"/>
        <v>13</v>
      </c>
      <c r="M1492" s="6" t="s">
        <v>415</v>
      </c>
      <c r="N1492" s="6">
        <v>22520</v>
      </c>
      <c r="O1492" s="6">
        <v>931</v>
      </c>
      <c r="P1492" s="12">
        <v>1835.18</v>
      </c>
      <c r="Q1492" s="12">
        <f t="shared" si="186"/>
        <v>1835.18</v>
      </c>
      <c r="R1492" s="6">
        <v>130</v>
      </c>
      <c r="S1492" s="6" t="b">
        <v>0</v>
      </c>
      <c r="T1492" s="6">
        <v>0</v>
      </c>
      <c r="U1492" s="6">
        <f t="shared" si="187"/>
        <v>0</v>
      </c>
      <c r="V1492" s="12">
        <f t="shared" si="188"/>
        <v>4664.82</v>
      </c>
      <c r="W1492" s="12">
        <f t="shared" si="189"/>
        <v>14.1167692307692</v>
      </c>
      <c r="X1492" s="12">
        <f t="shared" si="190"/>
        <v>0</v>
      </c>
      <c r="Y1492" s="6">
        <f t="shared" si="191"/>
        <v>0</v>
      </c>
    </row>
    <row r="1493" spans="1:25">
      <c r="A1493" s="8" t="s">
        <v>3086</v>
      </c>
      <c r="B1493" s="9" t="s">
        <v>3087</v>
      </c>
      <c r="C1493" s="10" t="s">
        <v>4131</v>
      </c>
      <c r="D1493" s="10">
        <v>45241</v>
      </c>
      <c r="E1493" s="9">
        <v>11</v>
      </c>
      <c r="F1493" s="9">
        <v>11</v>
      </c>
      <c r="G1493" s="9">
        <v>2023</v>
      </c>
      <c r="H1493" s="10">
        <f t="shared" si="184"/>
        <v>45241</v>
      </c>
      <c r="I1493" s="10" t="str" cm="1">
        <f t="array" ref="I1493">_xlfn.IFS(E1493=1,"January",E1493=2,"Febuary",E1493=3,"March",E1493=4,"April",E1493=5,"May",E1493=6,"June",E1493=7,"July",E1493=8,"August",E1493=9,"September",E1493=10,"October",E1493=11,"November",E1493=12,"December",E1493&gt;12,_xlfn.IFS(F1493=1,"January",F1493=2,"Febuary",F1493=3,"March",F1493=4,"April",F1493=5,"May",F1493=6,"June",F1493=7,"July",F1493=8,"August",F1493=9,"September",F1493=10,"October",F1493=11,"November",F1493=12,"December"))</f>
        <v>November</v>
      </c>
      <c r="J1493" s="10" t="str" cm="1">
        <f t="array" ref="J1493">_xlfn.IFS(OR(I1493="December",I1493="January",I1493="Febuary"),"Winter",OR(I1493="March",I1493="April",I1493="May"),"Spring",OR(I1493="June",I1493="July",I1493="August"),"Summer",OR(I1493="September",I1493="October",I1493="November"),"Fall")</f>
        <v>Fall</v>
      </c>
      <c r="K1493" s="13">
        <v>45248</v>
      </c>
      <c r="L1493" s="9">
        <f t="shared" si="185"/>
        <v>7</v>
      </c>
      <c r="M1493" s="9" t="s">
        <v>23</v>
      </c>
      <c r="N1493" s="9">
        <v>50481</v>
      </c>
      <c r="O1493" s="9">
        <v>1266</v>
      </c>
      <c r="P1493" s="14">
        <v>1783.65</v>
      </c>
      <c r="Q1493" s="14">
        <f t="shared" si="186"/>
        <v>1783.65</v>
      </c>
      <c r="R1493" s="9">
        <v>217</v>
      </c>
      <c r="S1493" s="9" t="b">
        <v>1</v>
      </c>
      <c r="T1493" s="9">
        <v>0</v>
      </c>
      <c r="U1493" s="9">
        <f t="shared" si="187"/>
        <v>0</v>
      </c>
      <c r="V1493" s="14">
        <f t="shared" si="188"/>
        <v>9066.35</v>
      </c>
      <c r="W1493" s="14">
        <f t="shared" si="189"/>
        <v>8.21958525345622</v>
      </c>
      <c r="X1493" s="14">
        <f t="shared" si="190"/>
        <v>0</v>
      </c>
      <c r="Y1493" s="9">
        <f t="shared" si="191"/>
        <v>0</v>
      </c>
    </row>
    <row r="1494" spans="1:25">
      <c r="A1494" s="5" t="s">
        <v>3088</v>
      </c>
      <c r="B1494" s="6" t="s">
        <v>3089</v>
      </c>
      <c r="C1494" s="7" t="s">
        <v>4127</v>
      </c>
      <c r="D1494" s="7">
        <v>44998</v>
      </c>
      <c r="E1494" s="6">
        <v>3</v>
      </c>
      <c r="F1494" s="6">
        <v>13</v>
      </c>
      <c r="G1494" s="6">
        <v>2023</v>
      </c>
      <c r="H1494" s="7">
        <f t="shared" si="184"/>
        <v>44998</v>
      </c>
      <c r="I1494" s="7" t="str" cm="1">
        <f t="array" ref="I1494">_xlfn.IFS(E1494=1,"January",E1494=2,"Febuary",E1494=3,"March",E1494=4,"April",E1494=5,"May",E1494=6,"June",E1494=7,"July",E1494=8,"August",E1494=9,"September",E1494=10,"October",E1494=11,"November",E1494=12,"December",E1494&gt;12,_xlfn.IFS(F1494=1,"January",F1494=2,"Febuary",F1494=3,"March",F1494=4,"April",F1494=5,"May",F1494=6,"June",F1494=7,"July",F1494=8,"August",F1494=9,"September",F1494=10,"October",F1494=11,"November",F1494=12,"December"))</f>
        <v>March</v>
      </c>
      <c r="J1494" s="7" t="str" cm="1">
        <f t="array" ref="J1494">_xlfn.IFS(OR(I1494="December",I1494="January",I1494="Febuary"),"Winter",OR(I1494="March",I1494="April",I1494="May"),"Spring",OR(I1494="June",I1494="July",I1494="August"),"Summer",OR(I1494="September",I1494="October",I1494="November"),"Fall")</f>
        <v>Spring</v>
      </c>
      <c r="K1494" s="11">
        <v>45005</v>
      </c>
      <c r="L1494" s="6">
        <f t="shared" si="185"/>
        <v>7</v>
      </c>
      <c r="M1494" s="6" t="s">
        <v>41</v>
      </c>
      <c r="N1494" s="6">
        <v>37408</v>
      </c>
      <c r="O1494" s="6">
        <v>1200</v>
      </c>
      <c r="P1494" s="12">
        <v>1506.68</v>
      </c>
      <c r="Q1494" s="12">
        <f t="shared" si="186"/>
        <v>1506.68</v>
      </c>
      <c r="R1494" s="6">
        <v>204</v>
      </c>
      <c r="S1494" s="6" t="b">
        <v>1</v>
      </c>
      <c r="T1494" s="6">
        <v>0</v>
      </c>
      <c r="U1494" s="6">
        <f t="shared" si="187"/>
        <v>0</v>
      </c>
      <c r="V1494" s="12">
        <f t="shared" si="188"/>
        <v>8693.32</v>
      </c>
      <c r="W1494" s="12">
        <f t="shared" si="189"/>
        <v>7.3856862745098</v>
      </c>
      <c r="X1494" s="12">
        <f t="shared" si="190"/>
        <v>0</v>
      </c>
      <c r="Y1494" s="6">
        <f t="shared" si="191"/>
        <v>0</v>
      </c>
    </row>
    <row r="1495" spans="1:25">
      <c r="A1495" s="8" t="s">
        <v>3090</v>
      </c>
      <c r="B1495" s="9" t="s">
        <v>3091</v>
      </c>
      <c r="C1495" s="10" t="s">
        <v>4127</v>
      </c>
      <c r="D1495" s="10">
        <v>45216</v>
      </c>
      <c r="E1495" s="9">
        <v>10</v>
      </c>
      <c r="F1495" s="9">
        <v>17</v>
      </c>
      <c r="G1495" s="9">
        <v>2023</v>
      </c>
      <c r="H1495" s="10">
        <f t="shared" si="184"/>
        <v>45216</v>
      </c>
      <c r="I1495" s="10" t="str" cm="1">
        <f t="array" ref="I1495">_xlfn.IFS(E1495=1,"January",E1495=2,"Febuary",E1495=3,"March",E1495=4,"April",E1495=5,"May",E1495=6,"June",E1495=7,"July",E1495=8,"August",E1495=9,"September",E1495=10,"October",E1495=11,"November",E1495=12,"December",E1495&gt;12,_xlfn.IFS(F1495=1,"January",F1495=2,"Febuary",F1495=3,"March",F1495=4,"April",F1495=5,"May",F1495=6,"June",F1495=7,"July",F1495=8,"August",F1495=9,"September",F1495=10,"October",F1495=11,"November",F1495=12,"December"))</f>
        <v>October</v>
      </c>
      <c r="J1495" s="10" t="str" cm="1">
        <f t="array" ref="J1495">_xlfn.IFS(OR(I1495="December",I1495="January",I1495="Febuary"),"Winter",OR(I1495="March",I1495="April",I1495="May"),"Spring",OR(I1495="June",I1495="July",I1495="August"),"Summer",OR(I1495="September",I1495="October",I1495="November"),"Fall")</f>
        <v>Fall</v>
      </c>
      <c r="K1495" s="13">
        <v>45227</v>
      </c>
      <c r="L1495" s="9">
        <f t="shared" si="185"/>
        <v>11</v>
      </c>
      <c r="M1495" s="9" t="s">
        <v>14</v>
      </c>
      <c r="N1495" s="9">
        <v>95006</v>
      </c>
      <c r="O1495" s="9">
        <v>4008</v>
      </c>
      <c r="P1495" s="14">
        <v>7285.04</v>
      </c>
      <c r="Q1495" s="14">
        <f t="shared" si="186"/>
        <v>3636.145</v>
      </c>
      <c r="R1495" s="9">
        <v>760</v>
      </c>
      <c r="S1495" s="9" t="b">
        <v>1</v>
      </c>
      <c r="T1495" s="9">
        <v>0</v>
      </c>
      <c r="U1495" s="9">
        <f t="shared" si="187"/>
        <v>0</v>
      </c>
      <c r="V1495" s="14">
        <f t="shared" si="188"/>
        <v>34363.855</v>
      </c>
      <c r="W1495" s="14">
        <f t="shared" si="189"/>
        <v>4.78440131578947</v>
      </c>
      <c r="X1495" s="14">
        <f t="shared" si="190"/>
        <v>0</v>
      </c>
      <c r="Y1495" s="9">
        <f t="shared" si="191"/>
        <v>0</v>
      </c>
    </row>
    <row r="1496" spans="1:25">
      <c r="A1496" s="5" t="s">
        <v>3092</v>
      </c>
      <c r="B1496" s="6" t="s">
        <v>3093</v>
      </c>
      <c r="C1496" s="7" t="s">
        <v>4128</v>
      </c>
      <c r="D1496" s="7">
        <v>45174</v>
      </c>
      <c r="E1496" s="6">
        <v>9</v>
      </c>
      <c r="F1496" s="6">
        <v>5</v>
      </c>
      <c r="G1496" s="6">
        <v>2023</v>
      </c>
      <c r="H1496" s="7">
        <f t="shared" si="184"/>
        <v>45174</v>
      </c>
      <c r="I1496" s="7" t="str" cm="1">
        <f t="array" ref="I1496">_xlfn.IFS(E1496=1,"January",E1496=2,"Febuary",E1496=3,"March",E1496=4,"April",E1496=5,"May",E1496=6,"June",E1496=7,"July",E1496=8,"August",E1496=9,"September",E1496=10,"October",E1496=11,"November",E1496=12,"December",E1496&gt;12,_xlfn.IFS(F1496=1,"January",F1496=2,"Febuary",F1496=3,"March",F1496=4,"April",F1496=5,"May",F1496=6,"June",F1496=7,"July",F1496=8,"August",F1496=9,"September",F1496=10,"October",F1496=11,"November",F1496=12,"December"))</f>
        <v>September</v>
      </c>
      <c r="J1496" s="7" t="str" cm="1">
        <f t="array" ref="J1496">_xlfn.IFS(OR(I1496="December",I1496="January",I1496="Febuary"),"Winter",OR(I1496="March",I1496="April",I1496="May"),"Spring",OR(I1496="June",I1496="July",I1496="August"),"Summer",OR(I1496="September",I1496="October",I1496="November"),"Fall")</f>
        <v>Fall</v>
      </c>
      <c r="K1496" s="11">
        <v>45067</v>
      </c>
      <c r="L1496" s="6">
        <f t="shared" si="185"/>
        <v>45204</v>
      </c>
      <c r="M1496" s="6" t="s">
        <v>41</v>
      </c>
      <c r="N1496" s="6">
        <v>58134</v>
      </c>
      <c r="O1496" s="6">
        <v>688</v>
      </c>
      <c r="P1496" s="12">
        <v>1327</v>
      </c>
      <c r="Q1496" s="12">
        <f t="shared" si="186"/>
        <v>1327</v>
      </c>
      <c r="R1496" s="6">
        <v>113</v>
      </c>
      <c r="S1496" s="6" t="b">
        <v>1</v>
      </c>
      <c r="T1496" s="6">
        <v>0</v>
      </c>
      <c r="U1496" s="6">
        <f t="shared" si="187"/>
        <v>0</v>
      </c>
      <c r="V1496" s="12">
        <f t="shared" si="188"/>
        <v>4323</v>
      </c>
      <c r="W1496" s="12">
        <f t="shared" si="189"/>
        <v>11.7433628318584</v>
      </c>
      <c r="X1496" s="12">
        <f t="shared" si="190"/>
        <v>0</v>
      </c>
      <c r="Y1496" s="6">
        <f t="shared" si="191"/>
        <v>0</v>
      </c>
    </row>
    <row r="1497" spans="1:25">
      <c r="A1497" s="8" t="s">
        <v>3094</v>
      </c>
      <c r="B1497" s="9" t="s">
        <v>3095</v>
      </c>
      <c r="C1497" s="10" t="s">
        <v>4128</v>
      </c>
      <c r="D1497" s="10">
        <v>45176</v>
      </c>
      <c r="E1497" s="9">
        <v>9</v>
      </c>
      <c r="F1497" s="9">
        <v>7</v>
      </c>
      <c r="G1497" s="9">
        <v>2023</v>
      </c>
      <c r="H1497" s="10">
        <f t="shared" si="184"/>
        <v>45176</v>
      </c>
      <c r="I1497" s="10" t="str" cm="1">
        <f t="array" ref="I1497">_xlfn.IFS(E1497=1,"January",E1497=2,"Febuary",E1497=3,"March",E1497=4,"April",E1497=5,"May",E1497=6,"June",E1497=7,"July",E1497=8,"August",E1497=9,"September",E1497=10,"October",E1497=11,"November",E1497=12,"December",E1497&gt;12,_xlfn.IFS(F1497=1,"January",F1497=2,"Febuary",F1497=3,"March",F1497=4,"April",F1497=5,"May",F1497=6,"June",F1497=7,"July",F1497=8,"August",F1497=9,"September",F1497=10,"October",F1497=11,"November",F1497=12,"December"))</f>
        <v>September</v>
      </c>
      <c r="J1497" s="10" t="str" cm="1">
        <f t="array" ref="J1497">_xlfn.IFS(OR(I1497="December",I1497="January",I1497="Febuary"),"Winter",OR(I1497="March",I1497="April",I1497="May"),"Spring",OR(I1497="June",I1497="July",I1497="August"),"Summer",OR(I1497="September",I1497="October",I1497="November"),"Fall")</f>
        <v>Fall</v>
      </c>
      <c r="K1497" s="13">
        <v>45189</v>
      </c>
      <c r="L1497" s="9">
        <f t="shared" si="185"/>
        <v>13</v>
      </c>
      <c r="M1497" s="9" t="s">
        <v>41</v>
      </c>
      <c r="N1497" s="9">
        <v>21491</v>
      </c>
      <c r="O1497" s="9">
        <v>909</v>
      </c>
      <c r="P1497" s="14">
        <v>1483.31</v>
      </c>
      <c r="Q1497" s="14">
        <f t="shared" si="186"/>
        <v>1483.31</v>
      </c>
      <c r="R1497" s="9">
        <v>0</v>
      </c>
      <c r="S1497" s="9" t="b">
        <v>1</v>
      </c>
      <c r="T1497" s="9">
        <v>0</v>
      </c>
      <c r="U1497" s="9">
        <f t="shared" si="187"/>
        <v>0</v>
      </c>
      <c r="V1497" s="14">
        <f t="shared" si="188"/>
        <v>-1483.31</v>
      </c>
      <c r="W1497" s="14">
        <f t="shared" si="189"/>
        <v>0</v>
      </c>
      <c r="X1497" s="14">
        <f t="shared" si="190"/>
        <v>0</v>
      </c>
      <c r="Y1497" s="9">
        <f t="shared" si="191"/>
        <v>0</v>
      </c>
    </row>
    <row r="1498" spans="1:25">
      <c r="A1498" s="5" t="s">
        <v>3096</v>
      </c>
      <c r="B1498" s="6" t="s">
        <v>3097</v>
      </c>
      <c r="C1498" s="7" t="s">
        <v>4129</v>
      </c>
      <c r="D1498" s="7" t="s">
        <v>3098</v>
      </c>
      <c r="E1498" s="6">
        <v>30</v>
      </c>
      <c r="F1498" s="6">
        <v>4</v>
      </c>
      <c r="G1498" s="6">
        <v>2023</v>
      </c>
      <c r="H1498" s="7">
        <f t="shared" si="184"/>
        <v>45046</v>
      </c>
      <c r="I1498" s="7" t="str" cm="1">
        <f t="array" ref="I1498">_xlfn.IFS(E1498=1,"January",E1498=2,"Febuary",E1498=3,"March",E1498=4,"April",E1498=5,"May",E1498=6,"June",E1498=7,"July",E1498=8,"August",E1498=9,"September",E1498=10,"October",E1498=11,"November",E1498=12,"December",E1498&gt;12,_xlfn.IFS(F1498=1,"January",F1498=2,"Febuary",F1498=3,"March",F1498=4,"April",F1498=5,"May",F1498=6,"June",F1498=7,"July",F1498=8,"August",F1498=9,"September",F1498=10,"October",F1498=11,"November",F1498=12,"December"))</f>
        <v>April</v>
      </c>
      <c r="J1498" s="7" t="str" cm="1">
        <f t="array" ref="J1498">_xlfn.IFS(OR(I1498="December",I1498="January",I1498="Febuary"),"Winter",OR(I1498="March",I1498="April",I1498="May"),"Spring",OR(I1498="June",I1498="July",I1498="August"),"Summer",OR(I1498="September",I1498="October",I1498="November"),"Fall")</f>
        <v>Spring</v>
      </c>
      <c r="K1498" s="11">
        <v>45055</v>
      </c>
      <c r="L1498" s="6">
        <f t="shared" si="185"/>
        <v>9</v>
      </c>
      <c r="M1498" s="6" t="s">
        <v>23</v>
      </c>
      <c r="N1498" s="6">
        <v>2341</v>
      </c>
      <c r="O1498" s="6">
        <v>40</v>
      </c>
      <c r="P1498" s="12">
        <v>46.73</v>
      </c>
      <c r="Q1498" s="12">
        <f t="shared" si="186"/>
        <v>46.73</v>
      </c>
      <c r="R1498" s="6">
        <v>3</v>
      </c>
      <c r="S1498" s="6" t="b">
        <v>1</v>
      </c>
      <c r="T1498" s="6">
        <v>0</v>
      </c>
      <c r="U1498" s="6">
        <f t="shared" si="187"/>
        <v>0</v>
      </c>
      <c r="V1498" s="12">
        <f t="shared" si="188"/>
        <v>103.27</v>
      </c>
      <c r="W1498" s="12">
        <f t="shared" si="189"/>
        <v>15.5766666666667</v>
      </c>
      <c r="X1498" s="12">
        <f t="shared" si="190"/>
        <v>0</v>
      </c>
      <c r="Y1498" s="6">
        <f t="shared" si="191"/>
        <v>0</v>
      </c>
    </row>
    <row r="1499" spans="1:25">
      <c r="A1499" s="8" t="s">
        <v>3099</v>
      </c>
      <c r="B1499" s="9" t="s">
        <v>3100</v>
      </c>
      <c r="C1499" s="10" t="s">
        <v>4131</v>
      </c>
      <c r="D1499" s="10">
        <v>45032</v>
      </c>
      <c r="E1499" s="9">
        <v>4</v>
      </c>
      <c r="F1499" s="9">
        <v>16</v>
      </c>
      <c r="G1499" s="9">
        <v>2023</v>
      </c>
      <c r="H1499" s="10">
        <f t="shared" si="184"/>
        <v>45032</v>
      </c>
      <c r="I1499" s="10" t="str" cm="1">
        <f t="array" ref="I1499">_xlfn.IFS(E1499=1,"January",E1499=2,"Febuary",E1499=3,"March",E1499=4,"April",E1499=5,"May",E1499=6,"June",E1499=7,"July",E1499=8,"August",E1499=9,"September",E1499=10,"October",E1499=11,"November",E1499=12,"December",E1499&gt;12,_xlfn.IFS(F1499=1,"January",F1499=2,"Febuary",F1499=3,"March",F1499=4,"April",F1499=5,"May",F1499=6,"June",F1499=7,"July",F1499=8,"August",F1499=9,"September",F1499=10,"October",F1499=11,"November",F1499=12,"December"))</f>
        <v>April</v>
      </c>
      <c r="J1499" s="10" t="str" cm="1">
        <f t="array" ref="J1499">_xlfn.IFS(OR(I1499="December",I1499="January",I1499="Febuary"),"Winter",OR(I1499="March",I1499="April",I1499="May"),"Spring",OR(I1499="June",I1499="July",I1499="August"),"Summer",OR(I1499="September",I1499="October",I1499="November"),"Fall")</f>
        <v>Spring</v>
      </c>
      <c r="K1499" s="13">
        <v>45027</v>
      </c>
      <c r="L1499" s="9">
        <f t="shared" si="185"/>
        <v>45062</v>
      </c>
      <c r="M1499" s="9" t="s">
        <v>19</v>
      </c>
      <c r="N1499" s="9">
        <v>45623</v>
      </c>
      <c r="O1499" s="9">
        <v>1395</v>
      </c>
      <c r="P1499" s="14">
        <v>1936.72</v>
      </c>
      <c r="Q1499" s="14">
        <f t="shared" si="186"/>
        <v>1936.72</v>
      </c>
      <c r="R1499" s="9">
        <v>82</v>
      </c>
      <c r="S1499" s="9" t="b">
        <v>0</v>
      </c>
      <c r="T1499" s="9">
        <v>0</v>
      </c>
      <c r="U1499" s="9">
        <f t="shared" si="187"/>
        <v>0</v>
      </c>
      <c r="V1499" s="14">
        <f t="shared" si="188"/>
        <v>2163.28</v>
      </c>
      <c r="W1499" s="14">
        <f t="shared" si="189"/>
        <v>23.6185365853659</v>
      </c>
      <c r="X1499" s="14">
        <f t="shared" si="190"/>
        <v>0</v>
      </c>
      <c r="Y1499" s="9">
        <f t="shared" si="191"/>
        <v>0</v>
      </c>
    </row>
    <row r="1500" spans="1:25">
      <c r="A1500" s="5" t="s">
        <v>3101</v>
      </c>
      <c r="B1500" s="6" t="s">
        <v>3102</v>
      </c>
      <c r="C1500" s="7" t="s">
        <v>4128</v>
      </c>
      <c r="D1500" s="7">
        <v>45125</v>
      </c>
      <c r="E1500" s="6">
        <v>7</v>
      </c>
      <c r="F1500" s="6">
        <v>18</v>
      </c>
      <c r="G1500" s="6">
        <v>2023</v>
      </c>
      <c r="H1500" s="7">
        <f t="shared" si="184"/>
        <v>45125</v>
      </c>
      <c r="I1500" s="7" t="str" cm="1">
        <f t="array" ref="I1500">_xlfn.IFS(E1500=1,"January",E1500=2,"Febuary",E1500=3,"March",E1500=4,"April",E1500=5,"May",E1500=6,"June",E1500=7,"July",E1500=8,"August",E1500=9,"September",E1500=10,"October",E1500=11,"November",E1500=12,"December",E1500&gt;12,_xlfn.IFS(F1500=1,"January",F1500=2,"Febuary",F1500=3,"March",F1500=4,"April",F1500=5,"May",F1500=6,"June",F1500=7,"July",F1500=8,"August",F1500=9,"September",F1500=10,"October",F1500=11,"November",F1500=12,"December"))</f>
        <v>July</v>
      </c>
      <c r="J1500" s="7" t="str" cm="1">
        <f t="array" ref="J1500">_xlfn.IFS(OR(I1500="December",I1500="January",I1500="Febuary"),"Winter",OR(I1500="March",I1500="April",I1500="May"),"Spring",OR(I1500="June",I1500="July",I1500="August"),"Summer",OR(I1500="September",I1500="October",I1500="November"),"Fall")</f>
        <v>Summer</v>
      </c>
      <c r="K1500" s="11">
        <v>45148</v>
      </c>
      <c r="L1500" s="6">
        <f t="shared" si="185"/>
        <v>23</v>
      </c>
      <c r="M1500" s="6" t="s">
        <v>19</v>
      </c>
      <c r="N1500" s="6">
        <v>91327</v>
      </c>
      <c r="O1500" s="6">
        <v>3865</v>
      </c>
      <c r="P1500" s="12">
        <v>5996.17</v>
      </c>
      <c r="Q1500" s="12">
        <f t="shared" si="186"/>
        <v>3636.145</v>
      </c>
      <c r="R1500" s="6">
        <v>493</v>
      </c>
      <c r="S1500" s="6" t="b">
        <v>0</v>
      </c>
      <c r="T1500" s="6">
        <v>0</v>
      </c>
      <c r="U1500" s="6">
        <f t="shared" si="187"/>
        <v>0</v>
      </c>
      <c r="V1500" s="12">
        <f t="shared" si="188"/>
        <v>21013.855</v>
      </c>
      <c r="W1500" s="12">
        <f t="shared" si="189"/>
        <v>7.3755476673428</v>
      </c>
      <c r="X1500" s="12">
        <f t="shared" si="190"/>
        <v>0</v>
      </c>
      <c r="Y1500" s="6">
        <f t="shared" si="191"/>
        <v>0</v>
      </c>
    </row>
    <row r="1501" spans="1:25">
      <c r="A1501" s="8" t="s">
        <v>3103</v>
      </c>
      <c r="B1501" s="9" t="s">
        <v>3104</v>
      </c>
      <c r="C1501" s="10" t="s">
        <v>4129</v>
      </c>
      <c r="D1501" s="10" t="s">
        <v>2733</v>
      </c>
      <c r="E1501" s="9">
        <v>24</v>
      </c>
      <c r="F1501" s="9">
        <v>1</v>
      </c>
      <c r="G1501" s="9">
        <v>2023</v>
      </c>
      <c r="H1501" s="10">
        <f t="shared" si="184"/>
        <v>44950</v>
      </c>
      <c r="I1501" s="10" t="str" cm="1">
        <f t="array" ref="I1501">_xlfn.IFS(E1501=1,"January",E1501=2,"Febuary",E1501=3,"March",E1501=4,"April",E1501=5,"May",E1501=6,"June",E1501=7,"July",E1501=8,"August",E1501=9,"September",E1501=10,"October",E1501=11,"November",E1501=12,"December",E1501&gt;12,_xlfn.IFS(F1501=1,"January",F1501=2,"Febuary",F1501=3,"March",F1501=4,"April",F1501=5,"May",F1501=6,"June",F1501=7,"July",F1501=8,"August",F1501=9,"September",F1501=10,"October",F1501=11,"November",F1501=12,"December"))</f>
        <v>January</v>
      </c>
      <c r="J1501" s="10" t="str" cm="1">
        <f t="array" ref="J1501">_xlfn.IFS(OR(I1501="December",I1501="January",I1501="Febuary"),"Winter",OR(I1501="March",I1501="April",I1501="May"),"Spring",OR(I1501="June",I1501="July",I1501="August"),"Summer",OR(I1501="September",I1501="October",I1501="November"),"Fall")</f>
        <v>Winter</v>
      </c>
      <c r="K1501" s="13">
        <v>44960</v>
      </c>
      <c r="L1501" s="9">
        <f t="shared" si="185"/>
        <v>10</v>
      </c>
      <c r="M1501" s="9" t="s">
        <v>23</v>
      </c>
      <c r="N1501" s="9">
        <v>1338</v>
      </c>
      <c r="O1501" s="9">
        <v>26</v>
      </c>
      <c r="P1501" s="14">
        <v>20.58</v>
      </c>
      <c r="Q1501" s="14">
        <f t="shared" si="186"/>
        <v>20.58</v>
      </c>
      <c r="R1501" s="9">
        <v>0</v>
      </c>
      <c r="S1501" s="9" t="b">
        <v>1</v>
      </c>
      <c r="T1501" s="9">
        <v>0</v>
      </c>
      <c r="U1501" s="9">
        <f t="shared" si="187"/>
        <v>0</v>
      </c>
      <c r="V1501" s="14">
        <f t="shared" si="188"/>
        <v>-20.58</v>
      </c>
      <c r="W1501" s="14">
        <f t="shared" si="189"/>
        <v>0</v>
      </c>
      <c r="X1501" s="14">
        <f t="shared" si="190"/>
        <v>0</v>
      </c>
      <c r="Y1501" s="9">
        <f t="shared" si="191"/>
        <v>0</v>
      </c>
    </row>
    <row r="1502" spans="1:25">
      <c r="A1502" s="5" t="s">
        <v>3105</v>
      </c>
      <c r="B1502" s="6" t="s">
        <v>3106</v>
      </c>
      <c r="C1502" s="7" t="s">
        <v>4131</v>
      </c>
      <c r="D1502" s="7">
        <v>45259</v>
      </c>
      <c r="E1502" s="6">
        <v>11</v>
      </c>
      <c r="F1502" s="6">
        <v>29</v>
      </c>
      <c r="G1502" s="6">
        <v>2023</v>
      </c>
      <c r="H1502" s="7">
        <f t="shared" si="184"/>
        <v>45259</v>
      </c>
      <c r="I1502" s="7" t="str" cm="1">
        <f t="array" ref="I1502">_xlfn.IFS(E1502=1,"January",E1502=2,"Febuary",E1502=3,"March",E1502=4,"April",E1502=5,"May",E1502=6,"June",E1502=7,"July",E1502=8,"August",E1502=9,"September",E1502=10,"October",E1502=11,"November",E1502=12,"December",E1502&gt;12,_xlfn.IFS(F1502=1,"January",F1502=2,"Febuary",F1502=3,"March",F1502=4,"April",F1502=5,"May",F1502=6,"June",F1502=7,"July",F1502=8,"August",F1502=9,"September",F1502=10,"October",F1502=11,"November",F1502=12,"December"))</f>
        <v>November</v>
      </c>
      <c r="J1502" s="7" t="str" cm="1">
        <f t="array" ref="J1502">_xlfn.IFS(OR(I1502="December",I1502="January",I1502="Febuary"),"Winter",OR(I1502="March",I1502="April",I1502="May"),"Spring",OR(I1502="June",I1502="July",I1502="August"),"Summer",OR(I1502="September",I1502="October",I1502="November"),"Fall")</f>
        <v>Fall</v>
      </c>
      <c r="K1502" s="11">
        <v>45288</v>
      </c>
      <c r="L1502" s="6">
        <f t="shared" si="185"/>
        <v>29</v>
      </c>
      <c r="M1502" s="6" t="s">
        <v>14</v>
      </c>
      <c r="N1502" s="6">
        <v>72431</v>
      </c>
      <c r="O1502" s="6">
        <v>1436</v>
      </c>
      <c r="P1502" s="12">
        <v>1681.27</v>
      </c>
      <c r="Q1502" s="12">
        <f t="shared" si="186"/>
        <v>1681.27</v>
      </c>
      <c r="R1502" s="6">
        <v>279</v>
      </c>
      <c r="S1502" s="6" t="b">
        <v>1</v>
      </c>
      <c r="T1502" s="6">
        <v>0</v>
      </c>
      <c r="U1502" s="6">
        <f t="shared" si="187"/>
        <v>0</v>
      </c>
      <c r="V1502" s="12">
        <f t="shared" si="188"/>
        <v>12268.73</v>
      </c>
      <c r="W1502" s="12">
        <f t="shared" si="189"/>
        <v>6.02605734767025</v>
      </c>
      <c r="X1502" s="12">
        <f t="shared" si="190"/>
        <v>0</v>
      </c>
      <c r="Y1502" s="6">
        <f t="shared" si="191"/>
        <v>0</v>
      </c>
    </row>
    <row r="1503" spans="1:25">
      <c r="A1503" s="8" t="s">
        <v>3107</v>
      </c>
      <c r="B1503" s="9" t="s">
        <v>3108</v>
      </c>
      <c r="C1503" s="10" t="s">
        <v>4128</v>
      </c>
      <c r="D1503" s="10">
        <v>45193</v>
      </c>
      <c r="E1503" s="9">
        <v>9</v>
      </c>
      <c r="F1503" s="9">
        <v>24</v>
      </c>
      <c r="G1503" s="9">
        <v>2023</v>
      </c>
      <c r="H1503" s="10">
        <f t="shared" si="184"/>
        <v>45193</v>
      </c>
      <c r="I1503" s="10" t="str" cm="1">
        <f t="array" ref="I1503">_xlfn.IFS(E1503=1,"January",E1503=2,"Febuary",E1503=3,"March",E1503=4,"April",E1503=5,"May",E1503=6,"June",E1503=7,"July",E1503=8,"August",E1503=9,"September",E1503=10,"October",E1503=11,"November",E1503=12,"December",E1503&gt;12,_xlfn.IFS(F1503=1,"January",F1503=2,"Febuary",F1503=3,"March",F1503=4,"April",F1503=5,"May",F1503=6,"June",F1503=7,"July",F1503=8,"August",F1503=9,"September",F1503=10,"October",F1503=11,"November",F1503=12,"December"))</f>
        <v>September</v>
      </c>
      <c r="J1503" s="10" t="str" cm="1">
        <f t="array" ref="J1503">_xlfn.IFS(OR(I1503="December",I1503="January",I1503="Febuary"),"Winter",OR(I1503="March",I1503="April",I1503="May"),"Spring",OR(I1503="June",I1503="July",I1503="August"),"Summer",OR(I1503="September",I1503="October",I1503="November"),"Fall")</f>
        <v>Fall</v>
      </c>
      <c r="K1503" s="13">
        <v>45201</v>
      </c>
      <c r="L1503" s="9">
        <f t="shared" si="185"/>
        <v>8</v>
      </c>
      <c r="M1503" s="9" t="s">
        <v>138</v>
      </c>
      <c r="N1503" s="9">
        <v>13254</v>
      </c>
      <c r="O1503" s="9">
        <v>346</v>
      </c>
      <c r="P1503" s="14">
        <v>603.68</v>
      </c>
      <c r="Q1503" s="14">
        <f t="shared" si="186"/>
        <v>603.68</v>
      </c>
      <c r="R1503" s="9">
        <v>32</v>
      </c>
      <c r="S1503" s="9" t="b">
        <v>1</v>
      </c>
      <c r="T1503" s="9">
        <v>0</v>
      </c>
      <c r="U1503" s="9">
        <f t="shared" si="187"/>
        <v>0</v>
      </c>
      <c r="V1503" s="14">
        <f t="shared" si="188"/>
        <v>996.32</v>
      </c>
      <c r="W1503" s="14">
        <f t="shared" si="189"/>
        <v>18.865</v>
      </c>
      <c r="X1503" s="14">
        <f t="shared" si="190"/>
        <v>0</v>
      </c>
      <c r="Y1503" s="9">
        <f t="shared" si="191"/>
        <v>0</v>
      </c>
    </row>
    <row r="1504" spans="1:25">
      <c r="A1504" s="5" t="s">
        <v>3109</v>
      </c>
      <c r="B1504" s="6" t="s">
        <v>3110</v>
      </c>
      <c r="C1504" s="7" t="s">
        <v>4129</v>
      </c>
      <c r="D1504" s="7">
        <v>45061</v>
      </c>
      <c r="E1504" s="6">
        <v>5</v>
      </c>
      <c r="F1504" s="6">
        <v>15</v>
      </c>
      <c r="G1504" s="6">
        <v>2023</v>
      </c>
      <c r="H1504" s="7">
        <f t="shared" si="184"/>
        <v>45061</v>
      </c>
      <c r="I1504" s="7" t="str" cm="1">
        <f t="array" ref="I1504">_xlfn.IFS(E1504=1,"January",E1504=2,"Febuary",E1504=3,"March",E1504=4,"April",E1504=5,"May",E1504=6,"June",E1504=7,"July",E1504=8,"August",E1504=9,"September",E1504=10,"October",E1504=11,"November",E1504=12,"December",E1504&gt;12,_xlfn.IFS(F1504=1,"January",F1504=2,"Febuary",F1504=3,"March",F1504=4,"April",F1504=5,"May",F1504=6,"June",F1504=7,"July",F1504=8,"August",F1504=9,"September",F1504=10,"October",F1504=11,"November",F1504=12,"December"))</f>
        <v>May</v>
      </c>
      <c r="J1504" s="7" t="str" cm="1">
        <f t="array" ref="J1504">_xlfn.IFS(OR(I1504="December",I1504="January",I1504="Febuary"),"Winter",OR(I1504="March",I1504="April",I1504="May"),"Spring",OR(I1504="June",I1504="July",I1504="August"),"Summer",OR(I1504="September",I1504="October",I1504="November"),"Fall")</f>
        <v>Spring</v>
      </c>
      <c r="K1504" s="11">
        <v>45074</v>
      </c>
      <c r="L1504" s="6">
        <f t="shared" si="185"/>
        <v>13</v>
      </c>
      <c r="M1504" s="6" t="s">
        <v>14</v>
      </c>
      <c r="N1504" s="6">
        <v>52860</v>
      </c>
      <c r="O1504" s="6">
        <v>2420</v>
      </c>
      <c r="P1504" s="12">
        <v>3586.65</v>
      </c>
      <c r="Q1504" s="12">
        <f t="shared" si="186"/>
        <v>3586.65</v>
      </c>
      <c r="R1504" s="6">
        <v>430</v>
      </c>
      <c r="S1504" s="6" t="b">
        <v>1</v>
      </c>
      <c r="T1504" s="6">
        <v>0</v>
      </c>
      <c r="U1504" s="6">
        <f t="shared" si="187"/>
        <v>0</v>
      </c>
      <c r="V1504" s="12">
        <f t="shared" si="188"/>
        <v>17913.35</v>
      </c>
      <c r="W1504" s="12">
        <f t="shared" si="189"/>
        <v>8.34104651162791</v>
      </c>
      <c r="X1504" s="12">
        <f t="shared" si="190"/>
        <v>0</v>
      </c>
      <c r="Y1504" s="6">
        <f t="shared" si="191"/>
        <v>0</v>
      </c>
    </row>
    <row r="1505" spans="1:25">
      <c r="A1505" s="8" t="s">
        <v>3111</v>
      </c>
      <c r="B1505" s="9" t="s">
        <v>3112</v>
      </c>
      <c r="C1505" s="10" t="s">
        <v>4129</v>
      </c>
      <c r="D1505" s="10">
        <v>45119</v>
      </c>
      <c r="E1505" s="9">
        <v>7</v>
      </c>
      <c r="F1505" s="9">
        <v>12</v>
      </c>
      <c r="G1505" s="9">
        <v>2023</v>
      </c>
      <c r="H1505" s="10">
        <f t="shared" si="184"/>
        <v>45119</v>
      </c>
      <c r="I1505" s="10" t="str" cm="1">
        <f t="array" ref="I1505">_xlfn.IFS(E1505=1,"January",E1505=2,"Febuary",E1505=3,"March",E1505=4,"April",E1505=5,"May",E1505=6,"June",E1505=7,"July",E1505=8,"August",E1505=9,"September",E1505=10,"October",E1505=11,"November",E1505=12,"December",E1505&gt;12,_xlfn.IFS(F1505=1,"January",F1505=2,"Febuary",F1505=3,"March",F1505=4,"April",F1505=5,"May",F1505=6,"June",F1505=7,"July",F1505=8,"August",F1505=9,"September",F1505=10,"October",F1505=11,"November",F1505=12,"December"))</f>
        <v>July</v>
      </c>
      <c r="J1505" s="10" t="str" cm="1">
        <f t="array" ref="J1505">_xlfn.IFS(OR(I1505="December",I1505="January",I1505="Febuary"),"Winter",OR(I1505="March",I1505="April",I1505="May"),"Spring",OR(I1505="June",I1505="July",I1505="August"),"Summer",OR(I1505="September",I1505="October",I1505="November"),"Fall")</f>
        <v>Summer</v>
      </c>
      <c r="K1505" s="13">
        <v>45139</v>
      </c>
      <c r="L1505" s="9">
        <f t="shared" si="185"/>
        <v>20</v>
      </c>
      <c r="M1505" s="9" t="s">
        <v>41</v>
      </c>
      <c r="N1505" s="9">
        <v>12344</v>
      </c>
      <c r="O1505" s="9">
        <v>123</v>
      </c>
      <c r="P1505" s="14">
        <v>137.37</v>
      </c>
      <c r="Q1505" s="14">
        <f t="shared" si="186"/>
        <v>137.37</v>
      </c>
      <c r="R1505" s="9">
        <v>13</v>
      </c>
      <c r="S1505" s="9" t="b">
        <v>1</v>
      </c>
      <c r="T1505" s="9">
        <v>0</v>
      </c>
      <c r="U1505" s="9">
        <f t="shared" si="187"/>
        <v>0</v>
      </c>
      <c r="V1505" s="14">
        <f t="shared" si="188"/>
        <v>512.63</v>
      </c>
      <c r="W1505" s="14">
        <f t="shared" si="189"/>
        <v>10.5669230769231</v>
      </c>
      <c r="X1505" s="14">
        <f t="shared" si="190"/>
        <v>0</v>
      </c>
      <c r="Y1505" s="9">
        <f t="shared" si="191"/>
        <v>0</v>
      </c>
    </row>
    <row r="1506" spans="1:25">
      <c r="A1506" s="5" t="s">
        <v>3113</v>
      </c>
      <c r="B1506" s="6" t="s">
        <v>3114</v>
      </c>
      <c r="C1506" s="7" t="s">
        <v>4129</v>
      </c>
      <c r="D1506" s="7">
        <v>45261</v>
      </c>
      <c r="E1506" s="6">
        <v>12</v>
      </c>
      <c r="F1506" s="6">
        <v>1</v>
      </c>
      <c r="G1506" s="6">
        <v>2023</v>
      </c>
      <c r="H1506" s="7">
        <f t="shared" si="184"/>
        <v>45261</v>
      </c>
      <c r="I1506" s="7" t="str" cm="1">
        <f t="array" ref="I1506">_xlfn.IFS(E1506=1,"January",E1506=2,"Febuary",E1506=3,"March",E1506=4,"April",E1506=5,"May",E1506=6,"June",E1506=7,"July",E1506=8,"August",E1506=9,"September",E1506=10,"October",E1506=11,"November",E1506=12,"December",E1506&gt;12,_xlfn.IFS(F1506=1,"January",F1506=2,"Febuary",F1506=3,"March",F1506=4,"April",F1506=5,"May",F1506=6,"June",F1506=7,"July",F1506=8,"August",F1506=9,"September",F1506=10,"October",F1506=11,"November",F1506=12,"December"))</f>
        <v>December</v>
      </c>
      <c r="J1506" s="7" t="str" cm="1">
        <f t="array" ref="J1506">_xlfn.IFS(OR(I1506="December",I1506="January",I1506="Febuary"),"Winter",OR(I1506="March",I1506="April",I1506="May"),"Spring",OR(I1506="June",I1506="July",I1506="August"),"Summer",OR(I1506="September",I1506="October",I1506="November"),"Fall")</f>
        <v>Winter</v>
      </c>
      <c r="K1506" s="11">
        <v>44967</v>
      </c>
      <c r="L1506" s="6">
        <f t="shared" si="185"/>
        <v>45291</v>
      </c>
      <c r="M1506" s="6" t="s">
        <v>14</v>
      </c>
      <c r="N1506" s="6">
        <v>2750</v>
      </c>
      <c r="O1506" s="6">
        <v>126</v>
      </c>
      <c r="P1506" s="12">
        <v>188.38</v>
      </c>
      <c r="Q1506" s="12">
        <f t="shared" si="186"/>
        <v>188.38</v>
      </c>
      <c r="R1506" s="6">
        <v>12</v>
      </c>
      <c r="S1506" s="6" t="b">
        <v>0</v>
      </c>
      <c r="T1506" s="6">
        <v>0</v>
      </c>
      <c r="U1506" s="6">
        <f t="shared" si="187"/>
        <v>0</v>
      </c>
      <c r="V1506" s="12">
        <f t="shared" si="188"/>
        <v>411.62</v>
      </c>
      <c r="W1506" s="12">
        <f t="shared" si="189"/>
        <v>15.6983333333333</v>
      </c>
      <c r="X1506" s="12">
        <f t="shared" si="190"/>
        <v>0</v>
      </c>
      <c r="Y1506" s="6">
        <f t="shared" si="191"/>
        <v>0</v>
      </c>
    </row>
    <row r="1507" spans="1:25">
      <c r="A1507" s="8" t="s">
        <v>3115</v>
      </c>
      <c r="B1507" s="9" t="s">
        <v>3116</v>
      </c>
      <c r="C1507" s="10" t="s">
        <v>4127</v>
      </c>
      <c r="D1507" s="10">
        <v>45055</v>
      </c>
      <c r="E1507" s="9">
        <v>5</v>
      </c>
      <c r="F1507" s="9">
        <v>9</v>
      </c>
      <c r="G1507" s="9">
        <v>2023</v>
      </c>
      <c r="H1507" s="10">
        <f t="shared" si="184"/>
        <v>45055</v>
      </c>
      <c r="I1507" s="10" t="str" cm="1">
        <f t="array" ref="I1507">_xlfn.IFS(E1507=1,"January",E1507=2,"Febuary",E1507=3,"March",E1507=4,"April",E1507=5,"May",E1507=6,"June",E1507=7,"July",E1507=8,"August",E1507=9,"September",E1507=10,"October",E1507=11,"November",E1507=12,"December",E1507&gt;12,_xlfn.IFS(F1507=1,"January",F1507=2,"Febuary",F1507=3,"March",F1507=4,"April",F1507=5,"May",F1507=6,"June",F1507=7,"July",F1507=8,"August",F1507=9,"September",F1507=10,"October",F1507=11,"November",F1507=12,"December"))</f>
        <v>May</v>
      </c>
      <c r="J1507" s="10" t="str" cm="1">
        <f t="array" ref="J1507">_xlfn.IFS(OR(I1507="December",I1507="January",I1507="Febuary"),"Winter",OR(I1507="March",I1507="April",I1507="May"),"Spring",OR(I1507="June",I1507="July",I1507="August"),"Summer",OR(I1507="September",I1507="October",I1507="November"),"Fall")</f>
        <v>Spring</v>
      </c>
      <c r="K1507" s="13">
        <v>45071</v>
      </c>
      <c r="L1507" s="9">
        <f t="shared" si="185"/>
        <v>16</v>
      </c>
      <c r="M1507" s="9" t="s">
        <v>33</v>
      </c>
      <c r="N1507" s="9">
        <v>55756</v>
      </c>
      <c r="O1507" s="9">
        <v>900</v>
      </c>
      <c r="P1507" s="14">
        <v>609.6</v>
      </c>
      <c r="Q1507" s="14">
        <f t="shared" si="186"/>
        <v>609.6</v>
      </c>
      <c r="R1507" s="9">
        <v>171</v>
      </c>
      <c r="S1507" s="9" t="b">
        <v>1</v>
      </c>
      <c r="T1507" s="9">
        <v>0</v>
      </c>
      <c r="U1507" s="9">
        <f t="shared" si="187"/>
        <v>0</v>
      </c>
      <c r="V1507" s="14">
        <f t="shared" si="188"/>
        <v>7940.4</v>
      </c>
      <c r="W1507" s="14">
        <f t="shared" si="189"/>
        <v>3.56491228070175</v>
      </c>
      <c r="X1507" s="14">
        <f t="shared" si="190"/>
        <v>0</v>
      </c>
      <c r="Y1507" s="9">
        <f t="shared" si="191"/>
        <v>0</v>
      </c>
    </row>
    <row r="1508" spans="1:25">
      <c r="A1508" s="5" t="s">
        <v>3117</v>
      </c>
      <c r="B1508" s="6" t="s">
        <v>3118</v>
      </c>
      <c r="C1508" s="7" t="s">
        <v>4128</v>
      </c>
      <c r="D1508" s="7">
        <v>45191</v>
      </c>
      <c r="E1508" s="6">
        <v>9</v>
      </c>
      <c r="F1508" s="6">
        <v>22</v>
      </c>
      <c r="G1508" s="6">
        <v>2023</v>
      </c>
      <c r="H1508" s="7">
        <f t="shared" si="184"/>
        <v>45191</v>
      </c>
      <c r="I1508" s="7" t="str" cm="1">
        <f t="array" ref="I1508">_xlfn.IFS(E1508=1,"January",E1508=2,"Febuary",E1508=3,"March",E1508=4,"April",E1508=5,"May",E1508=6,"June",E1508=7,"July",E1508=8,"August",E1508=9,"September",E1508=10,"October",E1508=11,"November",E1508=12,"December",E1508&gt;12,_xlfn.IFS(F1508=1,"January",F1508=2,"Febuary",F1508=3,"March",F1508=4,"April",F1508=5,"May",F1508=6,"June",F1508=7,"July",F1508=8,"August",F1508=9,"September",F1508=10,"October",F1508=11,"November",F1508=12,"December"))</f>
        <v>September</v>
      </c>
      <c r="J1508" s="7" t="str" cm="1">
        <f t="array" ref="J1508">_xlfn.IFS(OR(I1508="December",I1508="January",I1508="Febuary"),"Winter",OR(I1508="March",I1508="April",I1508="May"),"Spring",OR(I1508="June",I1508="July",I1508="August"),"Summer",OR(I1508="September",I1508="October",I1508="November"),"Fall")</f>
        <v>Fall</v>
      </c>
      <c r="K1508" s="11">
        <v>45192</v>
      </c>
      <c r="L1508" s="6">
        <f t="shared" si="185"/>
        <v>1</v>
      </c>
      <c r="M1508" s="6" t="s">
        <v>19</v>
      </c>
      <c r="N1508" s="6">
        <v>68957</v>
      </c>
      <c r="O1508" s="6">
        <v>3420</v>
      </c>
      <c r="P1508" s="12">
        <v>3769.68</v>
      </c>
      <c r="Q1508" s="12">
        <f t="shared" si="186"/>
        <v>3636.145</v>
      </c>
      <c r="R1508" s="6">
        <v>357</v>
      </c>
      <c r="S1508" s="6" t="b">
        <v>1</v>
      </c>
      <c r="T1508" s="6">
        <v>0</v>
      </c>
      <c r="U1508" s="6">
        <f t="shared" si="187"/>
        <v>0</v>
      </c>
      <c r="V1508" s="12">
        <f t="shared" si="188"/>
        <v>14213.855</v>
      </c>
      <c r="W1508" s="12">
        <f t="shared" si="189"/>
        <v>10.1852801120448</v>
      </c>
      <c r="X1508" s="12">
        <f t="shared" si="190"/>
        <v>0</v>
      </c>
      <c r="Y1508" s="6">
        <f t="shared" si="191"/>
        <v>0</v>
      </c>
    </row>
    <row r="1509" spans="1:25">
      <c r="A1509" s="8" t="s">
        <v>3119</v>
      </c>
      <c r="B1509" s="9" t="s">
        <v>3120</v>
      </c>
      <c r="C1509" s="10" t="s">
        <v>4127</v>
      </c>
      <c r="D1509" s="10">
        <v>45103</v>
      </c>
      <c r="E1509" s="9">
        <v>6</v>
      </c>
      <c r="F1509" s="9">
        <v>26</v>
      </c>
      <c r="G1509" s="9">
        <v>2023</v>
      </c>
      <c r="H1509" s="10">
        <f t="shared" si="184"/>
        <v>45103</v>
      </c>
      <c r="I1509" s="10" t="str" cm="1">
        <f t="array" ref="I1509">_xlfn.IFS(E1509=1,"January",E1509=2,"Febuary",E1509=3,"March",E1509=4,"April",E1509=5,"May",E1509=6,"June",E1509=7,"July",E1509=8,"August",E1509=9,"September",E1509=10,"October",E1509=11,"November",E1509=12,"December",E1509&gt;12,_xlfn.IFS(F1509=1,"January",F1509=2,"Febuary",F1509=3,"March",F1509=4,"April",F1509=5,"May",F1509=6,"June",F1509=7,"July",F1509=8,"August",F1509=9,"September",F1509=10,"October",F1509=11,"November",F1509=12,"December"))</f>
        <v>June</v>
      </c>
      <c r="J1509" s="10" t="str" cm="1">
        <f t="array" ref="J1509">_xlfn.IFS(OR(I1509="December",I1509="January",I1509="Febuary"),"Winter",OR(I1509="March",I1509="April",I1509="May"),"Spring",OR(I1509="June",I1509="July",I1509="August"),"Summer",OR(I1509="September",I1509="October",I1509="November"),"Fall")</f>
        <v>Summer</v>
      </c>
      <c r="K1509" s="13">
        <v>45125</v>
      </c>
      <c r="L1509" s="9">
        <f t="shared" si="185"/>
        <v>22</v>
      </c>
      <c r="M1509" s="9" t="s">
        <v>41</v>
      </c>
      <c r="N1509" s="9">
        <v>59053</v>
      </c>
      <c r="O1509" s="9">
        <v>2845</v>
      </c>
      <c r="P1509" s="14">
        <v>4807.18</v>
      </c>
      <c r="Q1509" s="14">
        <f t="shared" si="186"/>
        <v>3636.145</v>
      </c>
      <c r="R1509" s="9">
        <v>308</v>
      </c>
      <c r="S1509" s="9" t="b">
        <v>0</v>
      </c>
      <c r="T1509" s="9">
        <v>0</v>
      </c>
      <c r="U1509" s="9">
        <f t="shared" si="187"/>
        <v>0</v>
      </c>
      <c r="V1509" s="14">
        <f t="shared" si="188"/>
        <v>11763.855</v>
      </c>
      <c r="W1509" s="14">
        <f t="shared" si="189"/>
        <v>11.8056655844156</v>
      </c>
      <c r="X1509" s="14">
        <f t="shared" si="190"/>
        <v>0</v>
      </c>
      <c r="Y1509" s="9">
        <f t="shared" si="191"/>
        <v>0</v>
      </c>
    </row>
    <row r="1510" spans="1:25">
      <c r="A1510" s="5" t="s">
        <v>3121</v>
      </c>
      <c r="B1510" s="6" t="s">
        <v>3122</v>
      </c>
      <c r="C1510" s="7" t="s">
        <v>4129</v>
      </c>
      <c r="D1510" s="7">
        <v>45088</v>
      </c>
      <c r="E1510" s="6">
        <v>6</v>
      </c>
      <c r="F1510" s="6">
        <v>11</v>
      </c>
      <c r="G1510" s="6">
        <v>2023</v>
      </c>
      <c r="H1510" s="7">
        <f t="shared" si="184"/>
        <v>45088</v>
      </c>
      <c r="I1510" s="7" t="str" cm="1">
        <f t="array" ref="I1510">_xlfn.IFS(E1510=1,"January",E1510=2,"Febuary",E1510=3,"March",E1510=4,"April",E1510=5,"May",E1510=6,"June",E1510=7,"July",E1510=8,"August",E1510=9,"September",E1510=10,"October",E1510=11,"November",E1510=12,"December",E1510&gt;12,_xlfn.IFS(F1510=1,"January",F1510=2,"Febuary",F1510=3,"March",F1510=4,"April",F1510=5,"May",F1510=6,"June",F1510=7,"July",F1510=8,"August",F1510=9,"September",F1510=10,"October",F1510=11,"November",F1510=12,"December"))</f>
        <v>June</v>
      </c>
      <c r="J1510" s="7" t="str" cm="1">
        <f t="array" ref="J1510">_xlfn.IFS(OR(I1510="December",I1510="January",I1510="Febuary"),"Winter",OR(I1510="March",I1510="April",I1510="May"),"Spring",OR(I1510="June",I1510="July",I1510="August"),"Summer",OR(I1510="September",I1510="October",I1510="November"),"Fall")</f>
        <v>Summer</v>
      </c>
      <c r="K1510" s="11">
        <v>45266</v>
      </c>
      <c r="L1510" s="6">
        <f t="shared" si="185"/>
        <v>178</v>
      </c>
      <c r="M1510" s="6" t="s">
        <v>19</v>
      </c>
      <c r="N1510" s="6">
        <v>71855</v>
      </c>
      <c r="O1510" s="6">
        <v>2140</v>
      </c>
      <c r="P1510" s="12">
        <v>1777.83</v>
      </c>
      <c r="Q1510" s="12">
        <f t="shared" si="186"/>
        <v>1777.83</v>
      </c>
      <c r="R1510" s="6">
        <v>141</v>
      </c>
      <c r="S1510" s="6" t="b">
        <v>1</v>
      </c>
      <c r="T1510" s="6">
        <v>0</v>
      </c>
      <c r="U1510" s="6">
        <f t="shared" si="187"/>
        <v>0</v>
      </c>
      <c r="V1510" s="12">
        <f t="shared" si="188"/>
        <v>5272.17</v>
      </c>
      <c r="W1510" s="12">
        <f t="shared" si="189"/>
        <v>12.6087234042553</v>
      </c>
      <c r="X1510" s="12">
        <f t="shared" si="190"/>
        <v>0</v>
      </c>
      <c r="Y1510" s="6">
        <f t="shared" si="191"/>
        <v>0</v>
      </c>
    </row>
    <row r="1511" spans="1:25">
      <c r="A1511" s="8" t="s">
        <v>3123</v>
      </c>
      <c r="B1511" s="9" t="s">
        <v>3124</v>
      </c>
      <c r="C1511" s="10" t="s">
        <v>4129</v>
      </c>
      <c r="D1511" s="10">
        <v>44998</v>
      </c>
      <c r="E1511" s="9">
        <v>3</v>
      </c>
      <c r="F1511" s="9">
        <v>13</v>
      </c>
      <c r="G1511" s="9">
        <v>2023</v>
      </c>
      <c r="H1511" s="10">
        <f t="shared" si="184"/>
        <v>44998</v>
      </c>
      <c r="I1511" s="10" t="str" cm="1">
        <f t="array" ref="I1511">_xlfn.IFS(E1511=1,"January",E1511=2,"Febuary",E1511=3,"March",E1511=4,"April",E1511=5,"May",E1511=6,"June",E1511=7,"July",E1511=8,"August",E1511=9,"September",E1511=10,"October",E1511=11,"November",E1511=12,"December",E1511&gt;12,_xlfn.IFS(F1511=1,"January",F1511=2,"Febuary",F1511=3,"March",F1511=4,"April",F1511=5,"May",F1511=6,"June",F1511=7,"July",F1511=8,"August",F1511=9,"September",F1511=10,"October",F1511=11,"November",F1511=12,"December"))</f>
        <v>March</v>
      </c>
      <c r="J1511" s="10" t="str" cm="1">
        <f t="array" ref="J1511">_xlfn.IFS(OR(I1511="December",I1511="January",I1511="Febuary"),"Winter",OR(I1511="March",I1511="April",I1511="May"),"Spring",OR(I1511="June",I1511="July",I1511="August"),"Summer",OR(I1511="September",I1511="October",I1511="November"),"Fall")</f>
        <v>Spring</v>
      </c>
      <c r="K1511" s="13">
        <v>45017</v>
      </c>
      <c r="L1511" s="9">
        <f t="shared" si="185"/>
        <v>19</v>
      </c>
      <c r="M1511" s="9" t="s">
        <v>138</v>
      </c>
      <c r="N1511" s="9">
        <v>16896</v>
      </c>
      <c r="O1511" s="9">
        <v>515</v>
      </c>
      <c r="P1511" s="14">
        <v>401.16</v>
      </c>
      <c r="Q1511" s="14">
        <f t="shared" si="186"/>
        <v>401.16</v>
      </c>
      <c r="R1511" s="9">
        <v>77</v>
      </c>
      <c r="S1511" s="9" t="b">
        <v>1</v>
      </c>
      <c r="T1511" s="9">
        <v>0</v>
      </c>
      <c r="U1511" s="9">
        <f t="shared" si="187"/>
        <v>0</v>
      </c>
      <c r="V1511" s="14">
        <f t="shared" si="188"/>
        <v>3448.84</v>
      </c>
      <c r="W1511" s="14">
        <f t="shared" si="189"/>
        <v>5.20987012987013</v>
      </c>
      <c r="X1511" s="14">
        <f t="shared" si="190"/>
        <v>0</v>
      </c>
      <c r="Y1511" s="9">
        <f t="shared" si="191"/>
        <v>0</v>
      </c>
    </row>
    <row r="1512" spans="1:25">
      <c r="A1512" s="5" t="s">
        <v>3125</v>
      </c>
      <c r="B1512" s="6" t="s">
        <v>3126</v>
      </c>
      <c r="C1512" s="7" t="s">
        <v>4131</v>
      </c>
      <c r="D1512" s="7">
        <v>45190</v>
      </c>
      <c r="E1512" s="6">
        <v>9</v>
      </c>
      <c r="F1512" s="6">
        <v>21</v>
      </c>
      <c r="G1512" s="6">
        <v>2023</v>
      </c>
      <c r="H1512" s="7">
        <f t="shared" si="184"/>
        <v>45190</v>
      </c>
      <c r="I1512" s="7" t="str" cm="1">
        <f t="array" ref="I1512">_xlfn.IFS(E1512=1,"January",E1512=2,"Febuary",E1512=3,"March",E1512=4,"April",E1512=5,"May",E1512=6,"June",E1512=7,"July",E1512=8,"August",E1512=9,"September",E1512=10,"October",E1512=11,"November",E1512=12,"December",E1512&gt;12,_xlfn.IFS(F1512=1,"January",F1512=2,"Febuary",F1512=3,"March",F1512=4,"April",F1512=5,"May",F1512=6,"June",F1512=7,"July",F1512=8,"August",F1512=9,"September",F1512=10,"October",F1512=11,"November",F1512=12,"December"))</f>
        <v>September</v>
      </c>
      <c r="J1512" s="7" t="str" cm="1">
        <f t="array" ref="J1512">_xlfn.IFS(OR(I1512="December",I1512="January",I1512="Febuary"),"Winter",OR(I1512="March",I1512="April",I1512="May"),"Spring",OR(I1512="June",I1512="July",I1512="August"),"Summer",OR(I1512="September",I1512="October",I1512="November"),"Fall")</f>
        <v>Fall</v>
      </c>
      <c r="K1512" s="11">
        <v>45198</v>
      </c>
      <c r="L1512" s="6">
        <f t="shared" si="185"/>
        <v>8</v>
      </c>
      <c r="M1512" s="6" t="s">
        <v>138</v>
      </c>
      <c r="N1512" s="6">
        <v>56761</v>
      </c>
      <c r="O1512" s="6">
        <v>1660</v>
      </c>
      <c r="P1512" s="12">
        <v>3197.54</v>
      </c>
      <c r="Q1512" s="12">
        <f t="shared" si="186"/>
        <v>3197.54</v>
      </c>
      <c r="R1512" s="6">
        <v>154</v>
      </c>
      <c r="S1512" s="6" t="b">
        <v>1</v>
      </c>
      <c r="T1512" s="6">
        <v>0</v>
      </c>
      <c r="U1512" s="6">
        <f t="shared" si="187"/>
        <v>0</v>
      </c>
      <c r="V1512" s="12">
        <f t="shared" si="188"/>
        <v>4502.46</v>
      </c>
      <c r="W1512" s="12">
        <f t="shared" si="189"/>
        <v>20.7632467532468</v>
      </c>
      <c r="X1512" s="12">
        <f t="shared" si="190"/>
        <v>0</v>
      </c>
      <c r="Y1512" s="6">
        <f t="shared" si="191"/>
        <v>0</v>
      </c>
    </row>
    <row r="1513" spans="1:25">
      <c r="A1513" s="8" t="s">
        <v>3127</v>
      </c>
      <c r="B1513" s="9" t="s">
        <v>3128</v>
      </c>
      <c r="C1513" s="10" t="s">
        <v>4131</v>
      </c>
      <c r="D1513" s="10">
        <v>45022</v>
      </c>
      <c r="E1513" s="9">
        <v>4</v>
      </c>
      <c r="F1513" s="9">
        <v>6</v>
      </c>
      <c r="G1513" s="9">
        <v>2023</v>
      </c>
      <c r="H1513" s="10">
        <f t="shared" si="184"/>
        <v>45022</v>
      </c>
      <c r="I1513" s="10" t="str" cm="1">
        <f t="array" ref="I1513">_xlfn.IFS(E1513=1,"January",E1513=2,"Febuary",E1513=3,"March",E1513=4,"April",E1513=5,"May",E1513=6,"June",E1513=7,"July",E1513=8,"August",E1513=9,"September",E1513=10,"October",E1513=11,"November",E1513=12,"December",E1513&gt;12,_xlfn.IFS(F1513=1,"January",F1513=2,"Febuary",F1513=3,"March",F1513=4,"April",F1513=5,"May",F1513=6,"June",F1513=7,"July",F1513=8,"August",F1513=9,"September",F1513=10,"October",F1513=11,"November",F1513=12,"December"))</f>
        <v>April</v>
      </c>
      <c r="J1513" s="10" t="str" cm="1">
        <f t="array" ref="J1513">_xlfn.IFS(OR(I1513="December",I1513="January",I1513="Febuary"),"Winter",OR(I1513="March",I1513="April",I1513="May"),"Spring",OR(I1513="June",I1513="July",I1513="August"),"Summer",OR(I1513="September",I1513="October",I1513="November"),"Fall")</f>
        <v>Spring</v>
      </c>
      <c r="K1513" s="13">
        <v>45043</v>
      </c>
      <c r="L1513" s="9">
        <f t="shared" si="185"/>
        <v>21</v>
      </c>
      <c r="M1513" s="9" t="s">
        <v>33</v>
      </c>
      <c r="N1513" s="9">
        <v>63552</v>
      </c>
      <c r="O1513" s="9">
        <v>2250</v>
      </c>
      <c r="P1513" s="14">
        <v>1833.4</v>
      </c>
      <c r="Q1513" s="14">
        <f t="shared" si="186"/>
        <v>1833.4</v>
      </c>
      <c r="R1513" s="9">
        <v>310</v>
      </c>
      <c r="S1513" s="9" t="b">
        <v>0</v>
      </c>
      <c r="T1513" s="9">
        <v>0</v>
      </c>
      <c r="U1513" s="9">
        <f t="shared" si="187"/>
        <v>0</v>
      </c>
      <c r="V1513" s="14">
        <f t="shared" si="188"/>
        <v>13666.6</v>
      </c>
      <c r="W1513" s="14">
        <f t="shared" si="189"/>
        <v>5.9141935483871</v>
      </c>
      <c r="X1513" s="14">
        <f t="shared" si="190"/>
        <v>0</v>
      </c>
      <c r="Y1513" s="9">
        <f t="shared" si="191"/>
        <v>0</v>
      </c>
    </row>
    <row r="1514" spans="1:25">
      <c r="A1514" s="5" t="s">
        <v>3129</v>
      </c>
      <c r="B1514" s="6" t="s">
        <v>3130</v>
      </c>
      <c r="C1514" s="7" t="s">
        <v>4131</v>
      </c>
      <c r="D1514" s="7">
        <v>44987</v>
      </c>
      <c r="E1514" s="6">
        <v>3</v>
      </c>
      <c r="F1514" s="6">
        <v>2</v>
      </c>
      <c r="G1514" s="6">
        <v>2023</v>
      </c>
      <c r="H1514" s="7">
        <f t="shared" si="184"/>
        <v>44987</v>
      </c>
      <c r="I1514" s="7" t="str" cm="1">
        <f t="array" ref="I1514">_xlfn.IFS(E1514=1,"January",E1514=2,"Febuary",E1514=3,"March",E1514=4,"April",E1514=5,"May",E1514=6,"June",E1514=7,"July",E1514=8,"August",E1514=9,"September",E1514=10,"October",E1514=11,"November",E1514=12,"December",E1514&gt;12,_xlfn.IFS(F1514=1,"January",F1514=2,"Febuary",F1514=3,"March",F1514=4,"April",F1514=5,"May",F1514=6,"June",F1514=7,"July",F1514=8,"August",F1514=9,"September",F1514=10,"October",F1514=11,"November",F1514=12,"December"))</f>
        <v>March</v>
      </c>
      <c r="J1514" s="7" t="str" cm="1">
        <f t="array" ref="J1514">_xlfn.IFS(OR(I1514="December",I1514="January",I1514="Febuary"),"Winter",OR(I1514="March",I1514="April",I1514="May"),"Spring",OR(I1514="June",I1514="July",I1514="August"),"Summer",OR(I1514="September",I1514="October",I1514="November"),"Fall")</f>
        <v>Spring</v>
      </c>
      <c r="K1514" s="11">
        <v>45010</v>
      </c>
      <c r="L1514" s="6">
        <f t="shared" si="185"/>
        <v>23</v>
      </c>
      <c r="M1514" s="6" t="s">
        <v>23</v>
      </c>
      <c r="N1514" s="6">
        <v>78454</v>
      </c>
      <c r="O1514" s="6">
        <v>1069</v>
      </c>
      <c r="P1514" s="12">
        <v>952.88</v>
      </c>
      <c r="Q1514" s="12">
        <f t="shared" si="186"/>
        <v>952.88</v>
      </c>
      <c r="R1514" s="6">
        <v>148</v>
      </c>
      <c r="S1514" s="6" t="b">
        <v>1</v>
      </c>
      <c r="T1514" s="6">
        <v>0</v>
      </c>
      <c r="U1514" s="6">
        <f t="shared" si="187"/>
        <v>0</v>
      </c>
      <c r="V1514" s="12">
        <f t="shared" si="188"/>
        <v>6447.12</v>
      </c>
      <c r="W1514" s="12">
        <f t="shared" si="189"/>
        <v>6.43837837837838</v>
      </c>
      <c r="X1514" s="12">
        <f t="shared" si="190"/>
        <v>0</v>
      </c>
      <c r="Y1514" s="6">
        <f t="shared" si="191"/>
        <v>0</v>
      </c>
    </row>
    <row r="1515" spans="1:25">
      <c r="A1515" s="8" t="s">
        <v>3131</v>
      </c>
      <c r="B1515" s="9" t="s">
        <v>3132</v>
      </c>
      <c r="C1515" s="10" t="s">
        <v>4131</v>
      </c>
      <c r="D1515" s="10">
        <v>45096</v>
      </c>
      <c r="E1515" s="9">
        <v>6</v>
      </c>
      <c r="F1515" s="9">
        <v>19</v>
      </c>
      <c r="G1515" s="9">
        <v>2023</v>
      </c>
      <c r="H1515" s="10">
        <f t="shared" si="184"/>
        <v>45096</v>
      </c>
      <c r="I1515" s="10" t="str" cm="1">
        <f t="array" ref="I1515">_xlfn.IFS(E1515=1,"January",E1515=2,"Febuary",E1515=3,"March",E1515=4,"April",E1515=5,"May",E1515=6,"June",E1515=7,"July",E1515=8,"August",E1515=9,"September",E1515=10,"October",E1515=11,"November",E1515=12,"December",E1515&gt;12,_xlfn.IFS(F1515=1,"January",F1515=2,"Febuary",F1515=3,"March",F1515=4,"April",F1515=5,"May",F1515=6,"June",F1515=7,"July",F1515=8,"August",F1515=9,"September",F1515=10,"October",F1515=11,"November",F1515=12,"December"))</f>
        <v>June</v>
      </c>
      <c r="J1515" s="10" t="str" cm="1">
        <f t="array" ref="J1515">_xlfn.IFS(OR(I1515="December",I1515="January",I1515="Febuary"),"Winter",OR(I1515="March",I1515="April",I1515="May"),"Spring",OR(I1515="June",I1515="July",I1515="August"),"Summer",OR(I1515="September",I1515="October",I1515="November"),"Fall")</f>
        <v>Summer</v>
      </c>
      <c r="K1515" s="13">
        <v>45099</v>
      </c>
      <c r="L1515" s="9">
        <f t="shared" si="185"/>
        <v>3</v>
      </c>
      <c r="M1515" s="9" t="s">
        <v>415</v>
      </c>
      <c r="N1515" s="9">
        <v>91600</v>
      </c>
      <c r="O1515" s="9">
        <v>1035</v>
      </c>
      <c r="P1515" s="14">
        <v>2022.83</v>
      </c>
      <c r="Q1515" s="14">
        <f t="shared" si="186"/>
        <v>2022.83</v>
      </c>
      <c r="R1515" s="9">
        <v>163</v>
      </c>
      <c r="S1515" s="9" t="b">
        <v>0</v>
      </c>
      <c r="T1515" s="9">
        <v>0</v>
      </c>
      <c r="U1515" s="9">
        <f t="shared" si="187"/>
        <v>0</v>
      </c>
      <c r="V1515" s="14">
        <f t="shared" si="188"/>
        <v>6127.17</v>
      </c>
      <c r="W1515" s="14">
        <f t="shared" si="189"/>
        <v>12.41</v>
      </c>
      <c r="X1515" s="14">
        <f t="shared" si="190"/>
        <v>0</v>
      </c>
      <c r="Y1515" s="9">
        <f t="shared" si="191"/>
        <v>0</v>
      </c>
    </row>
    <row r="1516" spans="1:25">
      <c r="A1516" s="5" t="s">
        <v>3133</v>
      </c>
      <c r="B1516" s="6" t="s">
        <v>3134</v>
      </c>
      <c r="C1516" s="7" t="s">
        <v>4127</v>
      </c>
      <c r="D1516" s="7">
        <v>45172</v>
      </c>
      <c r="E1516" s="6">
        <v>9</v>
      </c>
      <c r="F1516" s="6">
        <v>3</v>
      </c>
      <c r="G1516" s="6">
        <v>2023</v>
      </c>
      <c r="H1516" s="7">
        <f t="shared" si="184"/>
        <v>45172</v>
      </c>
      <c r="I1516" s="7" t="str" cm="1">
        <f t="array" ref="I1516">_xlfn.IFS(E1516=1,"January",E1516=2,"Febuary",E1516=3,"March",E1516=4,"April",E1516=5,"May",E1516=6,"June",E1516=7,"July",E1516=8,"August",E1516=9,"September",E1516=10,"October",E1516=11,"November",E1516=12,"December",E1516&gt;12,_xlfn.IFS(F1516=1,"January",F1516=2,"Febuary",F1516=3,"March",F1516=4,"April",F1516=5,"May",F1516=6,"June",F1516=7,"July",F1516=8,"August",F1516=9,"September",F1516=10,"October",F1516=11,"November",F1516=12,"December"))</f>
        <v>September</v>
      </c>
      <c r="J1516" s="7" t="str" cm="1">
        <f t="array" ref="J1516">_xlfn.IFS(OR(I1516="December",I1516="January",I1516="Febuary"),"Winter",OR(I1516="March",I1516="April",I1516="May"),"Spring",OR(I1516="June",I1516="July",I1516="August"),"Summer",OR(I1516="September",I1516="October",I1516="November"),"Fall")</f>
        <v>Fall</v>
      </c>
      <c r="K1516" s="11">
        <v>45187</v>
      </c>
      <c r="L1516" s="6">
        <f t="shared" si="185"/>
        <v>15</v>
      </c>
      <c r="M1516" s="6" t="s">
        <v>19</v>
      </c>
      <c r="N1516" s="6">
        <v>28935</v>
      </c>
      <c r="O1516" s="6">
        <v>356</v>
      </c>
      <c r="P1516" s="12">
        <v>570.33</v>
      </c>
      <c r="Q1516" s="12">
        <f t="shared" si="186"/>
        <v>570.33</v>
      </c>
      <c r="R1516" s="6">
        <v>57</v>
      </c>
      <c r="S1516" s="6" t="b">
        <v>0</v>
      </c>
      <c r="T1516" s="6">
        <v>0</v>
      </c>
      <c r="U1516" s="6">
        <f t="shared" si="187"/>
        <v>0</v>
      </c>
      <c r="V1516" s="12">
        <f t="shared" si="188"/>
        <v>2279.67</v>
      </c>
      <c r="W1516" s="12">
        <f t="shared" si="189"/>
        <v>10.0057894736842</v>
      </c>
      <c r="X1516" s="12">
        <f t="shared" si="190"/>
        <v>0</v>
      </c>
      <c r="Y1516" s="6">
        <f t="shared" si="191"/>
        <v>0</v>
      </c>
    </row>
    <row r="1517" spans="1:25">
      <c r="A1517" s="8" t="s">
        <v>3135</v>
      </c>
      <c r="B1517" s="9" t="s">
        <v>3136</v>
      </c>
      <c r="C1517" s="10" t="s">
        <v>4127</v>
      </c>
      <c r="D1517" s="10">
        <v>45258</v>
      </c>
      <c r="E1517" s="9">
        <v>11</v>
      </c>
      <c r="F1517" s="9">
        <v>28</v>
      </c>
      <c r="G1517" s="9">
        <v>2023</v>
      </c>
      <c r="H1517" s="10">
        <f t="shared" si="184"/>
        <v>45258</v>
      </c>
      <c r="I1517" s="10" t="str" cm="1">
        <f t="array" ref="I1517">_xlfn.IFS(E1517=1,"January",E1517=2,"Febuary",E1517=3,"March",E1517=4,"April",E1517=5,"May",E1517=6,"June",E1517=7,"July",E1517=8,"August",E1517=9,"September",E1517=10,"October",E1517=11,"November",E1517=12,"December",E1517&gt;12,_xlfn.IFS(F1517=1,"January",F1517=2,"Febuary",F1517=3,"March",F1517=4,"April",F1517=5,"May",F1517=6,"June",F1517=7,"July",F1517=8,"August",F1517=9,"September",F1517=10,"October",F1517=11,"November",F1517=12,"December"))</f>
        <v>November</v>
      </c>
      <c r="J1517" s="10" t="str" cm="1">
        <f t="array" ref="J1517">_xlfn.IFS(OR(I1517="December",I1517="January",I1517="Febuary"),"Winter",OR(I1517="March",I1517="April",I1517="May"),"Spring",OR(I1517="June",I1517="July",I1517="August"),"Summer",OR(I1517="September",I1517="October",I1517="November"),"Fall")</f>
        <v>Fall</v>
      </c>
      <c r="K1517" s="13">
        <v>45281</v>
      </c>
      <c r="L1517" s="9">
        <f t="shared" si="185"/>
        <v>23</v>
      </c>
      <c r="M1517" s="9" t="s">
        <v>14</v>
      </c>
      <c r="N1517" s="9">
        <v>38641</v>
      </c>
      <c r="O1517" s="9">
        <v>1073</v>
      </c>
      <c r="P1517" s="14">
        <v>1662.5</v>
      </c>
      <c r="Q1517" s="14">
        <f t="shared" si="186"/>
        <v>1662.5</v>
      </c>
      <c r="R1517" s="9">
        <v>136</v>
      </c>
      <c r="S1517" s="9" t="b">
        <v>1</v>
      </c>
      <c r="T1517" s="9">
        <v>0</v>
      </c>
      <c r="U1517" s="9">
        <f t="shared" si="187"/>
        <v>0</v>
      </c>
      <c r="V1517" s="14">
        <f t="shared" si="188"/>
        <v>5137.5</v>
      </c>
      <c r="W1517" s="14">
        <f t="shared" si="189"/>
        <v>12.2242647058824</v>
      </c>
      <c r="X1517" s="14">
        <f t="shared" si="190"/>
        <v>0</v>
      </c>
      <c r="Y1517" s="9">
        <f t="shared" si="191"/>
        <v>0</v>
      </c>
    </row>
    <row r="1518" spans="1:25">
      <c r="A1518" s="5" t="s">
        <v>3137</v>
      </c>
      <c r="B1518" s="6" t="s">
        <v>3138</v>
      </c>
      <c r="C1518" s="7" t="s">
        <v>4129</v>
      </c>
      <c r="D1518" s="7">
        <v>44949</v>
      </c>
      <c r="E1518" s="6">
        <v>1</v>
      </c>
      <c r="F1518" s="6">
        <v>23</v>
      </c>
      <c r="G1518" s="6">
        <v>2023</v>
      </c>
      <c r="H1518" s="7">
        <f t="shared" si="184"/>
        <v>44949</v>
      </c>
      <c r="I1518" s="7" t="str" cm="1">
        <f t="array" ref="I1518">_xlfn.IFS(E1518=1,"January",E1518=2,"Febuary",E1518=3,"March",E1518=4,"April",E1518=5,"May",E1518=6,"June",E1518=7,"July",E1518=8,"August",E1518=9,"September",E1518=10,"October",E1518=11,"November",E1518=12,"December",E1518&gt;12,_xlfn.IFS(F1518=1,"January",F1518=2,"Febuary",F1518=3,"March",F1518=4,"April",F1518=5,"May",F1518=6,"June",F1518=7,"July",F1518=8,"August",F1518=9,"September",F1518=10,"October",F1518=11,"November",F1518=12,"December"))</f>
        <v>January</v>
      </c>
      <c r="J1518" s="7" t="str" cm="1">
        <f t="array" ref="J1518">_xlfn.IFS(OR(I1518="December",I1518="January",I1518="Febuary"),"Winter",OR(I1518="March",I1518="April",I1518="May"),"Spring",OR(I1518="June",I1518="July",I1518="August"),"Summer",OR(I1518="September",I1518="October",I1518="November"),"Fall")</f>
        <v>Winter</v>
      </c>
      <c r="K1518" s="11">
        <v>44975</v>
      </c>
      <c r="L1518" s="6">
        <f t="shared" si="185"/>
        <v>26</v>
      </c>
      <c r="M1518" s="6" t="s">
        <v>23</v>
      </c>
      <c r="N1518" s="6">
        <v>30711</v>
      </c>
      <c r="O1518" s="6">
        <v>645</v>
      </c>
      <c r="P1518" s="12">
        <v>1147.71</v>
      </c>
      <c r="Q1518" s="12">
        <f t="shared" si="186"/>
        <v>1147.71</v>
      </c>
      <c r="R1518" s="6">
        <v>64</v>
      </c>
      <c r="S1518" s="6" t="b">
        <v>0</v>
      </c>
      <c r="T1518" s="6">
        <v>0</v>
      </c>
      <c r="U1518" s="6">
        <f t="shared" si="187"/>
        <v>0</v>
      </c>
      <c r="V1518" s="12">
        <f t="shared" si="188"/>
        <v>2052.29</v>
      </c>
      <c r="W1518" s="12">
        <f t="shared" si="189"/>
        <v>17.93296875</v>
      </c>
      <c r="X1518" s="12">
        <f t="shared" si="190"/>
        <v>0</v>
      </c>
      <c r="Y1518" s="6">
        <f t="shared" si="191"/>
        <v>0</v>
      </c>
    </row>
    <row r="1519" spans="1:25">
      <c r="A1519" s="8" t="s">
        <v>3139</v>
      </c>
      <c r="B1519" s="9" t="s">
        <v>3140</v>
      </c>
      <c r="C1519" s="10" t="s">
        <v>4129</v>
      </c>
      <c r="D1519" s="10">
        <v>44995</v>
      </c>
      <c r="E1519" s="9">
        <v>3</v>
      </c>
      <c r="F1519" s="9">
        <v>10</v>
      </c>
      <c r="G1519" s="9">
        <v>2023</v>
      </c>
      <c r="H1519" s="10">
        <f t="shared" si="184"/>
        <v>44995</v>
      </c>
      <c r="I1519" s="10" t="str" cm="1">
        <f t="array" ref="I1519">_xlfn.IFS(E1519=1,"January",E1519=2,"Febuary",E1519=3,"March",E1519=4,"April",E1519=5,"May",E1519=6,"June",E1519=7,"July",E1519=8,"August",E1519=9,"September",E1519=10,"October",E1519=11,"November",E1519=12,"December",E1519&gt;12,_xlfn.IFS(F1519=1,"January",F1519=2,"Febuary",F1519=3,"March",F1519=4,"April",F1519=5,"May",F1519=6,"June",F1519=7,"July",F1519=8,"August",F1519=9,"September",F1519=10,"October",F1519=11,"November",F1519=12,"December"))</f>
        <v>March</v>
      </c>
      <c r="J1519" s="10" t="str" cm="1">
        <f t="array" ref="J1519">_xlfn.IFS(OR(I1519="December",I1519="January",I1519="Febuary"),"Winter",OR(I1519="March",I1519="April",I1519="May"),"Spring",OR(I1519="June",I1519="July",I1519="August"),"Summer",OR(I1519="September",I1519="October",I1519="November"),"Fall")</f>
        <v>Spring</v>
      </c>
      <c r="K1519" s="13">
        <v>45203</v>
      </c>
      <c r="L1519" s="9">
        <f t="shared" si="185"/>
        <v>208</v>
      </c>
      <c r="M1519" s="9" t="s">
        <v>19</v>
      </c>
      <c r="N1519" s="9">
        <v>71342</v>
      </c>
      <c r="O1519" s="9">
        <v>2488</v>
      </c>
      <c r="P1519" s="14">
        <v>1676.25</v>
      </c>
      <c r="Q1519" s="14">
        <f t="shared" si="186"/>
        <v>1676.25</v>
      </c>
      <c r="R1519" s="9">
        <v>436</v>
      </c>
      <c r="S1519" s="9" t="b">
        <v>1</v>
      </c>
      <c r="T1519" s="9">
        <v>0</v>
      </c>
      <c r="U1519" s="9">
        <f t="shared" si="187"/>
        <v>0</v>
      </c>
      <c r="V1519" s="14">
        <f t="shared" si="188"/>
        <v>20123.75</v>
      </c>
      <c r="W1519" s="14">
        <f t="shared" si="189"/>
        <v>3.84461009174312</v>
      </c>
      <c r="X1519" s="14">
        <f t="shared" si="190"/>
        <v>0</v>
      </c>
      <c r="Y1519" s="9">
        <f t="shared" si="191"/>
        <v>0</v>
      </c>
    </row>
    <row r="1520" spans="1:25">
      <c r="A1520" s="5" t="s">
        <v>3141</v>
      </c>
      <c r="B1520" s="6" t="s">
        <v>3142</v>
      </c>
      <c r="C1520" s="7" t="s">
        <v>4129</v>
      </c>
      <c r="D1520" s="7">
        <v>45220</v>
      </c>
      <c r="E1520" s="6">
        <v>10</v>
      </c>
      <c r="F1520" s="6">
        <v>21</v>
      </c>
      <c r="G1520" s="6">
        <v>2023</v>
      </c>
      <c r="H1520" s="7">
        <f t="shared" si="184"/>
        <v>45220</v>
      </c>
      <c r="I1520" s="7" t="str" cm="1">
        <f t="array" ref="I1520">_xlfn.IFS(E1520=1,"January",E1520=2,"Febuary",E1520=3,"March",E1520=4,"April",E1520=5,"May",E1520=6,"June",E1520=7,"July",E1520=8,"August",E1520=9,"September",E1520=10,"October",E1520=11,"November",E1520=12,"December",E1520&gt;12,_xlfn.IFS(F1520=1,"January",F1520=2,"Febuary",F1520=3,"March",F1520=4,"April",F1520=5,"May",F1520=6,"June",F1520=7,"July",F1520=8,"August",F1520=9,"September",F1520=10,"October",F1520=11,"November",F1520=12,"December"))</f>
        <v>October</v>
      </c>
      <c r="J1520" s="7" t="str" cm="1">
        <f t="array" ref="J1520">_xlfn.IFS(OR(I1520="December",I1520="January",I1520="Febuary"),"Winter",OR(I1520="March",I1520="April",I1520="May"),"Spring",OR(I1520="June",I1520="July",I1520="August"),"Summer",OR(I1520="September",I1520="October",I1520="November"),"Fall")</f>
        <v>Fall</v>
      </c>
      <c r="K1520" s="11">
        <v>45233</v>
      </c>
      <c r="L1520" s="6">
        <f t="shared" si="185"/>
        <v>13</v>
      </c>
      <c r="M1520" s="6" t="s">
        <v>138</v>
      </c>
      <c r="N1520" s="6">
        <v>13182</v>
      </c>
      <c r="O1520" s="6">
        <v>655</v>
      </c>
      <c r="P1520" s="12">
        <v>1021.1</v>
      </c>
      <c r="Q1520" s="12">
        <f t="shared" si="186"/>
        <v>1021.1</v>
      </c>
      <c r="R1520" s="6">
        <v>63</v>
      </c>
      <c r="S1520" s="6" t="b">
        <v>0</v>
      </c>
      <c r="T1520" s="6">
        <v>0</v>
      </c>
      <c r="U1520" s="6">
        <f t="shared" si="187"/>
        <v>0</v>
      </c>
      <c r="V1520" s="12">
        <f t="shared" si="188"/>
        <v>2128.9</v>
      </c>
      <c r="W1520" s="12">
        <f t="shared" si="189"/>
        <v>16.2079365079365</v>
      </c>
      <c r="X1520" s="12">
        <f t="shared" si="190"/>
        <v>0</v>
      </c>
      <c r="Y1520" s="6">
        <f t="shared" si="191"/>
        <v>0</v>
      </c>
    </row>
    <row r="1521" spans="1:25">
      <c r="A1521" s="8" t="s">
        <v>3143</v>
      </c>
      <c r="B1521" s="9" t="s">
        <v>3144</v>
      </c>
      <c r="C1521" s="10" t="s">
        <v>4128</v>
      </c>
      <c r="D1521" s="10">
        <v>45019</v>
      </c>
      <c r="E1521" s="9">
        <v>4</v>
      </c>
      <c r="F1521" s="9">
        <v>3</v>
      </c>
      <c r="G1521" s="9">
        <v>2023</v>
      </c>
      <c r="H1521" s="10">
        <f t="shared" si="184"/>
        <v>45019</v>
      </c>
      <c r="I1521" s="10" t="str" cm="1">
        <f t="array" ref="I1521">_xlfn.IFS(E1521=1,"January",E1521=2,"Febuary",E1521=3,"March",E1521=4,"April",E1521=5,"May",E1521=6,"June",E1521=7,"July",E1521=8,"August",E1521=9,"September",E1521=10,"October",E1521=11,"November",E1521=12,"December",E1521&gt;12,_xlfn.IFS(F1521=1,"January",F1521=2,"Febuary",F1521=3,"March",F1521=4,"April",F1521=5,"May",F1521=6,"June",F1521=7,"July",F1521=8,"August",F1521=9,"September",F1521=10,"October",F1521=11,"November",F1521=12,"December"))</f>
        <v>April</v>
      </c>
      <c r="J1521" s="10" t="str" cm="1">
        <f t="array" ref="J1521">_xlfn.IFS(OR(I1521="December",I1521="January",I1521="Febuary"),"Winter",OR(I1521="March",I1521="April",I1521="May"),"Spring",OR(I1521="June",I1521="July",I1521="August"),"Summer",OR(I1521="September",I1521="October",I1521="November"),"Fall")</f>
        <v>Spring</v>
      </c>
      <c r="K1521" s="13">
        <v>45038</v>
      </c>
      <c r="L1521" s="9">
        <f t="shared" si="185"/>
        <v>19</v>
      </c>
      <c r="M1521" s="9" t="s">
        <v>33</v>
      </c>
      <c r="N1521" s="9">
        <v>88833</v>
      </c>
      <c r="O1521" s="9">
        <v>2261</v>
      </c>
      <c r="P1521" s="14">
        <v>2838.76</v>
      </c>
      <c r="Q1521" s="14">
        <f t="shared" si="186"/>
        <v>2838.76</v>
      </c>
      <c r="R1521" s="9">
        <v>285</v>
      </c>
      <c r="S1521" s="9" t="b">
        <v>1</v>
      </c>
      <c r="T1521" s="9">
        <v>0</v>
      </c>
      <c r="U1521" s="9">
        <f t="shared" si="187"/>
        <v>0</v>
      </c>
      <c r="V1521" s="14">
        <f t="shared" si="188"/>
        <v>11411.24</v>
      </c>
      <c r="W1521" s="14">
        <f t="shared" si="189"/>
        <v>9.96056140350877</v>
      </c>
      <c r="X1521" s="14">
        <f t="shared" si="190"/>
        <v>0</v>
      </c>
      <c r="Y1521" s="9">
        <f t="shared" si="191"/>
        <v>0</v>
      </c>
    </row>
    <row r="1522" spans="1:25">
      <c r="A1522" s="5" t="s">
        <v>3145</v>
      </c>
      <c r="B1522" s="6" t="s">
        <v>3146</v>
      </c>
      <c r="C1522" s="7" t="s">
        <v>4127</v>
      </c>
      <c r="D1522" s="7">
        <v>45215</v>
      </c>
      <c r="E1522" s="6">
        <v>10</v>
      </c>
      <c r="F1522" s="6">
        <v>16</v>
      </c>
      <c r="G1522" s="6">
        <v>2023</v>
      </c>
      <c r="H1522" s="7">
        <f t="shared" si="184"/>
        <v>45215</v>
      </c>
      <c r="I1522" s="7" t="str" cm="1">
        <f t="array" ref="I1522">_xlfn.IFS(E1522=1,"January",E1522=2,"Febuary",E1522=3,"March",E1522=4,"April",E1522=5,"May",E1522=6,"June",E1522=7,"July",E1522=8,"August",E1522=9,"September",E1522=10,"October",E1522=11,"November",E1522=12,"December",E1522&gt;12,_xlfn.IFS(F1522=1,"January",F1522=2,"Febuary",F1522=3,"March",F1522=4,"April",F1522=5,"May",F1522=6,"June",F1522=7,"July",F1522=8,"August",F1522=9,"September",F1522=10,"October",F1522=11,"November",F1522=12,"December"))</f>
        <v>October</v>
      </c>
      <c r="J1522" s="7" t="str" cm="1">
        <f t="array" ref="J1522">_xlfn.IFS(OR(I1522="December",I1522="January",I1522="Febuary"),"Winter",OR(I1522="March",I1522="April",I1522="May"),"Spring",OR(I1522="June",I1522="July",I1522="August"),"Summer",OR(I1522="September",I1522="October",I1522="November"),"Fall")</f>
        <v>Fall</v>
      </c>
      <c r="K1522" s="11">
        <v>45227</v>
      </c>
      <c r="L1522" s="6">
        <f t="shared" si="185"/>
        <v>12</v>
      </c>
      <c r="M1522" s="6" t="s">
        <v>41</v>
      </c>
      <c r="N1522" s="6">
        <v>57276</v>
      </c>
      <c r="O1522" s="6">
        <v>1887</v>
      </c>
      <c r="P1522" s="12">
        <v>3290.41</v>
      </c>
      <c r="Q1522" s="12">
        <f t="shared" si="186"/>
        <v>3290.41</v>
      </c>
      <c r="R1522" s="6">
        <v>207</v>
      </c>
      <c r="S1522" s="6" t="b">
        <v>0</v>
      </c>
      <c r="T1522" s="6">
        <v>0</v>
      </c>
      <c r="U1522" s="6">
        <f t="shared" si="187"/>
        <v>0</v>
      </c>
      <c r="V1522" s="12">
        <f t="shared" si="188"/>
        <v>7059.59</v>
      </c>
      <c r="W1522" s="12">
        <f t="shared" si="189"/>
        <v>15.8957004830918</v>
      </c>
      <c r="X1522" s="12">
        <f t="shared" si="190"/>
        <v>0</v>
      </c>
      <c r="Y1522" s="6">
        <f t="shared" si="191"/>
        <v>0</v>
      </c>
    </row>
    <row r="1523" spans="1:25">
      <c r="A1523" s="8" t="s">
        <v>3147</v>
      </c>
      <c r="B1523" s="9" t="s">
        <v>3148</v>
      </c>
      <c r="C1523" s="10" t="s">
        <v>4128</v>
      </c>
      <c r="D1523" s="10">
        <v>45265</v>
      </c>
      <c r="E1523" s="9">
        <v>12</v>
      </c>
      <c r="F1523" s="9">
        <v>5</v>
      </c>
      <c r="G1523" s="9">
        <v>2023</v>
      </c>
      <c r="H1523" s="10">
        <f t="shared" si="184"/>
        <v>45265</v>
      </c>
      <c r="I1523" s="10" t="str" cm="1">
        <f t="array" ref="I1523">_xlfn.IFS(E1523=1,"January",E1523=2,"Febuary",E1523=3,"March",E1523=4,"April",E1523=5,"May",E1523=6,"June",E1523=7,"July",E1523=8,"August",E1523=9,"September",E1523=10,"October",E1523=11,"November",E1523=12,"December",E1523&gt;12,_xlfn.IFS(F1523=1,"January",F1523=2,"Febuary",F1523=3,"March",F1523=4,"April",F1523=5,"May",F1523=6,"June",F1523=7,"July",F1523=8,"August",F1523=9,"September",F1523=10,"October",F1523=11,"November",F1523=12,"December"))</f>
        <v>December</v>
      </c>
      <c r="J1523" s="10" t="str" cm="1">
        <f t="array" ref="J1523">_xlfn.IFS(OR(I1523="December",I1523="January",I1523="Febuary"),"Winter",OR(I1523="March",I1523="April",I1523="May"),"Spring",OR(I1523="June",I1523="July",I1523="August"),"Summer",OR(I1523="September",I1523="October",I1523="November"),"Fall")</f>
        <v>Winter</v>
      </c>
      <c r="K1523" s="13">
        <v>45277</v>
      </c>
      <c r="L1523" s="9">
        <f t="shared" si="185"/>
        <v>12</v>
      </c>
      <c r="M1523" s="9" t="s">
        <v>23</v>
      </c>
      <c r="N1523" s="9">
        <v>20541</v>
      </c>
      <c r="O1523" s="9">
        <v>546</v>
      </c>
      <c r="P1523" s="14">
        <v>689.17</v>
      </c>
      <c r="Q1523" s="14">
        <f t="shared" si="186"/>
        <v>689.17</v>
      </c>
      <c r="R1523" s="9">
        <v>97</v>
      </c>
      <c r="S1523" s="9" t="b">
        <v>0</v>
      </c>
      <c r="T1523" s="9">
        <v>0</v>
      </c>
      <c r="U1523" s="9">
        <f t="shared" si="187"/>
        <v>0</v>
      </c>
      <c r="V1523" s="14">
        <f t="shared" si="188"/>
        <v>4160.83</v>
      </c>
      <c r="W1523" s="14">
        <f t="shared" si="189"/>
        <v>7.10484536082474</v>
      </c>
      <c r="X1523" s="14">
        <f t="shared" si="190"/>
        <v>0</v>
      </c>
      <c r="Y1523" s="9">
        <f t="shared" si="191"/>
        <v>0</v>
      </c>
    </row>
    <row r="1524" spans="1:25">
      <c r="A1524" s="5" t="s">
        <v>3149</v>
      </c>
      <c r="B1524" s="6" t="s">
        <v>3150</v>
      </c>
      <c r="C1524" s="7" t="s">
        <v>4129</v>
      </c>
      <c r="D1524" s="7">
        <v>45037</v>
      </c>
      <c r="E1524" s="6">
        <v>4</v>
      </c>
      <c r="F1524" s="6">
        <v>21</v>
      </c>
      <c r="G1524" s="6">
        <v>2023</v>
      </c>
      <c r="H1524" s="7">
        <f t="shared" si="184"/>
        <v>45037</v>
      </c>
      <c r="I1524" s="7" t="str" cm="1">
        <f t="array" ref="I1524">_xlfn.IFS(E1524=1,"January",E1524=2,"Febuary",E1524=3,"March",E1524=4,"April",E1524=5,"May",E1524=6,"June",E1524=7,"July",E1524=8,"August",E1524=9,"September",E1524=10,"October",E1524=11,"November",E1524=12,"December",E1524&gt;12,_xlfn.IFS(F1524=1,"January",F1524=2,"Febuary",F1524=3,"March",F1524=4,"April",F1524=5,"May",F1524=6,"June",F1524=7,"July",F1524=8,"August",F1524=9,"September",F1524=10,"October",F1524=11,"November",F1524=12,"December"))</f>
        <v>April</v>
      </c>
      <c r="J1524" s="7" t="str" cm="1">
        <f t="array" ref="J1524">_xlfn.IFS(OR(I1524="December",I1524="January",I1524="Febuary"),"Winter",OR(I1524="March",I1524="April",I1524="May"),"Spring",OR(I1524="June",I1524="July",I1524="August"),"Summer",OR(I1524="September",I1524="October",I1524="November"),"Fall")</f>
        <v>Spring</v>
      </c>
      <c r="K1524" s="11">
        <v>45050</v>
      </c>
      <c r="L1524" s="6">
        <f t="shared" si="185"/>
        <v>13</v>
      </c>
      <c r="M1524" s="6" t="s">
        <v>14</v>
      </c>
      <c r="N1524" s="6">
        <v>95457</v>
      </c>
      <c r="O1524" s="6">
        <v>4189</v>
      </c>
      <c r="P1524" s="12">
        <v>5991.79</v>
      </c>
      <c r="Q1524" s="12">
        <f t="shared" si="186"/>
        <v>3636.145</v>
      </c>
      <c r="R1524" s="6">
        <v>480</v>
      </c>
      <c r="S1524" s="6" t="b">
        <v>0</v>
      </c>
      <c r="T1524" s="6">
        <v>0</v>
      </c>
      <c r="U1524" s="6">
        <f t="shared" si="187"/>
        <v>0</v>
      </c>
      <c r="V1524" s="12">
        <f t="shared" si="188"/>
        <v>20363.855</v>
      </c>
      <c r="W1524" s="12">
        <f t="shared" si="189"/>
        <v>7.57530208333333</v>
      </c>
      <c r="X1524" s="12">
        <f t="shared" si="190"/>
        <v>0</v>
      </c>
      <c r="Y1524" s="6">
        <f t="shared" si="191"/>
        <v>0</v>
      </c>
    </row>
    <row r="1525" spans="1:25">
      <c r="A1525" s="8" t="s">
        <v>3151</v>
      </c>
      <c r="B1525" s="9" t="s">
        <v>3152</v>
      </c>
      <c r="C1525" s="10" t="s">
        <v>4128</v>
      </c>
      <c r="D1525" s="10">
        <v>45173</v>
      </c>
      <c r="E1525" s="9">
        <v>9</v>
      </c>
      <c r="F1525" s="9">
        <v>4</v>
      </c>
      <c r="G1525" s="9">
        <v>2023</v>
      </c>
      <c r="H1525" s="10">
        <f t="shared" si="184"/>
        <v>45173</v>
      </c>
      <c r="I1525" s="10" t="str" cm="1">
        <f t="array" ref="I1525">_xlfn.IFS(E1525=1,"January",E1525=2,"Febuary",E1525=3,"March",E1525=4,"April",E1525=5,"May",E1525=6,"June",E1525=7,"July",E1525=8,"August",E1525=9,"September",E1525=10,"October",E1525=11,"November",E1525=12,"December",E1525&gt;12,_xlfn.IFS(F1525=1,"January",F1525=2,"Febuary",F1525=3,"March",F1525=4,"April",F1525=5,"May",F1525=6,"June",F1525=7,"July",F1525=8,"August",F1525=9,"September",F1525=10,"October",F1525=11,"November",F1525=12,"December"))</f>
        <v>September</v>
      </c>
      <c r="J1525" s="10" t="str" cm="1">
        <f t="array" ref="J1525">_xlfn.IFS(OR(I1525="December",I1525="January",I1525="Febuary"),"Winter",OR(I1525="March",I1525="April",I1525="May"),"Spring",OR(I1525="June",I1525="July",I1525="August"),"Summer",OR(I1525="September",I1525="October",I1525="November"),"Fall")</f>
        <v>Fall</v>
      </c>
      <c r="K1525" s="13">
        <v>45174</v>
      </c>
      <c r="L1525" s="9">
        <f t="shared" si="185"/>
        <v>1</v>
      </c>
      <c r="M1525" s="9" t="s">
        <v>14</v>
      </c>
      <c r="N1525" s="9">
        <v>83310</v>
      </c>
      <c r="O1525" s="9">
        <v>3839</v>
      </c>
      <c r="P1525" s="14">
        <v>4670.58</v>
      </c>
      <c r="Q1525" s="14">
        <f t="shared" si="186"/>
        <v>3636.145</v>
      </c>
      <c r="R1525" s="9">
        <v>414</v>
      </c>
      <c r="S1525" s="9" t="b">
        <v>1</v>
      </c>
      <c r="T1525" s="9">
        <v>0</v>
      </c>
      <c r="U1525" s="9">
        <f t="shared" si="187"/>
        <v>0</v>
      </c>
      <c r="V1525" s="14">
        <f t="shared" si="188"/>
        <v>17063.855</v>
      </c>
      <c r="W1525" s="14">
        <f t="shared" si="189"/>
        <v>8.78295893719807</v>
      </c>
      <c r="X1525" s="14">
        <f t="shared" si="190"/>
        <v>0</v>
      </c>
      <c r="Y1525" s="9">
        <f t="shared" si="191"/>
        <v>0</v>
      </c>
    </row>
    <row r="1526" spans="1:25">
      <c r="A1526" s="5" t="s">
        <v>3153</v>
      </c>
      <c r="B1526" s="6" t="s">
        <v>3154</v>
      </c>
      <c r="C1526" s="7" t="s">
        <v>4128</v>
      </c>
      <c r="D1526" s="7">
        <v>45234</v>
      </c>
      <c r="E1526" s="6">
        <v>11</v>
      </c>
      <c r="F1526" s="6">
        <v>4</v>
      </c>
      <c r="G1526" s="6">
        <v>2023</v>
      </c>
      <c r="H1526" s="7">
        <f t="shared" si="184"/>
        <v>45234</v>
      </c>
      <c r="I1526" s="7" t="str" cm="1">
        <f t="array" ref="I1526">_xlfn.IFS(E1526=1,"January",E1526=2,"Febuary",E1526=3,"March",E1526=4,"April",E1526=5,"May",E1526=6,"June",E1526=7,"July",E1526=8,"August",E1526=9,"September",E1526=10,"October",E1526=11,"November",E1526=12,"December",E1526&gt;12,_xlfn.IFS(F1526=1,"January",F1526=2,"Febuary",F1526=3,"March",F1526=4,"April",F1526=5,"May",F1526=6,"June",F1526=7,"July",F1526=8,"August",F1526=9,"September",F1526=10,"October",F1526=11,"November",F1526=12,"December"))</f>
        <v>November</v>
      </c>
      <c r="J1526" s="7" t="str" cm="1">
        <f t="array" ref="J1526">_xlfn.IFS(OR(I1526="December",I1526="January",I1526="Febuary"),"Winter",OR(I1526="March",I1526="April",I1526="May"),"Spring",OR(I1526="June",I1526="July",I1526="August"),"Summer",OR(I1526="September",I1526="October",I1526="November"),"Fall")</f>
        <v>Fall</v>
      </c>
      <c r="K1526" s="11">
        <v>45250</v>
      </c>
      <c r="L1526" s="6">
        <f t="shared" si="185"/>
        <v>16</v>
      </c>
      <c r="M1526" s="6" t="s">
        <v>19</v>
      </c>
      <c r="N1526" s="6">
        <v>45813</v>
      </c>
      <c r="O1526" s="6">
        <v>2065</v>
      </c>
      <c r="P1526" s="12">
        <v>2513.6</v>
      </c>
      <c r="Q1526" s="12">
        <f t="shared" si="186"/>
        <v>2513.6</v>
      </c>
      <c r="R1526" s="6">
        <v>316</v>
      </c>
      <c r="S1526" s="6" t="b">
        <v>0</v>
      </c>
      <c r="T1526" s="6">
        <v>0</v>
      </c>
      <c r="U1526" s="6">
        <f t="shared" si="187"/>
        <v>0</v>
      </c>
      <c r="V1526" s="12">
        <f t="shared" si="188"/>
        <v>13286.4</v>
      </c>
      <c r="W1526" s="12">
        <f t="shared" si="189"/>
        <v>7.95443037974684</v>
      </c>
      <c r="X1526" s="12">
        <f t="shared" si="190"/>
        <v>0</v>
      </c>
      <c r="Y1526" s="6">
        <f t="shared" si="191"/>
        <v>0</v>
      </c>
    </row>
    <row r="1527" spans="1:25">
      <c r="A1527" s="8" t="s">
        <v>3155</v>
      </c>
      <c r="B1527" s="9" t="s">
        <v>3156</v>
      </c>
      <c r="C1527" s="10" t="s">
        <v>4128</v>
      </c>
      <c r="D1527" s="10">
        <v>45020</v>
      </c>
      <c r="E1527" s="9">
        <v>4</v>
      </c>
      <c r="F1527" s="9">
        <v>4</v>
      </c>
      <c r="G1527" s="9">
        <v>2023</v>
      </c>
      <c r="H1527" s="10">
        <f t="shared" si="184"/>
        <v>45020</v>
      </c>
      <c r="I1527" s="10" t="str" cm="1">
        <f t="array" ref="I1527">_xlfn.IFS(E1527=1,"January",E1527=2,"Febuary",E1527=3,"March",E1527=4,"April",E1527=5,"May",E1527=6,"June",E1527=7,"July",E1527=8,"August",E1527=9,"September",E1527=10,"October",E1527=11,"November",E1527=12,"December",E1527&gt;12,_xlfn.IFS(F1527=1,"January",F1527=2,"Febuary",F1527=3,"March",F1527=4,"April",F1527=5,"May",F1527=6,"June",F1527=7,"July",F1527=8,"August",F1527=9,"September",F1527=10,"October",F1527=11,"November",F1527=12,"December"))</f>
        <v>April</v>
      </c>
      <c r="J1527" s="10" t="str" cm="1">
        <f t="array" ref="J1527">_xlfn.IFS(OR(I1527="December",I1527="January",I1527="Febuary"),"Winter",OR(I1527="March",I1527="April",I1527="May"),"Spring",OR(I1527="June",I1527="July",I1527="August"),"Summer",OR(I1527="September",I1527="October",I1527="November"),"Fall")</f>
        <v>Spring</v>
      </c>
      <c r="K1527" s="13">
        <v>45034</v>
      </c>
      <c r="L1527" s="9">
        <f t="shared" si="185"/>
        <v>14</v>
      </c>
      <c r="M1527" s="9" t="s">
        <v>23</v>
      </c>
      <c r="N1527" s="9">
        <v>38198</v>
      </c>
      <c r="O1527" s="9">
        <v>1870</v>
      </c>
      <c r="P1527" s="14">
        <v>3089.16</v>
      </c>
      <c r="Q1527" s="14">
        <f t="shared" si="186"/>
        <v>3089.16</v>
      </c>
      <c r="R1527" s="9">
        <v>262</v>
      </c>
      <c r="S1527" s="9" t="b">
        <v>1</v>
      </c>
      <c r="T1527" s="9">
        <v>0</v>
      </c>
      <c r="U1527" s="9">
        <f t="shared" si="187"/>
        <v>0</v>
      </c>
      <c r="V1527" s="14">
        <f t="shared" si="188"/>
        <v>10010.84</v>
      </c>
      <c r="W1527" s="14">
        <f t="shared" si="189"/>
        <v>11.7906870229008</v>
      </c>
      <c r="X1527" s="14">
        <f t="shared" si="190"/>
        <v>0</v>
      </c>
      <c r="Y1527" s="9">
        <f t="shared" si="191"/>
        <v>0</v>
      </c>
    </row>
    <row r="1528" spans="1:25">
      <c r="A1528" s="5" t="s">
        <v>3157</v>
      </c>
      <c r="B1528" s="6" t="s">
        <v>3158</v>
      </c>
      <c r="C1528" s="7" t="s">
        <v>4131</v>
      </c>
      <c r="D1528" s="7">
        <v>45012</v>
      </c>
      <c r="E1528" s="6">
        <v>3</v>
      </c>
      <c r="F1528" s="6">
        <v>27</v>
      </c>
      <c r="G1528" s="6">
        <v>2023</v>
      </c>
      <c r="H1528" s="7">
        <f t="shared" si="184"/>
        <v>45012</v>
      </c>
      <c r="I1528" s="7" t="str" cm="1">
        <f t="array" ref="I1528">_xlfn.IFS(E1528=1,"January",E1528=2,"Febuary",E1528=3,"March",E1528=4,"April",E1528=5,"May",E1528=6,"June",E1528=7,"July",E1528=8,"August",E1528=9,"September",E1528=10,"October",E1528=11,"November",E1528=12,"December",E1528&gt;12,_xlfn.IFS(F1528=1,"January",F1528=2,"Febuary",F1528=3,"March",F1528=4,"April",F1528=5,"May",F1528=6,"June",F1528=7,"July",F1528=8,"August",F1528=9,"September",F1528=10,"October",F1528=11,"November",F1528=12,"December"))</f>
        <v>March</v>
      </c>
      <c r="J1528" s="7" t="str" cm="1">
        <f t="array" ref="J1528">_xlfn.IFS(OR(I1528="December",I1528="January",I1528="Febuary"),"Winter",OR(I1528="March",I1528="April",I1528="May"),"Spring",OR(I1528="June",I1528="July",I1528="August"),"Summer",OR(I1528="September",I1528="October",I1528="November"),"Fall")</f>
        <v>Spring</v>
      </c>
      <c r="K1528" s="11">
        <v>45036</v>
      </c>
      <c r="L1528" s="6">
        <f t="shared" si="185"/>
        <v>24</v>
      </c>
      <c r="M1528" s="6" t="s">
        <v>41</v>
      </c>
      <c r="N1528" s="6">
        <v>9820</v>
      </c>
      <c r="O1528" s="6">
        <v>109</v>
      </c>
      <c r="P1528" s="12">
        <v>157.27</v>
      </c>
      <c r="Q1528" s="12">
        <f t="shared" si="186"/>
        <v>157.27</v>
      </c>
      <c r="R1528" s="6">
        <v>7</v>
      </c>
      <c r="S1528" s="6" t="b">
        <v>1</v>
      </c>
      <c r="T1528" s="6">
        <v>0</v>
      </c>
      <c r="U1528" s="6">
        <f t="shared" si="187"/>
        <v>0</v>
      </c>
      <c r="V1528" s="12">
        <f t="shared" si="188"/>
        <v>192.73</v>
      </c>
      <c r="W1528" s="12">
        <f t="shared" si="189"/>
        <v>22.4671428571429</v>
      </c>
      <c r="X1528" s="12">
        <f t="shared" si="190"/>
        <v>0</v>
      </c>
      <c r="Y1528" s="6">
        <f t="shared" si="191"/>
        <v>0</v>
      </c>
    </row>
    <row r="1529" spans="1:25">
      <c r="A1529" s="8" t="s">
        <v>3159</v>
      </c>
      <c r="B1529" s="9" t="s">
        <v>3160</v>
      </c>
      <c r="C1529" s="10" t="s">
        <v>4131</v>
      </c>
      <c r="D1529" s="10">
        <v>45159</v>
      </c>
      <c r="E1529" s="9">
        <v>8</v>
      </c>
      <c r="F1529" s="9">
        <v>21</v>
      </c>
      <c r="G1529" s="9">
        <v>2023</v>
      </c>
      <c r="H1529" s="10">
        <f t="shared" si="184"/>
        <v>45159</v>
      </c>
      <c r="I1529" s="10" t="str" cm="1">
        <f t="array" ref="I1529">_xlfn.IFS(E1529=1,"January",E1529=2,"Febuary",E1529=3,"March",E1529=4,"April",E1529=5,"May",E1529=6,"June",E1529=7,"July",E1529=8,"August",E1529=9,"September",E1529=10,"October",E1529=11,"November",E1529=12,"December",E1529&gt;12,_xlfn.IFS(F1529=1,"January",F1529=2,"Febuary",F1529=3,"March",F1529=4,"April",F1529=5,"May",F1529=6,"June",F1529=7,"July",F1529=8,"August",F1529=9,"September",F1529=10,"October",F1529=11,"November",F1529=12,"December"))</f>
        <v>August</v>
      </c>
      <c r="J1529" s="10" t="str" cm="1">
        <f t="array" ref="J1529">_xlfn.IFS(OR(I1529="December",I1529="January",I1529="Febuary"),"Winter",OR(I1529="March",I1529="April",I1529="May"),"Spring",OR(I1529="June",I1529="July",I1529="August"),"Summer",OR(I1529="September",I1529="October",I1529="November"),"Fall")</f>
        <v>Summer</v>
      </c>
      <c r="K1529" s="13">
        <v>45174</v>
      </c>
      <c r="L1529" s="9">
        <f t="shared" si="185"/>
        <v>15</v>
      </c>
      <c r="M1529" s="9" t="s">
        <v>41</v>
      </c>
      <c r="N1529" s="9">
        <v>25070</v>
      </c>
      <c r="O1529" s="9">
        <v>1092</v>
      </c>
      <c r="P1529" s="14">
        <v>1583.29</v>
      </c>
      <c r="Q1529" s="14">
        <f t="shared" si="186"/>
        <v>1583.29</v>
      </c>
      <c r="R1529" s="9">
        <v>137</v>
      </c>
      <c r="S1529" s="9" t="b">
        <v>1</v>
      </c>
      <c r="T1529" s="9">
        <v>0</v>
      </c>
      <c r="U1529" s="9">
        <f t="shared" si="187"/>
        <v>0</v>
      </c>
      <c r="V1529" s="14">
        <f t="shared" si="188"/>
        <v>5266.71</v>
      </c>
      <c r="W1529" s="14">
        <f t="shared" si="189"/>
        <v>11.5568613138686</v>
      </c>
      <c r="X1529" s="14">
        <f t="shared" si="190"/>
        <v>0</v>
      </c>
      <c r="Y1529" s="9">
        <f t="shared" si="191"/>
        <v>0</v>
      </c>
    </row>
    <row r="1530" spans="1:25">
      <c r="A1530" s="5" t="s">
        <v>3161</v>
      </c>
      <c r="B1530" s="6" t="s">
        <v>3162</v>
      </c>
      <c r="C1530" s="7" t="s">
        <v>4131</v>
      </c>
      <c r="D1530" s="7">
        <v>45120</v>
      </c>
      <c r="E1530" s="6">
        <v>7</v>
      </c>
      <c r="F1530" s="6">
        <v>13</v>
      </c>
      <c r="G1530" s="6">
        <v>2023</v>
      </c>
      <c r="H1530" s="7">
        <f t="shared" si="184"/>
        <v>45120</v>
      </c>
      <c r="I1530" s="7" t="str" cm="1">
        <f t="array" ref="I1530">_xlfn.IFS(E1530=1,"January",E1530=2,"Febuary",E1530=3,"March",E1530=4,"April",E1530=5,"May",E1530=6,"June",E1530=7,"July",E1530=8,"August",E1530=9,"September",E1530=10,"October",E1530=11,"November",E1530=12,"December",E1530&gt;12,_xlfn.IFS(F1530=1,"January",F1530=2,"Febuary",F1530=3,"March",F1530=4,"April",F1530=5,"May",F1530=6,"June",F1530=7,"July",F1530=8,"August",F1530=9,"September",F1530=10,"October",F1530=11,"November",F1530=12,"December"))</f>
        <v>July</v>
      </c>
      <c r="J1530" s="7" t="str" cm="1">
        <f t="array" ref="J1530">_xlfn.IFS(OR(I1530="December",I1530="January",I1530="Febuary"),"Winter",OR(I1530="March",I1530="April",I1530="May"),"Spring",OR(I1530="June",I1530="July",I1530="August"),"Summer",OR(I1530="September",I1530="October",I1530="November"),"Fall")</f>
        <v>Summer</v>
      </c>
      <c r="K1530" s="11">
        <v>45150</v>
      </c>
      <c r="L1530" s="6">
        <f t="shared" si="185"/>
        <v>30</v>
      </c>
      <c r="M1530" s="6" t="s">
        <v>14</v>
      </c>
      <c r="N1530" s="6">
        <v>70768</v>
      </c>
      <c r="O1530" s="6">
        <v>2835</v>
      </c>
      <c r="P1530" s="12">
        <v>3332.33</v>
      </c>
      <c r="Q1530" s="12">
        <f t="shared" si="186"/>
        <v>3332.33</v>
      </c>
      <c r="R1530" s="6">
        <v>454</v>
      </c>
      <c r="S1530" s="6" t="b">
        <v>0</v>
      </c>
      <c r="T1530" s="6">
        <v>0</v>
      </c>
      <c r="U1530" s="6">
        <f t="shared" si="187"/>
        <v>0</v>
      </c>
      <c r="V1530" s="12">
        <f t="shared" si="188"/>
        <v>19367.67</v>
      </c>
      <c r="W1530" s="12">
        <f t="shared" si="189"/>
        <v>7.33993392070485</v>
      </c>
      <c r="X1530" s="12">
        <f t="shared" si="190"/>
        <v>0</v>
      </c>
      <c r="Y1530" s="6">
        <f t="shared" si="191"/>
        <v>0</v>
      </c>
    </row>
    <row r="1531" spans="1:25">
      <c r="A1531" s="8" t="s">
        <v>3163</v>
      </c>
      <c r="B1531" s="9" t="s">
        <v>3164</v>
      </c>
      <c r="C1531" s="10" t="s">
        <v>4128</v>
      </c>
      <c r="D1531" s="10">
        <v>45030</v>
      </c>
      <c r="E1531" s="9">
        <v>4</v>
      </c>
      <c r="F1531" s="9">
        <v>14</v>
      </c>
      <c r="G1531" s="9">
        <v>2023</v>
      </c>
      <c r="H1531" s="10">
        <f t="shared" si="184"/>
        <v>45030</v>
      </c>
      <c r="I1531" s="10" t="str" cm="1">
        <f t="array" ref="I1531">_xlfn.IFS(E1531=1,"January",E1531=2,"Febuary",E1531=3,"March",E1531=4,"April",E1531=5,"May",E1531=6,"June",E1531=7,"July",E1531=8,"August",E1531=9,"September",E1531=10,"October",E1531=11,"November",E1531=12,"December",E1531&gt;12,_xlfn.IFS(F1531=1,"January",F1531=2,"Febuary",F1531=3,"March",F1531=4,"April",F1531=5,"May",F1531=6,"June",F1531=7,"July",F1531=8,"August",F1531=9,"September",F1531=10,"October",F1531=11,"November",F1531=12,"December"))</f>
        <v>April</v>
      </c>
      <c r="J1531" s="10" t="str" cm="1">
        <f t="array" ref="J1531">_xlfn.IFS(OR(I1531="December",I1531="January",I1531="Febuary"),"Winter",OR(I1531="March",I1531="April",I1531="May"),"Spring",OR(I1531="June",I1531="July",I1531="August"),"Summer",OR(I1531="September",I1531="October",I1531="November"),"Fall")</f>
        <v>Spring</v>
      </c>
      <c r="K1531" s="13">
        <v>45044</v>
      </c>
      <c r="L1531" s="9">
        <f t="shared" si="185"/>
        <v>14</v>
      </c>
      <c r="M1531" s="9" t="s">
        <v>19</v>
      </c>
      <c r="N1531" s="9">
        <v>12122</v>
      </c>
      <c r="O1531" s="9">
        <v>232</v>
      </c>
      <c r="P1531" s="14">
        <v>300.83</v>
      </c>
      <c r="Q1531" s="14">
        <f t="shared" si="186"/>
        <v>300.83</v>
      </c>
      <c r="R1531" s="9">
        <v>46</v>
      </c>
      <c r="S1531" s="9" t="b">
        <v>1</v>
      </c>
      <c r="T1531" s="9">
        <v>0</v>
      </c>
      <c r="U1531" s="9">
        <f t="shared" si="187"/>
        <v>0</v>
      </c>
      <c r="V1531" s="14">
        <f t="shared" si="188"/>
        <v>1999.17</v>
      </c>
      <c r="W1531" s="14">
        <f t="shared" si="189"/>
        <v>6.53978260869565</v>
      </c>
      <c r="X1531" s="14">
        <f t="shared" si="190"/>
        <v>0</v>
      </c>
      <c r="Y1531" s="9">
        <f t="shared" si="191"/>
        <v>0</v>
      </c>
    </row>
    <row r="1532" spans="1:25">
      <c r="A1532" s="5" t="s">
        <v>3165</v>
      </c>
      <c r="B1532" s="6" t="s">
        <v>3166</v>
      </c>
      <c r="C1532" s="7" t="s">
        <v>4127</v>
      </c>
      <c r="D1532" s="7">
        <v>45277</v>
      </c>
      <c r="E1532" s="6">
        <v>12</v>
      </c>
      <c r="F1532" s="6">
        <v>17</v>
      </c>
      <c r="G1532" s="6">
        <v>2023</v>
      </c>
      <c r="H1532" s="7">
        <f t="shared" si="184"/>
        <v>45277</v>
      </c>
      <c r="I1532" s="7" t="str" cm="1">
        <f t="array" ref="I1532">_xlfn.IFS(E1532=1,"January",E1532=2,"Febuary",E1532=3,"March",E1532=4,"April",E1532=5,"May",E1532=6,"June",E1532=7,"July",E1532=8,"August",E1532=9,"September",E1532=10,"October",E1532=11,"November",E1532=12,"December",E1532&gt;12,_xlfn.IFS(F1532=1,"January",F1532=2,"Febuary",F1532=3,"March",F1532=4,"April",F1532=5,"May",F1532=6,"June",F1532=7,"July",F1532=8,"August",F1532=9,"September",F1532=10,"October",F1532=11,"November",F1532=12,"December"))</f>
        <v>December</v>
      </c>
      <c r="J1532" s="7" t="str" cm="1">
        <f t="array" ref="J1532">_xlfn.IFS(OR(I1532="December",I1532="January",I1532="Febuary"),"Winter",OR(I1532="March",I1532="April",I1532="May"),"Spring",OR(I1532="June",I1532="July",I1532="August"),"Summer",OR(I1532="September",I1532="October",I1532="November"),"Fall")</f>
        <v>Winter</v>
      </c>
      <c r="K1532" s="11">
        <v>45280</v>
      </c>
      <c r="L1532" s="6">
        <f t="shared" si="185"/>
        <v>3</v>
      </c>
      <c r="M1532" s="6" t="s">
        <v>234</v>
      </c>
      <c r="N1532" s="6">
        <v>81559</v>
      </c>
      <c r="O1532" s="6">
        <v>3935</v>
      </c>
      <c r="P1532" s="12">
        <v>6369.1</v>
      </c>
      <c r="Q1532" s="12">
        <f t="shared" si="186"/>
        <v>3636.145</v>
      </c>
      <c r="R1532" s="6">
        <v>568</v>
      </c>
      <c r="S1532" s="6" t="b">
        <v>1</v>
      </c>
      <c r="T1532" s="6">
        <v>0</v>
      </c>
      <c r="U1532" s="6">
        <f t="shared" si="187"/>
        <v>0</v>
      </c>
      <c r="V1532" s="12">
        <f t="shared" si="188"/>
        <v>24763.855</v>
      </c>
      <c r="W1532" s="12">
        <f t="shared" si="189"/>
        <v>6.40166373239437</v>
      </c>
      <c r="X1532" s="12">
        <f t="shared" si="190"/>
        <v>0</v>
      </c>
      <c r="Y1532" s="6">
        <f t="shared" si="191"/>
        <v>0</v>
      </c>
    </row>
    <row r="1533" spans="1:25">
      <c r="A1533" s="8" t="s">
        <v>3167</v>
      </c>
      <c r="B1533" s="9" t="s">
        <v>3168</v>
      </c>
      <c r="C1533" s="10" t="s">
        <v>4131</v>
      </c>
      <c r="D1533" s="10">
        <v>44976</v>
      </c>
      <c r="E1533" s="9">
        <v>2</v>
      </c>
      <c r="F1533" s="9">
        <v>19</v>
      </c>
      <c r="G1533" s="9">
        <v>2023</v>
      </c>
      <c r="H1533" s="10">
        <f t="shared" si="184"/>
        <v>44976</v>
      </c>
      <c r="I1533" s="10" t="str" cm="1">
        <f t="array" ref="I1533">_xlfn.IFS(E1533=1,"January",E1533=2,"Febuary",E1533=3,"March",E1533=4,"April",E1533=5,"May",E1533=6,"June",E1533=7,"July",E1533=8,"August",E1533=9,"September",E1533=10,"October",E1533=11,"November",E1533=12,"December",E1533&gt;12,_xlfn.IFS(F1533=1,"January",F1533=2,"Febuary",F1533=3,"March",F1533=4,"April",F1533=5,"May",F1533=6,"June",F1533=7,"July",F1533=8,"August",F1533=9,"September",F1533=10,"October",F1533=11,"November",F1533=12,"December"))</f>
        <v>Febuary</v>
      </c>
      <c r="J1533" s="10" t="str" cm="1">
        <f t="array" ref="J1533">_xlfn.IFS(OR(I1533="December",I1533="January",I1533="Febuary"),"Winter",OR(I1533="March",I1533="April",I1533="May"),"Spring",OR(I1533="June",I1533="July",I1533="August"),"Summer",OR(I1533="September",I1533="October",I1533="November"),"Fall")</f>
        <v>Winter</v>
      </c>
      <c r="K1533" s="13">
        <v>44990</v>
      </c>
      <c r="L1533" s="9">
        <f t="shared" si="185"/>
        <v>14</v>
      </c>
      <c r="M1533" s="9" t="s">
        <v>19</v>
      </c>
      <c r="N1533" s="9">
        <v>74543</v>
      </c>
      <c r="O1533" s="9">
        <v>1187</v>
      </c>
      <c r="P1533" s="14">
        <v>2064.09</v>
      </c>
      <c r="Q1533" s="14">
        <f t="shared" si="186"/>
        <v>2064.09</v>
      </c>
      <c r="R1533" s="9">
        <v>125</v>
      </c>
      <c r="S1533" s="9" t="b">
        <v>1</v>
      </c>
      <c r="T1533" s="9">
        <v>0</v>
      </c>
      <c r="U1533" s="9">
        <f t="shared" si="187"/>
        <v>0</v>
      </c>
      <c r="V1533" s="14">
        <f t="shared" si="188"/>
        <v>4185.91</v>
      </c>
      <c r="W1533" s="14">
        <f t="shared" si="189"/>
        <v>16.51272</v>
      </c>
      <c r="X1533" s="14">
        <f t="shared" si="190"/>
        <v>0</v>
      </c>
      <c r="Y1533" s="9">
        <f t="shared" si="191"/>
        <v>0</v>
      </c>
    </row>
    <row r="1534" spans="1:25">
      <c r="A1534" s="5" t="s">
        <v>3169</v>
      </c>
      <c r="B1534" s="6" t="s">
        <v>3170</v>
      </c>
      <c r="C1534" s="7" t="s">
        <v>4131</v>
      </c>
      <c r="D1534" s="7">
        <v>45027</v>
      </c>
      <c r="E1534" s="6">
        <v>4</v>
      </c>
      <c r="F1534" s="6">
        <v>11</v>
      </c>
      <c r="G1534" s="6">
        <v>2023</v>
      </c>
      <c r="H1534" s="7">
        <f t="shared" si="184"/>
        <v>45027</v>
      </c>
      <c r="I1534" s="7" t="str" cm="1">
        <f t="array" ref="I1534">_xlfn.IFS(E1534=1,"January",E1534=2,"Febuary",E1534=3,"March",E1534=4,"April",E1534=5,"May",E1534=6,"June",E1534=7,"July",E1534=8,"August",E1534=9,"September",E1534=10,"October",E1534=11,"November",E1534=12,"December",E1534&gt;12,_xlfn.IFS(F1534=1,"January",F1534=2,"Febuary",F1534=3,"March",F1534=4,"April",F1534=5,"May",F1534=6,"June",F1534=7,"July",F1534=8,"August",F1534=9,"September",F1534=10,"October",F1534=11,"November",F1534=12,"December"))</f>
        <v>April</v>
      </c>
      <c r="J1534" s="7" t="str" cm="1">
        <f t="array" ref="J1534">_xlfn.IFS(OR(I1534="December",I1534="January",I1534="Febuary"),"Winter",OR(I1534="March",I1534="April",I1534="May"),"Spring",OR(I1534="June",I1534="July",I1534="August"),"Summer",OR(I1534="September",I1534="October",I1534="November"),"Fall")</f>
        <v>Spring</v>
      </c>
      <c r="K1534" s="11">
        <v>45243</v>
      </c>
      <c r="L1534" s="6">
        <f t="shared" si="185"/>
        <v>216</v>
      </c>
      <c r="M1534" s="6" t="s">
        <v>14</v>
      </c>
      <c r="N1534" s="6">
        <v>84441</v>
      </c>
      <c r="O1534" s="6">
        <v>3139</v>
      </c>
      <c r="P1534" s="12">
        <v>4849.26</v>
      </c>
      <c r="Q1534" s="12">
        <f t="shared" si="186"/>
        <v>3636.145</v>
      </c>
      <c r="R1534" s="6">
        <v>263</v>
      </c>
      <c r="S1534" s="6" t="b">
        <v>0</v>
      </c>
      <c r="T1534" s="6">
        <v>0</v>
      </c>
      <c r="U1534" s="6">
        <f t="shared" si="187"/>
        <v>0</v>
      </c>
      <c r="V1534" s="12">
        <f t="shared" si="188"/>
        <v>9513.855</v>
      </c>
      <c r="W1534" s="12">
        <f t="shared" si="189"/>
        <v>13.8256463878327</v>
      </c>
      <c r="X1534" s="12">
        <f t="shared" si="190"/>
        <v>0</v>
      </c>
      <c r="Y1534" s="6">
        <f t="shared" si="191"/>
        <v>0</v>
      </c>
    </row>
    <row r="1535" spans="1:25">
      <c r="A1535" s="8" t="s">
        <v>3171</v>
      </c>
      <c r="B1535" s="9" t="s">
        <v>3172</v>
      </c>
      <c r="C1535" s="10" t="s">
        <v>4127</v>
      </c>
      <c r="D1535" s="10">
        <v>45199</v>
      </c>
      <c r="E1535" s="9">
        <v>9</v>
      </c>
      <c r="F1535" s="9">
        <v>30</v>
      </c>
      <c r="G1535" s="9">
        <v>2023</v>
      </c>
      <c r="H1535" s="10">
        <f t="shared" si="184"/>
        <v>45199</v>
      </c>
      <c r="I1535" s="10" t="str" cm="1">
        <f t="array" ref="I1535">_xlfn.IFS(E1535=1,"January",E1535=2,"Febuary",E1535=3,"March",E1535=4,"April",E1535=5,"May",E1535=6,"June",E1535=7,"July",E1535=8,"August",E1535=9,"September",E1535=10,"October",E1535=11,"November",E1535=12,"December",E1535&gt;12,_xlfn.IFS(F1535=1,"January",F1535=2,"Febuary",F1535=3,"March",F1535=4,"April",F1535=5,"May",F1535=6,"June",F1535=7,"July",F1535=8,"August",F1535=9,"September",F1535=10,"October",F1535=11,"November",F1535=12,"December"))</f>
        <v>September</v>
      </c>
      <c r="J1535" s="10" t="str" cm="1">
        <f t="array" ref="J1535">_xlfn.IFS(OR(I1535="December",I1535="January",I1535="Febuary"),"Winter",OR(I1535="March",I1535="April",I1535="May"),"Spring",OR(I1535="June",I1535="July",I1535="August"),"Summer",OR(I1535="September",I1535="October",I1535="November"),"Fall")</f>
        <v>Fall</v>
      </c>
      <c r="K1535" s="13">
        <v>45211</v>
      </c>
      <c r="L1535" s="9">
        <f t="shared" si="185"/>
        <v>12</v>
      </c>
      <c r="M1535" s="9" t="s">
        <v>41</v>
      </c>
      <c r="N1535" s="9">
        <v>42786</v>
      </c>
      <c r="O1535" s="9">
        <v>812</v>
      </c>
      <c r="P1535" s="14">
        <v>1531.52</v>
      </c>
      <c r="Q1535" s="14">
        <f t="shared" si="186"/>
        <v>1531.52</v>
      </c>
      <c r="R1535" s="9">
        <v>146</v>
      </c>
      <c r="S1535" s="9" t="b">
        <v>1</v>
      </c>
      <c r="T1535" s="9">
        <v>42843</v>
      </c>
      <c r="U1535" s="9">
        <f t="shared" si="187"/>
        <v>0.340779123777513</v>
      </c>
      <c r="V1535" s="14">
        <f t="shared" si="188"/>
        <v>5768.48</v>
      </c>
      <c r="W1535" s="14">
        <f t="shared" si="189"/>
        <v>10.4898630136986</v>
      </c>
      <c r="X1535" s="14">
        <f t="shared" si="190"/>
        <v>0.0357472632635436</v>
      </c>
      <c r="Y1535" s="9">
        <f t="shared" si="191"/>
        <v>1.00133221147104</v>
      </c>
    </row>
    <row r="1536" spans="1:25">
      <c r="A1536" s="5" t="s">
        <v>3173</v>
      </c>
      <c r="B1536" s="6" t="s">
        <v>3174</v>
      </c>
      <c r="C1536" s="7" t="s">
        <v>4127</v>
      </c>
      <c r="D1536" s="7">
        <v>45173</v>
      </c>
      <c r="E1536" s="6">
        <v>9</v>
      </c>
      <c r="F1536" s="6">
        <v>4</v>
      </c>
      <c r="G1536" s="6">
        <v>2023</v>
      </c>
      <c r="H1536" s="7">
        <f t="shared" si="184"/>
        <v>45173</v>
      </c>
      <c r="I1536" s="7" t="str" cm="1">
        <f t="array" ref="I1536">_xlfn.IFS(E1536=1,"January",E1536=2,"Febuary",E1536=3,"March",E1536=4,"April",E1536=5,"May",E1536=6,"June",E1536=7,"July",E1536=8,"August",E1536=9,"September",E1536=10,"October",E1536=11,"November",E1536=12,"December",E1536&gt;12,_xlfn.IFS(F1536=1,"January",F1536=2,"Febuary",F1536=3,"March",F1536=4,"April",F1536=5,"May",F1536=6,"June",F1536=7,"July",F1536=8,"August",F1536=9,"September",F1536=10,"October",F1536=11,"November",F1536=12,"December"))</f>
        <v>September</v>
      </c>
      <c r="J1536" s="7" t="str" cm="1">
        <f t="array" ref="J1536">_xlfn.IFS(OR(I1536="December",I1536="January",I1536="Febuary"),"Winter",OR(I1536="March",I1536="April",I1536="May"),"Spring",OR(I1536="June",I1536="July",I1536="August"),"Summer",OR(I1536="September",I1536="October",I1536="November"),"Fall")</f>
        <v>Fall</v>
      </c>
      <c r="K1536" s="11">
        <v>45181</v>
      </c>
      <c r="L1536" s="6">
        <f t="shared" si="185"/>
        <v>8</v>
      </c>
      <c r="M1536" s="6" t="s">
        <v>33</v>
      </c>
      <c r="N1536" s="6">
        <v>95934</v>
      </c>
      <c r="O1536" s="6">
        <v>2614</v>
      </c>
      <c r="P1536" s="12">
        <v>4523.49</v>
      </c>
      <c r="Q1536" s="12">
        <f t="shared" si="186"/>
        <v>3636.145</v>
      </c>
      <c r="R1536" s="6">
        <v>450</v>
      </c>
      <c r="S1536" s="6" t="b">
        <v>1</v>
      </c>
      <c r="T1536" s="6">
        <v>0</v>
      </c>
      <c r="U1536" s="6">
        <f t="shared" si="187"/>
        <v>0</v>
      </c>
      <c r="V1536" s="12">
        <f t="shared" si="188"/>
        <v>18863.855</v>
      </c>
      <c r="W1536" s="12">
        <f t="shared" si="189"/>
        <v>8.08032222222222</v>
      </c>
      <c r="X1536" s="12">
        <f t="shared" si="190"/>
        <v>0</v>
      </c>
      <c r="Y1536" s="6">
        <f t="shared" si="191"/>
        <v>0</v>
      </c>
    </row>
    <row r="1537" spans="1:25">
      <c r="A1537" s="8" t="s">
        <v>3175</v>
      </c>
      <c r="B1537" s="9" t="s">
        <v>3176</v>
      </c>
      <c r="C1537" s="10" t="s">
        <v>4128</v>
      </c>
      <c r="D1537" s="10">
        <v>45203</v>
      </c>
      <c r="E1537" s="9">
        <v>10</v>
      </c>
      <c r="F1537" s="9">
        <v>4</v>
      </c>
      <c r="G1537" s="9">
        <v>2023</v>
      </c>
      <c r="H1537" s="10">
        <f t="shared" si="184"/>
        <v>45203</v>
      </c>
      <c r="I1537" s="10" t="str" cm="1">
        <f t="array" ref="I1537">_xlfn.IFS(E1537=1,"January",E1537=2,"Febuary",E1537=3,"March",E1537=4,"April",E1537=5,"May",E1537=6,"June",E1537=7,"July",E1537=8,"August",E1537=9,"September",E1537=10,"October",E1537=11,"November",E1537=12,"December",E1537&gt;12,_xlfn.IFS(F1537=1,"January",F1537=2,"Febuary",F1537=3,"March",F1537=4,"April",F1537=5,"May",F1537=6,"June",F1537=7,"July",F1537=8,"August",F1537=9,"September",F1537=10,"October",F1537=11,"November",F1537=12,"December"))</f>
        <v>October</v>
      </c>
      <c r="J1537" s="10" t="str" cm="1">
        <f t="array" ref="J1537">_xlfn.IFS(OR(I1537="December",I1537="January",I1537="Febuary"),"Winter",OR(I1537="March",I1537="April",I1537="May"),"Spring",OR(I1537="June",I1537="July",I1537="August"),"Summer",OR(I1537="September",I1537="October",I1537="November"),"Fall")</f>
        <v>Fall</v>
      </c>
      <c r="K1537" s="13">
        <v>45212</v>
      </c>
      <c r="L1537" s="9">
        <f t="shared" si="185"/>
        <v>9</v>
      </c>
      <c r="M1537" s="9" t="s">
        <v>33</v>
      </c>
      <c r="N1537" s="9">
        <v>7737</v>
      </c>
      <c r="O1537" s="9">
        <v>299</v>
      </c>
      <c r="P1537" s="14">
        <v>401.5</v>
      </c>
      <c r="Q1537" s="14">
        <f t="shared" si="186"/>
        <v>401.5</v>
      </c>
      <c r="R1537" s="9">
        <v>25</v>
      </c>
      <c r="S1537" s="9" t="b">
        <v>0</v>
      </c>
      <c r="T1537" s="9">
        <v>0</v>
      </c>
      <c r="U1537" s="9">
        <f t="shared" si="187"/>
        <v>0</v>
      </c>
      <c r="V1537" s="14">
        <f t="shared" si="188"/>
        <v>848.5</v>
      </c>
      <c r="W1537" s="14">
        <f t="shared" si="189"/>
        <v>16.06</v>
      </c>
      <c r="X1537" s="14">
        <f t="shared" si="190"/>
        <v>0</v>
      </c>
      <c r="Y1537" s="9">
        <f t="shared" si="191"/>
        <v>0</v>
      </c>
    </row>
    <row r="1538" spans="1:25">
      <c r="A1538" s="5" t="s">
        <v>3177</v>
      </c>
      <c r="B1538" s="6" t="s">
        <v>3178</v>
      </c>
      <c r="C1538" s="7" t="s">
        <v>4127</v>
      </c>
      <c r="D1538" s="7">
        <v>45274</v>
      </c>
      <c r="E1538" s="6">
        <v>12</v>
      </c>
      <c r="F1538" s="6">
        <v>14</v>
      </c>
      <c r="G1538" s="6">
        <v>2023</v>
      </c>
      <c r="H1538" s="7">
        <f t="shared" ref="H1538:H1601" si="192">IF(E1538&gt;12,DATE(G1538,F1538,E1538),D1538)</f>
        <v>45274</v>
      </c>
      <c r="I1538" s="7" t="str" cm="1">
        <f t="array" ref="I1538">_xlfn.IFS(E1538=1,"January",E1538=2,"Febuary",E1538=3,"March",E1538=4,"April",E1538=5,"May",E1538=6,"June",E1538=7,"July",E1538=8,"August",E1538=9,"September",E1538=10,"October",E1538=11,"November",E1538=12,"December",E1538&gt;12,_xlfn.IFS(F1538=1,"January",F1538=2,"Febuary",F1538=3,"March",F1538=4,"April",F1538=5,"May",F1538=6,"June",F1538=7,"July",F1538=8,"August",F1538=9,"September",F1538=10,"October",F1538=11,"November",F1538=12,"December"))</f>
        <v>December</v>
      </c>
      <c r="J1538" s="7" t="str" cm="1">
        <f t="array" ref="J1538">_xlfn.IFS(OR(I1538="December",I1538="January",I1538="Febuary"),"Winter",OR(I1538="March",I1538="April",I1538="May"),"Spring",OR(I1538="June",I1538="July",I1538="August"),"Summer",OR(I1538="September",I1538="October",I1538="November"),"Fall")</f>
        <v>Winter</v>
      </c>
      <c r="K1538" s="11">
        <v>45286</v>
      </c>
      <c r="L1538" s="6">
        <f t="shared" ref="L1538:L1601" si="193">IF(DATEDIF(H1538,K1538,"D")&lt;0,H1538+30,DATEDIF(H1538,K1538,"D"))</f>
        <v>12</v>
      </c>
      <c r="M1538" s="6" t="s">
        <v>33</v>
      </c>
      <c r="N1538" s="6">
        <v>37062</v>
      </c>
      <c r="O1538" s="6">
        <v>1205</v>
      </c>
      <c r="P1538" s="12">
        <v>1816.07</v>
      </c>
      <c r="Q1538" s="12">
        <f t="shared" ref="Q1538:Q1601" si="194">IF(IF(P1538&lt;$AA$6,$AA$6,IF(P1538&gt;$AA$7,$AA$7,P1538))&lt;0,IF(P1538&lt;$AA$6,$AA$6,IF(P1538&gt;$AA$7,$AA$7,P1538))*(-1),IF(P1538&lt;$AA$6,$AA$6,IF(P1538&gt;$AA$7,$AA$7,P1538)))</f>
        <v>1816.07</v>
      </c>
      <c r="R1538" s="6">
        <v>96</v>
      </c>
      <c r="S1538" s="6" t="b">
        <v>1</v>
      </c>
      <c r="T1538" s="6">
        <v>0</v>
      </c>
      <c r="U1538" s="6">
        <f t="shared" ref="U1538:U1601" si="195">IFERROR((R1538/T1538)*100,0)</f>
        <v>0</v>
      </c>
      <c r="V1538" s="12">
        <f t="shared" ref="V1538:V1601" si="196">(R1538*50)-Q1538</f>
        <v>2983.93</v>
      </c>
      <c r="W1538" s="12">
        <f t="shared" ref="W1538:W1601" si="197">IFERROR(Q1538/R1538,0)</f>
        <v>18.9173958333333</v>
      </c>
      <c r="X1538" s="12">
        <f t="shared" ref="X1538:X1601" si="198">IFERROR(Q1538/T1538,0)</f>
        <v>0</v>
      </c>
      <c r="Y1538" s="6">
        <f t="shared" ref="Y1538:Y1601" si="199">T1538/N1538</f>
        <v>0</v>
      </c>
    </row>
    <row r="1539" spans="1:25">
      <c r="A1539" s="8" t="s">
        <v>3179</v>
      </c>
      <c r="B1539" s="9" t="s">
        <v>3180</v>
      </c>
      <c r="C1539" s="10" t="s">
        <v>4129</v>
      </c>
      <c r="D1539" s="10">
        <v>45116</v>
      </c>
      <c r="E1539" s="9">
        <v>7</v>
      </c>
      <c r="F1539" s="9">
        <v>9</v>
      </c>
      <c r="G1539" s="9">
        <v>2023</v>
      </c>
      <c r="H1539" s="10">
        <f t="shared" si="192"/>
        <v>45116</v>
      </c>
      <c r="I1539" s="10" t="str" cm="1">
        <f t="array" ref="I1539">_xlfn.IFS(E1539=1,"January",E1539=2,"Febuary",E1539=3,"March",E1539=4,"April",E1539=5,"May",E1539=6,"June",E1539=7,"July",E1539=8,"August",E1539=9,"September",E1539=10,"October",E1539=11,"November",E1539=12,"December",E1539&gt;12,_xlfn.IFS(F1539=1,"January",F1539=2,"Febuary",F1539=3,"March",F1539=4,"April",F1539=5,"May",F1539=6,"June",F1539=7,"July",F1539=8,"August",F1539=9,"September",F1539=10,"October",F1539=11,"November",F1539=12,"December"))</f>
        <v>July</v>
      </c>
      <c r="J1539" s="10" t="str" cm="1">
        <f t="array" ref="J1539">_xlfn.IFS(OR(I1539="December",I1539="January",I1539="Febuary"),"Winter",OR(I1539="March",I1539="April",I1539="May"),"Spring",OR(I1539="June",I1539="July",I1539="August"),"Summer",OR(I1539="September",I1539="October",I1539="November"),"Fall")</f>
        <v>Summer</v>
      </c>
      <c r="K1539" s="13">
        <v>45146</v>
      </c>
      <c r="L1539" s="9">
        <f t="shared" si="193"/>
        <v>30</v>
      </c>
      <c r="M1539" s="9" t="s">
        <v>23</v>
      </c>
      <c r="N1539" s="9">
        <v>55237</v>
      </c>
      <c r="O1539" s="9">
        <v>1496</v>
      </c>
      <c r="P1539" s="14">
        <v>2826.64</v>
      </c>
      <c r="Q1539" s="14">
        <f t="shared" si="194"/>
        <v>2826.64</v>
      </c>
      <c r="R1539" s="9">
        <v>235</v>
      </c>
      <c r="S1539" s="9" t="b">
        <v>0</v>
      </c>
      <c r="T1539" s="9">
        <v>0</v>
      </c>
      <c r="U1539" s="9">
        <f t="shared" si="195"/>
        <v>0</v>
      </c>
      <c r="V1539" s="14">
        <f t="shared" si="196"/>
        <v>8923.36</v>
      </c>
      <c r="W1539" s="14">
        <f t="shared" si="197"/>
        <v>12.0282553191489</v>
      </c>
      <c r="X1539" s="14">
        <f t="shared" si="198"/>
        <v>0</v>
      </c>
      <c r="Y1539" s="9">
        <f t="shared" si="199"/>
        <v>0</v>
      </c>
    </row>
    <row r="1540" spans="1:25">
      <c r="A1540" s="5" t="s">
        <v>3181</v>
      </c>
      <c r="B1540" s="6" t="s">
        <v>3182</v>
      </c>
      <c r="C1540" s="7" t="s">
        <v>4131</v>
      </c>
      <c r="D1540" s="7">
        <v>45146</v>
      </c>
      <c r="E1540" s="6">
        <v>8</v>
      </c>
      <c r="F1540" s="6">
        <v>8</v>
      </c>
      <c r="G1540" s="6">
        <v>2023</v>
      </c>
      <c r="H1540" s="7">
        <f t="shared" si="192"/>
        <v>45146</v>
      </c>
      <c r="I1540" s="7" t="str" cm="1">
        <f t="array" ref="I1540">_xlfn.IFS(E1540=1,"January",E1540=2,"Febuary",E1540=3,"March",E1540=4,"April",E1540=5,"May",E1540=6,"June",E1540=7,"July",E1540=8,"August",E1540=9,"September",E1540=10,"October",E1540=11,"November",E1540=12,"December",E1540&gt;12,_xlfn.IFS(F1540=1,"January",F1540=2,"Febuary",F1540=3,"March",F1540=4,"April",F1540=5,"May",F1540=6,"June",F1540=7,"July",F1540=8,"August",F1540=9,"September",F1540=10,"October",F1540=11,"November",F1540=12,"December"))</f>
        <v>August</v>
      </c>
      <c r="J1540" s="7" t="str" cm="1">
        <f t="array" ref="J1540">_xlfn.IFS(OR(I1540="December",I1540="January",I1540="Febuary"),"Winter",OR(I1540="March",I1540="April",I1540="May"),"Spring",OR(I1540="June",I1540="July",I1540="August"),"Summer",OR(I1540="September",I1540="October",I1540="November"),"Fall")</f>
        <v>Summer</v>
      </c>
      <c r="K1540" s="11">
        <v>45155</v>
      </c>
      <c r="L1540" s="6">
        <f t="shared" si="193"/>
        <v>9</v>
      </c>
      <c r="M1540" s="6" t="s">
        <v>14</v>
      </c>
      <c r="N1540" s="6">
        <v>52571</v>
      </c>
      <c r="O1540" s="6">
        <v>1211</v>
      </c>
      <c r="P1540" s="12">
        <v>1730.22</v>
      </c>
      <c r="Q1540" s="12">
        <f t="shared" si="194"/>
        <v>1730.22</v>
      </c>
      <c r="R1540" s="6">
        <v>117</v>
      </c>
      <c r="S1540" s="6" t="b">
        <v>0</v>
      </c>
      <c r="T1540" s="6">
        <v>0</v>
      </c>
      <c r="U1540" s="6">
        <f t="shared" si="195"/>
        <v>0</v>
      </c>
      <c r="V1540" s="12">
        <f t="shared" si="196"/>
        <v>4119.78</v>
      </c>
      <c r="W1540" s="12">
        <f t="shared" si="197"/>
        <v>14.7882051282051</v>
      </c>
      <c r="X1540" s="12">
        <f t="shared" si="198"/>
        <v>0</v>
      </c>
      <c r="Y1540" s="6">
        <f t="shared" si="199"/>
        <v>0</v>
      </c>
    </row>
    <row r="1541" spans="1:25">
      <c r="A1541" s="8" t="s">
        <v>3183</v>
      </c>
      <c r="B1541" s="9" t="s">
        <v>3184</v>
      </c>
      <c r="C1541" s="10" t="s">
        <v>4128</v>
      </c>
      <c r="D1541" s="10">
        <v>45122</v>
      </c>
      <c r="E1541" s="9">
        <v>7</v>
      </c>
      <c r="F1541" s="9">
        <v>15</v>
      </c>
      <c r="G1541" s="9">
        <v>2023</v>
      </c>
      <c r="H1541" s="10">
        <f t="shared" si="192"/>
        <v>45122</v>
      </c>
      <c r="I1541" s="10" t="str" cm="1">
        <f t="array" ref="I1541">_xlfn.IFS(E1541=1,"January",E1541=2,"Febuary",E1541=3,"March",E1541=4,"April",E1541=5,"May",E1541=6,"June",E1541=7,"July",E1541=8,"August",E1541=9,"September",E1541=10,"October",E1541=11,"November",E1541=12,"December",E1541&gt;12,_xlfn.IFS(F1541=1,"January",F1541=2,"Febuary",F1541=3,"March",F1541=4,"April",F1541=5,"May",F1541=6,"June",F1541=7,"July",F1541=8,"August",F1541=9,"September",F1541=10,"October",F1541=11,"November",F1541=12,"December"))</f>
        <v>July</v>
      </c>
      <c r="J1541" s="10" t="str" cm="1">
        <f t="array" ref="J1541">_xlfn.IFS(OR(I1541="December",I1541="January",I1541="Febuary"),"Winter",OR(I1541="March",I1541="April",I1541="May"),"Spring",OR(I1541="June",I1541="July",I1541="August"),"Summer",OR(I1541="September",I1541="October",I1541="November"),"Fall")</f>
        <v>Summer</v>
      </c>
      <c r="K1541" s="13">
        <v>45138</v>
      </c>
      <c r="L1541" s="9">
        <f t="shared" si="193"/>
        <v>16</v>
      </c>
      <c r="M1541" s="9" t="s">
        <v>33</v>
      </c>
      <c r="N1541" s="9">
        <v>26510</v>
      </c>
      <c r="O1541" s="9">
        <v>1155</v>
      </c>
      <c r="P1541" s="14">
        <v>2006.48</v>
      </c>
      <c r="Q1541" s="14">
        <f t="shared" si="194"/>
        <v>2006.48</v>
      </c>
      <c r="R1541" s="9">
        <v>110</v>
      </c>
      <c r="S1541" s="9" t="b">
        <v>1</v>
      </c>
      <c r="T1541" s="9">
        <v>0</v>
      </c>
      <c r="U1541" s="9">
        <f t="shared" si="195"/>
        <v>0</v>
      </c>
      <c r="V1541" s="14">
        <f t="shared" si="196"/>
        <v>3493.52</v>
      </c>
      <c r="W1541" s="14">
        <f t="shared" si="197"/>
        <v>18.2407272727273</v>
      </c>
      <c r="X1541" s="14">
        <f t="shared" si="198"/>
        <v>0</v>
      </c>
      <c r="Y1541" s="9">
        <f t="shared" si="199"/>
        <v>0</v>
      </c>
    </row>
    <row r="1542" spans="1:25">
      <c r="A1542" s="5" t="s">
        <v>3185</v>
      </c>
      <c r="B1542" s="6" t="s">
        <v>3186</v>
      </c>
      <c r="C1542" s="7" t="s">
        <v>4129</v>
      </c>
      <c r="D1542" s="7">
        <v>45283</v>
      </c>
      <c r="E1542" s="6">
        <v>12</v>
      </c>
      <c r="F1542" s="6">
        <v>23</v>
      </c>
      <c r="G1542" s="6">
        <v>2023</v>
      </c>
      <c r="H1542" s="7">
        <f t="shared" si="192"/>
        <v>45283</v>
      </c>
      <c r="I1542" s="7" t="str" cm="1">
        <f t="array" ref="I1542">_xlfn.IFS(E1542=1,"January",E1542=2,"Febuary",E1542=3,"March",E1542=4,"April",E1542=5,"May",E1542=6,"June",E1542=7,"July",E1542=8,"August",E1542=9,"September",E1542=10,"October",E1542=11,"November",E1542=12,"December",E1542&gt;12,_xlfn.IFS(F1542=1,"January",F1542=2,"Febuary",F1542=3,"March",F1542=4,"April",F1542=5,"May",F1542=6,"June",F1542=7,"July",F1542=8,"August",F1542=9,"September",F1542=10,"October",F1542=11,"November",F1542=12,"December"))</f>
        <v>December</v>
      </c>
      <c r="J1542" s="7" t="str" cm="1">
        <f t="array" ref="J1542">_xlfn.IFS(OR(I1542="December",I1542="January",I1542="Febuary"),"Winter",OR(I1542="March",I1542="April",I1542="May"),"Spring",OR(I1542="June",I1542="July",I1542="August"),"Summer",OR(I1542="September",I1542="October",I1542="November"),"Fall")</f>
        <v>Winter</v>
      </c>
      <c r="K1542" s="11">
        <v>45289</v>
      </c>
      <c r="L1542" s="6">
        <f t="shared" si="193"/>
        <v>6</v>
      </c>
      <c r="M1542" s="6" t="s">
        <v>19</v>
      </c>
      <c r="N1542" s="6">
        <v>20426</v>
      </c>
      <c r="O1542" s="6">
        <v>321</v>
      </c>
      <c r="P1542" s="12">
        <v>492.16</v>
      </c>
      <c r="Q1542" s="12">
        <f t="shared" si="194"/>
        <v>492.16</v>
      </c>
      <c r="R1542" s="6">
        <v>23</v>
      </c>
      <c r="S1542" s="6" t="b">
        <v>1</v>
      </c>
      <c r="T1542" s="6">
        <v>0</v>
      </c>
      <c r="U1542" s="6">
        <f t="shared" si="195"/>
        <v>0</v>
      </c>
      <c r="V1542" s="12">
        <f t="shared" si="196"/>
        <v>657.84</v>
      </c>
      <c r="W1542" s="12">
        <f t="shared" si="197"/>
        <v>21.3982608695652</v>
      </c>
      <c r="X1542" s="12">
        <f t="shared" si="198"/>
        <v>0</v>
      </c>
      <c r="Y1542" s="6">
        <f t="shared" si="199"/>
        <v>0</v>
      </c>
    </row>
    <row r="1543" spans="1:25">
      <c r="A1543" s="8" t="s">
        <v>3187</v>
      </c>
      <c r="B1543" s="9" t="s">
        <v>3188</v>
      </c>
      <c r="C1543" s="10" t="s">
        <v>4129</v>
      </c>
      <c r="D1543" s="10">
        <v>45057</v>
      </c>
      <c r="E1543" s="9">
        <v>5</v>
      </c>
      <c r="F1543" s="9">
        <v>11</v>
      </c>
      <c r="G1543" s="9">
        <v>2023</v>
      </c>
      <c r="H1543" s="10">
        <f t="shared" si="192"/>
        <v>45057</v>
      </c>
      <c r="I1543" s="10" t="str" cm="1">
        <f t="array" ref="I1543">_xlfn.IFS(E1543=1,"January",E1543=2,"Febuary",E1543=3,"March",E1543=4,"April",E1543=5,"May",E1543=6,"June",E1543=7,"July",E1543=8,"August",E1543=9,"September",E1543=10,"October",E1543=11,"November",E1543=12,"December",E1543&gt;12,_xlfn.IFS(F1543=1,"January",F1543=2,"Febuary",F1543=3,"March",F1543=4,"April",F1543=5,"May",F1543=6,"June",F1543=7,"July",F1543=8,"August",F1543=9,"September",F1543=10,"October",F1543=11,"November",F1543=12,"December"))</f>
        <v>May</v>
      </c>
      <c r="J1543" s="10" t="str" cm="1">
        <f t="array" ref="J1543">_xlfn.IFS(OR(I1543="December",I1543="January",I1543="Febuary"),"Winter",OR(I1543="March",I1543="April",I1543="May"),"Spring",OR(I1543="June",I1543="July",I1543="August"),"Summer",OR(I1543="September",I1543="October",I1543="November"),"Fall")</f>
        <v>Spring</v>
      </c>
      <c r="K1543" s="13">
        <v>45063</v>
      </c>
      <c r="L1543" s="9">
        <f t="shared" si="193"/>
        <v>6</v>
      </c>
      <c r="M1543" s="9" t="s">
        <v>33</v>
      </c>
      <c r="N1543" s="9">
        <v>38265</v>
      </c>
      <c r="O1543" s="9">
        <v>1040</v>
      </c>
      <c r="P1543" s="14">
        <v>1381.02</v>
      </c>
      <c r="Q1543" s="14">
        <f t="shared" si="194"/>
        <v>1381.02</v>
      </c>
      <c r="R1543" s="9">
        <v>93</v>
      </c>
      <c r="S1543" s="9" t="b">
        <v>0</v>
      </c>
      <c r="T1543" s="9">
        <v>0</v>
      </c>
      <c r="U1543" s="9">
        <f t="shared" si="195"/>
        <v>0</v>
      </c>
      <c r="V1543" s="14">
        <f t="shared" si="196"/>
        <v>3268.98</v>
      </c>
      <c r="W1543" s="14">
        <f t="shared" si="197"/>
        <v>14.8496774193548</v>
      </c>
      <c r="X1543" s="14">
        <f t="shared" si="198"/>
        <v>0</v>
      </c>
      <c r="Y1543" s="9">
        <f t="shared" si="199"/>
        <v>0</v>
      </c>
    </row>
    <row r="1544" spans="1:25">
      <c r="A1544" s="5" t="s">
        <v>3189</v>
      </c>
      <c r="B1544" s="6" t="s">
        <v>3190</v>
      </c>
      <c r="C1544" s="7" t="s">
        <v>4129</v>
      </c>
      <c r="D1544" s="7">
        <v>44969</v>
      </c>
      <c r="E1544" s="6">
        <v>2</v>
      </c>
      <c r="F1544" s="6">
        <v>12</v>
      </c>
      <c r="G1544" s="6">
        <v>2023</v>
      </c>
      <c r="H1544" s="7">
        <f t="shared" si="192"/>
        <v>44969</v>
      </c>
      <c r="I1544" s="7" t="str" cm="1">
        <f t="array" ref="I1544">_xlfn.IFS(E1544=1,"January",E1544=2,"Febuary",E1544=3,"March",E1544=4,"April",E1544=5,"May",E1544=6,"June",E1544=7,"July",E1544=8,"August",E1544=9,"September",E1544=10,"October",E1544=11,"November",E1544=12,"December",E1544&gt;12,_xlfn.IFS(F1544=1,"January",F1544=2,"Febuary",F1544=3,"March",F1544=4,"April",F1544=5,"May",F1544=6,"June",F1544=7,"July",F1544=8,"August",F1544=9,"September",F1544=10,"October",F1544=11,"November",F1544=12,"December"))</f>
        <v>Febuary</v>
      </c>
      <c r="J1544" s="7" t="str" cm="1">
        <f t="array" ref="J1544">_xlfn.IFS(OR(I1544="December",I1544="January",I1544="Febuary"),"Winter",OR(I1544="March",I1544="April",I1544="May"),"Spring",OR(I1544="June",I1544="July",I1544="August"),"Summer",OR(I1544="September",I1544="October",I1544="November"),"Fall")</f>
        <v>Winter</v>
      </c>
      <c r="K1544" s="11">
        <v>44977</v>
      </c>
      <c r="L1544" s="6">
        <f t="shared" si="193"/>
        <v>8</v>
      </c>
      <c r="M1544" s="6" t="s">
        <v>14</v>
      </c>
      <c r="N1544" s="6">
        <v>18850</v>
      </c>
      <c r="O1544" s="6">
        <v>869</v>
      </c>
      <c r="P1544" s="12">
        <v>749.74</v>
      </c>
      <c r="Q1544" s="12">
        <f t="shared" si="194"/>
        <v>749.74</v>
      </c>
      <c r="R1544" s="6">
        <v>99</v>
      </c>
      <c r="S1544" s="6" t="b">
        <v>1</v>
      </c>
      <c r="T1544" s="6">
        <v>0</v>
      </c>
      <c r="U1544" s="6">
        <f t="shared" si="195"/>
        <v>0</v>
      </c>
      <c r="V1544" s="12">
        <f t="shared" si="196"/>
        <v>4200.26</v>
      </c>
      <c r="W1544" s="12">
        <f t="shared" si="197"/>
        <v>7.57313131313131</v>
      </c>
      <c r="X1544" s="12">
        <f t="shared" si="198"/>
        <v>0</v>
      </c>
      <c r="Y1544" s="6">
        <f t="shared" si="199"/>
        <v>0</v>
      </c>
    </row>
    <row r="1545" spans="1:25">
      <c r="A1545" s="8" t="s">
        <v>3191</v>
      </c>
      <c r="B1545" s="9" t="s">
        <v>3192</v>
      </c>
      <c r="C1545" s="10" t="s">
        <v>4129</v>
      </c>
      <c r="D1545" s="10">
        <v>45136</v>
      </c>
      <c r="E1545" s="9">
        <v>7</v>
      </c>
      <c r="F1545" s="9">
        <v>29</v>
      </c>
      <c r="G1545" s="9">
        <v>2023</v>
      </c>
      <c r="H1545" s="10">
        <f t="shared" si="192"/>
        <v>45136</v>
      </c>
      <c r="I1545" s="10" t="str" cm="1">
        <f t="array" ref="I1545">_xlfn.IFS(E1545=1,"January",E1545=2,"Febuary",E1545=3,"March",E1545=4,"April",E1545=5,"May",E1545=6,"June",E1545=7,"July",E1545=8,"August",E1545=9,"September",E1545=10,"October",E1545=11,"November",E1545=12,"December",E1545&gt;12,_xlfn.IFS(F1545=1,"January",F1545=2,"Febuary",F1545=3,"March",F1545=4,"April",F1545=5,"May",F1545=6,"June",F1545=7,"July",F1545=8,"August",F1545=9,"September",F1545=10,"October",F1545=11,"November",F1545=12,"December"))</f>
        <v>July</v>
      </c>
      <c r="J1545" s="10" t="str" cm="1">
        <f t="array" ref="J1545">_xlfn.IFS(OR(I1545="December",I1545="January",I1545="Febuary"),"Winter",OR(I1545="March",I1545="April",I1545="May"),"Spring",OR(I1545="June",I1545="July",I1545="August"),"Summer",OR(I1545="September",I1545="October",I1545="November"),"Fall")</f>
        <v>Summer</v>
      </c>
      <c r="K1545" s="13">
        <v>45164</v>
      </c>
      <c r="L1545" s="9">
        <f t="shared" si="193"/>
        <v>28</v>
      </c>
      <c r="M1545" s="9" t="s">
        <v>23</v>
      </c>
      <c r="N1545" s="9">
        <v>67150</v>
      </c>
      <c r="O1545" s="9">
        <v>2943</v>
      </c>
      <c r="P1545" s="14">
        <v>3352.07</v>
      </c>
      <c r="Q1545" s="14">
        <f t="shared" si="194"/>
        <v>3352.07</v>
      </c>
      <c r="R1545" s="9">
        <v>470</v>
      </c>
      <c r="S1545" s="9" t="b">
        <v>0</v>
      </c>
      <c r="T1545" s="9">
        <v>0</v>
      </c>
      <c r="U1545" s="9">
        <f t="shared" si="195"/>
        <v>0</v>
      </c>
      <c r="V1545" s="14">
        <f t="shared" si="196"/>
        <v>20147.93</v>
      </c>
      <c r="W1545" s="14">
        <f t="shared" si="197"/>
        <v>7.13206382978723</v>
      </c>
      <c r="X1545" s="14">
        <f t="shared" si="198"/>
        <v>0</v>
      </c>
      <c r="Y1545" s="9">
        <f t="shared" si="199"/>
        <v>0</v>
      </c>
    </row>
    <row r="1546" spans="1:25">
      <c r="A1546" s="5" t="s">
        <v>3193</v>
      </c>
      <c r="B1546" s="6" t="s">
        <v>3194</v>
      </c>
      <c r="C1546" s="7" t="s">
        <v>4129</v>
      </c>
      <c r="D1546" s="7">
        <v>44930</v>
      </c>
      <c r="E1546" s="6">
        <v>1</v>
      </c>
      <c r="F1546" s="6">
        <v>4</v>
      </c>
      <c r="G1546" s="6">
        <v>2023</v>
      </c>
      <c r="H1546" s="7">
        <f t="shared" si="192"/>
        <v>44930</v>
      </c>
      <c r="I1546" s="7" t="str" cm="1">
        <f t="array" ref="I1546">_xlfn.IFS(E1546=1,"January",E1546=2,"Febuary",E1546=3,"March",E1546=4,"April",E1546=5,"May",E1546=6,"June",E1546=7,"July",E1546=8,"August",E1546=9,"September",E1546=10,"October",E1546=11,"November",E1546=12,"December",E1546&gt;12,_xlfn.IFS(F1546=1,"January",F1546=2,"Febuary",F1546=3,"March",F1546=4,"April",F1546=5,"May",F1546=6,"June",F1546=7,"July",F1546=8,"August",F1546=9,"September",F1546=10,"October",F1546=11,"November",F1546=12,"December"))</f>
        <v>January</v>
      </c>
      <c r="J1546" s="7" t="str" cm="1">
        <f t="array" ref="J1546">_xlfn.IFS(OR(I1546="December",I1546="January",I1546="Febuary"),"Winter",OR(I1546="March",I1546="April",I1546="May"),"Spring",OR(I1546="June",I1546="July",I1546="August"),"Summer",OR(I1546="September",I1546="October",I1546="November"),"Fall")</f>
        <v>Winter</v>
      </c>
      <c r="K1546" s="11">
        <v>44949</v>
      </c>
      <c r="L1546" s="6">
        <f t="shared" si="193"/>
        <v>19</v>
      </c>
      <c r="M1546" s="6" t="s">
        <v>33</v>
      </c>
      <c r="N1546" s="6">
        <v>88312</v>
      </c>
      <c r="O1546" s="6">
        <v>2299</v>
      </c>
      <c r="P1546" s="12">
        <v>4486.76</v>
      </c>
      <c r="Q1546" s="12">
        <f t="shared" si="194"/>
        <v>3636.145</v>
      </c>
      <c r="R1546" s="6">
        <v>0</v>
      </c>
      <c r="S1546" s="6" t="b">
        <v>0</v>
      </c>
      <c r="T1546" s="6">
        <v>0</v>
      </c>
      <c r="U1546" s="6">
        <f t="shared" si="195"/>
        <v>0</v>
      </c>
      <c r="V1546" s="12">
        <f t="shared" si="196"/>
        <v>-3636.145</v>
      </c>
      <c r="W1546" s="12">
        <f t="shared" si="197"/>
        <v>0</v>
      </c>
      <c r="X1546" s="12">
        <f t="shared" si="198"/>
        <v>0</v>
      </c>
      <c r="Y1546" s="6">
        <f t="shared" si="199"/>
        <v>0</v>
      </c>
    </row>
    <row r="1547" spans="1:25">
      <c r="A1547" s="8" t="s">
        <v>3195</v>
      </c>
      <c r="B1547" s="9" t="s">
        <v>3196</v>
      </c>
      <c r="C1547" s="10" t="s">
        <v>4131</v>
      </c>
      <c r="D1547" s="10">
        <v>44930</v>
      </c>
      <c r="E1547" s="9">
        <v>1</v>
      </c>
      <c r="F1547" s="9">
        <v>4</v>
      </c>
      <c r="G1547" s="9">
        <v>2023</v>
      </c>
      <c r="H1547" s="10">
        <f t="shared" si="192"/>
        <v>44930</v>
      </c>
      <c r="I1547" s="10" t="str" cm="1">
        <f t="array" ref="I1547">_xlfn.IFS(E1547=1,"January",E1547=2,"Febuary",E1547=3,"March",E1547=4,"April",E1547=5,"May",E1547=6,"June",E1547=7,"July",E1547=8,"August",E1547=9,"September",E1547=10,"October",E1547=11,"November",E1547=12,"December",E1547&gt;12,_xlfn.IFS(F1547=1,"January",F1547=2,"Febuary",F1547=3,"March",F1547=4,"April",F1547=5,"May",F1547=6,"June",F1547=7,"July",F1547=8,"August",F1547=9,"September",F1547=10,"October",F1547=11,"November",F1547=12,"December"))</f>
        <v>January</v>
      </c>
      <c r="J1547" s="10" t="str" cm="1">
        <f t="array" ref="J1547">_xlfn.IFS(OR(I1547="December",I1547="January",I1547="Febuary"),"Winter",OR(I1547="March",I1547="April",I1547="May"),"Spring",OR(I1547="June",I1547="July",I1547="August"),"Summer",OR(I1547="September",I1547="October",I1547="November"),"Fall")</f>
        <v>Winter</v>
      </c>
      <c r="K1547" s="13">
        <v>44951</v>
      </c>
      <c r="L1547" s="9">
        <f t="shared" si="193"/>
        <v>21</v>
      </c>
      <c r="M1547" s="9" t="s">
        <v>19</v>
      </c>
      <c r="N1547" s="9">
        <v>90613</v>
      </c>
      <c r="O1547" s="9">
        <v>3672</v>
      </c>
      <c r="P1547" s="14">
        <v>5458.97</v>
      </c>
      <c r="Q1547" s="14">
        <f t="shared" si="194"/>
        <v>3636.145</v>
      </c>
      <c r="R1547" s="9">
        <v>364</v>
      </c>
      <c r="S1547" s="9" t="b">
        <v>0</v>
      </c>
      <c r="T1547" s="9">
        <v>0</v>
      </c>
      <c r="U1547" s="9">
        <f t="shared" si="195"/>
        <v>0</v>
      </c>
      <c r="V1547" s="14">
        <f t="shared" si="196"/>
        <v>14563.855</v>
      </c>
      <c r="W1547" s="14">
        <f t="shared" si="197"/>
        <v>9.98940934065934</v>
      </c>
      <c r="X1547" s="14">
        <f t="shared" si="198"/>
        <v>0</v>
      </c>
      <c r="Y1547" s="9">
        <f t="shared" si="199"/>
        <v>0</v>
      </c>
    </row>
    <row r="1548" spans="1:25">
      <c r="A1548" s="5" t="s">
        <v>3197</v>
      </c>
      <c r="B1548" s="6" t="s">
        <v>3198</v>
      </c>
      <c r="C1548" s="7" t="s">
        <v>4129</v>
      </c>
      <c r="D1548" s="7">
        <v>45088</v>
      </c>
      <c r="E1548" s="6">
        <v>6</v>
      </c>
      <c r="F1548" s="6">
        <v>11</v>
      </c>
      <c r="G1548" s="6">
        <v>2023</v>
      </c>
      <c r="H1548" s="7">
        <f t="shared" si="192"/>
        <v>45088</v>
      </c>
      <c r="I1548" s="7" t="str" cm="1">
        <f t="array" ref="I1548">_xlfn.IFS(E1548=1,"January",E1548=2,"Febuary",E1548=3,"March",E1548=4,"April",E1548=5,"May",E1548=6,"June",E1548=7,"July",E1548=8,"August",E1548=9,"September",E1548=10,"October",E1548=11,"November",E1548=12,"December",E1548&gt;12,_xlfn.IFS(F1548=1,"January",F1548=2,"Febuary",F1548=3,"March",F1548=4,"April",F1548=5,"May",F1548=6,"June",F1548=7,"July",F1548=8,"August",F1548=9,"September",F1548=10,"October",F1548=11,"November",F1548=12,"December"))</f>
        <v>June</v>
      </c>
      <c r="J1548" s="7" t="str" cm="1">
        <f t="array" ref="J1548">_xlfn.IFS(OR(I1548="December",I1548="January",I1548="Febuary"),"Winter",OR(I1548="March",I1548="April",I1548="May"),"Spring",OR(I1548="June",I1548="July",I1548="August"),"Summer",OR(I1548="September",I1548="October",I1548="November"),"Fall")</f>
        <v>Summer</v>
      </c>
      <c r="K1548" s="11">
        <v>45105</v>
      </c>
      <c r="L1548" s="6">
        <f t="shared" si="193"/>
        <v>17</v>
      </c>
      <c r="M1548" s="6" t="s">
        <v>138</v>
      </c>
      <c r="N1548" s="6">
        <v>75910</v>
      </c>
      <c r="O1548" s="6">
        <v>3258</v>
      </c>
      <c r="P1548" s="12">
        <v>4387.2</v>
      </c>
      <c r="Q1548" s="12">
        <f t="shared" si="194"/>
        <v>3636.145</v>
      </c>
      <c r="R1548" s="6">
        <v>302</v>
      </c>
      <c r="S1548" s="6" t="b">
        <v>1</v>
      </c>
      <c r="T1548" s="6">
        <v>0</v>
      </c>
      <c r="U1548" s="6">
        <f t="shared" si="195"/>
        <v>0</v>
      </c>
      <c r="V1548" s="12">
        <f t="shared" si="196"/>
        <v>11463.855</v>
      </c>
      <c r="W1548" s="12">
        <f t="shared" si="197"/>
        <v>12.0402152317881</v>
      </c>
      <c r="X1548" s="12">
        <f t="shared" si="198"/>
        <v>0</v>
      </c>
      <c r="Y1548" s="6">
        <f t="shared" si="199"/>
        <v>0</v>
      </c>
    </row>
    <row r="1549" spans="1:25">
      <c r="A1549" s="8" t="s">
        <v>3199</v>
      </c>
      <c r="B1549" s="9" t="s">
        <v>3200</v>
      </c>
      <c r="C1549" s="10" t="s">
        <v>4129</v>
      </c>
      <c r="D1549" s="10">
        <v>45145</v>
      </c>
      <c r="E1549" s="9">
        <v>8</v>
      </c>
      <c r="F1549" s="9">
        <v>7</v>
      </c>
      <c r="G1549" s="9">
        <v>2023</v>
      </c>
      <c r="H1549" s="10">
        <f t="shared" si="192"/>
        <v>45145</v>
      </c>
      <c r="I1549" s="10" t="str" cm="1">
        <f t="array" ref="I1549">_xlfn.IFS(E1549=1,"January",E1549=2,"Febuary",E1549=3,"March",E1549=4,"April",E1549=5,"May",E1549=6,"June",E1549=7,"July",E1549=8,"August",E1549=9,"September",E1549=10,"October",E1549=11,"November",E1549=12,"December",E1549&gt;12,_xlfn.IFS(F1549=1,"January",F1549=2,"Febuary",F1549=3,"March",F1549=4,"April",F1549=5,"May",F1549=6,"June",F1549=7,"July",F1549=8,"August",F1549=9,"September",F1549=10,"October",F1549=11,"November",F1549=12,"December"))</f>
        <v>August</v>
      </c>
      <c r="J1549" s="10" t="str" cm="1">
        <f t="array" ref="J1549">_xlfn.IFS(OR(I1549="December",I1549="January",I1549="Febuary"),"Winter",OR(I1549="March",I1549="April",I1549="May"),"Spring",OR(I1549="June",I1549="July",I1549="August"),"Summer",OR(I1549="September",I1549="October",I1549="November"),"Fall")</f>
        <v>Summer</v>
      </c>
      <c r="K1549" s="13">
        <v>45165</v>
      </c>
      <c r="L1549" s="9">
        <f t="shared" si="193"/>
        <v>20</v>
      </c>
      <c r="M1549" s="9" t="s">
        <v>19</v>
      </c>
      <c r="N1549" s="9">
        <v>53375</v>
      </c>
      <c r="O1549" s="9">
        <v>2431</v>
      </c>
      <c r="P1549" s="14">
        <v>4617.53</v>
      </c>
      <c r="Q1549" s="14">
        <f t="shared" si="194"/>
        <v>3636.145</v>
      </c>
      <c r="R1549" s="9">
        <v>295</v>
      </c>
      <c r="S1549" s="9" t="b">
        <v>0</v>
      </c>
      <c r="T1549" s="9">
        <v>0</v>
      </c>
      <c r="U1549" s="9">
        <f t="shared" si="195"/>
        <v>0</v>
      </c>
      <c r="V1549" s="14">
        <f t="shared" si="196"/>
        <v>11113.855</v>
      </c>
      <c r="W1549" s="14">
        <f t="shared" si="197"/>
        <v>12.3259152542373</v>
      </c>
      <c r="X1549" s="14">
        <f t="shared" si="198"/>
        <v>0</v>
      </c>
      <c r="Y1549" s="9">
        <f t="shared" si="199"/>
        <v>0</v>
      </c>
    </row>
    <row r="1550" spans="1:25">
      <c r="A1550" s="5" t="s">
        <v>3201</v>
      </c>
      <c r="B1550" s="6" t="s">
        <v>3202</v>
      </c>
      <c r="C1550" s="7" t="s">
        <v>4129</v>
      </c>
      <c r="D1550" s="7">
        <v>45201</v>
      </c>
      <c r="E1550" s="6">
        <v>10</v>
      </c>
      <c r="F1550" s="6">
        <v>2</v>
      </c>
      <c r="G1550" s="6">
        <v>2023</v>
      </c>
      <c r="H1550" s="7">
        <f t="shared" si="192"/>
        <v>45201</v>
      </c>
      <c r="I1550" s="7" t="str" cm="1">
        <f t="array" ref="I1550">_xlfn.IFS(E1550=1,"January",E1550=2,"Febuary",E1550=3,"March",E1550=4,"April",E1550=5,"May",E1550=6,"June",E1550=7,"July",E1550=8,"August",E1550=9,"September",E1550=10,"October",E1550=11,"November",E1550=12,"December",E1550&gt;12,_xlfn.IFS(F1550=1,"January",F1550=2,"Febuary",F1550=3,"March",F1550=4,"April",F1550=5,"May",F1550=6,"June",F1550=7,"July",F1550=8,"August",F1550=9,"September",F1550=10,"October",F1550=11,"November",F1550=12,"December"))</f>
        <v>October</v>
      </c>
      <c r="J1550" s="7" t="str" cm="1">
        <f t="array" ref="J1550">_xlfn.IFS(OR(I1550="December",I1550="January",I1550="Febuary"),"Winter",OR(I1550="March",I1550="April",I1550="May"),"Spring",OR(I1550="June",I1550="July",I1550="August"),"Summer",OR(I1550="September",I1550="October",I1550="November"),"Fall")</f>
        <v>Fall</v>
      </c>
      <c r="K1550" s="11">
        <v>45218</v>
      </c>
      <c r="L1550" s="6">
        <f t="shared" si="193"/>
        <v>17</v>
      </c>
      <c r="M1550" s="6" t="s">
        <v>14</v>
      </c>
      <c r="N1550" s="6">
        <v>36435</v>
      </c>
      <c r="O1550" s="6">
        <v>1157</v>
      </c>
      <c r="P1550" s="12">
        <v>1596.39</v>
      </c>
      <c r="Q1550" s="12">
        <f t="shared" si="194"/>
        <v>1596.39</v>
      </c>
      <c r="R1550" s="6">
        <v>89</v>
      </c>
      <c r="S1550" s="6" t="b">
        <v>1</v>
      </c>
      <c r="T1550" s="6">
        <v>0</v>
      </c>
      <c r="U1550" s="6">
        <f t="shared" si="195"/>
        <v>0</v>
      </c>
      <c r="V1550" s="12">
        <f t="shared" si="196"/>
        <v>2853.61</v>
      </c>
      <c r="W1550" s="12">
        <f t="shared" si="197"/>
        <v>17.9369662921348</v>
      </c>
      <c r="X1550" s="12">
        <f t="shared" si="198"/>
        <v>0</v>
      </c>
      <c r="Y1550" s="6">
        <f t="shared" si="199"/>
        <v>0</v>
      </c>
    </row>
    <row r="1551" spans="1:25">
      <c r="A1551" s="8" t="s">
        <v>3203</v>
      </c>
      <c r="B1551" s="9" t="s">
        <v>3204</v>
      </c>
      <c r="C1551" s="10" t="s">
        <v>4129</v>
      </c>
      <c r="D1551" s="10">
        <v>45068</v>
      </c>
      <c r="E1551" s="9">
        <v>5</v>
      </c>
      <c r="F1551" s="9">
        <v>22</v>
      </c>
      <c r="G1551" s="9">
        <v>2023</v>
      </c>
      <c r="H1551" s="10">
        <f t="shared" si="192"/>
        <v>45068</v>
      </c>
      <c r="I1551" s="10" t="str" cm="1">
        <f t="array" ref="I1551">_xlfn.IFS(E1551=1,"January",E1551=2,"Febuary",E1551=3,"March",E1551=4,"April",E1551=5,"May",E1551=6,"June",E1551=7,"July",E1551=8,"August",E1551=9,"September",E1551=10,"October",E1551=11,"November",E1551=12,"December",E1551&gt;12,_xlfn.IFS(F1551=1,"January",F1551=2,"Febuary",F1551=3,"March",F1551=4,"April",F1551=5,"May",F1551=6,"June",F1551=7,"July",F1551=8,"August",F1551=9,"September",F1551=10,"October",F1551=11,"November",F1551=12,"December"))</f>
        <v>May</v>
      </c>
      <c r="J1551" s="10" t="str" cm="1">
        <f t="array" ref="J1551">_xlfn.IFS(OR(I1551="December",I1551="January",I1551="Febuary"),"Winter",OR(I1551="March",I1551="April",I1551="May"),"Spring",OR(I1551="June",I1551="July",I1551="August"),"Summer",OR(I1551="September",I1551="October",I1551="November"),"Fall")</f>
        <v>Spring</v>
      </c>
      <c r="K1551" s="13">
        <v>45094</v>
      </c>
      <c r="L1551" s="9">
        <f t="shared" si="193"/>
        <v>26</v>
      </c>
      <c r="M1551" s="9" t="s">
        <v>266</v>
      </c>
      <c r="N1551" s="9">
        <v>97443</v>
      </c>
      <c r="O1551" s="9">
        <v>1771</v>
      </c>
      <c r="P1551" s="14">
        <v>2283.04</v>
      </c>
      <c r="Q1551" s="14">
        <f t="shared" si="194"/>
        <v>2283.04</v>
      </c>
      <c r="R1551" s="9">
        <v>217</v>
      </c>
      <c r="S1551" s="9" t="b">
        <v>1</v>
      </c>
      <c r="T1551" s="9">
        <v>0</v>
      </c>
      <c r="U1551" s="9">
        <f t="shared" si="195"/>
        <v>0</v>
      </c>
      <c r="V1551" s="14">
        <f t="shared" si="196"/>
        <v>8566.96</v>
      </c>
      <c r="W1551" s="14">
        <f t="shared" si="197"/>
        <v>10.5209216589862</v>
      </c>
      <c r="X1551" s="14">
        <f t="shared" si="198"/>
        <v>0</v>
      </c>
      <c r="Y1551" s="9">
        <f t="shared" si="199"/>
        <v>0</v>
      </c>
    </row>
    <row r="1552" spans="1:25">
      <c r="A1552" s="5" t="s">
        <v>3205</v>
      </c>
      <c r="B1552" s="6" t="s">
        <v>3206</v>
      </c>
      <c r="C1552" s="7" t="s">
        <v>4129</v>
      </c>
      <c r="D1552" s="7">
        <v>45031</v>
      </c>
      <c r="E1552" s="6">
        <v>4</v>
      </c>
      <c r="F1552" s="6">
        <v>15</v>
      </c>
      <c r="G1552" s="6">
        <v>2023</v>
      </c>
      <c r="H1552" s="7">
        <f t="shared" si="192"/>
        <v>45031</v>
      </c>
      <c r="I1552" s="7" t="str" cm="1">
        <f t="array" ref="I1552">_xlfn.IFS(E1552=1,"January",E1552=2,"Febuary",E1552=3,"March",E1552=4,"April",E1552=5,"May",E1552=6,"June",E1552=7,"July",E1552=8,"August",E1552=9,"September",E1552=10,"October",E1552=11,"November",E1552=12,"December",E1552&gt;12,_xlfn.IFS(F1552=1,"January",F1552=2,"Febuary",F1552=3,"March",F1552=4,"April",F1552=5,"May",F1552=6,"June",F1552=7,"July",F1552=8,"August",F1552=9,"September",F1552=10,"October",F1552=11,"November",F1552=12,"December"))</f>
        <v>April</v>
      </c>
      <c r="J1552" s="7" t="str" cm="1">
        <f t="array" ref="J1552">_xlfn.IFS(OR(I1552="December",I1552="January",I1552="Febuary"),"Winter",OR(I1552="March",I1552="April",I1552="May"),"Spring",OR(I1552="June",I1552="July",I1552="August"),"Summer",OR(I1552="September",I1552="October",I1552="November"),"Fall")</f>
        <v>Spring</v>
      </c>
      <c r="K1552" s="11">
        <v>45038</v>
      </c>
      <c r="L1552" s="6">
        <f t="shared" si="193"/>
        <v>7</v>
      </c>
      <c r="M1552" s="6" t="s">
        <v>41</v>
      </c>
      <c r="N1552" s="6">
        <v>58132</v>
      </c>
      <c r="O1552" s="6">
        <v>1174</v>
      </c>
      <c r="P1552" s="12">
        <v>1924.15</v>
      </c>
      <c r="Q1552" s="12">
        <f t="shared" si="194"/>
        <v>1924.15</v>
      </c>
      <c r="R1552" s="6">
        <v>182</v>
      </c>
      <c r="S1552" s="6" t="b">
        <v>1</v>
      </c>
      <c r="T1552" s="6">
        <v>0</v>
      </c>
      <c r="U1552" s="6">
        <f t="shared" si="195"/>
        <v>0</v>
      </c>
      <c r="V1552" s="12">
        <f t="shared" si="196"/>
        <v>7175.85</v>
      </c>
      <c r="W1552" s="12">
        <f t="shared" si="197"/>
        <v>10.5722527472527</v>
      </c>
      <c r="X1552" s="12">
        <f t="shared" si="198"/>
        <v>0</v>
      </c>
      <c r="Y1552" s="6">
        <f t="shared" si="199"/>
        <v>0</v>
      </c>
    </row>
    <row r="1553" spans="1:25">
      <c r="A1553" s="8" t="s">
        <v>3207</v>
      </c>
      <c r="B1553" s="9" t="s">
        <v>3208</v>
      </c>
      <c r="C1553" s="10" t="s">
        <v>4127</v>
      </c>
      <c r="D1553" s="10">
        <v>45174</v>
      </c>
      <c r="E1553" s="9">
        <v>9</v>
      </c>
      <c r="F1553" s="9">
        <v>5</v>
      </c>
      <c r="G1553" s="9">
        <v>2023</v>
      </c>
      <c r="H1553" s="10">
        <f t="shared" si="192"/>
        <v>45174</v>
      </c>
      <c r="I1553" s="10" t="str" cm="1">
        <f t="array" ref="I1553">_xlfn.IFS(E1553=1,"January",E1553=2,"Febuary",E1553=3,"March",E1553=4,"April",E1553=5,"May",E1553=6,"June",E1553=7,"July",E1553=8,"August",E1553=9,"September",E1553=10,"October",E1553=11,"November",E1553=12,"December",E1553&gt;12,_xlfn.IFS(F1553=1,"January",F1553=2,"Febuary",F1553=3,"March",F1553=4,"April",F1553=5,"May",F1553=6,"June",F1553=7,"July",F1553=8,"August",F1553=9,"September",F1553=10,"October",F1553=11,"November",F1553=12,"December"))</f>
        <v>September</v>
      </c>
      <c r="J1553" s="10" t="str" cm="1">
        <f t="array" ref="J1553">_xlfn.IFS(OR(I1553="December",I1553="January",I1553="Febuary"),"Winter",OR(I1553="March",I1553="April",I1553="May"),"Spring",OR(I1553="June",I1553="July",I1553="August"),"Summer",OR(I1553="September",I1553="October",I1553="November"),"Fall")</f>
        <v>Fall</v>
      </c>
      <c r="K1553" s="13">
        <v>45202</v>
      </c>
      <c r="L1553" s="9">
        <f t="shared" si="193"/>
        <v>28</v>
      </c>
      <c r="M1553" s="9" t="s">
        <v>19</v>
      </c>
      <c r="N1553" s="9">
        <v>79945</v>
      </c>
      <c r="O1553" s="9">
        <v>1745</v>
      </c>
      <c r="P1553" s="14">
        <v>2737.9</v>
      </c>
      <c r="Q1553" s="14">
        <f t="shared" si="194"/>
        <v>2737.9</v>
      </c>
      <c r="R1553" s="9">
        <v>95</v>
      </c>
      <c r="S1553" s="9" t="b">
        <v>1</v>
      </c>
      <c r="T1553" s="9">
        <v>0</v>
      </c>
      <c r="U1553" s="9">
        <f t="shared" si="195"/>
        <v>0</v>
      </c>
      <c r="V1553" s="14">
        <f t="shared" si="196"/>
        <v>2012.1</v>
      </c>
      <c r="W1553" s="14">
        <f t="shared" si="197"/>
        <v>28.82</v>
      </c>
      <c r="X1553" s="14">
        <f t="shared" si="198"/>
        <v>0</v>
      </c>
      <c r="Y1553" s="9">
        <f t="shared" si="199"/>
        <v>0</v>
      </c>
    </row>
    <row r="1554" spans="1:25">
      <c r="A1554" s="5" t="s">
        <v>3209</v>
      </c>
      <c r="B1554" s="6" t="s">
        <v>3210</v>
      </c>
      <c r="C1554" s="7" t="s">
        <v>4131</v>
      </c>
      <c r="D1554" s="7">
        <v>45174</v>
      </c>
      <c r="E1554" s="6">
        <v>9</v>
      </c>
      <c r="F1554" s="6">
        <v>5</v>
      </c>
      <c r="G1554" s="6">
        <v>2023</v>
      </c>
      <c r="H1554" s="7">
        <f t="shared" si="192"/>
        <v>45174</v>
      </c>
      <c r="I1554" s="7" t="str" cm="1">
        <f t="array" ref="I1554">_xlfn.IFS(E1554=1,"January",E1554=2,"Febuary",E1554=3,"March",E1554=4,"April",E1554=5,"May",E1554=6,"June",E1554=7,"July",E1554=8,"August",E1554=9,"September",E1554=10,"October",E1554=11,"November",E1554=12,"December",E1554&gt;12,_xlfn.IFS(F1554=1,"January",F1554=2,"Febuary",F1554=3,"March",F1554=4,"April",F1554=5,"May",F1554=6,"June",F1554=7,"July",F1554=8,"August",F1554=9,"September",F1554=10,"October",F1554=11,"November",F1554=12,"December"))</f>
        <v>September</v>
      </c>
      <c r="J1554" s="7" t="str" cm="1">
        <f t="array" ref="J1554">_xlfn.IFS(OR(I1554="December",I1554="January",I1554="Febuary"),"Winter",OR(I1554="March",I1554="April",I1554="May"),"Spring",OR(I1554="June",I1554="July",I1554="August"),"Summer",OR(I1554="September",I1554="October",I1554="November"),"Fall")</f>
        <v>Fall</v>
      </c>
      <c r="K1554" s="11">
        <v>45176</v>
      </c>
      <c r="L1554" s="6">
        <f t="shared" si="193"/>
        <v>2</v>
      </c>
      <c r="M1554" s="6" t="s">
        <v>19</v>
      </c>
      <c r="N1554" s="6">
        <v>83050</v>
      </c>
      <c r="O1554" s="6">
        <v>2803</v>
      </c>
      <c r="P1554" s="12">
        <v>2213.64</v>
      </c>
      <c r="Q1554" s="12">
        <f t="shared" si="194"/>
        <v>2213.64</v>
      </c>
      <c r="R1554" s="6">
        <v>144</v>
      </c>
      <c r="S1554" s="6" t="b">
        <v>1</v>
      </c>
      <c r="T1554" s="6">
        <v>0</v>
      </c>
      <c r="U1554" s="6">
        <f t="shared" si="195"/>
        <v>0</v>
      </c>
      <c r="V1554" s="12">
        <f t="shared" si="196"/>
        <v>4986.36</v>
      </c>
      <c r="W1554" s="12">
        <f t="shared" si="197"/>
        <v>15.3725</v>
      </c>
      <c r="X1554" s="12">
        <f t="shared" si="198"/>
        <v>0</v>
      </c>
      <c r="Y1554" s="6">
        <f t="shared" si="199"/>
        <v>0</v>
      </c>
    </row>
    <row r="1555" spans="1:25">
      <c r="A1555" s="8" t="s">
        <v>3211</v>
      </c>
      <c r="B1555" s="9" t="s">
        <v>3212</v>
      </c>
      <c r="C1555" s="10" t="s">
        <v>4128</v>
      </c>
      <c r="D1555" s="10">
        <v>45103</v>
      </c>
      <c r="E1555" s="9">
        <v>6</v>
      </c>
      <c r="F1555" s="9">
        <v>26</v>
      </c>
      <c r="G1555" s="9">
        <v>2023</v>
      </c>
      <c r="H1555" s="10">
        <f t="shared" si="192"/>
        <v>45103</v>
      </c>
      <c r="I1555" s="10" t="str" cm="1">
        <f t="array" ref="I1555">_xlfn.IFS(E1555=1,"January",E1555=2,"Febuary",E1555=3,"March",E1555=4,"April",E1555=5,"May",E1555=6,"June",E1555=7,"July",E1555=8,"August",E1555=9,"September",E1555=10,"October",E1555=11,"November",E1555=12,"December",E1555&gt;12,_xlfn.IFS(F1555=1,"January",F1555=2,"Febuary",F1555=3,"March",F1555=4,"April",F1555=5,"May",F1555=6,"June",F1555=7,"July",F1555=8,"August",F1555=9,"September",F1555=10,"October",F1555=11,"November",F1555=12,"December"))</f>
        <v>June</v>
      </c>
      <c r="J1555" s="10" t="str" cm="1">
        <f t="array" ref="J1555">_xlfn.IFS(OR(I1555="December",I1555="January",I1555="Febuary"),"Winter",OR(I1555="March",I1555="April",I1555="May"),"Spring",OR(I1555="June",I1555="July",I1555="August"),"Summer",OR(I1555="September",I1555="October",I1555="November"),"Fall")</f>
        <v>Summer</v>
      </c>
      <c r="K1555" s="13">
        <v>45116</v>
      </c>
      <c r="L1555" s="9">
        <f t="shared" si="193"/>
        <v>13</v>
      </c>
      <c r="M1555" s="9" t="s">
        <v>23</v>
      </c>
      <c r="N1555" s="9">
        <v>96402</v>
      </c>
      <c r="O1555" s="9">
        <v>1090</v>
      </c>
      <c r="P1555" s="14">
        <v>1315.59</v>
      </c>
      <c r="Q1555" s="14">
        <f t="shared" si="194"/>
        <v>1315.59</v>
      </c>
      <c r="R1555" s="9">
        <v>66</v>
      </c>
      <c r="S1555" s="9" t="b">
        <v>1</v>
      </c>
      <c r="T1555" s="9">
        <v>0</v>
      </c>
      <c r="U1555" s="9">
        <f t="shared" si="195"/>
        <v>0</v>
      </c>
      <c r="V1555" s="14">
        <f t="shared" si="196"/>
        <v>1984.41</v>
      </c>
      <c r="W1555" s="14">
        <f t="shared" si="197"/>
        <v>19.9331818181818</v>
      </c>
      <c r="X1555" s="14">
        <f t="shared" si="198"/>
        <v>0</v>
      </c>
      <c r="Y1555" s="9">
        <f t="shared" si="199"/>
        <v>0</v>
      </c>
    </row>
    <row r="1556" spans="1:25">
      <c r="A1556" s="5" t="s">
        <v>3213</v>
      </c>
      <c r="B1556" s="6" t="s">
        <v>3214</v>
      </c>
      <c r="C1556" s="7" t="s">
        <v>4128</v>
      </c>
      <c r="D1556" s="7">
        <v>44997</v>
      </c>
      <c r="E1556" s="6">
        <v>3</v>
      </c>
      <c r="F1556" s="6">
        <v>12</v>
      </c>
      <c r="G1556" s="6">
        <v>2023</v>
      </c>
      <c r="H1556" s="7">
        <f t="shared" si="192"/>
        <v>44997</v>
      </c>
      <c r="I1556" s="7" t="str" cm="1">
        <f t="array" ref="I1556">_xlfn.IFS(E1556=1,"January",E1556=2,"Febuary",E1556=3,"March",E1556=4,"April",E1556=5,"May",E1556=6,"June",E1556=7,"July",E1556=8,"August",E1556=9,"September",E1556=10,"October",E1556=11,"November",E1556=12,"December",E1556&gt;12,_xlfn.IFS(F1556=1,"January",F1556=2,"Febuary",F1556=3,"March",F1556=4,"April",F1556=5,"May",F1556=6,"June",F1556=7,"July",F1556=8,"August",F1556=9,"September",F1556=10,"October",F1556=11,"November",F1556=12,"December"))</f>
        <v>March</v>
      </c>
      <c r="J1556" s="7" t="str" cm="1">
        <f t="array" ref="J1556">_xlfn.IFS(OR(I1556="December",I1556="January",I1556="Febuary"),"Winter",OR(I1556="March",I1556="April",I1556="May"),"Spring",OR(I1556="June",I1556="July",I1556="August"),"Summer",OR(I1556="September",I1556="October",I1556="November"),"Fall")</f>
        <v>Spring</v>
      </c>
      <c r="K1556" s="11">
        <v>45009</v>
      </c>
      <c r="L1556" s="6">
        <f t="shared" si="193"/>
        <v>12</v>
      </c>
      <c r="M1556" s="6" t="s">
        <v>14</v>
      </c>
      <c r="N1556" s="6">
        <v>3983</v>
      </c>
      <c r="O1556" s="6">
        <v>141</v>
      </c>
      <c r="P1556" s="12">
        <v>170.44</v>
      </c>
      <c r="Q1556" s="12">
        <f t="shared" si="194"/>
        <v>170.44</v>
      </c>
      <c r="R1556" s="6">
        <v>18</v>
      </c>
      <c r="S1556" s="6" t="b">
        <v>0</v>
      </c>
      <c r="T1556" s="6">
        <v>0</v>
      </c>
      <c r="U1556" s="6">
        <f t="shared" si="195"/>
        <v>0</v>
      </c>
      <c r="V1556" s="12">
        <f t="shared" si="196"/>
        <v>729.56</v>
      </c>
      <c r="W1556" s="12">
        <f t="shared" si="197"/>
        <v>9.46888888888889</v>
      </c>
      <c r="X1556" s="12">
        <f t="shared" si="198"/>
        <v>0</v>
      </c>
      <c r="Y1556" s="6">
        <f t="shared" si="199"/>
        <v>0</v>
      </c>
    </row>
    <row r="1557" spans="1:25">
      <c r="A1557" s="8" t="s">
        <v>3215</v>
      </c>
      <c r="B1557" s="9" t="s">
        <v>3216</v>
      </c>
      <c r="C1557" s="10" t="s">
        <v>4129</v>
      </c>
      <c r="D1557" s="10">
        <v>45044</v>
      </c>
      <c r="E1557" s="9">
        <v>4</v>
      </c>
      <c r="F1557" s="9">
        <v>28</v>
      </c>
      <c r="G1557" s="9">
        <v>2023</v>
      </c>
      <c r="H1557" s="10">
        <f t="shared" si="192"/>
        <v>45044</v>
      </c>
      <c r="I1557" s="10" t="str" cm="1">
        <f t="array" ref="I1557">_xlfn.IFS(E1557=1,"January",E1557=2,"Febuary",E1557=3,"March",E1557=4,"April",E1557=5,"May",E1557=6,"June",E1557=7,"July",E1557=8,"August",E1557=9,"September",E1557=10,"October",E1557=11,"November",E1557=12,"December",E1557&gt;12,_xlfn.IFS(F1557=1,"January",F1557=2,"Febuary",F1557=3,"March",F1557=4,"April",F1557=5,"May",F1557=6,"June",F1557=7,"July",F1557=8,"August",F1557=9,"September",F1557=10,"October",F1557=11,"November",F1557=12,"December"))</f>
        <v>April</v>
      </c>
      <c r="J1557" s="10" t="str" cm="1">
        <f t="array" ref="J1557">_xlfn.IFS(OR(I1557="December",I1557="January",I1557="Febuary"),"Winter",OR(I1557="March",I1557="April",I1557="May"),"Spring",OR(I1557="June",I1557="July",I1557="August"),"Summer",OR(I1557="September",I1557="October",I1557="November"),"Fall")</f>
        <v>Spring</v>
      </c>
      <c r="K1557" s="13">
        <v>45046</v>
      </c>
      <c r="L1557" s="9">
        <f t="shared" si="193"/>
        <v>2</v>
      </c>
      <c r="M1557" s="9" t="s">
        <v>41</v>
      </c>
      <c r="N1557" s="9">
        <v>98241</v>
      </c>
      <c r="O1557" s="9">
        <v>2414</v>
      </c>
      <c r="P1557" s="14">
        <v>2576.55</v>
      </c>
      <c r="Q1557" s="14">
        <f t="shared" si="194"/>
        <v>2576.55</v>
      </c>
      <c r="R1557" s="9">
        <v>430</v>
      </c>
      <c r="S1557" s="9" t="b">
        <v>1</v>
      </c>
      <c r="T1557" s="9">
        <v>0</v>
      </c>
      <c r="U1557" s="9">
        <f t="shared" si="195"/>
        <v>0</v>
      </c>
      <c r="V1557" s="14">
        <f t="shared" si="196"/>
        <v>18923.45</v>
      </c>
      <c r="W1557" s="14">
        <f t="shared" si="197"/>
        <v>5.99197674418605</v>
      </c>
      <c r="X1557" s="14">
        <f t="shared" si="198"/>
        <v>0</v>
      </c>
      <c r="Y1557" s="9">
        <f t="shared" si="199"/>
        <v>0</v>
      </c>
    </row>
    <row r="1558" spans="1:25">
      <c r="A1558" s="5" t="s">
        <v>3217</v>
      </c>
      <c r="B1558" s="6" t="s">
        <v>3218</v>
      </c>
      <c r="C1558" s="7" t="s">
        <v>4127</v>
      </c>
      <c r="D1558" s="7">
        <v>45009</v>
      </c>
      <c r="E1558" s="6">
        <v>3</v>
      </c>
      <c r="F1558" s="6">
        <v>24</v>
      </c>
      <c r="G1558" s="6">
        <v>2023</v>
      </c>
      <c r="H1558" s="7">
        <f t="shared" si="192"/>
        <v>45009</v>
      </c>
      <c r="I1558" s="7" t="str" cm="1">
        <f t="array" ref="I1558">_xlfn.IFS(E1558=1,"January",E1558=2,"Febuary",E1558=3,"March",E1558=4,"April",E1558=5,"May",E1558=6,"June",E1558=7,"July",E1558=8,"August",E1558=9,"September",E1558=10,"October",E1558=11,"November",E1558=12,"December",E1558&gt;12,_xlfn.IFS(F1558=1,"January",F1558=2,"Febuary",F1558=3,"March",F1558=4,"April",F1558=5,"May",F1558=6,"June",F1558=7,"July",F1558=8,"August",F1558=9,"September",F1558=10,"October",F1558=11,"November",F1558=12,"December"))</f>
        <v>March</v>
      </c>
      <c r="J1558" s="7" t="str" cm="1">
        <f t="array" ref="J1558">_xlfn.IFS(OR(I1558="December",I1558="January",I1558="Febuary"),"Winter",OR(I1558="March",I1558="April",I1558="May"),"Spring",OR(I1558="June",I1558="July",I1558="August"),"Summer",OR(I1558="September",I1558="October",I1558="November"),"Fall")</f>
        <v>Spring</v>
      </c>
      <c r="K1558" s="11">
        <v>45034</v>
      </c>
      <c r="L1558" s="6">
        <f t="shared" si="193"/>
        <v>25</v>
      </c>
      <c r="M1558" s="6" t="s">
        <v>14</v>
      </c>
      <c r="N1558" s="6">
        <v>21662</v>
      </c>
      <c r="O1558" s="6">
        <v>472</v>
      </c>
      <c r="P1558" s="12">
        <v>602.24</v>
      </c>
      <c r="Q1558" s="12">
        <f t="shared" si="194"/>
        <v>602.24</v>
      </c>
      <c r="R1558" s="6">
        <v>23</v>
      </c>
      <c r="S1558" s="6" t="b">
        <v>0</v>
      </c>
      <c r="T1558" s="6">
        <v>0</v>
      </c>
      <c r="U1558" s="6">
        <f t="shared" si="195"/>
        <v>0</v>
      </c>
      <c r="V1558" s="12">
        <f t="shared" si="196"/>
        <v>547.76</v>
      </c>
      <c r="W1558" s="12">
        <f t="shared" si="197"/>
        <v>26.184347826087</v>
      </c>
      <c r="X1558" s="12">
        <f t="shared" si="198"/>
        <v>0</v>
      </c>
      <c r="Y1558" s="6">
        <f t="shared" si="199"/>
        <v>0</v>
      </c>
    </row>
    <row r="1559" spans="1:25">
      <c r="A1559" s="8" t="s">
        <v>3219</v>
      </c>
      <c r="B1559" s="9" t="s">
        <v>3220</v>
      </c>
      <c r="C1559" s="10" t="s">
        <v>4131</v>
      </c>
      <c r="D1559" s="10">
        <v>45100</v>
      </c>
      <c r="E1559" s="9">
        <v>6</v>
      </c>
      <c r="F1559" s="9">
        <v>23</v>
      </c>
      <c r="G1559" s="9">
        <v>2023</v>
      </c>
      <c r="H1559" s="10">
        <f t="shared" si="192"/>
        <v>45100</v>
      </c>
      <c r="I1559" s="10" t="str" cm="1">
        <f t="array" ref="I1559">_xlfn.IFS(E1559=1,"January",E1559=2,"Febuary",E1559=3,"March",E1559=4,"April",E1559=5,"May",E1559=6,"June",E1559=7,"July",E1559=8,"August",E1559=9,"September",E1559=10,"October",E1559=11,"November",E1559=12,"December",E1559&gt;12,_xlfn.IFS(F1559=1,"January",F1559=2,"Febuary",F1559=3,"March",F1559=4,"April",F1559=5,"May",F1559=6,"June",F1559=7,"July",F1559=8,"August",F1559=9,"September",F1559=10,"October",F1559=11,"November",F1559=12,"December"))</f>
        <v>June</v>
      </c>
      <c r="J1559" s="10" t="str" cm="1">
        <f t="array" ref="J1559">_xlfn.IFS(OR(I1559="December",I1559="January",I1559="Febuary"),"Winter",OR(I1559="March",I1559="April",I1559="May"),"Spring",OR(I1559="June",I1559="July",I1559="August"),"Summer",OR(I1559="September",I1559="October",I1559="November"),"Fall")</f>
        <v>Summer</v>
      </c>
      <c r="K1559" s="13">
        <v>45108</v>
      </c>
      <c r="L1559" s="9">
        <f t="shared" si="193"/>
        <v>8</v>
      </c>
      <c r="M1559" s="9" t="s">
        <v>23</v>
      </c>
      <c r="N1559" s="9">
        <v>24510</v>
      </c>
      <c r="O1559" s="9">
        <v>1107</v>
      </c>
      <c r="P1559" s="14">
        <v>1239.46</v>
      </c>
      <c r="Q1559" s="14">
        <f t="shared" si="194"/>
        <v>1239.46</v>
      </c>
      <c r="R1559" s="9">
        <v>0</v>
      </c>
      <c r="S1559" s="9" t="b">
        <v>0</v>
      </c>
      <c r="T1559" s="9">
        <v>0</v>
      </c>
      <c r="U1559" s="9">
        <f t="shared" si="195"/>
        <v>0</v>
      </c>
      <c r="V1559" s="14">
        <f t="shared" si="196"/>
        <v>-1239.46</v>
      </c>
      <c r="W1559" s="14">
        <f t="shared" si="197"/>
        <v>0</v>
      </c>
      <c r="X1559" s="14">
        <f t="shared" si="198"/>
        <v>0</v>
      </c>
      <c r="Y1559" s="9">
        <f t="shared" si="199"/>
        <v>0</v>
      </c>
    </row>
    <row r="1560" spans="1:25">
      <c r="A1560" s="5" t="s">
        <v>3221</v>
      </c>
      <c r="B1560" s="6" t="s">
        <v>3222</v>
      </c>
      <c r="C1560" s="7" t="s">
        <v>4129</v>
      </c>
      <c r="D1560" s="7">
        <v>45277</v>
      </c>
      <c r="E1560" s="6">
        <v>12</v>
      </c>
      <c r="F1560" s="6">
        <v>17</v>
      </c>
      <c r="G1560" s="6">
        <v>2023</v>
      </c>
      <c r="H1560" s="7">
        <f t="shared" si="192"/>
        <v>45277</v>
      </c>
      <c r="I1560" s="7" t="str" cm="1">
        <f t="array" ref="I1560">_xlfn.IFS(E1560=1,"January",E1560=2,"Febuary",E1560=3,"March",E1560=4,"April",E1560=5,"May",E1560=6,"June",E1560=7,"July",E1560=8,"August",E1560=9,"September",E1560=10,"October",E1560=11,"November",E1560=12,"December",E1560&gt;12,_xlfn.IFS(F1560=1,"January",F1560=2,"Febuary",F1560=3,"March",F1560=4,"April",F1560=5,"May",F1560=6,"June",F1560=7,"July",F1560=8,"August",F1560=9,"September",F1560=10,"October",F1560=11,"November",F1560=12,"December"))</f>
        <v>December</v>
      </c>
      <c r="J1560" s="7" t="str" cm="1">
        <f t="array" ref="J1560">_xlfn.IFS(OR(I1560="December",I1560="January",I1560="Febuary"),"Winter",OR(I1560="March",I1560="April",I1560="May"),"Spring",OR(I1560="June",I1560="July",I1560="August"),"Summer",OR(I1560="September",I1560="October",I1560="November"),"Fall")</f>
        <v>Winter</v>
      </c>
      <c r="K1560" s="11">
        <v>45280</v>
      </c>
      <c r="L1560" s="6">
        <f t="shared" si="193"/>
        <v>3</v>
      </c>
      <c r="M1560" s="6" t="s">
        <v>41</v>
      </c>
      <c r="N1560" s="6">
        <v>79187</v>
      </c>
      <c r="O1560" s="6">
        <v>2248</v>
      </c>
      <c r="P1560" s="12">
        <v>1796.19</v>
      </c>
      <c r="Q1560" s="12">
        <f t="shared" si="194"/>
        <v>1796.19</v>
      </c>
      <c r="R1560" s="6">
        <v>148</v>
      </c>
      <c r="S1560" s="6" t="b">
        <v>1</v>
      </c>
      <c r="T1560" s="6">
        <v>0</v>
      </c>
      <c r="U1560" s="6">
        <f t="shared" si="195"/>
        <v>0</v>
      </c>
      <c r="V1560" s="12">
        <f t="shared" si="196"/>
        <v>5603.81</v>
      </c>
      <c r="W1560" s="12">
        <f t="shared" si="197"/>
        <v>12.1364189189189</v>
      </c>
      <c r="X1560" s="12">
        <f t="shared" si="198"/>
        <v>0</v>
      </c>
      <c r="Y1560" s="6">
        <f t="shared" si="199"/>
        <v>0</v>
      </c>
    </row>
    <row r="1561" spans="1:25">
      <c r="A1561" s="8" t="s">
        <v>3223</v>
      </c>
      <c r="B1561" s="9" t="s">
        <v>3224</v>
      </c>
      <c r="C1561" s="10" t="s">
        <v>4127</v>
      </c>
      <c r="D1561" s="10" t="s">
        <v>3225</v>
      </c>
      <c r="E1561" s="9">
        <v>22</v>
      </c>
      <c r="F1561" s="9">
        <v>11</v>
      </c>
      <c r="G1561" s="9">
        <v>2023</v>
      </c>
      <c r="H1561" s="10">
        <f t="shared" si="192"/>
        <v>45252</v>
      </c>
      <c r="I1561" s="10" t="str" cm="1">
        <f t="array" ref="I1561">_xlfn.IFS(E1561=1,"January",E1561=2,"Febuary",E1561=3,"March",E1561=4,"April",E1561=5,"May",E1561=6,"June",E1561=7,"July",E1561=8,"August",E1561=9,"September",E1561=10,"October",E1561=11,"November",E1561=12,"December",E1561&gt;12,_xlfn.IFS(F1561=1,"January",F1561=2,"Febuary",F1561=3,"March",F1561=4,"April",F1561=5,"May",F1561=6,"June",F1561=7,"July",F1561=8,"August",F1561=9,"September",F1561=10,"October",F1561=11,"November",F1561=12,"December"))</f>
        <v>November</v>
      </c>
      <c r="J1561" s="10" t="str" cm="1">
        <f t="array" ref="J1561">_xlfn.IFS(OR(I1561="December",I1561="January",I1561="Febuary"),"Winter",OR(I1561="March",I1561="April",I1561="May"),"Spring",OR(I1561="June",I1561="July",I1561="August"),"Summer",OR(I1561="September",I1561="October",I1561="November"),"Fall")</f>
        <v>Fall</v>
      </c>
      <c r="K1561" s="13">
        <v>45275</v>
      </c>
      <c r="L1561" s="9">
        <f t="shared" si="193"/>
        <v>23</v>
      </c>
      <c r="M1561" s="9" t="s">
        <v>41</v>
      </c>
      <c r="N1561" s="9">
        <v>41998</v>
      </c>
      <c r="O1561" s="9">
        <v>579</v>
      </c>
      <c r="P1561" s="14">
        <v>-647.64</v>
      </c>
      <c r="Q1561" s="14">
        <f t="shared" si="194"/>
        <v>345.555</v>
      </c>
      <c r="R1561" s="9">
        <v>102</v>
      </c>
      <c r="S1561" s="9" t="b">
        <v>1</v>
      </c>
      <c r="T1561" s="9">
        <v>0</v>
      </c>
      <c r="U1561" s="9">
        <f t="shared" si="195"/>
        <v>0</v>
      </c>
      <c r="V1561" s="14">
        <f t="shared" si="196"/>
        <v>4754.445</v>
      </c>
      <c r="W1561" s="14">
        <f t="shared" si="197"/>
        <v>3.38779411764706</v>
      </c>
      <c r="X1561" s="14">
        <f t="shared" si="198"/>
        <v>0</v>
      </c>
      <c r="Y1561" s="9">
        <f t="shared" si="199"/>
        <v>0</v>
      </c>
    </row>
    <row r="1562" spans="1:25">
      <c r="A1562" s="5" t="s">
        <v>3226</v>
      </c>
      <c r="B1562" s="6" t="s">
        <v>3227</v>
      </c>
      <c r="C1562" s="7" t="s">
        <v>4129</v>
      </c>
      <c r="D1562" s="7">
        <v>44973</v>
      </c>
      <c r="E1562" s="6">
        <v>2</v>
      </c>
      <c r="F1562" s="6">
        <v>16</v>
      </c>
      <c r="G1562" s="6">
        <v>2023</v>
      </c>
      <c r="H1562" s="7">
        <f t="shared" si="192"/>
        <v>44973</v>
      </c>
      <c r="I1562" s="7" t="str" cm="1">
        <f t="array" ref="I1562">_xlfn.IFS(E1562=1,"January",E1562=2,"Febuary",E1562=3,"March",E1562=4,"April",E1562=5,"May",E1562=6,"June",E1562=7,"July",E1562=8,"August",E1562=9,"September",E1562=10,"October",E1562=11,"November",E1562=12,"December",E1562&gt;12,_xlfn.IFS(F1562=1,"January",F1562=2,"Febuary",F1562=3,"March",F1562=4,"April",F1562=5,"May",F1562=6,"June",F1562=7,"July",F1562=8,"August",F1562=9,"September",F1562=10,"October",F1562=11,"November",F1562=12,"December"))</f>
        <v>Febuary</v>
      </c>
      <c r="J1562" s="7" t="str" cm="1">
        <f t="array" ref="J1562">_xlfn.IFS(OR(I1562="December",I1562="January",I1562="Febuary"),"Winter",OR(I1562="March",I1562="April",I1562="May"),"Spring",OR(I1562="June",I1562="July",I1562="August"),"Summer",OR(I1562="September",I1562="October",I1562="November"),"Fall")</f>
        <v>Winter</v>
      </c>
      <c r="K1562" s="11">
        <v>45003</v>
      </c>
      <c r="L1562" s="6">
        <f t="shared" si="193"/>
        <v>30</v>
      </c>
      <c r="M1562" s="6" t="s">
        <v>33</v>
      </c>
      <c r="N1562" s="6">
        <v>57846</v>
      </c>
      <c r="O1562" s="6">
        <v>2491</v>
      </c>
      <c r="P1562" s="12">
        <v>1515.56</v>
      </c>
      <c r="Q1562" s="12">
        <f t="shared" si="194"/>
        <v>1515.56</v>
      </c>
      <c r="R1562" s="6">
        <v>304</v>
      </c>
      <c r="S1562" s="6" t="b">
        <v>0</v>
      </c>
      <c r="T1562" s="6">
        <v>0</v>
      </c>
      <c r="U1562" s="6">
        <f t="shared" si="195"/>
        <v>0</v>
      </c>
      <c r="V1562" s="12">
        <f t="shared" si="196"/>
        <v>13684.44</v>
      </c>
      <c r="W1562" s="12">
        <f t="shared" si="197"/>
        <v>4.9853947368421</v>
      </c>
      <c r="X1562" s="12">
        <f t="shared" si="198"/>
        <v>0</v>
      </c>
      <c r="Y1562" s="6">
        <f t="shared" si="199"/>
        <v>0</v>
      </c>
    </row>
    <row r="1563" spans="1:25">
      <c r="A1563" s="8" t="s">
        <v>3228</v>
      </c>
      <c r="B1563" s="9" t="s">
        <v>3229</v>
      </c>
      <c r="C1563" s="10" t="s">
        <v>4128</v>
      </c>
      <c r="D1563" s="10">
        <v>45234</v>
      </c>
      <c r="E1563" s="9">
        <v>11</v>
      </c>
      <c r="F1563" s="9">
        <v>4</v>
      </c>
      <c r="G1563" s="9">
        <v>2023</v>
      </c>
      <c r="H1563" s="10">
        <f t="shared" si="192"/>
        <v>45234</v>
      </c>
      <c r="I1563" s="10" t="str" cm="1">
        <f t="array" ref="I1563">_xlfn.IFS(E1563=1,"January",E1563=2,"Febuary",E1563=3,"March",E1563=4,"April",E1563=5,"May",E1563=6,"June",E1563=7,"July",E1563=8,"August",E1563=9,"September",E1563=10,"October",E1563=11,"November",E1563=12,"December",E1563&gt;12,_xlfn.IFS(F1563=1,"January",F1563=2,"Febuary",F1563=3,"March",F1563=4,"April",F1563=5,"May",F1563=6,"June",F1563=7,"July",F1563=8,"August",F1563=9,"September",F1563=10,"October",F1563=11,"November",F1563=12,"December"))</f>
        <v>November</v>
      </c>
      <c r="J1563" s="10" t="str" cm="1">
        <f t="array" ref="J1563">_xlfn.IFS(OR(I1563="December",I1563="January",I1563="Febuary"),"Winter",OR(I1563="March",I1563="April",I1563="May"),"Spring",OR(I1563="June",I1563="July",I1563="August"),"Summer",OR(I1563="September",I1563="October",I1563="November"),"Fall")</f>
        <v>Fall</v>
      </c>
      <c r="K1563" s="13">
        <v>45033</v>
      </c>
      <c r="L1563" s="9">
        <f t="shared" si="193"/>
        <v>45264</v>
      </c>
      <c r="M1563" s="9" t="s">
        <v>14</v>
      </c>
      <c r="N1563" s="9">
        <v>95071</v>
      </c>
      <c r="O1563" s="9">
        <v>1131</v>
      </c>
      <c r="P1563" s="14">
        <v>1542.32</v>
      </c>
      <c r="Q1563" s="14">
        <f t="shared" si="194"/>
        <v>1542.32</v>
      </c>
      <c r="R1563" s="9">
        <v>168</v>
      </c>
      <c r="S1563" s="9" t="b">
        <v>1</v>
      </c>
      <c r="T1563" s="9">
        <v>0</v>
      </c>
      <c r="U1563" s="9">
        <f t="shared" si="195"/>
        <v>0</v>
      </c>
      <c r="V1563" s="14">
        <f t="shared" si="196"/>
        <v>6857.68</v>
      </c>
      <c r="W1563" s="14">
        <f t="shared" si="197"/>
        <v>9.18047619047619</v>
      </c>
      <c r="X1563" s="14">
        <f t="shared" si="198"/>
        <v>0</v>
      </c>
      <c r="Y1563" s="9">
        <f t="shared" si="199"/>
        <v>0</v>
      </c>
    </row>
    <row r="1564" spans="1:25">
      <c r="A1564" s="5" t="s">
        <v>3230</v>
      </c>
      <c r="B1564" s="6" t="s">
        <v>3231</v>
      </c>
      <c r="C1564" s="7" t="s">
        <v>4129</v>
      </c>
      <c r="D1564" s="7">
        <v>45040</v>
      </c>
      <c r="E1564" s="6">
        <v>4</v>
      </c>
      <c r="F1564" s="6">
        <v>24</v>
      </c>
      <c r="G1564" s="6">
        <v>2023</v>
      </c>
      <c r="H1564" s="7">
        <f t="shared" si="192"/>
        <v>45040</v>
      </c>
      <c r="I1564" s="7" t="str" cm="1">
        <f t="array" ref="I1564">_xlfn.IFS(E1564=1,"January",E1564=2,"Febuary",E1564=3,"March",E1564=4,"April",E1564=5,"May",E1564=6,"June",E1564=7,"July",E1564=8,"August",E1564=9,"September",E1564=10,"October",E1564=11,"November",E1564=12,"December",E1564&gt;12,_xlfn.IFS(F1564=1,"January",F1564=2,"Febuary",F1564=3,"March",F1564=4,"April",F1564=5,"May",F1564=6,"June",F1564=7,"July",F1564=8,"August",F1564=9,"September",F1564=10,"October",F1564=11,"November",F1564=12,"December"))</f>
        <v>April</v>
      </c>
      <c r="J1564" s="7" t="str" cm="1">
        <f t="array" ref="J1564">_xlfn.IFS(OR(I1564="December",I1564="January",I1564="Febuary"),"Winter",OR(I1564="March",I1564="April",I1564="May"),"Spring",OR(I1564="June",I1564="July",I1564="August"),"Summer",OR(I1564="September",I1564="October",I1564="November"),"Fall")</f>
        <v>Spring</v>
      </c>
      <c r="K1564" s="11">
        <v>45043</v>
      </c>
      <c r="L1564" s="6">
        <f t="shared" si="193"/>
        <v>3</v>
      </c>
      <c r="M1564" s="6" t="s">
        <v>19</v>
      </c>
      <c r="N1564" s="6">
        <v>7640</v>
      </c>
      <c r="O1564" s="6">
        <v>298</v>
      </c>
      <c r="P1564" s="12">
        <v>530.58</v>
      </c>
      <c r="Q1564" s="12">
        <f t="shared" si="194"/>
        <v>530.58</v>
      </c>
      <c r="R1564" s="6">
        <v>37</v>
      </c>
      <c r="S1564" s="6" t="b">
        <v>0</v>
      </c>
      <c r="T1564" s="6">
        <v>0</v>
      </c>
      <c r="U1564" s="6">
        <f t="shared" si="195"/>
        <v>0</v>
      </c>
      <c r="V1564" s="12">
        <f t="shared" si="196"/>
        <v>1319.42</v>
      </c>
      <c r="W1564" s="12">
        <f t="shared" si="197"/>
        <v>14.34</v>
      </c>
      <c r="X1564" s="12">
        <f t="shared" si="198"/>
        <v>0</v>
      </c>
      <c r="Y1564" s="6">
        <f t="shared" si="199"/>
        <v>0</v>
      </c>
    </row>
    <row r="1565" spans="1:25">
      <c r="A1565" s="8" t="s">
        <v>3232</v>
      </c>
      <c r="B1565" s="9" t="s">
        <v>3233</v>
      </c>
      <c r="C1565" s="10" t="s">
        <v>4129</v>
      </c>
      <c r="D1565" s="10">
        <v>45123</v>
      </c>
      <c r="E1565" s="9">
        <v>7</v>
      </c>
      <c r="F1565" s="9">
        <v>16</v>
      </c>
      <c r="G1565" s="9">
        <v>2023</v>
      </c>
      <c r="H1565" s="10">
        <f t="shared" si="192"/>
        <v>45123</v>
      </c>
      <c r="I1565" s="10" t="str" cm="1">
        <f t="array" ref="I1565">_xlfn.IFS(E1565=1,"January",E1565=2,"Febuary",E1565=3,"March",E1565=4,"April",E1565=5,"May",E1565=6,"June",E1565=7,"July",E1565=8,"August",E1565=9,"September",E1565=10,"October",E1565=11,"November",E1565=12,"December",E1565&gt;12,_xlfn.IFS(F1565=1,"January",F1565=2,"Febuary",F1565=3,"March",F1565=4,"April",F1565=5,"May",F1565=6,"June",F1565=7,"July",F1565=8,"August",F1565=9,"September",F1565=10,"October",F1565=11,"November",F1565=12,"December"))</f>
        <v>July</v>
      </c>
      <c r="J1565" s="10" t="str" cm="1">
        <f t="array" ref="J1565">_xlfn.IFS(OR(I1565="December",I1565="January",I1565="Febuary"),"Winter",OR(I1565="March",I1565="April",I1565="May"),"Spring",OR(I1565="June",I1565="July",I1565="August"),"Summer",OR(I1565="September",I1565="October",I1565="November"),"Fall")</f>
        <v>Summer</v>
      </c>
      <c r="K1565" s="13">
        <v>45143</v>
      </c>
      <c r="L1565" s="9">
        <f t="shared" si="193"/>
        <v>20</v>
      </c>
      <c r="M1565" s="9" t="s">
        <v>41</v>
      </c>
      <c r="N1565" s="9">
        <v>45547</v>
      </c>
      <c r="O1565" s="9">
        <v>1865</v>
      </c>
      <c r="P1565" s="14">
        <v>2961.49</v>
      </c>
      <c r="Q1565" s="14">
        <f t="shared" si="194"/>
        <v>2961.49</v>
      </c>
      <c r="R1565" s="9">
        <v>226</v>
      </c>
      <c r="S1565" s="9" t="b">
        <v>1</v>
      </c>
      <c r="T1565" s="9">
        <v>0</v>
      </c>
      <c r="U1565" s="9">
        <f t="shared" si="195"/>
        <v>0</v>
      </c>
      <c r="V1565" s="14">
        <f t="shared" si="196"/>
        <v>8338.51</v>
      </c>
      <c r="W1565" s="14">
        <f t="shared" si="197"/>
        <v>13.1039380530973</v>
      </c>
      <c r="X1565" s="14">
        <f t="shared" si="198"/>
        <v>0</v>
      </c>
      <c r="Y1565" s="9">
        <f t="shared" si="199"/>
        <v>0</v>
      </c>
    </row>
    <row r="1566" spans="1:25">
      <c r="A1566" s="5" t="s">
        <v>3234</v>
      </c>
      <c r="B1566" s="6" t="s">
        <v>3235</v>
      </c>
      <c r="C1566" s="7" t="s">
        <v>4128</v>
      </c>
      <c r="D1566" s="7">
        <v>45262</v>
      </c>
      <c r="E1566" s="6">
        <v>12</v>
      </c>
      <c r="F1566" s="6">
        <v>2</v>
      </c>
      <c r="G1566" s="6">
        <v>2023</v>
      </c>
      <c r="H1566" s="7">
        <f t="shared" si="192"/>
        <v>45262</v>
      </c>
      <c r="I1566" s="7" t="str" cm="1">
        <f t="array" ref="I1566">_xlfn.IFS(E1566=1,"January",E1566=2,"Febuary",E1566=3,"March",E1566=4,"April",E1566=5,"May",E1566=6,"June",E1566=7,"July",E1566=8,"August",E1566=9,"September",E1566=10,"October",E1566=11,"November",E1566=12,"December",E1566&gt;12,_xlfn.IFS(F1566=1,"January",F1566=2,"Febuary",F1566=3,"March",F1566=4,"April",F1566=5,"May",F1566=6,"June",F1566=7,"July",F1566=8,"August",F1566=9,"September",F1566=10,"October",F1566=11,"November",F1566=12,"December"))</f>
        <v>December</v>
      </c>
      <c r="J1566" s="7" t="str" cm="1">
        <f t="array" ref="J1566">_xlfn.IFS(OR(I1566="December",I1566="January",I1566="Febuary"),"Winter",OR(I1566="March",I1566="April",I1566="May"),"Spring",OR(I1566="June",I1566="July",I1566="August"),"Summer",OR(I1566="September",I1566="October",I1566="November"),"Fall")</f>
        <v>Winter</v>
      </c>
      <c r="K1566" s="11">
        <v>45285</v>
      </c>
      <c r="L1566" s="6">
        <f t="shared" si="193"/>
        <v>23</v>
      </c>
      <c r="M1566" s="6" t="s">
        <v>19</v>
      </c>
      <c r="N1566" s="6">
        <v>55620</v>
      </c>
      <c r="O1566" s="6">
        <v>1340</v>
      </c>
      <c r="P1566" s="12">
        <v>1394.39</v>
      </c>
      <c r="Q1566" s="12">
        <f t="shared" si="194"/>
        <v>1394.39</v>
      </c>
      <c r="R1566" s="6">
        <v>234</v>
      </c>
      <c r="S1566" s="6" t="b">
        <v>0</v>
      </c>
      <c r="T1566" s="6">
        <v>0</v>
      </c>
      <c r="U1566" s="6">
        <f t="shared" si="195"/>
        <v>0</v>
      </c>
      <c r="V1566" s="12">
        <f t="shared" si="196"/>
        <v>10305.61</v>
      </c>
      <c r="W1566" s="12">
        <f t="shared" si="197"/>
        <v>5.95893162393162</v>
      </c>
      <c r="X1566" s="12">
        <f t="shared" si="198"/>
        <v>0</v>
      </c>
      <c r="Y1566" s="6">
        <f t="shared" si="199"/>
        <v>0</v>
      </c>
    </row>
    <row r="1567" spans="1:25">
      <c r="A1567" s="8" t="s">
        <v>3236</v>
      </c>
      <c r="B1567" s="9" t="s">
        <v>3237</v>
      </c>
      <c r="C1567" s="10" t="s">
        <v>4129</v>
      </c>
      <c r="D1567" s="10">
        <v>44968</v>
      </c>
      <c r="E1567" s="9">
        <v>2</v>
      </c>
      <c r="F1567" s="9">
        <v>11</v>
      </c>
      <c r="G1567" s="9">
        <v>2023</v>
      </c>
      <c r="H1567" s="10">
        <f t="shared" si="192"/>
        <v>44968</v>
      </c>
      <c r="I1567" s="10" t="str" cm="1">
        <f t="array" ref="I1567">_xlfn.IFS(E1567=1,"January",E1567=2,"Febuary",E1567=3,"March",E1567=4,"April",E1567=5,"May",E1567=6,"June",E1567=7,"July",E1567=8,"August",E1567=9,"September",E1567=10,"October",E1567=11,"November",E1567=12,"December",E1567&gt;12,_xlfn.IFS(F1567=1,"January",F1567=2,"Febuary",F1567=3,"March",F1567=4,"April",F1567=5,"May",F1567=6,"June",F1567=7,"July",F1567=8,"August",F1567=9,"September",F1567=10,"October",F1567=11,"November",F1567=12,"December"))</f>
        <v>Febuary</v>
      </c>
      <c r="J1567" s="10" t="str" cm="1">
        <f t="array" ref="J1567">_xlfn.IFS(OR(I1567="December",I1567="January",I1567="Febuary"),"Winter",OR(I1567="March",I1567="April",I1567="May"),"Spring",OR(I1567="June",I1567="July",I1567="August"),"Summer",OR(I1567="September",I1567="October",I1567="November"),"Fall")</f>
        <v>Winter</v>
      </c>
      <c r="K1567" s="13">
        <v>45250</v>
      </c>
      <c r="L1567" s="9">
        <f t="shared" si="193"/>
        <v>282</v>
      </c>
      <c r="M1567" s="9" t="s">
        <v>14</v>
      </c>
      <c r="N1567" s="9">
        <v>16317</v>
      </c>
      <c r="O1567" s="9">
        <v>701</v>
      </c>
      <c r="P1567" s="14">
        <v>442.06</v>
      </c>
      <c r="Q1567" s="14">
        <f t="shared" si="194"/>
        <v>442.06</v>
      </c>
      <c r="R1567" s="9">
        <v>114</v>
      </c>
      <c r="S1567" s="9" t="b">
        <v>0</v>
      </c>
      <c r="T1567" s="9">
        <v>0</v>
      </c>
      <c r="U1567" s="9">
        <f t="shared" si="195"/>
        <v>0</v>
      </c>
      <c r="V1567" s="14">
        <f t="shared" si="196"/>
        <v>5257.94</v>
      </c>
      <c r="W1567" s="14">
        <f t="shared" si="197"/>
        <v>3.87771929824561</v>
      </c>
      <c r="X1567" s="14">
        <f t="shared" si="198"/>
        <v>0</v>
      </c>
      <c r="Y1567" s="9">
        <f t="shared" si="199"/>
        <v>0</v>
      </c>
    </row>
    <row r="1568" spans="1:25">
      <c r="A1568" s="5" t="s">
        <v>3238</v>
      </c>
      <c r="B1568" s="6" t="s">
        <v>3239</v>
      </c>
      <c r="C1568" s="7" t="s">
        <v>4127</v>
      </c>
      <c r="D1568" s="7">
        <v>45016</v>
      </c>
      <c r="E1568" s="6">
        <v>3</v>
      </c>
      <c r="F1568" s="6">
        <v>31</v>
      </c>
      <c r="G1568" s="6">
        <v>2023</v>
      </c>
      <c r="H1568" s="7">
        <f t="shared" si="192"/>
        <v>45016</v>
      </c>
      <c r="I1568" s="7" t="str" cm="1">
        <f t="array" ref="I1568">_xlfn.IFS(E1568=1,"January",E1568=2,"Febuary",E1568=3,"March",E1568=4,"April",E1568=5,"May",E1568=6,"June",E1568=7,"July",E1568=8,"August",E1568=9,"September",E1568=10,"October",E1568=11,"November",E1568=12,"December",E1568&gt;12,_xlfn.IFS(F1568=1,"January",F1568=2,"Febuary",F1568=3,"March",F1568=4,"April",F1568=5,"May",F1568=6,"June",F1568=7,"July",F1568=8,"August",F1568=9,"September",F1568=10,"October",F1568=11,"November",F1568=12,"December"))</f>
        <v>March</v>
      </c>
      <c r="J1568" s="7" t="str" cm="1">
        <f t="array" ref="J1568">_xlfn.IFS(OR(I1568="December",I1568="January",I1568="Febuary"),"Winter",OR(I1568="March",I1568="April",I1568="May"),"Spring",OR(I1568="June",I1568="July",I1568="August"),"Summer",OR(I1568="September",I1568="October",I1568="November"),"Fall")</f>
        <v>Spring</v>
      </c>
      <c r="K1568" s="11">
        <v>45018</v>
      </c>
      <c r="L1568" s="6">
        <f t="shared" si="193"/>
        <v>2</v>
      </c>
      <c r="M1568" s="6" t="s">
        <v>415</v>
      </c>
      <c r="N1568" s="6">
        <v>8564</v>
      </c>
      <c r="O1568" s="6">
        <v>262</v>
      </c>
      <c r="P1568" s="12">
        <v>210.44</v>
      </c>
      <c r="Q1568" s="12">
        <f t="shared" si="194"/>
        <v>210.44</v>
      </c>
      <c r="R1568" s="6">
        <v>32</v>
      </c>
      <c r="S1568" s="6" t="b">
        <v>0</v>
      </c>
      <c r="T1568" s="6">
        <v>0</v>
      </c>
      <c r="U1568" s="6">
        <f t="shared" si="195"/>
        <v>0</v>
      </c>
      <c r="V1568" s="12">
        <f t="shared" si="196"/>
        <v>1389.56</v>
      </c>
      <c r="W1568" s="12">
        <f t="shared" si="197"/>
        <v>6.57625</v>
      </c>
      <c r="X1568" s="12">
        <f t="shared" si="198"/>
        <v>0</v>
      </c>
      <c r="Y1568" s="6">
        <f t="shared" si="199"/>
        <v>0</v>
      </c>
    </row>
    <row r="1569" spans="1:25">
      <c r="A1569" s="8" t="s">
        <v>3240</v>
      </c>
      <c r="B1569" s="9" t="s">
        <v>3241</v>
      </c>
      <c r="C1569" s="10" t="s">
        <v>4131</v>
      </c>
      <c r="D1569" s="10">
        <v>45030</v>
      </c>
      <c r="E1569" s="9">
        <v>4</v>
      </c>
      <c r="F1569" s="9">
        <v>14</v>
      </c>
      <c r="G1569" s="9">
        <v>2023</v>
      </c>
      <c r="H1569" s="10">
        <f t="shared" si="192"/>
        <v>45030</v>
      </c>
      <c r="I1569" s="10" t="str" cm="1">
        <f t="array" ref="I1569">_xlfn.IFS(E1569=1,"January",E1569=2,"Febuary",E1569=3,"March",E1569=4,"April",E1569=5,"May",E1569=6,"June",E1569=7,"July",E1569=8,"August",E1569=9,"September",E1569=10,"October",E1569=11,"November",E1569=12,"December",E1569&gt;12,_xlfn.IFS(F1569=1,"January",F1569=2,"Febuary",F1569=3,"March",F1569=4,"April",F1569=5,"May",F1569=6,"June",F1569=7,"July",F1569=8,"August",F1569=9,"September",F1569=10,"October",F1569=11,"November",F1569=12,"December"))</f>
        <v>April</v>
      </c>
      <c r="J1569" s="10" t="str" cm="1">
        <f t="array" ref="J1569">_xlfn.IFS(OR(I1569="December",I1569="January",I1569="Febuary"),"Winter",OR(I1569="March",I1569="April",I1569="May"),"Spring",OR(I1569="June",I1569="July",I1569="August"),"Summer",OR(I1569="September",I1569="October",I1569="November"),"Fall")</f>
        <v>Spring</v>
      </c>
      <c r="K1569" s="13">
        <v>45039</v>
      </c>
      <c r="L1569" s="9">
        <f t="shared" si="193"/>
        <v>9</v>
      </c>
      <c r="M1569" s="9" t="s">
        <v>19</v>
      </c>
      <c r="N1569" s="9">
        <v>28345</v>
      </c>
      <c r="O1569" s="9">
        <v>808</v>
      </c>
      <c r="P1569" s="14">
        <v>1065.13</v>
      </c>
      <c r="Q1569" s="14">
        <f t="shared" si="194"/>
        <v>1065.13</v>
      </c>
      <c r="R1569" s="9">
        <v>53</v>
      </c>
      <c r="S1569" s="9" t="b">
        <v>1</v>
      </c>
      <c r="T1569" s="9">
        <v>0</v>
      </c>
      <c r="U1569" s="9">
        <f t="shared" si="195"/>
        <v>0</v>
      </c>
      <c r="V1569" s="14">
        <f t="shared" si="196"/>
        <v>1584.87</v>
      </c>
      <c r="W1569" s="14">
        <f t="shared" si="197"/>
        <v>20.0967924528302</v>
      </c>
      <c r="X1569" s="14">
        <f t="shared" si="198"/>
        <v>0</v>
      </c>
      <c r="Y1569" s="9">
        <f t="shared" si="199"/>
        <v>0</v>
      </c>
    </row>
    <row r="1570" spans="1:25">
      <c r="A1570" s="5" t="s">
        <v>3242</v>
      </c>
      <c r="B1570" s="6" t="s">
        <v>3243</v>
      </c>
      <c r="C1570" s="7" t="s">
        <v>4128</v>
      </c>
      <c r="D1570" s="7">
        <v>45192</v>
      </c>
      <c r="E1570" s="6">
        <v>9</v>
      </c>
      <c r="F1570" s="6">
        <v>23</v>
      </c>
      <c r="G1570" s="6">
        <v>2023</v>
      </c>
      <c r="H1570" s="7">
        <f t="shared" si="192"/>
        <v>45192</v>
      </c>
      <c r="I1570" s="7" t="str" cm="1">
        <f t="array" ref="I1570">_xlfn.IFS(E1570=1,"January",E1570=2,"Febuary",E1570=3,"March",E1570=4,"April",E1570=5,"May",E1570=6,"June",E1570=7,"July",E1570=8,"August",E1570=9,"September",E1570=10,"October",E1570=11,"November",E1570=12,"December",E1570&gt;12,_xlfn.IFS(F1570=1,"January",F1570=2,"Febuary",F1570=3,"March",F1570=4,"April",F1570=5,"May",F1570=6,"June",F1570=7,"July",F1570=8,"August",F1570=9,"September",F1570=10,"October",F1570=11,"November",F1570=12,"December"))</f>
        <v>September</v>
      </c>
      <c r="J1570" s="7" t="str" cm="1">
        <f t="array" ref="J1570">_xlfn.IFS(OR(I1570="December",I1570="January",I1570="Febuary"),"Winter",OR(I1570="March",I1570="April",I1570="May"),"Spring",OR(I1570="June",I1570="July",I1570="August"),"Summer",OR(I1570="September",I1570="October",I1570="November"),"Fall")</f>
        <v>Fall</v>
      </c>
      <c r="K1570" s="11">
        <v>45195</v>
      </c>
      <c r="L1570" s="6">
        <f t="shared" si="193"/>
        <v>3</v>
      </c>
      <c r="M1570" s="6" t="s">
        <v>41</v>
      </c>
      <c r="N1570" s="6">
        <v>95223</v>
      </c>
      <c r="O1570" s="6">
        <v>1125</v>
      </c>
      <c r="P1570" s="12">
        <v>911.91</v>
      </c>
      <c r="Q1570" s="12">
        <f t="shared" si="194"/>
        <v>911.91</v>
      </c>
      <c r="R1570" s="6">
        <v>75</v>
      </c>
      <c r="S1570" s="6" t="b">
        <v>1</v>
      </c>
      <c r="T1570" s="6">
        <v>0</v>
      </c>
      <c r="U1570" s="6">
        <f t="shared" si="195"/>
        <v>0</v>
      </c>
      <c r="V1570" s="12">
        <f t="shared" si="196"/>
        <v>2838.09</v>
      </c>
      <c r="W1570" s="12">
        <f t="shared" si="197"/>
        <v>12.1588</v>
      </c>
      <c r="X1570" s="12">
        <f t="shared" si="198"/>
        <v>0</v>
      </c>
      <c r="Y1570" s="6">
        <f t="shared" si="199"/>
        <v>0</v>
      </c>
    </row>
    <row r="1571" spans="1:25">
      <c r="A1571" s="8" t="s">
        <v>3244</v>
      </c>
      <c r="B1571" s="9" t="s">
        <v>3245</v>
      </c>
      <c r="C1571" s="10" t="s">
        <v>4129</v>
      </c>
      <c r="D1571" s="10">
        <v>45233</v>
      </c>
      <c r="E1571" s="9">
        <v>11</v>
      </c>
      <c r="F1571" s="9">
        <v>3</v>
      </c>
      <c r="G1571" s="9">
        <v>2023</v>
      </c>
      <c r="H1571" s="10">
        <f t="shared" si="192"/>
        <v>45233</v>
      </c>
      <c r="I1571" s="10" t="str" cm="1">
        <f t="array" ref="I1571">_xlfn.IFS(E1571=1,"January",E1571=2,"Febuary",E1571=3,"March",E1571=4,"April",E1571=5,"May",E1571=6,"June",E1571=7,"July",E1571=8,"August",E1571=9,"September",E1571=10,"October",E1571=11,"November",E1571=12,"December",E1571&gt;12,_xlfn.IFS(F1571=1,"January",F1571=2,"Febuary",F1571=3,"March",F1571=4,"April",F1571=5,"May",F1571=6,"June",F1571=7,"July",F1571=8,"August",F1571=9,"September",F1571=10,"October",F1571=11,"November",F1571=12,"December"))</f>
        <v>November</v>
      </c>
      <c r="J1571" s="10" t="str" cm="1">
        <f t="array" ref="J1571">_xlfn.IFS(OR(I1571="December",I1571="January",I1571="Febuary"),"Winter",OR(I1571="March",I1571="April",I1571="May"),"Spring",OR(I1571="June",I1571="July",I1571="August"),"Summer",OR(I1571="September",I1571="October",I1571="November"),"Fall")</f>
        <v>Fall</v>
      </c>
      <c r="K1571" s="13">
        <v>45250</v>
      </c>
      <c r="L1571" s="9">
        <f t="shared" si="193"/>
        <v>17</v>
      </c>
      <c r="M1571" s="9" t="s">
        <v>33</v>
      </c>
      <c r="N1571" s="9">
        <v>80273</v>
      </c>
      <c r="O1571" s="9">
        <v>1733</v>
      </c>
      <c r="P1571" s="14">
        <v>2280.56</v>
      </c>
      <c r="Q1571" s="14">
        <f t="shared" si="194"/>
        <v>2280.56</v>
      </c>
      <c r="R1571" s="9">
        <v>295</v>
      </c>
      <c r="S1571" s="9" t="b">
        <v>0</v>
      </c>
      <c r="T1571" s="9">
        <v>0</v>
      </c>
      <c r="U1571" s="9">
        <f t="shared" si="195"/>
        <v>0</v>
      </c>
      <c r="V1571" s="14">
        <f t="shared" si="196"/>
        <v>12469.44</v>
      </c>
      <c r="W1571" s="14">
        <f t="shared" si="197"/>
        <v>7.73071186440678</v>
      </c>
      <c r="X1571" s="14">
        <f t="shared" si="198"/>
        <v>0</v>
      </c>
      <c r="Y1571" s="9">
        <f t="shared" si="199"/>
        <v>0</v>
      </c>
    </row>
    <row r="1572" spans="1:25">
      <c r="A1572" s="5" t="s">
        <v>3246</v>
      </c>
      <c r="B1572" s="6" t="s">
        <v>3247</v>
      </c>
      <c r="C1572" s="7" t="s">
        <v>4128</v>
      </c>
      <c r="D1572" s="7">
        <v>45241</v>
      </c>
      <c r="E1572" s="6">
        <v>11</v>
      </c>
      <c r="F1572" s="6">
        <v>11</v>
      </c>
      <c r="G1572" s="6">
        <v>2023</v>
      </c>
      <c r="H1572" s="7">
        <f t="shared" si="192"/>
        <v>45241</v>
      </c>
      <c r="I1572" s="7" t="str" cm="1">
        <f t="array" ref="I1572">_xlfn.IFS(E1572=1,"January",E1572=2,"Febuary",E1572=3,"March",E1572=4,"April",E1572=5,"May",E1572=6,"June",E1572=7,"July",E1572=8,"August",E1572=9,"September",E1572=10,"October",E1572=11,"November",E1572=12,"December",E1572&gt;12,_xlfn.IFS(F1572=1,"January",F1572=2,"Febuary",F1572=3,"March",F1572=4,"April",F1572=5,"May",F1572=6,"June",F1572=7,"July",F1572=8,"August",F1572=9,"September",F1572=10,"October",F1572=11,"November",F1572=12,"December"))</f>
        <v>November</v>
      </c>
      <c r="J1572" s="7" t="str" cm="1">
        <f t="array" ref="J1572">_xlfn.IFS(OR(I1572="December",I1572="January",I1572="Febuary"),"Winter",OR(I1572="March",I1572="April",I1572="May"),"Spring",OR(I1572="June",I1572="July",I1572="August"),"Summer",OR(I1572="September",I1572="October",I1572="November"),"Fall")</f>
        <v>Fall</v>
      </c>
      <c r="K1572" s="11">
        <v>45271</v>
      </c>
      <c r="L1572" s="6">
        <f t="shared" si="193"/>
        <v>30</v>
      </c>
      <c r="M1572" s="6" t="s">
        <v>23</v>
      </c>
      <c r="N1572" s="6">
        <v>75859</v>
      </c>
      <c r="O1572" s="6">
        <v>3583</v>
      </c>
      <c r="P1572" s="12">
        <v>3036.23</v>
      </c>
      <c r="Q1572" s="12">
        <f t="shared" si="194"/>
        <v>3036.23</v>
      </c>
      <c r="R1572" s="6">
        <v>0</v>
      </c>
      <c r="S1572" s="6" t="b">
        <v>1</v>
      </c>
      <c r="T1572" s="6">
        <v>0</v>
      </c>
      <c r="U1572" s="6">
        <f t="shared" si="195"/>
        <v>0</v>
      </c>
      <c r="V1572" s="12">
        <f t="shared" si="196"/>
        <v>-3036.23</v>
      </c>
      <c r="W1572" s="12">
        <f t="shared" si="197"/>
        <v>0</v>
      </c>
      <c r="X1572" s="12">
        <f t="shared" si="198"/>
        <v>0</v>
      </c>
      <c r="Y1572" s="6">
        <f t="shared" si="199"/>
        <v>0</v>
      </c>
    </row>
    <row r="1573" spans="1:25">
      <c r="A1573" s="8" t="s">
        <v>3248</v>
      </c>
      <c r="B1573" s="9" t="s">
        <v>3249</v>
      </c>
      <c r="C1573" s="10" t="s">
        <v>4131</v>
      </c>
      <c r="D1573" s="10">
        <v>45049</v>
      </c>
      <c r="E1573" s="9">
        <v>5</v>
      </c>
      <c r="F1573" s="9">
        <v>3</v>
      </c>
      <c r="G1573" s="9">
        <v>2023</v>
      </c>
      <c r="H1573" s="10">
        <f t="shared" si="192"/>
        <v>45049</v>
      </c>
      <c r="I1573" s="10" t="str" cm="1">
        <f t="array" ref="I1573">_xlfn.IFS(E1573=1,"January",E1573=2,"Febuary",E1573=3,"March",E1573=4,"April",E1573=5,"May",E1573=6,"June",E1573=7,"July",E1573=8,"August",E1573=9,"September",E1573=10,"October",E1573=11,"November",E1573=12,"December",E1573&gt;12,_xlfn.IFS(F1573=1,"January",F1573=2,"Febuary",F1573=3,"March",F1573=4,"April",F1573=5,"May",F1573=6,"June",F1573=7,"July",F1573=8,"August",F1573=9,"September",F1573=10,"October",F1573=11,"November",F1573=12,"December"))</f>
        <v>May</v>
      </c>
      <c r="J1573" s="10" t="str" cm="1">
        <f t="array" ref="J1573">_xlfn.IFS(OR(I1573="December",I1573="January",I1573="Febuary"),"Winter",OR(I1573="March",I1573="April",I1573="May"),"Spring",OR(I1573="June",I1573="July",I1573="August"),"Summer",OR(I1573="September",I1573="October",I1573="November"),"Fall")</f>
        <v>Spring</v>
      </c>
      <c r="K1573" s="13">
        <v>45058</v>
      </c>
      <c r="L1573" s="9">
        <f t="shared" si="193"/>
        <v>9</v>
      </c>
      <c r="M1573" s="9" t="s">
        <v>14</v>
      </c>
      <c r="N1573" s="9">
        <v>81765</v>
      </c>
      <c r="O1573" s="9">
        <v>2099</v>
      </c>
      <c r="P1573" s="14">
        <v>3722.34</v>
      </c>
      <c r="Q1573" s="14">
        <f t="shared" si="194"/>
        <v>3636.145</v>
      </c>
      <c r="R1573" s="9">
        <v>0</v>
      </c>
      <c r="S1573" s="9" t="b">
        <v>0</v>
      </c>
      <c r="T1573" s="9">
        <v>0</v>
      </c>
      <c r="U1573" s="9">
        <f t="shared" si="195"/>
        <v>0</v>
      </c>
      <c r="V1573" s="14">
        <f t="shared" si="196"/>
        <v>-3636.145</v>
      </c>
      <c r="W1573" s="14">
        <f t="shared" si="197"/>
        <v>0</v>
      </c>
      <c r="X1573" s="14">
        <f t="shared" si="198"/>
        <v>0</v>
      </c>
      <c r="Y1573" s="9">
        <f t="shared" si="199"/>
        <v>0</v>
      </c>
    </row>
    <row r="1574" spans="1:25">
      <c r="A1574" s="5" t="s">
        <v>3250</v>
      </c>
      <c r="B1574" s="6" t="s">
        <v>3251</v>
      </c>
      <c r="C1574" s="7" t="s">
        <v>4127</v>
      </c>
      <c r="D1574" s="7">
        <v>44971</v>
      </c>
      <c r="E1574" s="6">
        <v>2</v>
      </c>
      <c r="F1574" s="6">
        <v>14</v>
      </c>
      <c r="G1574" s="6">
        <v>2023</v>
      </c>
      <c r="H1574" s="7">
        <f t="shared" si="192"/>
        <v>44971</v>
      </c>
      <c r="I1574" s="7" t="str" cm="1">
        <f t="array" ref="I1574">_xlfn.IFS(E1574=1,"January",E1574=2,"Febuary",E1574=3,"March",E1574=4,"April",E1574=5,"May",E1574=6,"June",E1574=7,"July",E1574=8,"August",E1574=9,"September",E1574=10,"October",E1574=11,"November",E1574=12,"December",E1574&gt;12,_xlfn.IFS(F1574=1,"January",F1574=2,"Febuary",F1574=3,"March",F1574=4,"April",F1574=5,"May",F1574=6,"June",F1574=7,"July",F1574=8,"August",F1574=9,"September",F1574=10,"October",F1574=11,"November",F1574=12,"December"))</f>
        <v>Febuary</v>
      </c>
      <c r="J1574" s="7" t="str" cm="1">
        <f t="array" ref="J1574">_xlfn.IFS(OR(I1574="December",I1574="January",I1574="Febuary"),"Winter",OR(I1574="March",I1574="April",I1574="May"),"Spring",OR(I1574="June",I1574="July",I1574="August"),"Summer",OR(I1574="September",I1574="October",I1574="November"),"Fall")</f>
        <v>Winter</v>
      </c>
      <c r="K1574" s="11">
        <v>44986</v>
      </c>
      <c r="L1574" s="6">
        <f t="shared" si="193"/>
        <v>15</v>
      </c>
      <c r="M1574" s="6" t="s">
        <v>415</v>
      </c>
      <c r="N1574" s="6">
        <v>75038</v>
      </c>
      <c r="O1574" s="6">
        <v>2391</v>
      </c>
      <c r="P1574" s="12">
        <v>2620.31</v>
      </c>
      <c r="Q1574" s="12">
        <f t="shared" si="194"/>
        <v>2620.31</v>
      </c>
      <c r="R1574" s="6">
        <v>363</v>
      </c>
      <c r="S1574" s="6" t="b">
        <v>1</v>
      </c>
      <c r="T1574" s="6">
        <v>75079</v>
      </c>
      <c r="U1574" s="6">
        <f t="shared" si="195"/>
        <v>0.483490723104996</v>
      </c>
      <c r="V1574" s="12">
        <f t="shared" si="196"/>
        <v>15529.69</v>
      </c>
      <c r="W1574" s="12">
        <f t="shared" si="197"/>
        <v>7.21848484848485</v>
      </c>
      <c r="X1574" s="12">
        <f t="shared" si="198"/>
        <v>0.034900704591164</v>
      </c>
      <c r="Y1574" s="6">
        <f t="shared" si="199"/>
        <v>1.00054638982915</v>
      </c>
    </row>
    <row r="1575" spans="1:25">
      <c r="A1575" s="8" t="s">
        <v>3252</v>
      </c>
      <c r="B1575" s="9" t="s">
        <v>3253</v>
      </c>
      <c r="C1575" s="10" t="s">
        <v>4131</v>
      </c>
      <c r="D1575" s="10">
        <v>45107</v>
      </c>
      <c r="E1575" s="9">
        <v>6</v>
      </c>
      <c r="F1575" s="9">
        <v>30</v>
      </c>
      <c r="G1575" s="9">
        <v>2023</v>
      </c>
      <c r="H1575" s="10">
        <f t="shared" si="192"/>
        <v>45107</v>
      </c>
      <c r="I1575" s="10" t="str" cm="1">
        <f t="array" ref="I1575">_xlfn.IFS(E1575=1,"January",E1575=2,"Febuary",E1575=3,"March",E1575=4,"April",E1575=5,"May",E1575=6,"June",E1575=7,"July",E1575=8,"August",E1575=9,"September",E1575=10,"October",E1575=11,"November",E1575=12,"December",E1575&gt;12,_xlfn.IFS(F1575=1,"January",F1575=2,"Febuary",F1575=3,"March",F1575=4,"April",F1575=5,"May",F1575=6,"June",F1575=7,"July",F1575=8,"August",F1575=9,"September",F1575=10,"October",F1575=11,"November",F1575=12,"December"))</f>
        <v>June</v>
      </c>
      <c r="J1575" s="10" t="str" cm="1">
        <f t="array" ref="J1575">_xlfn.IFS(OR(I1575="December",I1575="January",I1575="Febuary"),"Winter",OR(I1575="March",I1575="April",I1575="May"),"Spring",OR(I1575="June",I1575="July",I1575="August"),"Summer",OR(I1575="September",I1575="October",I1575="November"),"Fall")</f>
        <v>Summer</v>
      </c>
      <c r="K1575" s="13">
        <v>45112</v>
      </c>
      <c r="L1575" s="9">
        <f t="shared" si="193"/>
        <v>5</v>
      </c>
      <c r="M1575" s="9" t="s">
        <v>191</v>
      </c>
      <c r="N1575" s="9">
        <v>53393</v>
      </c>
      <c r="O1575" s="9">
        <v>1670</v>
      </c>
      <c r="P1575" s="14">
        <v>1450.1</v>
      </c>
      <c r="Q1575" s="14">
        <f t="shared" si="194"/>
        <v>1450.1</v>
      </c>
      <c r="R1575" s="9">
        <v>0</v>
      </c>
      <c r="S1575" s="9" t="b">
        <v>1</v>
      </c>
      <c r="T1575" s="9">
        <v>0</v>
      </c>
      <c r="U1575" s="9">
        <f t="shared" si="195"/>
        <v>0</v>
      </c>
      <c r="V1575" s="14">
        <f t="shared" si="196"/>
        <v>-1450.1</v>
      </c>
      <c r="W1575" s="14">
        <f t="shared" si="197"/>
        <v>0</v>
      </c>
      <c r="X1575" s="14">
        <f t="shared" si="198"/>
        <v>0</v>
      </c>
      <c r="Y1575" s="9">
        <f t="shared" si="199"/>
        <v>0</v>
      </c>
    </row>
    <row r="1576" spans="1:25">
      <c r="A1576" s="5" t="s">
        <v>3254</v>
      </c>
      <c r="B1576" s="6" t="s">
        <v>3255</v>
      </c>
      <c r="C1576" s="7" t="s">
        <v>4128</v>
      </c>
      <c r="D1576" s="7">
        <v>45029</v>
      </c>
      <c r="E1576" s="6">
        <v>4</v>
      </c>
      <c r="F1576" s="6">
        <v>13</v>
      </c>
      <c r="G1576" s="6">
        <v>2023</v>
      </c>
      <c r="H1576" s="7">
        <f t="shared" si="192"/>
        <v>45029</v>
      </c>
      <c r="I1576" s="7" t="str" cm="1">
        <f t="array" ref="I1576">_xlfn.IFS(E1576=1,"January",E1576=2,"Febuary",E1576=3,"March",E1576=4,"April",E1576=5,"May",E1576=6,"June",E1576=7,"July",E1576=8,"August",E1576=9,"September",E1576=10,"October",E1576=11,"November",E1576=12,"December",E1576&gt;12,_xlfn.IFS(F1576=1,"January",F1576=2,"Febuary",F1576=3,"March",F1576=4,"April",F1576=5,"May",F1576=6,"June",F1576=7,"July",F1576=8,"August",F1576=9,"September",F1576=10,"October",F1576=11,"November",F1576=12,"December"))</f>
        <v>April</v>
      </c>
      <c r="J1576" s="7" t="str" cm="1">
        <f t="array" ref="J1576">_xlfn.IFS(OR(I1576="December",I1576="January",I1576="Febuary"),"Winter",OR(I1576="March",I1576="April",I1576="May"),"Spring",OR(I1576="June",I1576="July",I1576="August"),"Summer",OR(I1576="September",I1576="October",I1576="November"),"Fall")</f>
        <v>Spring</v>
      </c>
      <c r="K1576" s="11">
        <v>45039</v>
      </c>
      <c r="L1576" s="6">
        <f t="shared" si="193"/>
        <v>10</v>
      </c>
      <c r="M1576" s="6" t="s">
        <v>41</v>
      </c>
      <c r="N1576" s="6">
        <v>67081</v>
      </c>
      <c r="O1576" s="6">
        <v>2255</v>
      </c>
      <c r="P1576" s="12">
        <v>3875.19</v>
      </c>
      <c r="Q1576" s="12">
        <f t="shared" si="194"/>
        <v>3636.145</v>
      </c>
      <c r="R1576" s="6">
        <v>325</v>
      </c>
      <c r="S1576" s="6" t="b">
        <v>0</v>
      </c>
      <c r="T1576" s="6">
        <v>0</v>
      </c>
      <c r="U1576" s="6">
        <f t="shared" si="195"/>
        <v>0</v>
      </c>
      <c r="V1576" s="12">
        <f t="shared" si="196"/>
        <v>12613.855</v>
      </c>
      <c r="W1576" s="12">
        <f t="shared" si="197"/>
        <v>11.1881384615385</v>
      </c>
      <c r="X1576" s="12">
        <f t="shared" si="198"/>
        <v>0</v>
      </c>
      <c r="Y1576" s="6">
        <f t="shared" si="199"/>
        <v>0</v>
      </c>
    </row>
    <row r="1577" spans="1:25">
      <c r="A1577" s="8" t="s">
        <v>3256</v>
      </c>
      <c r="B1577" s="9" t="s">
        <v>3257</v>
      </c>
      <c r="C1577" s="10" t="s">
        <v>4128</v>
      </c>
      <c r="D1577" s="10">
        <v>44962</v>
      </c>
      <c r="E1577" s="9">
        <v>2</v>
      </c>
      <c r="F1577" s="9">
        <v>5</v>
      </c>
      <c r="G1577" s="9">
        <v>2023</v>
      </c>
      <c r="H1577" s="10">
        <f t="shared" si="192"/>
        <v>44962</v>
      </c>
      <c r="I1577" s="10" t="str" cm="1">
        <f t="array" ref="I1577">_xlfn.IFS(E1577=1,"January",E1577=2,"Febuary",E1577=3,"March",E1577=4,"April",E1577=5,"May",E1577=6,"June",E1577=7,"July",E1577=8,"August",E1577=9,"September",E1577=10,"October",E1577=11,"November",E1577=12,"December",E1577&gt;12,_xlfn.IFS(F1577=1,"January",F1577=2,"Febuary",F1577=3,"March",F1577=4,"April",F1577=5,"May",F1577=6,"June",F1577=7,"July",F1577=8,"August",F1577=9,"September",F1577=10,"October",F1577=11,"November",F1577=12,"December"))</f>
        <v>Febuary</v>
      </c>
      <c r="J1577" s="10" t="str" cm="1">
        <f t="array" ref="J1577">_xlfn.IFS(OR(I1577="December",I1577="January",I1577="Febuary"),"Winter",OR(I1577="March",I1577="April",I1577="May"),"Spring",OR(I1577="June",I1577="July",I1577="August"),"Summer",OR(I1577="September",I1577="October",I1577="November"),"Fall")</f>
        <v>Winter</v>
      </c>
      <c r="K1577" s="13">
        <v>44967</v>
      </c>
      <c r="L1577" s="9">
        <f t="shared" si="193"/>
        <v>5</v>
      </c>
      <c r="M1577" s="9" t="s">
        <v>41</v>
      </c>
      <c r="N1577" s="9">
        <v>30430</v>
      </c>
      <c r="O1577" s="9">
        <v>378</v>
      </c>
      <c r="P1577" s="14">
        <v>383.39</v>
      </c>
      <c r="Q1577" s="14">
        <f t="shared" si="194"/>
        <v>383.39</v>
      </c>
      <c r="R1577" s="9">
        <v>62</v>
      </c>
      <c r="S1577" s="9" t="b">
        <v>1</v>
      </c>
      <c r="T1577" s="9">
        <v>0</v>
      </c>
      <c r="U1577" s="9">
        <f t="shared" si="195"/>
        <v>0</v>
      </c>
      <c r="V1577" s="14">
        <f t="shared" si="196"/>
        <v>2716.61</v>
      </c>
      <c r="W1577" s="14">
        <f t="shared" si="197"/>
        <v>6.18370967741935</v>
      </c>
      <c r="X1577" s="14">
        <f t="shared" si="198"/>
        <v>0</v>
      </c>
      <c r="Y1577" s="9">
        <f t="shared" si="199"/>
        <v>0</v>
      </c>
    </row>
    <row r="1578" spans="1:25">
      <c r="A1578" s="5" t="s">
        <v>3258</v>
      </c>
      <c r="B1578" s="6" t="s">
        <v>3259</v>
      </c>
      <c r="C1578" s="7" t="s">
        <v>4127</v>
      </c>
      <c r="D1578" s="7">
        <v>45213</v>
      </c>
      <c r="E1578" s="6">
        <v>10</v>
      </c>
      <c r="F1578" s="6">
        <v>14</v>
      </c>
      <c r="G1578" s="6">
        <v>2023</v>
      </c>
      <c r="H1578" s="7">
        <f t="shared" si="192"/>
        <v>45213</v>
      </c>
      <c r="I1578" s="7" t="str" cm="1">
        <f t="array" ref="I1578">_xlfn.IFS(E1578=1,"January",E1578=2,"Febuary",E1578=3,"March",E1578=4,"April",E1578=5,"May",E1578=6,"June",E1578=7,"July",E1578=8,"August",E1578=9,"September",E1578=10,"October",E1578=11,"November",E1578=12,"December",E1578&gt;12,_xlfn.IFS(F1578=1,"January",F1578=2,"Febuary",F1578=3,"March",F1578=4,"April",F1578=5,"May",F1578=6,"June",F1578=7,"July",F1578=8,"August",F1578=9,"September",F1578=10,"October",F1578=11,"November",F1578=12,"December"))</f>
        <v>October</v>
      </c>
      <c r="J1578" s="7" t="str" cm="1">
        <f t="array" ref="J1578">_xlfn.IFS(OR(I1578="December",I1578="January",I1578="Febuary"),"Winter",OR(I1578="March",I1578="April",I1578="May"),"Spring",OR(I1578="June",I1578="July",I1578="August"),"Summer",OR(I1578="September",I1578="October",I1578="November"),"Fall")</f>
        <v>Fall</v>
      </c>
      <c r="K1578" s="11">
        <v>45241</v>
      </c>
      <c r="L1578" s="6">
        <f t="shared" si="193"/>
        <v>28</v>
      </c>
      <c r="M1578" s="6" t="s">
        <v>33</v>
      </c>
      <c r="N1578" s="6">
        <v>76532</v>
      </c>
      <c r="O1578" s="6">
        <v>1874</v>
      </c>
      <c r="P1578" s="12">
        <v>1250.39</v>
      </c>
      <c r="Q1578" s="12">
        <f t="shared" si="194"/>
        <v>1250.39</v>
      </c>
      <c r="R1578" s="6">
        <v>308</v>
      </c>
      <c r="S1578" s="6" t="b">
        <v>1</v>
      </c>
      <c r="T1578" s="6">
        <v>0</v>
      </c>
      <c r="U1578" s="6">
        <f t="shared" si="195"/>
        <v>0</v>
      </c>
      <c r="V1578" s="12">
        <f t="shared" si="196"/>
        <v>14149.61</v>
      </c>
      <c r="W1578" s="12">
        <f t="shared" si="197"/>
        <v>4.05970779220779</v>
      </c>
      <c r="X1578" s="12">
        <f t="shared" si="198"/>
        <v>0</v>
      </c>
      <c r="Y1578" s="6">
        <f t="shared" si="199"/>
        <v>0</v>
      </c>
    </row>
    <row r="1579" spans="1:25">
      <c r="A1579" s="8" t="s">
        <v>3260</v>
      </c>
      <c r="B1579" s="9" t="s">
        <v>3261</v>
      </c>
      <c r="C1579" s="10" t="s">
        <v>4129</v>
      </c>
      <c r="D1579" s="10">
        <v>45068</v>
      </c>
      <c r="E1579" s="9">
        <v>5</v>
      </c>
      <c r="F1579" s="9">
        <v>22</v>
      </c>
      <c r="G1579" s="9">
        <v>2023</v>
      </c>
      <c r="H1579" s="10">
        <f t="shared" si="192"/>
        <v>45068</v>
      </c>
      <c r="I1579" s="10" t="str" cm="1">
        <f t="array" ref="I1579">_xlfn.IFS(E1579=1,"January",E1579=2,"Febuary",E1579=3,"March",E1579=4,"April",E1579=5,"May",E1579=6,"June",E1579=7,"July",E1579=8,"August",E1579=9,"September",E1579=10,"October",E1579=11,"November",E1579=12,"December",E1579&gt;12,_xlfn.IFS(F1579=1,"January",F1579=2,"Febuary",F1579=3,"March",F1579=4,"April",F1579=5,"May",F1579=6,"June",F1579=7,"July",F1579=8,"August",F1579=9,"September",F1579=10,"October",F1579=11,"November",F1579=12,"December"))</f>
        <v>May</v>
      </c>
      <c r="J1579" s="10" t="str" cm="1">
        <f t="array" ref="J1579">_xlfn.IFS(OR(I1579="December",I1579="January",I1579="Febuary"),"Winter",OR(I1579="March",I1579="April",I1579="May"),"Spring",OR(I1579="June",I1579="July",I1579="August"),"Summer",OR(I1579="September",I1579="October",I1579="November"),"Fall")</f>
        <v>Spring</v>
      </c>
      <c r="K1579" s="13">
        <v>45082</v>
      </c>
      <c r="L1579" s="9">
        <f t="shared" si="193"/>
        <v>14</v>
      </c>
      <c r="M1579" s="9" t="s">
        <v>14</v>
      </c>
      <c r="N1579" s="9">
        <v>28788</v>
      </c>
      <c r="O1579" s="9">
        <v>1120</v>
      </c>
      <c r="P1579" s="14">
        <v>1518.29</v>
      </c>
      <c r="Q1579" s="14">
        <f t="shared" si="194"/>
        <v>1518.29</v>
      </c>
      <c r="R1579" s="9">
        <v>115</v>
      </c>
      <c r="S1579" s="9" t="b">
        <v>0</v>
      </c>
      <c r="T1579" s="9">
        <v>0</v>
      </c>
      <c r="U1579" s="9">
        <f t="shared" si="195"/>
        <v>0</v>
      </c>
      <c r="V1579" s="14">
        <f t="shared" si="196"/>
        <v>4231.71</v>
      </c>
      <c r="W1579" s="14">
        <f t="shared" si="197"/>
        <v>13.2025217391304</v>
      </c>
      <c r="X1579" s="14">
        <f t="shared" si="198"/>
        <v>0</v>
      </c>
      <c r="Y1579" s="9">
        <f t="shared" si="199"/>
        <v>0</v>
      </c>
    </row>
    <row r="1580" spans="1:25">
      <c r="A1580" s="5" t="s">
        <v>3262</v>
      </c>
      <c r="B1580" s="6" t="s">
        <v>3263</v>
      </c>
      <c r="C1580" s="7" t="s">
        <v>4131</v>
      </c>
      <c r="D1580" s="7">
        <v>45159</v>
      </c>
      <c r="E1580" s="6">
        <v>8</v>
      </c>
      <c r="F1580" s="6">
        <v>21</v>
      </c>
      <c r="G1580" s="6">
        <v>2023</v>
      </c>
      <c r="H1580" s="7">
        <f t="shared" si="192"/>
        <v>45159</v>
      </c>
      <c r="I1580" s="7" t="str" cm="1">
        <f t="array" ref="I1580">_xlfn.IFS(E1580=1,"January",E1580=2,"Febuary",E1580=3,"March",E1580=4,"April",E1580=5,"May",E1580=6,"June",E1580=7,"July",E1580=8,"August",E1580=9,"September",E1580=10,"October",E1580=11,"November",E1580=12,"December",E1580&gt;12,_xlfn.IFS(F1580=1,"January",F1580=2,"Febuary",F1580=3,"March",F1580=4,"April",F1580=5,"May",F1580=6,"June",F1580=7,"July",F1580=8,"August",F1580=9,"September",F1580=10,"October",F1580=11,"November",F1580=12,"December"))</f>
        <v>August</v>
      </c>
      <c r="J1580" s="7" t="str" cm="1">
        <f t="array" ref="J1580">_xlfn.IFS(OR(I1580="December",I1580="January",I1580="Febuary"),"Winter",OR(I1580="March",I1580="April",I1580="May"),"Spring",OR(I1580="June",I1580="July",I1580="August"),"Summer",OR(I1580="September",I1580="October",I1580="November"),"Fall")</f>
        <v>Summer</v>
      </c>
      <c r="K1580" s="11">
        <v>45168</v>
      </c>
      <c r="L1580" s="6">
        <f t="shared" si="193"/>
        <v>9</v>
      </c>
      <c r="M1580" s="6" t="s">
        <v>19</v>
      </c>
      <c r="N1580" s="6">
        <v>96505</v>
      </c>
      <c r="O1580" s="6">
        <v>1739</v>
      </c>
      <c r="P1580" s="12">
        <v>2386.51</v>
      </c>
      <c r="Q1580" s="12">
        <f t="shared" si="194"/>
        <v>2386.51</v>
      </c>
      <c r="R1580" s="6">
        <v>158</v>
      </c>
      <c r="S1580" s="6" t="b">
        <v>0</v>
      </c>
      <c r="T1580" s="6">
        <v>0</v>
      </c>
      <c r="U1580" s="6">
        <f t="shared" si="195"/>
        <v>0</v>
      </c>
      <c r="V1580" s="12">
        <f t="shared" si="196"/>
        <v>5513.49</v>
      </c>
      <c r="W1580" s="12">
        <f t="shared" si="197"/>
        <v>15.1044936708861</v>
      </c>
      <c r="X1580" s="12">
        <f t="shared" si="198"/>
        <v>0</v>
      </c>
      <c r="Y1580" s="6">
        <f t="shared" si="199"/>
        <v>0</v>
      </c>
    </row>
    <row r="1581" spans="1:25">
      <c r="A1581" s="8" t="s">
        <v>3264</v>
      </c>
      <c r="B1581" s="9" t="s">
        <v>3265</v>
      </c>
      <c r="C1581" s="10" t="s">
        <v>4127</v>
      </c>
      <c r="D1581" s="10">
        <v>45060</v>
      </c>
      <c r="E1581" s="9">
        <v>5</v>
      </c>
      <c r="F1581" s="9">
        <v>14</v>
      </c>
      <c r="G1581" s="9">
        <v>2023</v>
      </c>
      <c r="H1581" s="10">
        <f t="shared" si="192"/>
        <v>45060</v>
      </c>
      <c r="I1581" s="10" t="str" cm="1">
        <f t="array" ref="I1581">_xlfn.IFS(E1581=1,"January",E1581=2,"Febuary",E1581=3,"March",E1581=4,"April",E1581=5,"May",E1581=6,"June",E1581=7,"July",E1581=8,"August",E1581=9,"September",E1581=10,"October",E1581=11,"November",E1581=12,"December",E1581&gt;12,_xlfn.IFS(F1581=1,"January",F1581=2,"Febuary",F1581=3,"March",F1581=4,"April",F1581=5,"May",F1581=6,"June",F1581=7,"July",F1581=8,"August",F1581=9,"September",F1581=10,"October",F1581=11,"November",F1581=12,"December"))</f>
        <v>May</v>
      </c>
      <c r="J1581" s="10" t="str" cm="1">
        <f t="array" ref="J1581">_xlfn.IFS(OR(I1581="December",I1581="January",I1581="Febuary"),"Winter",OR(I1581="March",I1581="April",I1581="May"),"Spring",OR(I1581="June",I1581="July",I1581="August"),"Summer",OR(I1581="September",I1581="October",I1581="November"),"Fall")</f>
        <v>Spring</v>
      </c>
      <c r="K1581" s="13">
        <v>45088</v>
      </c>
      <c r="L1581" s="9">
        <f t="shared" si="193"/>
        <v>28</v>
      </c>
      <c r="M1581" s="9" t="s">
        <v>14</v>
      </c>
      <c r="N1581" s="9">
        <v>49543</v>
      </c>
      <c r="O1581" s="9">
        <v>898</v>
      </c>
      <c r="P1581" s="14">
        <v>1411.7</v>
      </c>
      <c r="Q1581" s="14">
        <f t="shared" si="194"/>
        <v>1411.7</v>
      </c>
      <c r="R1581" s="9">
        <v>0</v>
      </c>
      <c r="S1581" s="9" t="b">
        <v>1</v>
      </c>
      <c r="T1581" s="9">
        <v>0</v>
      </c>
      <c r="U1581" s="9">
        <f t="shared" si="195"/>
        <v>0</v>
      </c>
      <c r="V1581" s="14">
        <f t="shared" si="196"/>
        <v>-1411.7</v>
      </c>
      <c r="W1581" s="14">
        <f t="shared" si="197"/>
        <v>0</v>
      </c>
      <c r="X1581" s="14">
        <f t="shared" si="198"/>
        <v>0</v>
      </c>
      <c r="Y1581" s="9">
        <f t="shared" si="199"/>
        <v>0</v>
      </c>
    </row>
    <row r="1582" spans="1:25">
      <c r="A1582" s="5" t="s">
        <v>3266</v>
      </c>
      <c r="B1582" s="6" t="s">
        <v>3267</v>
      </c>
      <c r="C1582" s="7" t="s">
        <v>4131</v>
      </c>
      <c r="D1582" s="7" t="s">
        <v>3268</v>
      </c>
      <c r="E1582" s="6">
        <v>14</v>
      </c>
      <c r="F1582" s="6">
        <v>10</v>
      </c>
      <c r="G1582" s="6">
        <v>2023</v>
      </c>
      <c r="H1582" s="7">
        <f t="shared" si="192"/>
        <v>45213</v>
      </c>
      <c r="I1582" s="7" t="str" cm="1">
        <f t="array" ref="I1582">_xlfn.IFS(E1582=1,"January",E1582=2,"Febuary",E1582=3,"March",E1582=4,"April",E1582=5,"May",E1582=6,"June",E1582=7,"July",E1582=8,"August",E1582=9,"September",E1582=10,"October",E1582=11,"November",E1582=12,"December",E1582&gt;12,_xlfn.IFS(F1582=1,"January",F1582=2,"Febuary",F1582=3,"March",F1582=4,"April",F1582=5,"May",F1582=6,"June",F1582=7,"July",F1582=8,"August",F1582=9,"September",F1582=10,"October",F1582=11,"November",F1582=12,"December"))</f>
        <v>October</v>
      </c>
      <c r="J1582" s="7" t="str" cm="1">
        <f t="array" ref="J1582">_xlfn.IFS(OR(I1582="December",I1582="January",I1582="Febuary"),"Winter",OR(I1582="March",I1582="April",I1582="May"),"Spring",OR(I1582="June",I1582="July",I1582="August"),"Summer",OR(I1582="September",I1582="October",I1582="November"),"Fall")</f>
        <v>Fall</v>
      </c>
      <c r="K1582" s="11">
        <v>45243</v>
      </c>
      <c r="L1582" s="6">
        <f t="shared" si="193"/>
        <v>30</v>
      </c>
      <c r="M1582" s="6" t="s">
        <v>19</v>
      </c>
      <c r="N1582" s="6">
        <v>14919</v>
      </c>
      <c r="O1582" s="6">
        <v>155</v>
      </c>
      <c r="P1582" s="12">
        <v>133.35</v>
      </c>
      <c r="Q1582" s="12">
        <f t="shared" si="194"/>
        <v>133.35</v>
      </c>
      <c r="R1582" s="6">
        <v>16</v>
      </c>
      <c r="S1582" s="6" t="b">
        <v>0</v>
      </c>
      <c r="T1582" s="6">
        <v>0</v>
      </c>
      <c r="U1582" s="6">
        <f t="shared" si="195"/>
        <v>0</v>
      </c>
      <c r="V1582" s="12">
        <f t="shared" si="196"/>
        <v>666.65</v>
      </c>
      <c r="W1582" s="12">
        <f t="shared" si="197"/>
        <v>8.334375</v>
      </c>
      <c r="X1582" s="12">
        <f t="shared" si="198"/>
        <v>0</v>
      </c>
      <c r="Y1582" s="6">
        <f t="shared" si="199"/>
        <v>0</v>
      </c>
    </row>
    <row r="1583" spans="1:25">
      <c r="A1583" s="8" t="s">
        <v>3269</v>
      </c>
      <c r="B1583" s="9" t="s">
        <v>3270</v>
      </c>
      <c r="C1583" s="10" t="s">
        <v>4128</v>
      </c>
      <c r="D1583" s="10">
        <v>45077</v>
      </c>
      <c r="E1583" s="9">
        <v>5</v>
      </c>
      <c r="F1583" s="9">
        <v>31</v>
      </c>
      <c r="G1583" s="9">
        <v>2023</v>
      </c>
      <c r="H1583" s="10">
        <f t="shared" si="192"/>
        <v>45077</v>
      </c>
      <c r="I1583" s="10" t="str" cm="1">
        <f t="array" ref="I1583">_xlfn.IFS(E1583=1,"January",E1583=2,"Febuary",E1583=3,"March",E1583=4,"April",E1583=5,"May",E1583=6,"June",E1583=7,"July",E1583=8,"August",E1583=9,"September",E1583=10,"October",E1583=11,"November",E1583=12,"December",E1583&gt;12,_xlfn.IFS(F1583=1,"January",F1583=2,"Febuary",F1583=3,"March",F1583=4,"April",F1583=5,"May",F1583=6,"June",F1583=7,"July",F1583=8,"August",F1583=9,"September",F1583=10,"October",F1583=11,"November",F1583=12,"December"))</f>
        <v>May</v>
      </c>
      <c r="J1583" s="10" t="str" cm="1">
        <f t="array" ref="J1583">_xlfn.IFS(OR(I1583="December",I1583="January",I1583="Febuary"),"Winter",OR(I1583="March",I1583="April",I1583="May"),"Spring",OR(I1583="June",I1583="July",I1583="August"),"Summer",OR(I1583="September",I1583="October",I1583="November"),"Fall")</f>
        <v>Spring</v>
      </c>
      <c r="K1583" s="13">
        <v>45083</v>
      </c>
      <c r="L1583" s="9">
        <f t="shared" si="193"/>
        <v>6</v>
      </c>
      <c r="M1583" s="9" t="s">
        <v>41</v>
      </c>
      <c r="N1583" s="9">
        <v>70346</v>
      </c>
      <c r="O1583" s="9">
        <v>1934</v>
      </c>
      <c r="P1583" s="14">
        <v>2254.38</v>
      </c>
      <c r="Q1583" s="14">
        <f t="shared" si="194"/>
        <v>2254.38</v>
      </c>
      <c r="R1583" s="9">
        <v>358</v>
      </c>
      <c r="S1583" s="9" t="b">
        <v>1</v>
      </c>
      <c r="T1583" s="9">
        <v>0</v>
      </c>
      <c r="U1583" s="9">
        <f t="shared" si="195"/>
        <v>0</v>
      </c>
      <c r="V1583" s="14">
        <f t="shared" si="196"/>
        <v>15645.62</v>
      </c>
      <c r="W1583" s="14">
        <f t="shared" si="197"/>
        <v>6.29715083798883</v>
      </c>
      <c r="X1583" s="14">
        <f t="shared" si="198"/>
        <v>0</v>
      </c>
      <c r="Y1583" s="9">
        <f t="shared" si="199"/>
        <v>0</v>
      </c>
    </row>
    <row r="1584" spans="1:25">
      <c r="A1584" s="5" t="s">
        <v>3271</v>
      </c>
      <c r="B1584" s="6" t="s">
        <v>3272</v>
      </c>
      <c r="C1584" s="7" t="s">
        <v>4129</v>
      </c>
      <c r="D1584" s="7">
        <v>45189</v>
      </c>
      <c r="E1584" s="6">
        <v>9</v>
      </c>
      <c r="F1584" s="6">
        <v>20</v>
      </c>
      <c r="G1584" s="6">
        <v>2023</v>
      </c>
      <c r="H1584" s="7">
        <f t="shared" si="192"/>
        <v>45189</v>
      </c>
      <c r="I1584" s="7" t="str" cm="1">
        <f t="array" ref="I1584">_xlfn.IFS(E1584=1,"January",E1584=2,"Febuary",E1584=3,"March",E1584=4,"April",E1584=5,"May",E1584=6,"June",E1584=7,"July",E1584=8,"August",E1584=9,"September",E1584=10,"October",E1584=11,"November",E1584=12,"December",E1584&gt;12,_xlfn.IFS(F1584=1,"January",F1584=2,"Febuary",F1584=3,"March",F1584=4,"April",F1584=5,"May",F1584=6,"June",F1584=7,"July",F1584=8,"August",F1584=9,"September",F1584=10,"October",F1584=11,"November",F1584=12,"December"))</f>
        <v>September</v>
      </c>
      <c r="J1584" s="7" t="str" cm="1">
        <f t="array" ref="J1584">_xlfn.IFS(OR(I1584="December",I1584="January",I1584="Febuary"),"Winter",OR(I1584="March",I1584="April",I1584="May"),"Spring",OR(I1584="June",I1584="July",I1584="August"),"Summer",OR(I1584="September",I1584="October",I1584="November"),"Fall")</f>
        <v>Fall</v>
      </c>
      <c r="K1584" s="11">
        <v>45197</v>
      </c>
      <c r="L1584" s="6">
        <f t="shared" si="193"/>
        <v>8</v>
      </c>
      <c r="M1584" s="6" t="s">
        <v>33</v>
      </c>
      <c r="N1584" s="6">
        <v>97122</v>
      </c>
      <c r="O1584" s="6">
        <v>4400</v>
      </c>
      <c r="P1584" s="12">
        <v>4063.63</v>
      </c>
      <c r="Q1584" s="12">
        <f t="shared" si="194"/>
        <v>3636.145</v>
      </c>
      <c r="R1584" s="6">
        <v>265</v>
      </c>
      <c r="S1584" s="6" t="b">
        <v>0</v>
      </c>
      <c r="T1584" s="6">
        <v>0</v>
      </c>
      <c r="U1584" s="6">
        <f t="shared" si="195"/>
        <v>0</v>
      </c>
      <c r="V1584" s="12">
        <f t="shared" si="196"/>
        <v>9613.855</v>
      </c>
      <c r="W1584" s="12">
        <f t="shared" si="197"/>
        <v>13.7213018867925</v>
      </c>
      <c r="X1584" s="12">
        <f t="shared" si="198"/>
        <v>0</v>
      </c>
      <c r="Y1584" s="6">
        <f t="shared" si="199"/>
        <v>0</v>
      </c>
    </row>
    <row r="1585" spans="1:25">
      <c r="A1585" s="8" t="s">
        <v>3273</v>
      </c>
      <c r="B1585" s="9" t="s">
        <v>3274</v>
      </c>
      <c r="C1585" s="10" t="s">
        <v>4131</v>
      </c>
      <c r="D1585" s="10">
        <v>45221</v>
      </c>
      <c r="E1585" s="9">
        <v>10</v>
      </c>
      <c r="F1585" s="9">
        <v>22</v>
      </c>
      <c r="G1585" s="9">
        <v>2023</v>
      </c>
      <c r="H1585" s="10">
        <f t="shared" si="192"/>
        <v>45221</v>
      </c>
      <c r="I1585" s="10" t="str" cm="1">
        <f t="array" ref="I1585">_xlfn.IFS(E1585=1,"January",E1585=2,"Febuary",E1585=3,"March",E1585=4,"April",E1585=5,"May",E1585=6,"June",E1585=7,"July",E1585=8,"August",E1585=9,"September",E1585=10,"October",E1585=11,"November",E1585=12,"December",E1585&gt;12,_xlfn.IFS(F1585=1,"January",F1585=2,"Febuary",F1585=3,"March",F1585=4,"April",F1585=5,"May",F1585=6,"June",F1585=7,"July",F1585=8,"August",F1585=9,"September",F1585=10,"October",F1585=11,"November",F1585=12,"December"))</f>
        <v>October</v>
      </c>
      <c r="J1585" s="10" t="str" cm="1">
        <f t="array" ref="J1585">_xlfn.IFS(OR(I1585="December",I1585="January",I1585="Febuary"),"Winter",OR(I1585="March",I1585="April",I1585="May"),"Spring",OR(I1585="June",I1585="July",I1585="August"),"Summer",OR(I1585="September",I1585="October",I1585="November"),"Fall")</f>
        <v>Fall</v>
      </c>
      <c r="K1585" s="13">
        <v>45235</v>
      </c>
      <c r="L1585" s="9">
        <f t="shared" si="193"/>
        <v>14</v>
      </c>
      <c r="M1585" s="9" t="s">
        <v>23</v>
      </c>
      <c r="N1585" s="9">
        <v>40974</v>
      </c>
      <c r="O1585" s="9">
        <v>494</v>
      </c>
      <c r="P1585" s="14">
        <v>306.99</v>
      </c>
      <c r="Q1585" s="14">
        <f t="shared" si="194"/>
        <v>306.99</v>
      </c>
      <c r="R1585" s="9">
        <v>29</v>
      </c>
      <c r="S1585" s="9" t="b">
        <v>1</v>
      </c>
      <c r="T1585" s="9">
        <v>0</v>
      </c>
      <c r="U1585" s="9">
        <f t="shared" si="195"/>
        <v>0</v>
      </c>
      <c r="V1585" s="14">
        <f t="shared" si="196"/>
        <v>1143.01</v>
      </c>
      <c r="W1585" s="14">
        <f t="shared" si="197"/>
        <v>10.5858620689655</v>
      </c>
      <c r="X1585" s="14">
        <f t="shared" si="198"/>
        <v>0</v>
      </c>
      <c r="Y1585" s="9">
        <f t="shared" si="199"/>
        <v>0</v>
      </c>
    </row>
    <row r="1586" spans="1:25">
      <c r="A1586" s="5" t="s">
        <v>3275</v>
      </c>
      <c r="B1586" s="6" t="s">
        <v>3276</v>
      </c>
      <c r="C1586" s="7" t="s">
        <v>4127</v>
      </c>
      <c r="D1586" s="7">
        <v>45120</v>
      </c>
      <c r="E1586" s="6">
        <v>7</v>
      </c>
      <c r="F1586" s="6">
        <v>13</v>
      </c>
      <c r="G1586" s="6">
        <v>2023</v>
      </c>
      <c r="H1586" s="7">
        <f t="shared" si="192"/>
        <v>45120</v>
      </c>
      <c r="I1586" s="7" t="str" cm="1">
        <f t="array" ref="I1586">_xlfn.IFS(E1586=1,"January",E1586=2,"Febuary",E1586=3,"March",E1586=4,"April",E1586=5,"May",E1586=6,"June",E1586=7,"July",E1586=8,"August",E1586=9,"September",E1586=10,"October",E1586=11,"November",E1586=12,"December",E1586&gt;12,_xlfn.IFS(F1586=1,"January",F1586=2,"Febuary",F1586=3,"March",F1586=4,"April",F1586=5,"May",F1586=6,"June",F1586=7,"July",F1586=8,"August",F1586=9,"September",F1586=10,"October",F1586=11,"November",F1586=12,"December"))</f>
        <v>July</v>
      </c>
      <c r="J1586" s="7" t="str" cm="1">
        <f t="array" ref="J1586">_xlfn.IFS(OR(I1586="December",I1586="January",I1586="Febuary"),"Winter",OR(I1586="March",I1586="April",I1586="May"),"Spring",OR(I1586="June",I1586="July",I1586="August"),"Summer",OR(I1586="September",I1586="October",I1586="November"),"Fall")</f>
        <v>Summer</v>
      </c>
      <c r="K1586" s="11">
        <v>45130</v>
      </c>
      <c r="L1586" s="6">
        <f t="shared" si="193"/>
        <v>10</v>
      </c>
      <c r="M1586" s="6" t="s">
        <v>23</v>
      </c>
      <c r="N1586" s="6">
        <v>17371</v>
      </c>
      <c r="O1586" s="6">
        <v>306</v>
      </c>
      <c r="P1586" s="12">
        <v>555.37</v>
      </c>
      <c r="Q1586" s="12">
        <f t="shared" si="194"/>
        <v>555.37</v>
      </c>
      <c r="R1586" s="6">
        <v>57</v>
      </c>
      <c r="S1586" s="6" t="b">
        <v>0</v>
      </c>
      <c r="T1586" s="6">
        <v>0</v>
      </c>
      <c r="U1586" s="6">
        <f t="shared" si="195"/>
        <v>0</v>
      </c>
      <c r="V1586" s="12">
        <f t="shared" si="196"/>
        <v>2294.63</v>
      </c>
      <c r="W1586" s="12">
        <f t="shared" si="197"/>
        <v>9.74333333333333</v>
      </c>
      <c r="X1586" s="12">
        <f t="shared" si="198"/>
        <v>0</v>
      </c>
      <c r="Y1586" s="6">
        <f t="shared" si="199"/>
        <v>0</v>
      </c>
    </row>
    <row r="1587" spans="1:25">
      <c r="A1587" s="8" t="s">
        <v>3277</v>
      </c>
      <c r="B1587" s="9" t="s">
        <v>3278</v>
      </c>
      <c r="C1587" s="10" t="s">
        <v>4131</v>
      </c>
      <c r="D1587" s="10">
        <v>45100</v>
      </c>
      <c r="E1587" s="9">
        <v>6</v>
      </c>
      <c r="F1587" s="9">
        <v>23</v>
      </c>
      <c r="G1587" s="9">
        <v>2023</v>
      </c>
      <c r="H1587" s="10">
        <f t="shared" si="192"/>
        <v>45100</v>
      </c>
      <c r="I1587" s="10" t="str" cm="1">
        <f t="array" ref="I1587">_xlfn.IFS(E1587=1,"January",E1587=2,"Febuary",E1587=3,"March",E1587=4,"April",E1587=5,"May",E1587=6,"June",E1587=7,"July",E1587=8,"August",E1587=9,"September",E1587=10,"October",E1587=11,"November",E1587=12,"December",E1587&gt;12,_xlfn.IFS(F1587=1,"January",F1587=2,"Febuary",F1587=3,"March",F1587=4,"April",F1587=5,"May",F1587=6,"June",F1587=7,"July",F1587=8,"August",F1587=9,"September",F1587=10,"October",F1587=11,"November",F1587=12,"December"))</f>
        <v>June</v>
      </c>
      <c r="J1587" s="10" t="str" cm="1">
        <f t="array" ref="J1587">_xlfn.IFS(OR(I1587="December",I1587="January",I1587="Febuary"),"Winter",OR(I1587="March",I1587="April",I1587="May"),"Spring",OR(I1587="June",I1587="July",I1587="August"),"Summer",OR(I1587="September",I1587="October",I1587="November"),"Fall")</f>
        <v>Summer</v>
      </c>
      <c r="K1587" s="13">
        <v>45106</v>
      </c>
      <c r="L1587" s="9">
        <f t="shared" si="193"/>
        <v>6</v>
      </c>
      <c r="M1587" s="9" t="s">
        <v>14</v>
      </c>
      <c r="N1587" s="9">
        <v>46084</v>
      </c>
      <c r="O1587" s="9">
        <v>1032</v>
      </c>
      <c r="P1587" s="14">
        <v>1644.29</v>
      </c>
      <c r="Q1587" s="14">
        <f t="shared" si="194"/>
        <v>1644.29</v>
      </c>
      <c r="R1587" s="9">
        <v>151</v>
      </c>
      <c r="S1587" s="9" t="b">
        <v>1</v>
      </c>
      <c r="T1587" s="9">
        <v>0</v>
      </c>
      <c r="U1587" s="9">
        <f t="shared" si="195"/>
        <v>0</v>
      </c>
      <c r="V1587" s="14">
        <f t="shared" si="196"/>
        <v>5905.71</v>
      </c>
      <c r="W1587" s="14">
        <f t="shared" si="197"/>
        <v>10.8893377483444</v>
      </c>
      <c r="X1587" s="14">
        <f t="shared" si="198"/>
        <v>0</v>
      </c>
      <c r="Y1587" s="9">
        <f t="shared" si="199"/>
        <v>0</v>
      </c>
    </row>
    <row r="1588" spans="1:25">
      <c r="A1588" s="5" t="s">
        <v>3279</v>
      </c>
      <c r="B1588" s="6" t="s">
        <v>3280</v>
      </c>
      <c r="C1588" s="7" t="s">
        <v>4128</v>
      </c>
      <c r="D1588" s="7">
        <v>45162</v>
      </c>
      <c r="E1588" s="6">
        <v>8</v>
      </c>
      <c r="F1588" s="6">
        <v>24</v>
      </c>
      <c r="G1588" s="6">
        <v>2023</v>
      </c>
      <c r="H1588" s="7">
        <f t="shared" si="192"/>
        <v>45162</v>
      </c>
      <c r="I1588" s="7" t="str" cm="1">
        <f t="array" ref="I1588">_xlfn.IFS(E1588=1,"January",E1588=2,"Febuary",E1588=3,"March",E1588=4,"April",E1588=5,"May",E1588=6,"June",E1588=7,"July",E1588=8,"August",E1588=9,"September",E1588=10,"October",E1588=11,"November",E1588=12,"December",E1588&gt;12,_xlfn.IFS(F1588=1,"January",F1588=2,"Febuary",F1588=3,"March",F1588=4,"April",F1588=5,"May",F1588=6,"June",F1588=7,"July",F1588=8,"August",F1588=9,"September",F1588=10,"October",F1588=11,"November",F1588=12,"December"))</f>
        <v>August</v>
      </c>
      <c r="J1588" s="7" t="str" cm="1">
        <f t="array" ref="J1588">_xlfn.IFS(OR(I1588="December",I1588="January",I1588="Febuary"),"Winter",OR(I1588="March",I1588="April",I1588="May"),"Spring",OR(I1588="June",I1588="July",I1588="August"),"Summer",OR(I1588="September",I1588="October",I1588="November"),"Fall")</f>
        <v>Summer</v>
      </c>
      <c r="K1588" s="11">
        <v>45179</v>
      </c>
      <c r="L1588" s="6">
        <f t="shared" si="193"/>
        <v>17</v>
      </c>
      <c r="M1588" s="6" t="s">
        <v>41</v>
      </c>
      <c r="N1588" s="6">
        <v>30629</v>
      </c>
      <c r="O1588" s="6">
        <v>1202</v>
      </c>
      <c r="P1588" s="12">
        <v>1144.54</v>
      </c>
      <c r="Q1588" s="12">
        <f t="shared" si="194"/>
        <v>1144.54</v>
      </c>
      <c r="R1588" s="6">
        <v>0</v>
      </c>
      <c r="S1588" s="6" t="b">
        <v>1</v>
      </c>
      <c r="T1588" s="6">
        <v>0</v>
      </c>
      <c r="U1588" s="6">
        <f t="shared" si="195"/>
        <v>0</v>
      </c>
      <c r="V1588" s="12">
        <f t="shared" si="196"/>
        <v>-1144.54</v>
      </c>
      <c r="W1588" s="12">
        <f t="shared" si="197"/>
        <v>0</v>
      </c>
      <c r="X1588" s="12">
        <f t="shared" si="198"/>
        <v>0</v>
      </c>
      <c r="Y1588" s="6">
        <f t="shared" si="199"/>
        <v>0</v>
      </c>
    </row>
    <row r="1589" spans="1:25">
      <c r="A1589" s="8" t="s">
        <v>3281</v>
      </c>
      <c r="B1589" s="9" t="s">
        <v>3282</v>
      </c>
      <c r="C1589" s="10" t="s">
        <v>4128</v>
      </c>
      <c r="D1589" s="10">
        <v>45173</v>
      </c>
      <c r="E1589" s="9">
        <v>9</v>
      </c>
      <c r="F1589" s="9">
        <v>4</v>
      </c>
      <c r="G1589" s="9">
        <v>2023</v>
      </c>
      <c r="H1589" s="10">
        <f t="shared" si="192"/>
        <v>45173</v>
      </c>
      <c r="I1589" s="10" t="str" cm="1">
        <f t="array" ref="I1589">_xlfn.IFS(E1589=1,"January",E1589=2,"Febuary",E1589=3,"March",E1589=4,"April",E1589=5,"May",E1589=6,"June",E1589=7,"July",E1589=8,"August",E1589=9,"September",E1589=10,"October",E1589=11,"November",E1589=12,"December",E1589&gt;12,_xlfn.IFS(F1589=1,"January",F1589=2,"Febuary",F1589=3,"March",F1589=4,"April",F1589=5,"May",F1589=6,"June",F1589=7,"July",F1589=8,"August",F1589=9,"September",F1589=10,"October",F1589=11,"November",F1589=12,"December"))</f>
        <v>September</v>
      </c>
      <c r="J1589" s="10" t="str" cm="1">
        <f t="array" ref="J1589">_xlfn.IFS(OR(I1589="December",I1589="January",I1589="Febuary"),"Winter",OR(I1589="March",I1589="April",I1589="May"),"Spring",OR(I1589="June",I1589="July",I1589="August"),"Summer",OR(I1589="September",I1589="October",I1589="November"),"Fall")</f>
        <v>Fall</v>
      </c>
      <c r="K1589" s="13">
        <v>45028</v>
      </c>
      <c r="L1589" s="9">
        <f t="shared" si="193"/>
        <v>45203</v>
      </c>
      <c r="M1589" s="9" t="s">
        <v>23</v>
      </c>
      <c r="N1589" s="9">
        <v>52184</v>
      </c>
      <c r="O1589" s="9">
        <v>1859</v>
      </c>
      <c r="P1589" s="14">
        <v>2600.85</v>
      </c>
      <c r="Q1589" s="14">
        <f t="shared" si="194"/>
        <v>2600.85</v>
      </c>
      <c r="R1589" s="9">
        <v>303</v>
      </c>
      <c r="S1589" s="9" t="b">
        <v>1</v>
      </c>
      <c r="T1589" s="9">
        <v>0</v>
      </c>
      <c r="U1589" s="9">
        <f t="shared" si="195"/>
        <v>0</v>
      </c>
      <c r="V1589" s="14">
        <f t="shared" si="196"/>
        <v>12549.15</v>
      </c>
      <c r="W1589" s="14">
        <f t="shared" si="197"/>
        <v>8.58366336633663</v>
      </c>
      <c r="X1589" s="14">
        <f t="shared" si="198"/>
        <v>0</v>
      </c>
      <c r="Y1589" s="9">
        <f t="shared" si="199"/>
        <v>0</v>
      </c>
    </row>
    <row r="1590" spans="1:25">
      <c r="A1590" s="5" t="s">
        <v>3283</v>
      </c>
      <c r="B1590" s="6" t="s">
        <v>3284</v>
      </c>
      <c r="C1590" s="7" t="s">
        <v>4127</v>
      </c>
      <c r="D1590" s="7">
        <v>45251</v>
      </c>
      <c r="E1590" s="6">
        <v>11</v>
      </c>
      <c r="F1590" s="6">
        <v>21</v>
      </c>
      <c r="G1590" s="6">
        <v>2023</v>
      </c>
      <c r="H1590" s="7">
        <f t="shared" si="192"/>
        <v>45251</v>
      </c>
      <c r="I1590" s="7" t="str" cm="1">
        <f t="array" ref="I1590">_xlfn.IFS(E1590=1,"January",E1590=2,"Febuary",E1590=3,"March",E1590=4,"April",E1590=5,"May",E1590=6,"June",E1590=7,"July",E1590=8,"August",E1590=9,"September",E1590=10,"October",E1590=11,"November",E1590=12,"December",E1590&gt;12,_xlfn.IFS(F1590=1,"January",F1590=2,"Febuary",F1590=3,"March",F1590=4,"April",F1590=5,"May",F1590=6,"June",F1590=7,"July",F1590=8,"August",F1590=9,"September",F1590=10,"October",F1590=11,"November",F1590=12,"December"))</f>
        <v>November</v>
      </c>
      <c r="J1590" s="7" t="str" cm="1">
        <f t="array" ref="J1590">_xlfn.IFS(OR(I1590="December",I1590="January",I1590="Febuary"),"Winter",OR(I1590="March",I1590="April",I1590="May"),"Spring",OR(I1590="June",I1590="July",I1590="August"),"Summer",OR(I1590="September",I1590="October",I1590="November"),"Fall")</f>
        <v>Fall</v>
      </c>
      <c r="K1590" s="11">
        <v>45259</v>
      </c>
      <c r="L1590" s="6">
        <f t="shared" si="193"/>
        <v>8</v>
      </c>
      <c r="M1590" s="6" t="s">
        <v>14</v>
      </c>
      <c r="N1590" s="6">
        <v>62916</v>
      </c>
      <c r="O1590" s="6">
        <v>1675</v>
      </c>
      <c r="P1590" s="12">
        <v>1343.18</v>
      </c>
      <c r="Q1590" s="12">
        <f t="shared" si="194"/>
        <v>1343.18</v>
      </c>
      <c r="R1590" s="6">
        <v>252</v>
      </c>
      <c r="S1590" s="6" t="b">
        <v>0</v>
      </c>
      <c r="T1590" s="6">
        <v>0</v>
      </c>
      <c r="U1590" s="6">
        <f t="shared" si="195"/>
        <v>0</v>
      </c>
      <c r="V1590" s="12">
        <f t="shared" si="196"/>
        <v>11256.82</v>
      </c>
      <c r="W1590" s="12">
        <f t="shared" si="197"/>
        <v>5.33007936507937</v>
      </c>
      <c r="X1590" s="12">
        <f t="shared" si="198"/>
        <v>0</v>
      </c>
      <c r="Y1590" s="6">
        <f t="shared" si="199"/>
        <v>0</v>
      </c>
    </row>
    <row r="1591" spans="1:25">
      <c r="A1591" s="8" t="s">
        <v>3285</v>
      </c>
      <c r="B1591" s="9" t="s">
        <v>3286</v>
      </c>
      <c r="C1591" s="10" t="s">
        <v>4131</v>
      </c>
      <c r="D1591" s="10">
        <v>45286</v>
      </c>
      <c r="E1591" s="9">
        <v>12</v>
      </c>
      <c r="F1591" s="9">
        <v>26</v>
      </c>
      <c r="G1591" s="9">
        <v>2023</v>
      </c>
      <c r="H1591" s="10">
        <f t="shared" si="192"/>
        <v>45286</v>
      </c>
      <c r="I1591" s="10" t="str" cm="1">
        <f t="array" ref="I1591">_xlfn.IFS(E1591=1,"January",E1591=2,"Febuary",E1591=3,"March",E1591=4,"April",E1591=5,"May",E1591=6,"June",E1591=7,"July",E1591=8,"August",E1591=9,"September",E1591=10,"October",E1591=11,"November",E1591=12,"December",E1591&gt;12,_xlfn.IFS(F1591=1,"January",F1591=2,"Febuary",F1591=3,"March",F1591=4,"April",F1591=5,"May",F1591=6,"June",F1591=7,"July",F1591=8,"August",F1591=9,"September",F1591=10,"October",F1591=11,"November",F1591=12,"December"))</f>
        <v>December</v>
      </c>
      <c r="J1591" s="10" t="str" cm="1">
        <f t="array" ref="J1591">_xlfn.IFS(OR(I1591="December",I1591="January",I1591="Febuary"),"Winter",OR(I1591="March",I1591="April",I1591="May"),"Spring",OR(I1591="June",I1591="July",I1591="August"),"Summer",OR(I1591="September",I1591="October",I1591="November"),"Fall")</f>
        <v>Winter</v>
      </c>
      <c r="K1591" s="13">
        <v>45314</v>
      </c>
      <c r="L1591" s="9">
        <f t="shared" si="193"/>
        <v>28</v>
      </c>
      <c r="M1591" s="9" t="s">
        <v>14</v>
      </c>
      <c r="N1591" s="9">
        <v>74972</v>
      </c>
      <c r="O1591" s="9">
        <v>3026</v>
      </c>
      <c r="P1591" s="14">
        <v>5553.78</v>
      </c>
      <c r="Q1591" s="14">
        <f t="shared" si="194"/>
        <v>3636.145</v>
      </c>
      <c r="R1591" s="9">
        <v>392</v>
      </c>
      <c r="S1591" s="9" t="b">
        <v>1</v>
      </c>
      <c r="T1591" s="9">
        <v>0</v>
      </c>
      <c r="U1591" s="9">
        <f t="shared" si="195"/>
        <v>0</v>
      </c>
      <c r="V1591" s="14">
        <f t="shared" si="196"/>
        <v>15963.855</v>
      </c>
      <c r="W1591" s="14">
        <f t="shared" si="197"/>
        <v>9.27588010204082</v>
      </c>
      <c r="X1591" s="14">
        <f t="shared" si="198"/>
        <v>0</v>
      </c>
      <c r="Y1591" s="9">
        <f t="shared" si="199"/>
        <v>0</v>
      </c>
    </row>
    <row r="1592" spans="1:25">
      <c r="A1592" s="5" t="s">
        <v>3287</v>
      </c>
      <c r="B1592" s="6" t="s">
        <v>3288</v>
      </c>
      <c r="C1592" s="7" t="s">
        <v>4131</v>
      </c>
      <c r="D1592" s="7">
        <v>45107</v>
      </c>
      <c r="E1592" s="6">
        <v>6</v>
      </c>
      <c r="F1592" s="6">
        <v>30</v>
      </c>
      <c r="G1592" s="6">
        <v>2023</v>
      </c>
      <c r="H1592" s="7">
        <f t="shared" si="192"/>
        <v>45107</v>
      </c>
      <c r="I1592" s="7" t="str" cm="1">
        <f t="array" ref="I1592">_xlfn.IFS(E1592=1,"January",E1592=2,"Febuary",E1592=3,"March",E1592=4,"April",E1592=5,"May",E1592=6,"June",E1592=7,"July",E1592=8,"August",E1592=9,"September",E1592=10,"October",E1592=11,"November",E1592=12,"December",E1592&gt;12,_xlfn.IFS(F1592=1,"January",F1592=2,"Febuary",F1592=3,"March",F1592=4,"April",F1592=5,"May",F1592=6,"June",F1592=7,"July",F1592=8,"August",F1592=9,"September",F1592=10,"October",F1592=11,"November",F1592=12,"December"))</f>
        <v>June</v>
      </c>
      <c r="J1592" s="7" t="str" cm="1">
        <f t="array" ref="J1592">_xlfn.IFS(OR(I1592="December",I1592="January",I1592="Febuary"),"Winter",OR(I1592="March",I1592="April",I1592="May"),"Spring",OR(I1592="June",I1592="July",I1592="August"),"Summer",OR(I1592="September",I1592="October",I1592="November"),"Fall")</f>
        <v>Summer</v>
      </c>
      <c r="K1592" s="11">
        <v>45110</v>
      </c>
      <c r="L1592" s="6">
        <f t="shared" si="193"/>
        <v>3</v>
      </c>
      <c r="M1592" s="6" t="s">
        <v>14</v>
      </c>
      <c r="N1592" s="6">
        <v>63187</v>
      </c>
      <c r="O1592" s="6">
        <v>2172</v>
      </c>
      <c r="P1592" s="12">
        <v>1460.36</v>
      </c>
      <c r="Q1592" s="12">
        <f t="shared" si="194"/>
        <v>1460.36</v>
      </c>
      <c r="R1592" s="6">
        <v>140</v>
      </c>
      <c r="S1592" s="6" t="b">
        <v>1</v>
      </c>
      <c r="T1592" s="6">
        <v>0</v>
      </c>
      <c r="U1592" s="6">
        <f t="shared" si="195"/>
        <v>0</v>
      </c>
      <c r="V1592" s="12">
        <f t="shared" si="196"/>
        <v>5539.64</v>
      </c>
      <c r="W1592" s="12">
        <f t="shared" si="197"/>
        <v>10.4311428571429</v>
      </c>
      <c r="X1592" s="12">
        <f t="shared" si="198"/>
        <v>0</v>
      </c>
      <c r="Y1592" s="6">
        <f t="shared" si="199"/>
        <v>0</v>
      </c>
    </row>
    <row r="1593" spans="1:25">
      <c r="A1593" s="8" t="s">
        <v>3289</v>
      </c>
      <c r="B1593" s="9" t="s">
        <v>3290</v>
      </c>
      <c r="C1593" s="10" t="s">
        <v>4131</v>
      </c>
      <c r="D1593" s="10">
        <v>45061</v>
      </c>
      <c r="E1593" s="9">
        <v>5</v>
      </c>
      <c r="F1593" s="9">
        <v>15</v>
      </c>
      <c r="G1593" s="9">
        <v>2023</v>
      </c>
      <c r="H1593" s="10">
        <f t="shared" si="192"/>
        <v>45061</v>
      </c>
      <c r="I1593" s="10" t="str" cm="1">
        <f t="array" ref="I1593">_xlfn.IFS(E1593=1,"January",E1593=2,"Febuary",E1593=3,"March",E1593=4,"April",E1593=5,"May",E1593=6,"June",E1593=7,"July",E1593=8,"August",E1593=9,"September",E1593=10,"October",E1593=11,"November",E1593=12,"December",E1593&gt;12,_xlfn.IFS(F1593=1,"January",F1593=2,"Febuary",F1593=3,"March",F1593=4,"April",F1593=5,"May",F1593=6,"June",F1593=7,"July",F1593=8,"August",F1593=9,"September",F1593=10,"October",F1593=11,"November",F1593=12,"December"))</f>
        <v>May</v>
      </c>
      <c r="J1593" s="10" t="str" cm="1">
        <f t="array" ref="J1593">_xlfn.IFS(OR(I1593="December",I1593="January",I1593="Febuary"),"Winter",OR(I1593="March",I1593="April",I1593="May"),"Spring",OR(I1593="June",I1593="July",I1593="August"),"Summer",OR(I1593="September",I1593="October",I1593="November"),"Fall")</f>
        <v>Spring</v>
      </c>
      <c r="K1593" s="13">
        <v>45081</v>
      </c>
      <c r="L1593" s="9">
        <f t="shared" si="193"/>
        <v>20</v>
      </c>
      <c r="M1593" s="9" t="s">
        <v>138</v>
      </c>
      <c r="N1593" s="9">
        <v>13984</v>
      </c>
      <c r="O1593" s="9">
        <v>641</v>
      </c>
      <c r="P1593" s="14">
        <v>324.19</v>
      </c>
      <c r="Q1593" s="14">
        <f t="shared" si="194"/>
        <v>324.19</v>
      </c>
      <c r="R1593" s="9">
        <v>110</v>
      </c>
      <c r="S1593" s="9" t="b">
        <v>0</v>
      </c>
      <c r="T1593" s="9">
        <v>0</v>
      </c>
      <c r="U1593" s="9">
        <f t="shared" si="195"/>
        <v>0</v>
      </c>
      <c r="V1593" s="14">
        <f t="shared" si="196"/>
        <v>5175.81</v>
      </c>
      <c r="W1593" s="14">
        <f t="shared" si="197"/>
        <v>2.94718181818182</v>
      </c>
      <c r="X1593" s="14">
        <f t="shared" si="198"/>
        <v>0</v>
      </c>
      <c r="Y1593" s="9">
        <f t="shared" si="199"/>
        <v>0</v>
      </c>
    </row>
    <row r="1594" spans="1:25">
      <c r="A1594" s="5" t="s">
        <v>3291</v>
      </c>
      <c r="B1594" s="6" t="s">
        <v>3292</v>
      </c>
      <c r="C1594" s="7" t="s">
        <v>4127</v>
      </c>
      <c r="D1594" s="7">
        <v>45271</v>
      </c>
      <c r="E1594" s="6">
        <v>12</v>
      </c>
      <c r="F1594" s="6">
        <v>11</v>
      </c>
      <c r="G1594" s="6">
        <v>2023</v>
      </c>
      <c r="H1594" s="7">
        <f t="shared" si="192"/>
        <v>45271</v>
      </c>
      <c r="I1594" s="7" t="str" cm="1">
        <f t="array" ref="I1594">_xlfn.IFS(E1594=1,"January",E1594=2,"Febuary",E1594=3,"March",E1594=4,"April",E1594=5,"May",E1594=6,"June",E1594=7,"July",E1594=8,"August",E1594=9,"September",E1594=10,"October",E1594=11,"November",E1594=12,"December",E1594&gt;12,_xlfn.IFS(F1594=1,"January",F1594=2,"Febuary",F1594=3,"March",F1594=4,"April",F1594=5,"May",F1594=6,"June",F1594=7,"July",F1594=8,"August",F1594=9,"September",F1594=10,"October",F1594=11,"November",F1594=12,"December"))</f>
        <v>December</v>
      </c>
      <c r="J1594" s="7" t="str" cm="1">
        <f t="array" ref="J1594">_xlfn.IFS(OR(I1594="December",I1594="January",I1594="Febuary"),"Winter",OR(I1594="March",I1594="April",I1594="May"),"Spring",OR(I1594="June",I1594="July",I1594="August"),"Summer",OR(I1594="September",I1594="October",I1594="November"),"Fall")</f>
        <v>Winter</v>
      </c>
      <c r="K1594" s="11">
        <v>45273</v>
      </c>
      <c r="L1594" s="6">
        <f t="shared" si="193"/>
        <v>2</v>
      </c>
      <c r="M1594" s="6" t="s">
        <v>33</v>
      </c>
      <c r="N1594" s="6">
        <v>34039</v>
      </c>
      <c r="O1594" s="6">
        <v>1454</v>
      </c>
      <c r="P1594" s="12">
        <v>1821.88</v>
      </c>
      <c r="Q1594" s="12">
        <f t="shared" si="194"/>
        <v>1821.88</v>
      </c>
      <c r="R1594" s="6">
        <v>261</v>
      </c>
      <c r="S1594" s="6" t="b">
        <v>1</v>
      </c>
      <c r="T1594" s="6">
        <v>0</v>
      </c>
      <c r="U1594" s="6">
        <f t="shared" si="195"/>
        <v>0</v>
      </c>
      <c r="V1594" s="12">
        <f t="shared" si="196"/>
        <v>11228.12</v>
      </c>
      <c r="W1594" s="12">
        <f t="shared" si="197"/>
        <v>6.98038314176245</v>
      </c>
      <c r="X1594" s="12">
        <f t="shared" si="198"/>
        <v>0</v>
      </c>
      <c r="Y1594" s="6">
        <f t="shared" si="199"/>
        <v>0</v>
      </c>
    </row>
    <row r="1595" spans="1:25">
      <c r="A1595" s="8" t="s">
        <v>3293</v>
      </c>
      <c r="B1595" s="9" t="s">
        <v>3294</v>
      </c>
      <c r="C1595" s="10" t="s">
        <v>4127</v>
      </c>
      <c r="D1595" s="10">
        <v>45210</v>
      </c>
      <c r="E1595" s="9">
        <v>10</v>
      </c>
      <c r="F1595" s="9">
        <v>11</v>
      </c>
      <c r="G1595" s="9">
        <v>2023</v>
      </c>
      <c r="H1595" s="10">
        <f t="shared" si="192"/>
        <v>45210</v>
      </c>
      <c r="I1595" s="10" t="str" cm="1">
        <f t="array" ref="I1595">_xlfn.IFS(E1595=1,"January",E1595=2,"Febuary",E1595=3,"March",E1595=4,"April",E1595=5,"May",E1595=6,"June",E1595=7,"July",E1595=8,"August",E1595=9,"September",E1595=10,"October",E1595=11,"November",E1595=12,"December",E1595&gt;12,_xlfn.IFS(F1595=1,"January",F1595=2,"Febuary",F1595=3,"March",F1595=4,"April",F1595=5,"May",F1595=6,"June",F1595=7,"July",F1595=8,"August",F1595=9,"September",F1595=10,"October",F1595=11,"November",F1595=12,"December"))</f>
        <v>October</v>
      </c>
      <c r="J1595" s="10" t="str" cm="1">
        <f t="array" ref="J1595">_xlfn.IFS(OR(I1595="December",I1595="January",I1595="Febuary"),"Winter",OR(I1595="March",I1595="April",I1595="May"),"Spring",OR(I1595="June",I1595="July",I1595="August"),"Summer",OR(I1595="September",I1595="October",I1595="November"),"Fall")</f>
        <v>Fall</v>
      </c>
      <c r="K1595" s="13">
        <v>45229</v>
      </c>
      <c r="L1595" s="9">
        <f t="shared" si="193"/>
        <v>19</v>
      </c>
      <c r="M1595" s="9" t="s">
        <v>19</v>
      </c>
      <c r="N1595" s="9">
        <v>86431</v>
      </c>
      <c r="O1595" s="9">
        <v>1738</v>
      </c>
      <c r="P1595" s="14">
        <v>2389.21</v>
      </c>
      <c r="Q1595" s="14">
        <f t="shared" si="194"/>
        <v>2389.21</v>
      </c>
      <c r="R1595" s="9">
        <v>0</v>
      </c>
      <c r="S1595" s="9" t="b">
        <v>0</v>
      </c>
      <c r="T1595" s="9">
        <v>0</v>
      </c>
      <c r="U1595" s="9">
        <f t="shared" si="195"/>
        <v>0</v>
      </c>
      <c r="V1595" s="14">
        <f t="shared" si="196"/>
        <v>-2389.21</v>
      </c>
      <c r="W1595" s="14">
        <f t="shared" si="197"/>
        <v>0</v>
      </c>
      <c r="X1595" s="14">
        <f t="shared" si="198"/>
        <v>0</v>
      </c>
      <c r="Y1595" s="9">
        <f t="shared" si="199"/>
        <v>0</v>
      </c>
    </row>
    <row r="1596" spans="1:25">
      <c r="A1596" s="5" t="s">
        <v>3295</v>
      </c>
      <c r="B1596" s="6" t="s">
        <v>3296</v>
      </c>
      <c r="C1596" s="7" t="s">
        <v>4129</v>
      </c>
      <c r="D1596" s="7">
        <v>45108</v>
      </c>
      <c r="E1596" s="6">
        <v>7</v>
      </c>
      <c r="F1596" s="6">
        <v>1</v>
      </c>
      <c r="G1596" s="6">
        <v>2023</v>
      </c>
      <c r="H1596" s="7">
        <f t="shared" si="192"/>
        <v>45108</v>
      </c>
      <c r="I1596" s="7" t="str" cm="1">
        <f t="array" ref="I1596">_xlfn.IFS(E1596=1,"January",E1596=2,"Febuary",E1596=3,"March",E1596=4,"April",E1596=5,"May",E1596=6,"June",E1596=7,"July",E1596=8,"August",E1596=9,"September",E1596=10,"October",E1596=11,"November",E1596=12,"December",E1596&gt;12,_xlfn.IFS(F1596=1,"January",F1596=2,"Febuary",F1596=3,"March",F1596=4,"April",F1596=5,"May",F1596=6,"June",F1596=7,"July",F1596=8,"August",F1596=9,"September",F1596=10,"October",F1596=11,"November",F1596=12,"December"))</f>
        <v>July</v>
      </c>
      <c r="J1596" s="7" t="str" cm="1">
        <f t="array" ref="J1596">_xlfn.IFS(OR(I1596="December",I1596="January",I1596="Febuary"),"Winter",OR(I1596="March",I1596="April",I1596="May"),"Spring",OR(I1596="June",I1596="July",I1596="August"),"Summer",OR(I1596="September",I1596="October",I1596="November"),"Fall")</f>
        <v>Summer</v>
      </c>
      <c r="K1596" s="11">
        <v>45129</v>
      </c>
      <c r="L1596" s="6">
        <f t="shared" si="193"/>
        <v>21</v>
      </c>
      <c r="M1596" s="6" t="s">
        <v>19</v>
      </c>
      <c r="N1596" s="6">
        <v>84691</v>
      </c>
      <c r="O1596" s="6">
        <v>1766</v>
      </c>
      <c r="P1596" s="12">
        <v>2416.68</v>
      </c>
      <c r="Q1596" s="12">
        <f t="shared" si="194"/>
        <v>2416.68</v>
      </c>
      <c r="R1596" s="6">
        <v>313</v>
      </c>
      <c r="S1596" s="6" t="b">
        <v>1</v>
      </c>
      <c r="T1596" s="6">
        <v>0</v>
      </c>
      <c r="U1596" s="6">
        <f t="shared" si="195"/>
        <v>0</v>
      </c>
      <c r="V1596" s="12">
        <f t="shared" si="196"/>
        <v>13233.32</v>
      </c>
      <c r="W1596" s="12">
        <f t="shared" si="197"/>
        <v>7.72102236421725</v>
      </c>
      <c r="X1596" s="12">
        <f t="shared" si="198"/>
        <v>0</v>
      </c>
      <c r="Y1596" s="6">
        <f t="shared" si="199"/>
        <v>0</v>
      </c>
    </row>
    <row r="1597" spans="1:25">
      <c r="A1597" s="8" t="s">
        <v>3297</v>
      </c>
      <c r="B1597" s="9" t="s">
        <v>3298</v>
      </c>
      <c r="C1597" s="10" t="s">
        <v>4129</v>
      </c>
      <c r="D1597" s="10">
        <v>45020</v>
      </c>
      <c r="E1597" s="9">
        <v>4</v>
      </c>
      <c r="F1597" s="9">
        <v>4</v>
      </c>
      <c r="G1597" s="9">
        <v>2023</v>
      </c>
      <c r="H1597" s="10">
        <f t="shared" si="192"/>
        <v>45020</v>
      </c>
      <c r="I1597" s="10" t="str" cm="1">
        <f t="array" ref="I1597">_xlfn.IFS(E1597=1,"January",E1597=2,"Febuary",E1597=3,"March",E1597=4,"April",E1597=5,"May",E1597=6,"June",E1597=7,"July",E1597=8,"August",E1597=9,"September",E1597=10,"October",E1597=11,"November",E1597=12,"December",E1597&gt;12,_xlfn.IFS(F1597=1,"January",F1597=2,"Febuary",F1597=3,"March",F1597=4,"April",F1597=5,"May",F1597=6,"June",F1597=7,"July",F1597=8,"August",F1597=9,"September",F1597=10,"October",F1597=11,"November",F1597=12,"December"))</f>
        <v>April</v>
      </c>
      <c r="J1597" s="10" t="str" cm="1">
        <f t="array" ref="J1597">_xlfn.IFS(OR(I1597="December",I1597="January",I1597="Febuary"),"Winter",OR(I1597="March",I1597="April",I1597="May"),"Spring",OR(I1597="June",I1597="July",I1597="August"),"Summer",OR(I1597="September",I1597="October",I1597="November"),"Fall")</f>
        <v>Spring</v>
      </c>
      <c r="K1597" s="13">
        <v>45046</v>
      </c>
      <c r="L1597" s="9">
        <f t="shared" si="193"/>
        <v>26</v>
      </c>
      <c r="M1597" s="9" t="s">
        <v>41</v>
      </c>
      <c r="N1597" s="9">
        <v>59606</v>
      </c>
      <c r="O1597" s="9">
        <v>894</v>
      </c>
      <c r="P1597" s="14">
        <v>520.1</v>
      </c>
      <c r="Q1597" s="14">
        <f t="shared" si="194"/>
        <v>520.1</v>
      </c>
      <c r="R1597" s="9">
        <v>162</v>
      </c>
      <c r="S1597" s="9" t="b">
        <v>0</v>
      </c>
      <c r="T1597" s="9">
        <v>0</v>
      </c>
      <c r="U1597" s="9">
        <f t="shared" si="195"/>
        <v>0</v>
      </c>
      <c r="V1597" s="14">
        <f t="shared" si="196"/>
        <v>7579.9</v>
      </c>
      <c r="W1597" s="14">
        <f t="shared" si="197"/>
        <v>3.21049382716049</v>
      </c>
      <c r="X1597" s="14">
        <f t="shared" si="198"/>
        <v>0</v>
      </c>
      <c r="Y1597" s="9">
        <f t="shared" si="199"/>
        <v>0</v>
      </c>
    </row>
    <row r="1598" spans="1:25">
      <c r="A1598" s="5" t="s">
        <v>3299</v>
      </c>
      <c r="B1598" s="6" t="s">
        <v>3300</v>
      </c>
      <c r="C1598" s="7" t="s">
        <v>4131</v>
      </c>
      <c r="D1598" s="7">
        <v>45024</v>
      </c>
      <c r="E1598" s="6">
        <v>4</v>
      </c>
      <c r="F1598" s="6">
        <v>8</v>
      </c>
      <c r="G1598" s="6">
        <v>2023</v>
      </c>
      <c r="H1598" s="7">
        <f t="shared" si="192"/>
        <v>45024</v>
      </c>
      <c r="I1598" s="7" t="str" cm="1">
        <f t="array" ref="I1598">_xlfn.IFS(E1598=1,"January",E1598=2,"Febuary",E1598=3,"March",E1598=4,"April",E1598=5,"May",E1598=6,"June",E1598=7,"July",E1598=8,"August",E1598=9,"September",E1598=10,"October",E1598=11,"November",E1598=12,"December",E1598&gt;12,_xlfn.IFS(F1598=1,"January",F1598=2,"Febuary",F1598=3,"March",F1598=4,"April",F1598=5,"May",F1598=6,"June",F1598=7,"July",F1598=8,"August",F1598=9,"September",F1598=10,"October",F1598=11,"November",F1598=12,"December"))</f>
        <v>April</v>
      </c>
      <c r="J1598" s="7" t="str" cm="1">
        <f t="array" ref="J1598">_xlfn.IFS(OR(I1598="December",I1598="January",I1598="Febuary"),"Winter",OR(I1598="March",I1598="April",I1598="May"),"Spring",OR(I1598="June",I1598="July",I1598="August"),"Summer",OR(I1598="September",I1598="October",I1598="November"),"Fall")</f>
        <v>Spring</v>
      </c>
      <c r="K1598" s="11">
        <v>45050</v>
      </c>
      <c r="L1598" s="6">
        <f t="shared" si="193"/>
        <v>26</v>
      </c>
      <c r="M1598" s="6" t="s">
        <v>41</v>
      </c>
      <c r="N1598" s="6">
        <v>11616</v>
      </c>
      <c r="O1598" s="6">
        <v>272</v>
      </c>
      <c r="P1598" s="12">
        <v>264.13</v>
      </c>
      <c r="Q1598" s="12">
        <f t="shared" si="194"/>
        <v>264.13</v>
      </c>
      <c r="R1598" s="6">
        <v>36</v>
      </c>
      <c r="S1598" s="6" t="b">
        <v>0</v>
      </c>
      <c r="T1598" s="6">
        <v>0</v>
      </c>
      <c r="U1598" s="6">
        <f t="shared" si="195"/>
        <v>0</v>
      </c>
      <c r="V1598" s="12">
        <f t="shared" si="196"/>
        <v>1535.87</v>
      </c>
      <c r="W1598" s="12">
        <f t="shared" si="197"/>
        <v>7.33694444444444</v>
      </c>
      <c r="X1598" s="12">
        <f t="shared" si="198"/>
        <v>0</v>
      </c>
      <c r="Y1598" s="6">
        <f t="shared" si="199"/>
        <v>0</v>
      </c>
    </row>
    <row r="1599" spans="1:25">
      <c r="A1599" s="8" t="s">
        <v>3301</v>
      </c>
      <c r="B1599" s="9" t="s">
        <v>3302</v>
      </c>
      <c r="C1599" s="10" t="s">
        <v>4128</v>
      </c>
      <c r="D1599" s="10">
        <v>45050</v>
      </c>
      <c r="E1599" s="9">
        <v>5</v>
      </c>
      <c r="F1599" s="9">
        <v>4</v>
      </c>
      <c r="G1599" s="9">
        <v>2023</v>
      </c>
      <c r="H1599" s="10">
        <f t="shared" si="192"/>
        <v>45050</v>
      </c>
      <c r="I1599" s="10" t="str" cm="1">
        <f t="array" ref="I1599">_xlfn.IFS(E1599=1,"January",E1599=2,"Febuary",E1599=3,"March",E1599=4,"April",E1599=5,"May",E1599=6,"June",E1599=7,"July",E1599=8,"August",E1599=9,"September",E1599=10,"October",E1599=11,"November",E1599=12,"December",E1599&gt;12,_xlfn.IFS(F1599=1,"January",F1599=2,"Febuary",F1599=3,"March",F1599=4,"April",F1599=5,"May",F1599=6,"June",F1599=7,"July",F1599=8,"August",F1599=9,"September",F1599=10,"October",F1599=11,"November",F1599=12,"December"))</f>
        <v>May</v>
      </c>
      <c r="J1599" s="10" t="str" cm="1">
        <f t="array" ref="J1599">_xlfn.IFS(OR(I1599="December",I1599="January",I1599="Febuary"),"Winter",OR(I1599="March",I1599="April",I1599="May"),"Spring",OR(I1599="June",I1599="July",I1599="August"),"Summer",OR(I1599="September",I1599="October",I1599="November"),"Fall")</f>
        <v>Spring</v>
      </c>
      <c r="K1599" s="13">
        <v>45078</v>
      </c>
      <c r="L1599" s="9">
        <f t="shared" si="193"/>
        <v>28</v>
      </c>
      <c r="M1599" s="9" t="s">
        <v>41</v>
      </c>
      <c r="N1599" s="9">
        <v>51072</v>
      </c>
      <c r="O1599" s="9">
        <v>2552</v>
      </c>
      <c r="P1599" s="14">
        <v>3186.93</v>
      </c>
      <c r="Q1599" s="14">
        <f t="shared" si="194"/>
        <v>3186.93</v>
      </c>
      <c r="R1599" s="9">
        <v>378</v>
      </c>
      <c r="S1599" s="9" t="b">
        <v>1</v>
      </c>
      <c r="T1599" s="9">
        <v>0</v>
      </c>
      <c r="U1599" s="9">
        <f t="shared" si="195"/>
        <v>0</v>
      </c>
      <c r="V1599" s="14">
        <f t="shared" si="196"/>
        <v>15713.07</v>
      </c>
      <c r="W1599" s="14">
        <f t="shared" si="197"/>
        <v>8.43103174603175</v>
      </c>
      <c r="X1599" s="14">
        <f t="shared" si="198"/>
        <v>0</v>
      </c>
      <c r="Y1599" s="9">
        <f t="shared" si="199"/>
        <v>0</v>
      </c>
    </row>
    <row r="1600" spans="1:25">
      <c r="A1600" s="5" t="s">
        <v>3303</v>
      </c>
      <c r="B1600" s="6" t="s">
        <v>3304</v>
      </c>
      <c r="C1600" s="7" t="s">
        <v>4128</v>
      </c>
      <c r="D1600" s="7">
        <v>45030</v>
      </c>
      <c r="E1600" s="6">
        <v>4</v>
      </c>
      <c r="F1600" s="6">
        <v>14</v>
      </c>
      <c r="G1600" s="6">
        <v>2023</v>
      </c>
      <c r="H1600" s="7">
        <f t="shared" si="192"/>
        <v>45030</v>
      </c>
      <c r="I1600" s="7" t="str" cm="1">
        <f t="array" ref="I1600">_xlfn.IFS(E1600=1,"January",E1600=2,"Febuary",E1600=3,"March",E1600=4,"April",E1600=5,"May",E1600=6,"June",E1600=7,"July",E1600=8,"August",E1600=9,"September",E1600=10,"October",E1600=11,"November",E1600=12,"December",E1600&gt;12,_xlfn.IFS(F1600=1,"January",F1600=2,"Febuary",F1600=3,"March",F1600=4,"April",F1600=5,"May",F1600=6,"June",F1600=7,"July",F1600=8,"August",F1600=9,"September",F1600=10,"October",F1600=11,"November",F1600=12,"December"))</f>
        <v>April</v>
      </c>
      <c r="J1600" s="7" t="str" cm="1">
        <f t="array" ref="J1600">_xlfn.IFS(OR(I1600="December",I1600="January",I1600="Febuary"),"Winter",OR(I1600="March",I1600="April",I1600="May"),"Spring",OR(I1600="June",I1600="July",I1600="August"),"Summer",OR(I1600="September",I1600="October",I1600="November"),"Fall")</f>
        <v>Spring</v>
      </c>
      <c r="K1600" s="11">
        <v>45058</v>
      </c>
      <c r="L1600" s="6">
        <f t="shared" si="193"/>
        <v>28</v>
      </c>
      <c r="M1600" s="6" t="s">
        <v>19</v>
      </c>
      <c r="N1600" s="6">
        <v>25574</v>
      </c>
      <c r="O1600" s="6">
        <v>670</v>
      </c>
      <c r="P1600" s="12">
        <v>552.66</v>
      </c>
      <c r="Q1600" s="12">
        <f t="shared" si="194"/>
        <v>552.66</v>
      </c>
      <c r="R1600" s="6">
        <v>0</v>
      </c>
      <c r="S1600" s="6" t="b">
        <v>1</v>
      </c>
      <c r="T1600" s="6">
        <v>0</v>
      </c>
      <c r="U1600" s="6">
        <f t="shared" si="195"/>
        <v>0</v>
      </c>
      <c r="V1600" s="12">
        <f t="shared" si="196"/>
        <v>-552.66</v>
      </c>
      <c r="W1600" s="12">
        <f t="shared" si="197"/>
        <v>0</v>
      </c>
      <c r="X1600" s="12">
        <f t="shared" si="198"/>
        <v>0</v>
      </c>
      <c r="Y1600" s="6">
        <f t="shared" si="199"/>
        <v>0</v>
      </c>
    </row>
    <row r="1601" spans="1:25">
      <c r="A1601" s="8" t="s">
        <v>3305</v>
      </c>
      <c r="B1601" s="9" t="s">
        <v>3306</v>
      </c>
      <c r="C1601" s="10" t="s">
        <v>4127</v>
      </c>
      <c r="D1601" s="10">
        <v>45109</v>
      </c>
      <c r="E1601" s="9">
        <v>7</v>
      </c>
      <c r="F1601" s="9">
        <v>2</v>
      </c>
      <c r="G1601" s="9">
        <v>2023</v>
      </c>
      <c r="H1601" s="10">
        <f t="shared" si="192"/>
        <v>45109</v>
      </c>
      <c r="I1601" s="10" t="str" cm="1">
        <f t="array" ref="I1601">_xlfn.IFS(E1601=1,"January",E1601=2,"Febuary",E1601=3,"March",E1601=4,"April",E1601=5,"May",E1601=6,"June",E1601=7,"July",E1601=8,"August",E1601=9,"September",E1601=10,"October",E1601=11,"November",E1601=12,"December",E1601&gt;12,_xlfn.IFS(F1601=1,"January",F1601=2,"Febuary",F1601=3,"March",F1601=4,"April",F1601=5,"May",F1601=6,"June",F1601=7,"July",F1601=8,"August",F1601=9,"September",F1601=10,"October",F1601=11,"November",F1601=12,"December"))</f>
        <v>July</v>
      </c>
      <c r="J1601" s="10" t="str" cm="1">
        <f t="array" ref="J1601">_xlfn.IFS(OR(I1601="December",I1601="January",I1601="Febuary"),"Winter",OR(I1601="March",I1601="April",I1601="May"),"Spring",OR(I1601="June",I1601="July",I1601="August"),"Summer",OR(I1601="September",I1601="October",I1601="November"),"Fall")</f>
        <v>Summer</v>
      </c>
      <c r="K1601" s="13">
        <v>45133</v>
      </c>
      <c r="L1601" s="9">
        <f t="shared" si="193"/>
        <v>24</v>
      </c>
      <c r="M1601" s="9" t="s">
        <v>23</v>
      </c>
      <c r="N1601" s="9">
        <v>4430</v>
      </c>
      <c r="O1601" s="9">
        <v>83</v>
      </c>
      <c r="P1601" s="14">
        <v>150.14</v>
      </c>
      <c r="Q1601" s="14">
        <f t="shared" si="194"/>
        <v>150.14</v>
      </c>
      <c r="R1601" s="9">
        <v>7</v>
      </c>
      <c r="S1601" s="9" t="b">
        <v>0</v>
      </c>
      <c r="T1601" s="9">
        <v>0</v>
      </c>
      <c r="U1601" s="9">
        <f t="shared" si="195"/>
        <v>0</v>
      </c>
      <c r="V1601" s="14">
        <f t="shared" si="196"/>
        <v>199.86</v>
      </c>
      <c r="W1601" s="14">
        <f t="shared" si="197"/>
        <v>21.4485714285714</v>
      </c>
      <c r="X1601" s="14">
        <f t="shared" si="198"/>
        <v>0</v>
      </c>
      <c r="Y1601" s="9">
        <f t="shared" si="199"/>
        <v>0</v>
      </c>
    </row>
    <row r="1602" spans="1:25">
      <c r="A1602" s="5" t="s">
        <v>3307</v>
      </c>
      <c r="B1602" s="6" t="s">
        <v>3308</v>
      </c>
      <c r="C1602" s="7" t="s">
        <v>4127</v>
      </c>
      <c r="D1602" s="7">
        <v>44967</v>
      </c>
      <c r="E1602" s="6">
        <v>2</v>
      </c>
      <c r="F1602" s="6">
        <v>10</v>
      </c>
      <c r="G1602" s="6">
        <v>2023</v>
      </c>
      <c r="H1602" s="7">
        <f t="shared" ref="H1602:H1665" si="200">IF(E1602&gt;12,DATE(G1602,F1602,E1602),D1602)</f>
        <v>44967</v>
      </c>
      <c r="I1602" s="7" t="str" cm="1">
        <f t="array" ref="I1602">_xlfn.IFS(E1602=1,"January",E1602=2,"Febuary",E1602=3,"March",E1602=4,"April",E1602=5,"May",E1602=6,"June",E1602=7,"July",E1602=8,"August",E1602=9,"September",E1602=10,"October",E1602=11,"November",E1602=12,"December",E1602&gt;12,_xlfn.IFS(F1602=1,"January",F1602=2,"Febuary",F1602=3,"March",F1602=4,"April",F1602=5,"May",F1602=6,"June",F1602=7,"July",F1602=8,"August",F1602=9,"September",F1602=10,"October",F1602=11,"November",F1602=12,"December"))</f>
        <v>Febuary</v>
      </c>
      <c r="J1602" s="7" t="str" cm="1">
        <f t="array" ref="J1602">_xlfn.IFS(OR(I1602="December",I1602="January",I1602="Febuary"),"Winter",OR(I1602="March",I1602="April",I1602="May"),"Spring",OR(I1602="June",I1602="July",I1602="August"),"Summer",OR(I1602="September",I1602="October",I1602="November"),"Fall")</f>
        <v>Winter</v>
      </c>
      <c r="K1602" s="11">
        <v>44973</v>
      </c>
      <c r="L1602" s="6">
        <f t="shared" ref="L1602:L1665" si="201">IF(DATEDIF(H1602,K1602,"D")&lt;0,H1602+30,DATEDIF(H1602,K1602,"D"))</f>
        <v>6</v>
      </c>
      <c r="M1602" s="6" t="s">
        <v>14</v>
      </c>
      <c r="N1602" s="6">
        <v>13676</v>
      </c>
      <c r="O1602" s="6">
        <v>553</v>
      </c>
      <c r="P1602" s="12">
        <v>348.76</v>
      </c>
      <c r="Q1602" s="12">
        <f t="shared" ref="Q1602:Q1665" si="202">IF(IF(P1602&lt;$AA$6,$AA$6,IF(P1602&gt;$AA$7,$AA$7,P1602))&lt;0,IF(P1602&lt;$AA$6,$AA$6,IF(P1602&gt;$AA$7,$AA$7,P1602))*(-1),IF(P1602&lt;$AA$6,$AA$6,IF(P1602&gt;$AA$7,$AA$7,P1602)))</f>
        <v>348.76</v>
      </c>
      <c r="R1602" s="6">
        <v>87</v>
      </c>
      <c r="S1602" s="6" t="b">
        <v>0</v>
      </c>
      <c r="T1602" s="6">
        <v>0</v>
      </c>
      <c r="U1602" s="6">
        <f t="shared" ref="U1602:U1665" si="203">IFERROR((R1602/T1602)*100,0)</f>
        <v>0</v>
      </c>
      <c r="V1602" s="12">
        <f t="shared" ref="V1602:V1665" si="204">(R1602*50)-Q1602</f>
        <v>4001.24</v>
      </c>
      <c r="W1602" s="12">
        <f t="shared" ref="W1602:W1665" si="205">IFERROR(Q1602/R1602,0)</f>
        <v>4.00873563218391</v>
      </c>
      <c r="X1602" s="12">
        <f t="shared" ref="X1602:X1665" si="206">IFERROR(Q1602/T1602,0)</f>
        <v>0</v>
      </c>
      <c r="Y1602" s="6">
        <f t="shared" ref="Y1602:Y1665" si="207">T1602/N1602</f>
        <v>0</v>
      </c>
    </row>
    <row r="1603" spans="1:25">
      <c r="A1603" s="8" t="s">
        <v>3309</v>
      </c>
      <c r="B1603" s="9" t="s">
        <v>3310</v>
      </c>
      <c r="C1603" s="10" t="s">
        <v>4129</v>
      </c>
      <c r="D1603" s="10">
        <v>45241</v>
      </c>
      <c r="E1603" s="9">
        <v>11</v>
      </c>
      <c r="F1603" s="9">
        <v>11</v>
      </c>
      <c r="G1603" s="9">
        <v>2023</v>
      </c>
      <c r="H1603" s="10">
        <f t="shared" si="200"/>
        <v>45241</v>
      </c>
      <c r="I1603" s="10" t="str" cm="1">
        <f t="array" ref="I1603">_xlfn.IFS(E1603=1,"January",E1603=2,"Febuary",E1603=3,"March",E1603=4,"April",E1603=5,"May",E1603=6,"June",E1603=7,"July",E1603=8,"August",E1603=9,"September",E1603=10,"October",E1603=11,"November",E1603=12,"December",E1603&gt;12,_xlfn.IFS(F1603=1,"January",F1603=2,"Febuary",F1603=3,"March",F1603=4,"April",F1603=5,"May",F1603=6,"June",F1603=7,"July",F1603=8,"August",F1603=9,"September",F1603=10,"October",F1603=11,"November",F1603=12,"December"))</f>
        <v>November</v>
      </c>
      <c r="J1603" s="10" t="str" cm="1">
        <f t="array" ref="J1603">_xlfn.IFS(OR(I1603="December",I1603="January",I1603="Febuary"),"Winter",OR(I1603="March",I1603="April",I1603="May"),"Spring",OR(I1603="June",I1603="July",I1603="August"),"Summer",OR(I1603="September",I1603="October",I1603="November"),"Fall")</f>
        <v>Fall</v>
      </c>
      <c r="K1603" s="13">
        <v>45251</v>
      </c>
      <c r="L1603" s="9">
        <f t="shared" si="201"/>
        <v>10</v>
      </c>
      <c r="M1603" s="9" t="s">
        <v>41</v>
      </c>
      <c r="N1603" s="9">
        <v>11816</v>
      </c>
      <c r="O1603" s="9">
        <v>374</v>
      </c>
      <c r="P1603" s="14">
        <v>460.42</v>
      </c>
      <c r="Q1603" s="14">
        <f t="shared" si="202"/>
        <v>460.42</v>
      </c>
      <c r="R1603" s="9">
        <v>67</v>
      </c>
      <c r="S1603" s="9" t="b">
        <v>0</v>
      </c>
      <c r="T1603" s="9">
        <v>0</v>
      </c>
      <c r="U1603" s="9">
        <f t="shared" si="203"/>
        <v>0</v>
      </c>
      <c r="V1603" s="14">
        <f t="shared" si="204"/>
        <v>2889.58</v>
      </c>
      <c r="W1603" s="14">
        <f t="shared" si="205"/>
        <v>6.87194029850746</v>
      </c>
      <c r="X1603" s="14">
        <f t="shared" si="206"/>
        <v>0</v>
      </c>
      <c r="Y1603" s="9">
        <f t="shared" si="207"/>
        <v>0</v>
      </c>
    </row>
    <row r="1604" spans="1:25">
      <c r="A1604" s="5" t="s">
        <v>3311</v>
      </c>
      <c r="B1604" s="6" t="s">
        <v>3312</v>
      </c>
      <c r="C1604" s="7" t="s">
        <v>4128</v>
      </c>
      <c r="D1604" s="7">
        <v>45204</v>
      </c>
      <c r="E1604" s="6">
        <v>10</v>
      </c>
      <c r="F1604" s="6">
        <v>5</v>
      </c>
      <c r="G1604" s="6">
        <v>2023</v>
      </c>
      <c r="H1604" s="7">
        <f t="shared" si="200"/>
        <v>45204</v>
      </c>
      <c r="I1604" s="7" t="str" cm="1">
        <f t="array" ref="I1604">_xlfn.IFS(E1604=1,"January",E1604=2,"Febuary",E1604=3,"March",E1604=4,"April",E1604=5,"May",E1604=6,"June",E1604=7,"July",E1604=8,"August",E1604=9,"September",E1604=10,"October",E1604=11,"November",E1604=12,"December",E1604&gt;12,_xlfn.IFS(F1604=1,"January",F1604=2,"Febuary",F1604=3,"March",F1604=4,"April",F1604=5,"May",F1604=6,"June",F1604=7,"July",F1604=8,"August",F1604=9,"September",F1604=10,"October",F1604=11,"November",F1604=12,"December"))</f>
        <v>October</v>
      </c>
      <c r="J1604" s="7" t="str" cm="1">
        <f t="array" ref="J1604">_xlfn.IFS(OR(I1604="December",I1604="January",I1604="Febuary"),"Winter",OR(I1604="March",I1604="April",I1604="May"),"Spring",OR(I1604="June",I1604="July",I1604="August"),"Summer",OR(I1604="September",I1604="October",I1604="November"),"Fall")</f>
        <v>Fall</v>
      </c>
      <c r="K1604" s="11">
        <v>45222</v>
      </c>
      <c r="L1604" s="6">
        <f t="shared" si="201"/>
        <v>18</v>
      </c>
      <c r="M1604" s="6" t="s">
        <v>23</v>
      </c>
      <c r="N1604" s="6">
        <v>33733</v>
      </c>
      <c r="O1604" s="6">
        <v>539</v>
      </c>
      <c r="P1604" s="12">
        <v>828.51</v>
      </c>
      <c r="Q1604" s="12">
        <f t="shared" si="202"/>
        <v>828.51</v>
      </c>
      <c r="R1604" s="6">
        <v>79</v>
      </c>
      <c r="S1604" s="6" t="b">
        <v>1</v>
      </c>
      <c r="T1604" s="6">
        <v>0</v>
      </c>
      <c r="U1604" s="6">
        <f t="shared" si="203"/>
        <v>0</v>
      </c>
      <c r="V1604" s="12">
        <f t="shared" si="204"/>
        <v>3121.49</v>
      </c>
      <c r="W1604" s="12">
        <f t="shared" si="205"/>
        <v>10.4874683544304</v>
      </c>
      <c r="X1604" s="12">
        <f t="shared" si="206"/>
        <v>0</v>
      </c>
      <c r="Y1604" s="6">
        <f t="shared" si="207"/>
        <v>0</v>
      </c>
    </row>
    <row r="1605" spans="1:25">
      <c r="A1605" s="8" t="s">
        <v>3313</v>
      </c>
      <c r="B1605" s="9" t="s">
        <v>3314</v>
      </c>
      <c r="C1605" s="10" t="s">
        <v>4127</v>
      </c>
      <c r="D1605" s="10">
        <v>45117</v>
      </c>
      <c r="E1605" s="9">
        <v>7</v>
      </c>
      <c r="F1605" s="9">
        <v>10</v>
      </c>
      <c r="G1605" s="9">
        <v>2023</v>
      </c>
      <c r="H1605" s="10">
        <f t="shared" si="200"/>
        <v>45117</v>
      </c>
      <c r="I1605" s="10" t="str" cm="1">
        <f t="array" ref="I1605">_xlfn.IFS(E1605=1,"January",E1605=2,"Febuary",E1605=3,"March",E1605=4,"April",E1605=5,"May",E1605=6,"June",E1605=7,"July",E1605=8,"August",E1605=9,"September",E1605=10,"October",E1605=11,"November",E1605=12,"December",E1605&gt;12,_xlfn.IFS(F1605=1,"January",F1605=2,"Febuary",F1605=3,"March",F1605=4,"April",F1605=5,"May",F1605=6,"June",F1605=7,"July",F1605=8,"August",F1605=9,"September",F1605=10,"October",F1605=11,"November",F1605=12,"December"))</f>
        <v>July</v>
      </c>
      <c r="J1605" s="10" t="str" cm="1">
        <f t="array" ref="J1605">_xlfn.IFS(OR(I1605="December",I1605="January",I1605="Febuary"),"Winter",OR(I1605="March",I1605="April",I1605="May"),"Spring",OR(I1605="June",I1605="July",I1605="August"),"Summer",OR(I1605="September",I1605="October",I1605="November"),"Fall")</f>
        <v>Summer</v>
      </c>
      <c r="K1605" s="13">
        <v>45133</v>
      </c>
      <c r="L1605" s="9">
        <f t="shared" si="201"/>
        <v>16</v>
      </c>
      <c r="M1605" s="9" t="s">
        <v>23</v>
      </c>
      <c r="N1605" s="9">
        <v>86680</v>
      </c>
      <c r="O1605" s="9">
        <v>2186</v>
      </c>
      <c r="P1605" s="14">
        <v>1951.28</v>
      </c>
      <c r="Q1605" s="14">
        <f t="shared" si="202"/>
        <v>1951.28</v>
      </c>
      <c r="R1605" s="9">
        <v>277</v>
      </c>
      <c r="S1605" s="9" t="b">
        <v>0</v>
      </c>
      <c r="T1605" s="9">
        <v>0</v>
      </c>
      <c r="U1605" s="9">
        <f t="shared" si="203"/>
        <v>0</v>
      </c>
      <c r="V1605" s="14">
        <f t="shared" si="204"/>
        <v>11898.72</v>
      </c>
      <c r="W1605" s="14">
        <f t="shared" si="205"/>
        <v>7.0443321299639</v>
      </c>
      <c r="X1605" s="14">
        <f t="shared" si="206"/>
        <v>0</v>
      </c>
      <c r="Y1605" s="9">
        <f t="shared" si="207"/>
        <v>0</v>
      </c>
    </row>
    <row r="1606" spans="1:25">
      <c r="A1606" s="5" t="s">
        <v>3315</v>
      </c>
      <c r="B1606" s="6" t="s">
        <v>3316</v>
      </c>
      <c r="C1606" s="7" t="s">
        <v>4128</v>
      </c>
      <c r="D1606" s="7">
        <v>45221</v>
      </c>
      <c r="E1606" s="6">
        <v>10</v>
      </c>
      <c r="F1606" s="6">
        <v>22</v>
      </c>
      <c r="G1606" s="6">
        <v>2023</v>
      </c>
      <c r="H1606" s="7">
        <f t="shared" si="200"/>
        <v>45221</v>
      </c>
      <c r="I1606" s="7" t="str" cm="1">
        <f t="array" ref="I1606">_xlfn.IFS(E1606=1,"January",E1606=2,"Febuary",E1606=3,"March",E1606=4,"April",E1606=5,"May",E1606=6,"June",E1606=7,"July",E1606=8,"August",E1606=9,"September",E1606=10,"October",E1606=11,"November",E1606=12,"December",E1606&gt;12,_xlfn.IFS(F1606=1,"January",F1606=2,"Febuary",F1606=3,"March",F1606=4,"April",F1606=5,"May",F1606=6,"June",F1606=7,"July",F1606=8,"August",F1606=9,"September",F1606=10,"October",F1606=11,"November",F1606=12,"December"))</f>
        <v>October</v>
      </c>
      <c r="J1606" s="7" t="str" cm="1">
        <f t="array" ref="J1606">_xlfn.IFS(OR(I1606="December",I1606="January",I1606="Febuary"),"Winter",OR(I1606="March",I1606="April",I1606="May"),"Spring",OR(I1606="June",I1606="July",I1606="August"),"Summer",OR(I1606="September",I1606="October",I1606="November"),"Fall")</f>
        <v>Fall</v>
      </c>
      <c r="K1606" s="11">
        <v>45235</v>
      </c>
      <c r="L1606" s="6">
        <f t="shared" si="201"/>
        <v>14</v>
      </c>
      <c r="M1606" s="6" t="s">
        <v>41</v>
      </c>
      <c r="N1606" s="6">
        <v>3050</v>
      </c>
      <c r="O1606" s="6">
        <v>81</v>
      </c>
      <c r="P1606" s="12">
        <v>116.35</v>
      </c>
      <c r="Q1606" s="12">
        <f t="shared" si="202"/>
        <v>116.35</v>
      </c>
      <c r="R1606" s="6">
        <v>0</v>
      </c>
      <c r="S1606" s="6" t="b">
        <v>0</v>
      </c>
      <c r="T1606" s="6">
        <v>0</v>
      </c>
      <c r="U1606" s="6">
        <f t="shared" si="203"/>
        <v>0</v>
      </c>
      <c r="V1606" s="12">
        <f t="shared" si="204"/>
        <v>-116.35</v>
      </c>
      <c r="W1606" s="12">
        <f t="shared" si="205"/>
        <v>0</v>
      </c>
      <c r="X1606" s="12">
        <f t="shared" si="206"/>
        <v>0</v>
      </c>
      <c r="Y1606" s="6">
        <f t="shared" si="207"/>
        <v>0</v>
      </c>
    </row>
    <row r="1607" spans="1:25">
      <c r="A1607" s="8" t="s">
        <v>3317</v>
      </c>
      <c r="B1607" s="9" t="s">
        <v>3318</v>
      </c>
      <c r="C1607" s="10" t="s">
        <v>4127</v>
      </c>
      <c r="D1607" s="10">
        <v>45188</v>
      </c>
      <c r="E1607" s="9">
        <v>9</v>
      </c>
      <c r="F1607" s="9">
        <v>19</v>
      </c>
      <c r="G1607" s="9">
        <v>2023</v>
      </c>
      <c r="H1607" s="10">
        <f t="shared" si="200"/>
        <v>45188</v>
      </c>
      <c r="I1607" s="10" t="str" cm="1">
        <f t="array" ref="I1607">_xlfn.IFS(E1607=1,"January",E1607=2,"Febuary",E1607=3,"March",E1607=4,"April",E1607=5,"May",E1607=6,"June",E1607=7,"July",E1607=8,"August",E1607=9,"September",E1607=10,"October",E1607=11,"November",E1607=12,"December",E1607&gt;12,_xlfn.IFS(F1607=1,"January",F1607=2,"Febuary",F1607=3,"March",F1607=4,"April",F1607=5,"May",F1607=6,"June",F1607=7,"July",F1607=8,"August",F1607=9,"September",F1607=10,"October",F1607=11,"November",F1607=12,"December"))</f>
        <v>September</v>
      </c>
      <c r="J1607" s="10" t="str" cm="1">
        <f t="array" ref="J1607">_xlfn.IFS(OR(I1607="December",I1607="January",I1607="Febuary"),"Winter",OR(I1607="March",I1607="April",I1607="May"),"Spring",OR(I1607="June",I1607="July",I1607="August"),"Summer",OR(I1607="September",I1607="October",I1607="November"),"Fall")</f>
        <v>Fall</v>
      </c>
      <c r="K1607" s="13">
        <v>45217</v>
      </c>
      <c r="L1607" s="9">
        <f t="shared" si="201"/>
        <v>29</v>
      </c>
      <c r="M1607" s="9" t="s">
        <v>14</v>
      </c>
      <c r="N1607" s="9">
        <v>34933</v>
      </c>
      <c r="O1607" s="9">
        <v>1402</v>
      </c>
      <c r="P1607" s="14">
        <v>2445.2</v>
      </c>
      <c r="Q1607" s="14">
        <f t="shared" si="202"/>
        <v>2445.2</v>
      </c>
      <c r="R1607" s="9">
        <v>81</v>
      </c>
      <c r="S1607" s="9" t="b">
        <v>0</v>
      </c>
      <c r="T1607" s="9">
        <v>0</v>
      </c>
      <c r="U1607" s="9">
        <f t="shared" si="203"/>
        <v>0</v>
      </c>
      <c r="V1607" s="14">
        <f t="shared" si="204"/>
        <v>1604.8</v>
      </c>
      <c r="W1607" s="14">
        <f t="shared" si="205"/>
        <v>30.1876543209877</v>
      </c>
      <c r="X1607" s="14">
        <f t="shared" si="206"/>
        <v>0</v>
      </c>
      <c r="Y1607" s="9">
        <f t="shared" si="207"/>
        <v>0</v>
      </c>
    </row>
    <row r="1608" spans="1:25">
      <c r="A1608" s="5" t="s">
        <v>3319</v>
      </c>
      <c r="B1608" s="6" t="s">
        <v>3320</v>
      </c>
      <c r="C1608" s="7" t="s">
        <v>4128</v>
      </c>
      <c r="D1608" s="7">
        <v>45222</v>
      </c>
      <c r="E1608" s="6">
        <v>10</v>
      </c>
      <c r="F1608" s="6">
        <v>23</v>
      </c>
      <c r="G1608" s="6">
        <v>2023</v>
      </c>
      <c r="H1608" s="7">
        <f t="shared" si="200"/>
        <v>45222</v>
      </c>
      <c r="I1608" s="7" t="str" cm="1">
        <f t="array" ref="I1608">_xlfn.IFS(E1608=1,"January",E1608=2,"Febuary",E1608=3,"March",E1608=4,"April",E1608=5,"May",E1608=6,"June",E1608=7,"July",E1608=8,"August",E1608=9,"September",E1608=10,"October",E1608=11,"November",E1608=12,"December",E1608&gt;12,_xlfn.IFS(F1608=1,"January",F1608=2,"Febuary",F1608=3,"March",F1608=4,"April",F1608=5,"May",F1608=6,"June",F1608=7,"July",F1608=8,"August",F1608=9,"September",F1608=10,"October",F1608=11,"November",F1608=12,"December"))</f>
        <v>October</v>
      </c>
      <c r="J1608" s="7" t="str" cm="1">
        <f t="array" ref="J1608">_xlfn.IFS(OR(I1608="December",I1608="January",I1608="Febuary"),"Winter",OR(I1608="March",I1608="April",I1608="May"),"Spring",OR(I1608="June",I1608="July",I1608="August"),"Summer",OR(I1608="September",I1608="October",I1608="November"),"Fall")</f>
        <v>Fall</v>
      </c>
      <c r="K1608" s="11">
        <v>45228</v>
      </c>
      <c r="L1608" s="6">
        <f t="shared" si="201"/>
        <v>6</v>
      </c>
      <c r="M1608" s="6" t="s">
        <v>23</v>
      </c>
      <c r="N1608" s="6">
        <v>25951</v>
      </c>
      <c r="O1608" s="6">
        <v>280</v>
      </c>
      <c r="P1608" s="12">
        <v>219.94</v>
      </c>
      <c r="Q1608" s="12">
        <f t="shared" si="202"/>
        <v>219.94</v>
      </c>
      <c r="R1608" s="6">
        <v>32</v>
      </c>
      <c r="S1608" s="6" t="b">
        <v>1</v>
      </c>
      <c r="T1608" s="6">
        <v>0</v>
      </c>
      <c r="U1608" s="6">
        <f t="shared" si="203"/>
        <v>0</v>
      </c>
      <c r="V1608" s="12">
        <f t="shared" si="204"/>
        <v>1380.06</v>
      </c>
      <c r="W1608" s="12">
        <f t="shared" si="205"/>
        <v>6.873125</v>
      </c>
      <c r="X1608" s="12">
        <f t="shared" si="206"/>
        <v>0</v>
      </c>
      <c r="Y1608" s="6">
        <f t="shared" si="207"/>
        <v>0</v>
      </c>
    </row>
    <row r="1609" spans="1:25">
      <c r="A1609" s="8" t="s">
        <v>3321</v>
      </c>
      <c r="B1609" s="9" t="s">
        <v>3322</v>
      </c>
      <c r="C1609" s="10" t="s">
        <v>4129</v>
      </c>
      <c r="D1609" s="10">
        <v>45143</v>
      </c>
      <c r="E1609" s="9">
        <v>8</v>
      </c>
      <c r="F1609" s="9">
        <v>5</v>
      </c>
      <c r="G1609" s="9">
        <v>2023</v>
      </c>
      <c r="H1609" s="10">
        <f t="shared" si="200"/>
        <v>45143</v>
      </c>
      <c r="I1609" s="10" t="str" cm="1">
        <f t="array" ref="I1609">_xlfn.IFS(E1609=1,"January",E1609=2,"Febuary",E1609=3,"March",E1609=4,"April",E1609=5,"May",E1609=6,"June",E1609=7,"July",E1609=8,"August",E1609=9,"September",E1609=10,"October",E1609=11,"November",E1609=12,"December",E1609&gt;12,_xlfn.IFS(F1609=1,"January",F1609=2,"Febuary",F1609=3,"March",F1609=4,"April",F1609=5,"May",F1609=6,"June",F1609=7,"July",F1609=8,"August",F1609=9,"September",F1609=10,"October",F1609=11,"November",F1609=12,"December"))</f>
        <v>August</v>
      </c>
      <c r="J1609" s="10" t="str" cm="1">
        <f t="array" ref="J1609">_xlfn.IFS(OR(I1609="December",I1609="January",I1609="Febuary"),"Winter",OR(I1609="March",I1609="April",I1609="May"),"Spring",OR(I1609="June",I1609="July",I1609="August"),"Summer",OR(I1609="September",I1609="October",I1609="November"),"Fall")</f>
        <v>Summer</v>
      </c>
      <c r="K1609" s="13">
        <v>45151</v>
      </c>
      <c r="L1609" s="9">
        <f t="shared" si="201"/>
        <v>8</v>
      </c>
      <c r="M1609" s="9" t="s">
        <v>14</v>
      </c>
      <c r="N1609" s="9">
        <v>33413</v>
      </c>
      <c r="O1609" s="9">
        <v>693</v>
      </c>
      <c r="P1609" s="14">
        <v>1299.95</v>
      </c>
      <c r="Q1609" s="14">
        <f t="shared" si="202"/>
        <v>1299.95</v>
      </c>
      <c r="R1609" s="9">
        <v>39</v>
      </c>
      <c r="S1609" s="9" t="b">
        <v>1</v>
      </c>
      <c r="T1609" s="9">
        <v>0</v>
      </c>
      <c r="U1609" s="9">
        <f t="shared" si="203"/>
        <v>0</v>
      </c>
      <c r="V1609" s="14">
        <f t="shared" si="204"/>
        <v>650.05</v>
      </c>
      <c r="W1609" s="14">
        <f t="shared" si="205"/>
        <v>33.3320512820513</v>
      </c>
      <c r="X1609" s="14">
        <f t="shared" si="206"/>
        <v>0</v>
      </c>
      <c r="Y1609" s="9">
        <f t="shared" si="207"/>
        <v>0</v>
      </c>
    </row>
    <row r="1610" spans="1:25">
      <c r="A1610" s="5" t="s">
        <v>3323</v>
      </c>
      <c r="B1610" s="6" t="s">
        <v>3324</v>
      </c>
      <c r="C1610" s="7" t="s">
        <v>4127</v>
      </c>
      <c r="D1610" s="7">
        <v>45184</v>
      </c>
      <c r="E1610" s="6">
        <v>9</v>
      </c>
      <c r="F1610" s="6">
        <v>15</v>
      </c>
      <c r="G1610" s="6">
        <v>2023</v>
      </c>
      <c r="H1610" s="7">
        <f t="shared" si="200"/>
        <v>45184</v>
      </c>
      <c r="I1610" s="7" t="str" cm="1">
        <f t="array" ref="I1610">_xlfn.IFS(E1610=1,"January",E1610=2,"Febuary",E1610=3,"March",E1610=4,"April",E1610=5,"May",E1610=6,"June",E1610=7,"July",E1610=8,"August",E1610=9,"September",E1610=10,"October",E1610=11,"November",E1610=12,"December",E1610&gt;12,_xlfn.IFS(F1610=1,"January",F1610=2,"Febuary",F1610=3,"March",F1610=4,"April",F1610=5,"May",F1610=6,"June",F1610=7,"July",F1610=8,"August",F1610=9,"September",F1610=10,"October",F1610=11,"November",F1610=12,"December"))</f>
        <v>September</v>
      </c>
      <c r="J1610" s="7" t="str" cm="1">
        <f t="array" ref="J1610">_xlfn.IFS(OR(I1610="December",I1610="January",I1610="Febuary"),"Winter",OR(I1610="March",I1610="April",I1610="May"),"Spring",OR(I1610="June",I1610="July",I1610="August"),"Summer",OR(I1610="September",I1610="October",I1610="November"),"Fall")</f>
        <v>Fall</v>
      </c>
      <c r="K1610" s="11">
        <v>45185</v>
      </c>
      <c r="L1610" s="6">
        <f t="shared" si="201"/>
        <v>1</v>
      </c>
      <c r="M1610" s="6" t="s">
        <v>33</v>
      </c>
      <c r="N1610" s="6">
        <v>35801</v>
      </c>
      <c r="O1610" s="6">
        <v>1099</v>
      </c>
      <c r="P1610" s="12">
        <v>1462.04</v>
      </c>
      <c r="Q1610" s="12">
        <f t="shared" si="202"/>
        <v>1462.04</v>
      </c>
      <c r="R1610" s="6">
        <v>148</v>
      </c>
      <c r="S1610" s="6" t="b">
        <v>1</v>
      </c>
      <c r="T1610" s="6">
        <v>0</v>
      </c>
      <c r="U1610" s="6">
        <f t="shared" si="203"/>
        <v>0</v>
      </c>
      <c r="V1610" s="12">
        <f t="shared" si="204"/>
        <v>5937.96</v>
      </c>
      <c r="W1610" s="12">
        <f t="shared" si="205"/>
        <v>9.87864864864865</v>
      </c>
      <c r="X1610" s="12">
        <f t="shared" si="206"/>
        <v>0</v>
      </c>
      <c r="Y1610" s="6">
        <f t="shared" si="207"/>
        <v>0</v>
      </c>
    </row>
    <row r="1611" spans="1:25">
      <c r="A1611" s="8" t="s">
        <v>3325</v>
      </c>
      <c r="B1611" s="9" t="s">
        <v>3326</v>
      </c>
      <c r="C1611" s="10" t="s">
        <v>4127</v>
      </c>
      <c r="D1611" s="10">
        <v>45016</v>
      </c>
      <c r="E1611" s="9">
        <v>3</v>
      </c>
      <c r="F1611" s="9">
        <v>31</v>
      </c>
      <c r="G1611" s="9">
        <v>2023</v>
      </c>
      <c r="H1611" s="10">
        <f t="shared" si="200"/>
        <v>45016</v>
      </c>
      <c r="I1611" s="10" t="str" cm="1">
        <f t="array" ref="I1611">_xlfn.IFS(E1611=1,"January",E1611=2,"Febuary",E1611=3,"March",E1611=4,"April",E1611=5,"May",E1611=6,"June",E1611=7,"July",E1611=8,"August",E1611=9,"September",E1611=10,"October",E1611=11,"November",E1611=12,"December",E1611&gt;12,_xlfn.IFS(F1611=1,"January",F1611=2,"Febuary",F1611=3,"March",F1611=4,"April",F1611=5,"May",F1611=6,"June",F1611=7,"July",F1611=8,"August",F1611=9,"September",F1611=10,"October",F1611=11,"November",F1611=12,"December"))</f>
        <v>March</v>
      </c>
      <c r="J1611" s="10" t="str" cm="1">
        <f t="array" ref="J1611">_xlfn.IFS(OR(I1611="December",I1611="January",I1611="Febuary"),"Winter",OR(I1611="March",I1611="April",I1611="May"),"Spring",OR(I1611="June",I1611="July",I1611="August"),"Summer",OR(I1611="September",I1611="October",I1611="November"),"Fall")</f>
        <v>Spring</v>
      </c>
      <c r="K1611" s="13">
        <v>45042</v>
      </c>
      <c r="L1611" s="9">
        <f t="shared" si="201"/>
        <v>26</v>
      </c>
      <c r="M1611" s="9" t="s">
        <v>41</v>
      </c>
      <c r="N1611" s="9">
        <v>56619</v>
      </c>
      <c r="O1611" s="9">
        <v>1175</v>
      </c>
      <c r="P1611" s="14">
        <v>1114.9</v>
      </c>
      <c r="Q1611" s="14">
        <f t="shared" si="202"/>
        <v>1114.9</v>
      </c>
      <c r="R1611" s="9">
        <v>126</v>
      </c>
      <c r="S1611" s="9" t="b">
        <v>1</v>
      </c>
      <c r="T1611" s="9">
        <v>0</v>
      </c>
      <c r="U1611" s="9">
        <f t="shared" si="203"/>
        <v>0</v>
      </c>
      <c r="V1611" s="14">
        <f t="shared" si="204"/>
        <v>5185.1</v>
      </c>
      <c r="W1611" s="14">
        <f t="shared" si="205"/>
        <v>8.8484126984127</v>
      </c>
      <c r="X1611" s="14">
        <f t="shared" si="206"/>
        <v>0</v>
      </c>
      <c r="Y1611" s="9">
        <f t="shared" si="207"/>
        <v>0</v>
      </c>
    </row>
    <row r="1612" spans="1:25">
      <c r="A1612" s="5" t="s">
        <v>3327</v>
      </c>
      <c r="B1612" s="6" t="s">
        <v>3328</v>
      </c>
      <c r="C1612" s="7" t="s">
        <v>4128</v>
      </c>
      <c r="D1612" s="7">
        <v>45192</v>
      </c>
      <c r="E1612" s="6">
        <v>9</v>
      </c>
      <c r="F1612" s="6">
        <v>23</v>
      </c>
      <c r="G1612" s="6">
        <v>2023</v>
      </c>
      <c r="H1612" s="7">
        <f t="shared" si="200"/>
        <v>45192</v>
      </c>
      <c r="I1612" s="7" t="str" cm="1">
        <f t="array" ref="I1612">_xlfn.IFS(E1612=1,"January",E1612=2,"Febuary",E1612=3,"March",E1612=4,"April",E1612=5,"May",E1612=6,"June",E1612=7,"July",E1612=8,"August",E1612=9,"September",E1612=10,"October",E1612=11,"November",E1612=12,"December",E1612&gt;12,_xlfn.IFS(F1612=1,"January",F1612=2,"Febuary",F1612=3,"March",F1612=4,"April",F1612=5,"May",F1612=6,"June",F1612=7,"July",F1612=8,"August",F1612=9,"September",F1612=10,"October",F1612=11,"November",F1612=12,"December"))</f>
        <v>September</v>
      </c>
      <c r="J1612" s="7" t="str" cm="1">
        <f t="array" ref="J1612">_xlfn.IFS(OR(I1612="December",I1612="January",I1612="Febuary"),"Winter",OR(I1612="March",I1612="April",I1612="May"),"Spring",OR(I1612="June",I1612="July",I1612="August"),"Summer",OR(I1612="September",I1612="October",I1612="November"),"Fall")</f>
        <v>Fall</v>
      </c>
      <c r="K1612" s="11">
        <v>45199</v>
      </c>
      <c r="L1612" s="6">
        <f t="shared" si="201"/>
        <v>7</v>
      </c>
      <c r="M1612" s="6" t="s">
        <v>19</v>
      </c>
      <c r="N1612" s="6">
        <v>33913</v>
      </c>
      <c r="O1612" s="6">
        <v>1191</v>
      </c>
      <c r="P1612" s="12">
        <v>1365.23</v>
      </c>
      <c r="Q1612" s="12">
        <f t="shared" si="202"/>
        <v>1365.23</v>
      </c>
      <c r="R1612" s="6">
        <v>194</v>
      </c>
      <c r="S1612" s="6" t="b">
        <v>1</v>
      </c>
      <c r="T1612" s="6">
        <v>0</v>
      </c>
      <c r="U1612" s="6">
        <f t="shared" si="203"/>
        <v>0</v>
      </c>
      <c r="V1612" s="12">
        <f t="shared" si="204"/>
        <v>8334.77</v>
      </c>
      <c r="W1612" s="12">
        <f t="shared" si="205"/>
        <v>7.03726804123711</v>
      </c>
      <c r="X1612" s="12">
        <f t="shared" si="206"/>
        <v>0</v>
      </c>
      <c r="Y1612" s="6">
        <f t="shared" si="207"/>
        <v>0</v>
      </c>
    </row>
    <row r="1613" spans="1:25">
      <c r="A1613" s="8" t="s">
        <v>3329</v>
      </c>
      <c r="B1613" s="9" t="s">
        <v>3330</v>
      </c>
      <c r="C1613" s="10" t="s">
        <v>4128</v>
      </c>
      <c r="D1613" s="10">
        <v>44933</v>
      </c>
      <c r="E1613" s="9">
        <v>1</v>
      </c>
      <c r="F1613" s="9">
        <v>7</v>
      </c>
      <c r="G1613" s="9">
        <v>2023</v>
      </c>
      <c r="H1613" s="10">
        <f t="shared" si="200"/>
        <v>44933</v>
      </c>
      <c r="I1613" s="10" t="str" cm="1">
        <f t="array" ref="I1613">_xlfn.IFS(E1613=1,"January",E1613=2,"Febuary",E1613=3,"March",E1613=4,"April",E1613=5,"May",E1613=6,"June",E1613=7,"July",E1613=8,"August",E1613=9,"September",E1613=10,"October",E1613=11,"November",E1613=12,"December",E1613&gt;12,_xlfn.IFS(F1613=1,"January",F1613=2,"Febuary",F1613=3,"March",F1613=4,"April",F1613=5,"May",F1613=6,"June",F1613=7,"July",F1613=8,"August",F1613=9,"September",F1613=10,"October",F1613=11,"November",F1613=12,"December"))</f>
        <v>January</v>
      </c>
      <c r="J1613" s="10" t="str" cm="1">
        <f t="array" ref="J1613">_xlfn.IFS(OR(I1613="December",I1613="January",I1613="Febuary"),"Winter",OR(I1613="March",I1613="April",I1613="May"),"Spring",OR(I1613="June",I1613="July",I1613="August"),"Summer",OR(I1613="September",I1613="October",I1613="November"),"Fall")</f>
        <v>Winter</v>
      </c>
      <c r="K1613" s="13">
        <v>44953</v>
      </c>
      <c r="L1613" s="9">
        <f t="shared" si="201"/>
        <v>20</v>
      </c>
      <c r="M1613" s="9" t="s">
        <v>23</v>
      </c>
      <c r="N1613" s="9">
        <v>41600</v>
      </c>
      <c r="O1613" s="9">
        <v>1217</v>
      </c>
      <c r="P1613" s="14">
        <v>1178.41</v>
      </c>
      <c r="Q1613" s="14">
        <f t="shared" si="202"/>
        <v>1178.41</v>
      </c>
      <c r="R1613" s="9">
        <v>116</v>
      </c>
      <c r="S1613" s="9" t="b">
        <v>1</v>
      </c>
      <c r="T1613" s="9">
        <v>0</v>
      </c>
      <c r="U1613" s="9">
        <f t="shared" si="203"/>
        <v>0</v>
      </c>
      <c r="V1613" s="14">
        <f t="shared" si="204"/>
        <v>4621.59</v>
      </c>
      <c r="W1613" s="14">
        <f t="shared" si="205"/>
        <v>10.1587068965517</v>
      </c>
      <c r="X1613" s="14">
        <f t="shared" si="206"/>
        <v>0</v>
      </c>
      <c r="Y1613" s="9">
        <f t="shared" si="207"/>
        <v>0</v>
      </c>
    </row>
    <row r="1614" spans="1:25">
      <c r="A1614" s="5" t="s">
        <v>3331</v>
      </c>
      <c r="B1614" s="6" t="s">
        <v>3332</v>
      </c>
      <c r="C1614" s="7" t="s">
        <v>4131</v>
      </c>
      <c r="D1614" s="7">
        <v>44978</v>
      </c>
      <c r="E1614" s="6">
        <v>2</v>
      </c>
      <c r="F1614" s="6">
        <v>21</v>
      </c>
      <c r="G1614" s="6">
        <v>2023</v>
      </c>
      <c r="H1614" s="7">
        <f t="shared" si="200"/>
        <v>44978</v>
      </c>
      <c r="I1614" s="7" t="str" cm="1">
        <f t="array" ref="I1614">_xlfn.IFS(E1614=1,"January",E1614=2,"Febuary",E1614=3,"March",E1614=4,"April",E1614=5,"May",E1614=6,"June",E1614=7,"July",E1614=8,"August",E1614=9,"September",E1614=10,"October",E1614=11,"November",E1614=12,"December",E1614&gt;12,_xlfn.IFS(F1614=1,"January",F1614=2,"Febuary",F1614=3,"March",F1614=4,"April",F1614=5,"May",F1614=6,"June",F1614=7,"July",F1614=8,"August",F1614=9,"September",F1614=10,"October",F1614=11,"November",F1614=12,"December"))</f>
        <v>Febuary</v>
      </c>
      <c r="J1614" s="7" t="str" cm="1">
        <f t="array" ref="J1614">_xlfn.IFS(OR(I1614="December",I1614="January",I1614="Febuary"),"Winter",OR(I1614="March",I1614="April",I1614="May"),"Spring",OR(I1614="June",I1614="July",I1614="August"),"Summer",OR(I1614="September",I1614="October",I1614="November"),"Fall")</f>
        <v>Winter</v>
      </c>
      <c r="K1614" s="11">
        <v>45001</v>
      </c>
      <c r="L1614" s="6">
        <f t="shared" si="201"/>
        <v>23</v>
      </c>
      <c r="M1614" s="6" t="s">
        <v>19</v>
      </c>
      <c r="N1614" s="6">
        <v>58775</v>
      </c>
      <c r="O1614" s="6">
        <v>1438</v>
      </c>
      <c r="P1614" s="12">
        <v>2283.06</v>
      </c>
      <c r="Q1614" s="12">
        <f t="shared" si="202"/>
        <v>2283.06</v>
      </c>
      <c r="R1614" s="6">
        <v>199</v>
      </c>
      <c r="S1614" s="6" t="b">
        <v>0</v>
      </c>
      <c r="T1614" s="6">
        <v>0</v>
      </c>
      <c r="U1614" s="6">
        <f t="shared" si="203"/>
        <v>0</v>
      </c>
      <c r="V1614" s="12">
        <f t="shared" si="204"/>
        <v>7666.94</v>
      </c>
      <c r="W1614" s="12">
        <f t="shared" si="205"/>
        <v>11.4726633165829</v>
      </c>
      <c r="X1614" s="12">
        <f t="shared" si="206"/>
        <v>0</v>
      </c>
      <c r="Y1614" s="6">
        <f t="shared" si="207"/>
        <v>0</v>
      </c>
    </row>
    <row r="1615" spans="1:25">
      <c r="A1615" s="8" t="s">
        <v>3333</v>
      </c>
      <c r="B1615" s="9" t="s">
        <v>3334</v>
      </c>
      <c r="C1615" s="10" t="s">
        <v>4131</v>
      </c>
      <c r="D1615" s="10">
        <v>45059</v>
      </c>
      <c r="E1615" s="9">
        <v>5</v>
      </c>
      <c r="F1615" s="9">
        <v>13</v>
      </c>
      <c r="G1615" s="9">
        <v>2023</v>
      </c>
      <c r="H1615" s="10">
        <f t="shared" si="200"/>
        <v>45059</v>
      </c>
      <c r="I1615" s="10" t="str" cm="1">
        <f t="array" ref="I1615">_xlfn.IFS(E1615=1,"January",E1615=2,"Febuary",E1615=3,"March",E1615=4,"April",E1615=5,"May",E1615=6,"June",E1615=7,"July",E1615=8,"August",E1615=9,"September",E1615=10,"October",E1615=11,"November",E1615=12,"December",E1615&gt;12,_xlfn.IFS(F1615=1,"January",F1615=2,"Febuary",F1615=3,"March",F1615=4,"April",F1615=5,"May",F1615=6,"June",F1615=7,"July",F1615=8,"August",F1615=9,"September",F1615=10,"October",F1615=11,"November",F1615=12,"December"))</f>
        <v>May</v>
      </c>
      <c r="J1615" s="10" t="str" cm="1">
        <f t="array" ref="J1615">_xlfn.IFS(OR(I1615="December",I1615="January",I1615="Febuary"),"Winter",OR(I1615="March",I1615="April",I1615="May"),"Spring",OR(I1615="June",I1615="July",I1615="August"),"Summer",OR(I1615="September",I1615="October",I1615="November"),"Fall")</f>
        <v>Spring</v>
      </c>
      <c r="K1615" s="13">
        <v>45062</v>
      </c>
      <c r="L1615" s="9">
        <f t="shared" si="201"/>
        <v>3</v>
      </c>
      <c r="M1615" s="9" t="s">
        <v>33</v>
      </c>
      <c r="N1615" s="9">
        <v>91816</v>
      </c>
      <c r="O1615" s="9">
        <v>4404</v>
      </c>
      <c r="P1615" s="14">
        <v>7462.36</v>
      </c>
      <c r="Q1615" s="14">
        <f t="shared" si="202"/>
        <v>3636.145</v>
      </c>
      <c r="R1615" s="9">
        <v>575</v>
      </c>
      <c r="S1615" s="9" t="b">
        <v>1</v>
      </c>
      <c r="T1615" s="9">
        <v>0</v>
      </c>
      <c r="U1615" s="9">
        <f t="shared" si="203"/>
        <v>0</v>
      </c>
      <c r="V1615" s="14">
        <f t="shared" si="204"/>
        <v>25113.855</v>
      </c>
      <c r="W1615" s="14">
        <f t="shared" si="205"/>
        <v>6.32373043478261</v>
      </c>
      <c r="X1615" s="14">
        <f t="shared" si="206"/>
        <v>0</v>
      </c>
      <c r="Y1615" s="9">
        <f t="shared" si="207"/>
        <v>0</v>
      </c>
    </row>
    <row r="1616" spans="1:25">
      <c r="A1616" s="5" t="s">
        <v>3335</v>
      </c>
      <c r="B1616" s="6" t="s">
        <v>3336</v>
      </c>
      <c r="C1616" s="7" t="s">
        <v>4131</v>
      </c>
      <c r="D1616" s="7">
        <v>45064</v>
      </c>
      <c r="E1616" s="6">
        <v>5</v>
      </c>
      <c r="F1616" s="6">
        <v>18</v>
      </c>
      <c r="G1616" s="6">
        <v>2023</v>
      </c>
      <c r="H1616" s="7">
        <f t="shared" si="200"/>
        <v>45064</v>
      </c>
      <c r="I1616" s="7" t="str" cm="1">
        <f t="array" ref="I1616">_xlfn.IFS(E1616=1,"January",E1616=2,"Febuary",E1616=3,"March",E1616=4,"April",E1616=5,"May",E1616=6,"June",E1616=7,"July",E1616=8,"August",E1616=9,"September",E1616=10,"October",E1616=11,"November",E1616=12,"December",E1616&gt;12,_xlfn.IFS(F1616=1,"January",F1616=2,"Febuary",F1616=3,"March",F1616=4,"April",F1616=5,"May",F1616=6,"June",F1616=7,"July",F1616=8,"August",F1616=9,"September",F1616=10,"October",F1616=11,"November",F1616=12,"December"))</f>
        <v>May</v>
      </c>
      <c r="J1616" s="7" t="str" cm="1">
        <f t="array" ref="J1616">_xlfn.IFS(OR(I1616="December",I1616="January",I1616="Febuary"),"Winter",OR(I1616="March",I1616="April",I1616="May"),"Spring",OR(I1616="June",I1616="July",I1616="August"),"Summer",OR(I1616="September",I1616="October",I1616="November"),"Fall")</f>
        <v>Spring</v>
      </c>
      <c r="K1616" s="11">
        <v>45067</v>
      </c>
      <c r="L1616" s="6">
        <f t="shared" si="201"/>
        <v>3</v>
      </c>
      <c r="M1616" s="6" t="s">
        <v>14</v>
      </c>
      <c r="N1616" s="6">
        <v>91093</v>
      </c>
      <c r="O1616" s="6">
        <v>3214</v>
      </c>
      <c r="P1616" s="12">
        <v>5622.59</v>
      </c>
      <c r="Q1616" s="12">
        <f t="shared" si="202"/>
        <v>3636.145</v>
      </c>
      <c r="R1616" s="6">
        <v>162</v>
      </c>
      <c r="S1616" s="6" t="b">
        <v>1</v>
      </c>
      <c r="T1616" s="6">
        <v>0</v>
      </c>
      <c r="U1616" s="6">
        <f t="shared" si="203"/>
        <v>0</v>
      </c>
      <c r="V1616" s="12">
        <f t="shared" si="204"/>
        <v>4463.855</v>
      </c>
      <c r="W1616" s="12">
        <f t="shared" si="205"/>
        <v>22.4453395061728</v>
      </c>
      <c r="X1616" s="12">
        <f t="shared" si="206"/>
        <v>0</v>
      </c>
      <c r="Y1616" s="6">
        <f t="shared" si="207"/>
        <v>0</v>
      </c>
    </row>
    <row r="1617" spans="1:25">
      <c r="A1617" s="8" t="s">
        <v>3337</v>
      </c>
      <c r="B1617" s="9" t="s">
        <v>3338</v>
      </c>
      <c r="C1617" s="10" t="s">
        <v>4127</v>
      </c>
      <c r="D1617" s="10">
        <v>45114</v>
      </c>
      <c r="E1617" s="9">
        <v>7</v>
      </c>
      <c r="F1617" s="9">
        <v>7</v>
      </c>
      <c r="G1617" s="9">
        <v>2023</v>
      </c>
      <c r="H1617" s="10">
        <f t="shared" si="200"/>
        <v>45114</v>
      </c>
      <c r="I1617" s="10" t="str" cm="1">
        <f t="array" ref="I1617">_xlfn.IFS(E1617=1,"January",E1617=2,"Febuary",E1617=3,"March",E1617=4,"April",E1617=5,"May",E1617=6,"June",E1617=7,"July",E1617=8,"August",E1617=9,"September",E1617=10,"October",E1617=11,"November",E1617=12,"December",E1617&gt;12,_xlfn.IFS(F1617=1,"January",F1617=2,"Febuary",F1617=3,"March",F1617=4,"April",F1617=5,"May",F1617=6,"June",F1617=7,"July",F1617=8,"August",F1617=9,"September",F1617=10,"October",F1617=11,"November",F1617=12,"December"))</f>
        <v>July</v>
      </c>
      <c r="J1617" s="10" t="str" cm="1">
        <f t="array" ref="J1617">_xlfn.IFS(OR(I1617="December",I1617="January",I1617="Febuary"),"Winter",OR(I1617="March",I1617="April",I1617="May"),"Spring",OR(I1617="June",I1617="July",I1617="August"),"Summer",OR(I1617="September",I1617="October",I1617="November"),"Fall")</f>
        <v>Summer</v>
      </c>
      <c r="K1617" s="13">
        <v>45139</v>
      </c>
      <c r="L1617" s="9">
        <f t="shared" si="201"/>
        <v>25</v>
      </c>
      <c r="M1617" s="9" t="s">
        <v>138</v>
      </c>
      <c r="N1617" s="9">
        <v>36400</v>
      </c>
      <c r="O1617" s="9">
        <v>553</v>
      </c>
      <c r="P1617" s="14">
        <v>1094.19</v>
      </c>
      <c r="Q1617" s="14">
        <f t="shared" si="202"/>
        <v>1094.19</v>
      </c>
      <c r="R1617" s="9">
        <v>33</v>
      </c>
      <c r="S1617" s="9" t="b">
        <v>0</v>
      </c>
      <c r="T1617" s="9">
        <v>0</v>
      </c>
      <c r="U1617" s="9">
        <f t="shared" si="203"/>
        <v>0</v>
      </c>
      <c r="V1617" s="14">
        <f t="shared" si="204"/>
        <v>555.81</v>
      </c>
      <c r="W1617" s="14">
        <f t="shared" si="205"/>
        <v>33.1572727272727</v>
      </c>
      <c r="X1617" s="14">
        <f t="shared" si="206"/>
        <v>0</v>
      </c>
      <c r="Y1617" s="9">
        <f t="shared" si="207"/>
        <v>0</v>
      </c>
    </row>
    <row r="1618" spans="1:25">
      <c r="A1618" s="5" t="s">
        <v>3339</v>
      </c>
      <c r="B1618" s="6" t="s">
        <v>3340</v>
      </c>
      <c r="C1618" s="7" t="s">
        <v>4128</v>
      </c>
      <c r="D1618" s="7">
        <v>45141</v>
      </c>
      <c r="E1618" s="6">
        <v>8</v>
      </c>
      <c r="F1618" s="6">
        <v>3</v>
      </c>
      <c r="G1618" s="6">
        <v>2023</v>
      </c>
      <c r="H1618" s="7">
        <f t="shared" si="200"/>
        <v>45141</v>
      </c>
      <c r="I1618" s="7" t="str" cm="1">
        <f t="array" ref="I1618">_xlfn.IFS(E1618=1,"January",E1618=2,"Febuary",E1618=3,"March",E1618=4,"April",E1618=5,"May",E1618=6,"June",E1618=7,"July",E1618=8,"August",E1618=9,"September",E1618=10,"October",E1618=11,"November",E1618=12,"December",E1618&gt;12,_xlfn.IFS(F1618=1,"January",F1618=2,"Febuary",F1618=3,"March",F1618=4,"April",F1618=5,"May",F1618=6,"June",F1618=7,"July",F1618=8,"August",F1618=9,"September",F1618=10,"October",F1618=11,"November",F1618=12,"December"))</f>
        <v>August</v>
      </c>
      <c r="J1618" s="7" t="str" cm="1">
        <f t="array" ref="J1618">_xlfn.IFS(OR(I1618="December",I1618="January",I1618="Febuary"),"Winter",OR(I1618="March",I1618="April",I1618="May"),"Spring",OR(I1618="June",I1618="July",I1618="August"),"Summer",OR(I1618="September",I1618="October",I1618="November"),"Fall")</f>
        <v>Summer</v>
      </c>
      <c r="K1618" s="11">
        <v>45145</v>
      </c>
      <c r="L1618" s="6">
        <f t="shared" si="201"/>
        <v>4</v>
      </c>
      <c r="M1618" s="6" t="s">
        <v>23</v>
      </c>
      <c r="N1618" s="6">
        <v>5494</v>
      </c>
      <c r="O1618" s="6">
        <v>178</v>
      </c>
      <c r="P1618" s="12">
        <v>300.27</v>
      </c>
      <c r="Q1618" s="12">
        <f t="shared" si="202"/>
        <v>300.27</v>
      </c>
      <c r="R1618" s="6">
        <v>16</v>
      </c>
      <c r="S1618" s="6" t="b">
        <v>1</v>
      </c>
      <c r="T1618" s="6">
        <v>0</v>
      </c>
      <c r="U1618" s="6">
        <f t="shared" si="203"/>
        <v>0</v>
      </c>
      <c r="V1618" s="12">
        <f t="shared" si="204"/>
        <v>499.73</v>
      </c>
      <c r="W1618" s="12">
        <f t="shared" si="205"/>
        <v>18.766875</v>
      </c>
      <c r="X1618" s="12">
        <f t="shared" si="206"/>
        <v>0</v>
      </c>
      <c r="Y1618" s="6">
        <f t="shared" si="207"/>
        <v>0</v>
      </c>
    </row>
    <row r="1619" spans="1:25">
      <c r="A1619" s="8" t="s">
        <v>3341</v>
      </c>
      <c r="B1619" s="9" t="s">
        <v>3342</v>
      </c>
      <c r="C1619" s="10" t="s">
        <v>4129</v>
      </c>
      <c r="D1619" s="10">
        <v>45132</v>
      </c>
      <c r="E1619" s="9">
        <v>7</v>
      </c>
      <c r="F1619" s="9">
        <v>25</v>
      </c>
      <c r="G1619" s="9">
        <v>2023</v>
      </c>
      <c r="H1619" s="10">
        <f t="shared" si="200"/>
        <v>45132</v>
      </c>
      <c r="I1619" s="10" t="str" cm="1">
        <f t="array" ref="I1619">_xlfn.IFS(E1619=1,"January",E1619=2,"Febuary",E1619=3,"March",E1619=4,"April",E1619=5,"May",E1619=6,"June",E1619=7,"July",E1619=8,"August",E1619=9,"September",E1619=10,"October",E1619=11,"November",E1619=12,"December",E1619&gt;12,_xlfn.IFS(F1619=1,"January",F1619=2,"Febuary",F1619=3,"March",F1619=4,"April",F1619=5,"May",F1619=6,"June",F1619=7,"July",F1619=8,"August",F1619=9,"September",F1619=10,"October",F1619=11,"November",F1619=12,"December"))</f>
        <v>July</v>
      </c>
      <c r="J1619" s="10" t="str" cm="1">
        <f t="array" ref="J1619">_xlfn.IFS(OR(I1619="December",I1619="January",I1619="Febuary"),"Winter",OR(I1619="March",I1619="April",I1619="May"),"Spring",OR(I1619="June",I1619="July",I1619="August"),"Summer",OR(I1619="September",I1619="October",I1619="November"),"Fall")</f>
        <v>Summer</v>
      </c>
      <c r="K1619" s="13">
        <v>45141</v>
      </c>
      <c r="L1619" s="9">
        <f t="shared" si="201"/>
        <v>9</v>
      </c>
      <c r="M1619" s="9" t="s">
        <v>138</v>
      </c>
      <c r="N1619" s="9">
        <v>81688</v>
      </c>
      <c r="O1619" s="9">
        <v>3367</v>
      </c>
      <c r="P1619" s="14">
        <v>4720.79</v>
      </c>
      <c r="Q1619" s="14">
        <f t="shared" si="202"/>
        <v>3636.145</v>
      </c>
      <c r="R1619" s="9">
        <v>613</v>
      </c>
      <c r="S1619" s="9" t="b">
        <v>1</v>
      </c>
      <c r="T1619" s="9">
        <v>0</v>
      </c>
      <c r="U1619" s="9">
        <f t="shared" si="203"/>
        <v>0</v>
      </c>
      <c r="V1619" s="14">
        <f t="shared" si="204"/>
        <v>27013.855</v>
      </c>
      <c r="W1619" s="14">
        <f t="shared" si="205"/>
        <v>5.93172104404568</v>
      </c>
      <c r="X1619" s="14">
        <f t="shared" si="206"/>
        <v>0</v>
      </c>
      <c r="Y1619" s="9">
        <f t="shared" si="207"/>
        <v>0</v>
      </c>
    </row>
    <row r="1620" spans="1:25">
      <c r="A1620" s="5" t="s">
        <v>3343</v>
      </c>
      <c r="B1620" s="6" t="s">
        <v>3344</v>
      </c>
      <c r="C1620" s="7" t="s">
        <v>4131</v>
      </c>
      <c r="D1620" s="7">
        <v>44994</v>
      </c>
      <c r="E1620" s="6">
        <v>3</v>
      </c>
      <c r="F1620" s="6">
        <v>9</v>
      </c>
      <c r="G1620" s="6">
        <v>2023</v>
      </c>
      <c r="H1620" s="7">
        <f t="shared" si="200"/>
        <v>44994</v>
      </c>
      <c r="I1620" s="7" t="str" cm="1">
        <f t="array" ref="I1620">_xlfn.IFS(E1620=1,"January",E1620=2,"Febuary",E1620=3,"March",E1620=4,"April",E1620=5,"May",E1620=6,"June",E1620=7,"July",E1620=8,"August",E1620=9,"September",E1620=10,"October",E1620=11,"November",E1620=12,"December",E1620&gt;12,_xlfn.IFS(F1620=1,"January",F1620=2,"Febuary",F1620=3,"March",F1620=4,"April",F1620=5,"May",F1620=6,"June",F1620=7,"July",F1620=8,"August",F1620=9,"September",F1620=10,"October",F1620=11,"November",F1620=12,"December"))</f>
        <v>March</v>
      </c>
      <c r="J1620" s="7" t="str" cm="1">
        <f t="array" ref="J1620">_xlfn.IFS(OR(I1620="December",I1620="January",I1620="Febuary"),"Winter",OR(I1620="March",I1620="April",I1620="May"),"Spring",OR(I1620="June",I1620="July",I1620="August"),"Summer",OR(I1620="September",I1620="October",I1620="November"),"Fall")</f>
        <v>Spring</v>
      </c>
      <c r="K1620" s="11">
        <v>45021</v>
      </c>
      <c r="L1620" s="6">
        <f t="shared" si="201"/>
        <v>27</v>
      </c>
      <c r="M1620" s="6" t="s">
        <v>41</v>
      </c>
      <c r="N1620" s="6">
        <v>90431</v>
      </c>
      <c r="O1620" s="6">
        <v>3467</v>
      </c>
      <c r="P1620" s="12">
        <v>3497.62</v>
      </c>
      <c r="Q1620" s="12">
        <f t="shared" si="202"/>
        <v>3497.62</v>
      </c>
      <c r="R1620" s="6">
        <v>249</v>
      </c>
      <c r="S1620" s="6" t="b">
        <v>1</v>
      </c>
      <c r="T1620" s="6">
        <v>0</v>
      </c>
      <c r="U1620" s="6">
        <f t="shared" si="203"/>
        <v>0</v>
      </c>
      <c r="V1620" s="12">
        <f t="shared" si="204"/>
        <v>8952.38</v>
      </c>
      <c r="W1620" s="12">
        <f t="shared" si="205"/>
        <v>14.0466666666667</v>
      </c>
      <c r="X1620" s="12">
        <f t="shared" si="206"/>
        <v>0</v>
      </c>
      <c r="Y1620" s="6">
        <f t="shared" si="207"/>
        <v>0</v>
      </c>
    </row>
    <row r="1621" spans="1:25">
      <c r="A1621" s="8" t="s">
        <v>3345</v>
      </c>
      <c r="B1621" s="9" t="s">
        <v>3346</v>
      </c>
      <c r="C1621" s="10" t="s">
        <v>4131</v>
      </c>
      <c r="D1621" s="10">
        <v>44978</v>
      </c>
      <c r="E1621" s="9">
        <v>2</v>
      </c>
      <c r="F1621" s="9">
        <v>21</v>
      </c>
      <c r="G1621" s="9">
        <v>2023</v>
      </c>
      <c r="H1621" s="10">
        <f t="shared" si="200"/>
        <v>44978</v>
      </c>
      <c r="I1621" s="10" t="str" cm="1">
        <f t="array" ref="I1621">_xlfn.IFS(E1621=1,"January",E1621=2,"Febuary",E1621=3,"March",E1621=4,"April",E1621=5,"May",E1621=6,"June",E1621=7,"July",E1621=8,"August",E1621=9,"September",E1621=10,"October",E1621=11,"November",E1621=12,"December",E1621&gt;12,_xlfn.IFS(F1621=1,"January",F1621=2,"Febuary",F1621=3,"March",F1621=4,"April",F1621=5,"May",F1621=6,"June",F1621=7,"July",F1621=8,"August",F1621=9,"September",F1621=10,"October",F1621=11,"November",F1621=12,"December"))</f>
        <v>Febuary</v>
      </c>
      <c r="J1621" s="10" t="str" cm="1">
        <f t="array" ref="J1621">_xlfn.IFS(OR(I1621="December",I1621="January",I1621="Febuary"),"Winter",OR(I1621="March",I1621="April",I1621="May"),"Spring",OR(I1621="June",I1621="July",I1621="August"),"Summer",OR(I1621="September",I1621="October",I1621="November"),"Fall")</f>
        <v>Winter</v>
      </c>
      <c r="K1621" s="13">
        <v>45004</v>
      </c>
      <c r="L1621" s="9">
        <f t="shared" si="201"/>
        <v>26</v>
      </c>
      <c r="M1621" s="9" t="s">
        <v>33</v>
      </c>
      <c r="N1621" s="9">
        <v>75691</v>
      </c>
      <c r="O1621" s="9">
        <v>1277</v>
      </c>
      <c r="P1621" s="14">
        <v>1681.67</v>
      </c>
      <c r="Q1621" s="14">
        <f t="shared" si="202"/>
        <v>1681.67</v>
      </c>
      <c r="R1621" s="9">
        <v>200</v>
      </c>
      <c r="S1621" s="9" t="b">
        <v>0</v>
      </c>
      <c r="T1621" s="9">
        <v>0</v>
      </c>
      <c r="U1621" s="9">
        <f t="shared" si="203"/>
        <v>0</v>
      </c>
      <c r="V1621" s="14">
        <f t="shared" si="204"/>
        <v>8318.33</v>
      </c>
      <c r="W1621" s="14">
        <f t="shared" si="205"/>
        <v>8.40835</v>
      </c>
      <c r="X1621" s="14">
        <f t="shared" si="206"/>
        <v>0</v>
      </c>
      <c r="Y1621" s="9">
        <f t="shared" si="207"/>
        <v>0</v>
      </c>
    </row>
    <row r="1622" spans="1:25">
      <c r="A1622" s="5" t="s">
        <v>3347</v>
      </c>
      <c r="B1622" s="6" t="s">
        <v>3348</v>
      </c>
      <c r="C1622" s="7" t="s">
        <v>4128</v>
      </c>
      <c r="D1622" s="7">
        <v>45211</v>
      </c>
      <c r="E1622" s="6">
        <v>10</v>
      </c>
      <c r="F1622" s="6">
        <v>12</v>
      </c>
      <c r="G1622" s="6">
        <v>2023</v>
      </c>
      <c r="H1622" s="7">
        <f t="shared" si="200"/>
        <v>45211</v>
      </c>
      <c r="I1622" s="7" t="str" cm="1">
        <f t="array" ref="I1622">_xlfn.IFS(E1622=1,"January",E1622=2,"Febuary",E1622=3,"March",E1622=4,"April",E1622=5,"May",E1622=6,"June",E1622=7,"July",E1622=8,"August",E1622=9,"September",E1622=10,"October",E1622=11,"November",E1622=12,"December",E1622&gt;12,_xlfn.IFS(F1622=1,"January",F1622=2,"Febuary",F1622=3,"March",F1622=4,"April",F1622=5,"May",F1622=6,"June",F1622=7,"July",F1622=8,"August",F1622=9,"September",F1622=10,"October",F1622=11,"November",F1622=12,"December"))</f>
        <v>October</v>
      </c>
      <c r="J1622" s="7" t="str" cm="1">
        <f t="array" ref="J1622">_xlfn.IFS(OR(I1622="December",I1622="January",I1622="Febuary"),"Winter",OR(I1622="March",I1622="April",I1622="May"),"Spring",OR(I1622="June",I1622="July",I1622="August"),"Summer",OR(I1622="September",I1622="October",I1622="November"),"Fall")</f>
        <v>Fall</v>
      </c>
      <c r="K1622" s="11">
        <v>45217</v>
      </c>
      <c r="L1622" s="6">
        <f t="shared" si="201"/>
        <v>6</v>
      </c>
      <c r="M1622" s="6" t="s">
        <v>23</v>
      </c>
      <c r="N1622" s="6">
        <v>98419</v>
      </c>
      <c r="O1622" s="6">
        <v>4812</v>
      </c>
      <c r="P1622" s="12">
        <v>2702.43</v>
      </c>
      <c r="Q1622" s="12">
        <f t="shared" si="202"/>
        <v>2702.43</v>
      </c>
      <c r="R1622" s="6">
        <v>943</v>
      </c>
      <c r="S1622" s="6" t="b">
        <v>0</v>
      </c>
      <c r="T1622" s="6">
        <v>0</v>
      </c>
      <c r="U1622" s="6">
        <f t="shared" si="203"/>
        <v>0</v>
      </c>
      <c r="V1622" s="12">
        <f t="shared" si="204"/>
        <v>44447.57</v>
      </c>
      <c r="W1622" s="12">
        <f t="shared" si="205"/>
        <v>2.86577942735949</v>
      </c>
      <c r="X1622" s="12">
        <f t="shared" si="206"/>
        <v>0</v>
      </c>
      <c r="Y1622" s="6">
        <f t="shared" si="207"/>
        <v>0</v>
      </c>
    </row>
    <row r="1623" spans="1:25">
      <c r="A1623" s="8" t="s">
        <v>3349</v>
      </c>
      <c r="B1623" s="9" t="s">
        <v>3350</v>
      </c>
      <c r="C1623" s="10" t="s">
        <v>4131</v>
      </c>
      <c r="D1623" s="10">
        <v>45001</v>
      </c>
      <c r="E1623" s="9">
        <v>3</v>
      </c>
      <c r="F1623" s="9">
        <v>16</v>
      </c>
      <c r="G1623" s="9">
        <v>2023</v>
      </c>
      <c r="H1623" s="10">
        <f t="shared" si="200"/>
        <v>45001</v>
      </c>
      <c r="I1623" s="10" t="str" cm="1">
        <f t="array" ref="I1623">_xlfn.IFS(E1623=1,"January",E1623=2,"Febuary",E1623=3,"March",E1623=4,"April",E1623=5,"May",E1623=6,"June",E1623=7,"July",E1623=8,"August",E1623=9,"September",E1623=10,"October",E1623=11,"November",E1623=12,"December",E1623&gt;12,_xlfn.IFS(F1623=1,"January",F1623=2,"Febuary",F1623=3,"March",F1623=4,"April",F1623=5,"May",F1623=6,"June",F1623=7,"July",F1623=8,"August",F1623=9,"September",F1623=10,"October",F1623=11,"November",F1623=12,"December"))</f>
        <v>March</v>
      </c>
      <c r="J1623" s="10" t="str" cm="1">
        <f t="array" ref="J1623">_xlfn.IFS(OR(I1623="December",I1623="January",I1623="Febuary"),"Winter",OR(I1623="March",I1623="April",I1623="May"),"Spring",OR(I1623="June",I1623="July",I1623="August"),"Summer",OR(I1623="September",I1623="October",I1623="November"),"Fall")</f>
        <v>Spring</v>
      </c>
      <c r="K1623" s="13">
        <v>45019</v>
      </c>
      <c r="L1623" s="9">
        <f t="shared" si="201"/>
        <v>18</v>
      </c>
      <c r="M1623" s="9" t="s">
        <v>19</v>
      </c>
      <c r="N1623" s="9">
        <v>44001</v>
      </c>
      <c r="O1623" s="9">
        <v>1229</v>
      </c>
      <c r="P1623" s="14">
        <v>1987.59</v>
      </c>
      <c r="Q1623" s="14">
        <f t="shared" si="202"/>
        <v>1987.59</v>
      </c>
      <c r="R1623" s="9">
        <v>207</v>
      </c>
      <c r="S1623" s="9" t="b">
        <v>0</v>
      </c>
      <c r="T1623" s="9">
        <v>0</v>
      </c>
      <c r="U1623" s="9">
        <f t="shared" si="203"/>
        <v>0</v>
      </c>
      <c r="V1623" s="14">
        <f t="shared" si="204"/>
        <v>8362.41</v>
      </c>
      <c r="W1623" s="14">
        <f t="shared" si="205"/>
        <v>9.60188405797101</v>
      </c>
      <c r="X1623" s="14">
        <f t="shared" si="206"/>
        <v>0</v>
      </c>
      <c r="Y1623" s="9">
        <f t="shared" si="207"/>
        <v>0</v>
      </c>
    </row>
    <row r="1624" spans="1:25">
      <c r="A1624" s="5" t="s">
        <v>3351</v>
      </c>
      <c r="B1624" s="6" t="s">
        <v>3352</v>
      </c>
      <c r="C1624" s="7" t="s">
        <v>4129</v>
      </c>
      <c r="D1624" s="7">
        <v>45169</v>
      </c>
      <c r="E1624" s="6">
        <v>8</v>
      </c>
      <c r="F1624" s="6">
        <v>31</v>
      </c>
      <c r="G1624" s="6">
        <v>2023</v>
      </c>
      <c r="H1624" s="7">
        <f t="shared" si="200"/>
        <v>45169</v>
      </c>
      <c r="I1624" s="7" t="str" cm="1">
        <f t="array" ref="I1624">_xlfn.IFS(E1624=1,"January",E1624=2,"Febuary",E1624=3,"March",E1624=4,"April",E1624=5,"May",E1624=6,"June",E1624=7,"July",E1624=8,"August",E1624=9,"September",E1624=10,"October",E1624=11,"November",E1624=12,"December",E1624&gt;12,_xlfn.IFS(F1624=1,"January",F1624=2,"Febuary",F1624=3,"March",F1624=4,"April",F1624=5,"May",F1624=6,"June",F1624=7,"July",F1624=8,"August",F1624=9,"September",F1624=10,"October",F1624=11,"November",F1624=12,"December"))</f>
        <v>August</v>
      </c>
      <c r="J1624" s="7" t="str" cm="1">
        <f t="array" ref="J1624">_xlfn.IFS(OR(I1624="December",I1624="January",I1624="Febuary"),"Winter",OR(I1624="March",I1624="April",I1624="May"),"Spring",OR(I1624="June",I1624="July",I1624="August"),"Summer",OR(I1624="September",I1624="October",I1624="November"),"Fall")</f>
        <v>Summer</v>
      </c>
      <c r="K1624" s="11">
        <v>45173</v>
      </c>
      <c r="L1624" s="6">
        <f t="shared" si="201"/>
        <v>4</v>
      </c>
      <c r="M1624" s="6" t="s">
        <v>23</v>
      </c>
      <c r="N1624" s="6">
        <v>68364</v>
      </c>
      <c r="O1624" s="6">
        <v>1118</v>
      </c>
      <c r="P1624" s="12">
        <v>1306.87</v>
      </c>
      <c r="Q1624" s="12">
        <f t="shared" si="202"/>
        <v>1306.87</v>
      </c>
      <c r="R1624" s="6">
        <v>96</v>
      </c>
      <c r="S1624" s="6" t="b">
        <v>1</v>
      </c>
      <c r="T1624" s="6">
        <v>0</v>
      </c>
      <c r="U1624" s="6">
        <f t="shared" si="203"/>
        <v>0</v>
      </c>
      <c r="V1624" s="12">
        <f t="shared" si="204"/>
        <v>3493.13</v>
      </c>
      <c r="W1624" s="12">
        <f t="shared" si="205"/>
        <v>13.6132291666667</v>
      </c>
      <c r="X1624" s="12">
        <f t="shared" si="206"/>
        <v>0</v>
      </c>
      <c r="Y1624" s="6">
        <f t="shared" si="207"/>
        <v>0</v>
      </c>
    </row>
    <row r="1625" spans="1:25">
      <c r="A1625" s="8" t="s">
        <v>3353</v>
      </c>
      <c r="B1625" s="9" t="s">
        <v>3354</v>
      </c>
      <c r="C1625" s="10" t="s">
        <v>4131</v>
      </c>
      <c r="D1625" s="10">
        <v>45182</v>
      </c>
      <c r="E1625" s="9">
        <v>9</v>
      </c>
      <c r="F1625" s="9">
        <v>13</v>
      </c>
      <c r="G1625" s="9">
        <v>2023</v>
      </c>
      <c r="H1625" s="10">
        <f t="shared" si="200"/>
        <v>45182</v>
      </c>
      <c r="I1625" s="10" t="str" cm="1">
        <f t="array" ref="I1625">_xlfn.IFS(E1625=1,"January",E1625=2,"Febuary",E1625=3,"March",E1625=4,"April",E1625=5,"May",E1625=6,"June",E1625=7,"July",E1625=8,"August",E1625=9,"September",E1625=10,"October",E1625=11,"November",E1625=12,"December",E1625&gt;12,_xlfn.IFS(F1625=1,"January",F1625=2,"Febuary",F1625=3,"March",F1625=4,"April",F1625=5,"May",F1625=6,"June",F1625=7,"July",F1625=8,"August",F1625=9,"September",F1625=10,"October",F1625=11,"November",F1625=12,"December"))</f>
        <v>September</v>
      </c>
      <c r="J1625" s="10" t="str" cm="1">
        <f t="array" ref="J1625">_xlfn.IFS(OR(I1625="December",I1625="January",I1625="Febuary"),"Winter",OR(I1625="March",I1625="April",I1625="May"),"Spring",OR(I1625="June",I1625="July",I1625="August"),"Summer",OR(I1625="September",I1625="October",I1625="November"),"Fall")</f>
        <v>Fall</v>
      </c>
      <c r="K1625" s="13">
        <v>45207</v>
      </c>
      <c r="L1625" s="9">
        <f t="shared" si="201"/>
        <v>25</v>
      </c>
      <c r="M1625" s="9" t="s">
        <v>41</v>
      </c>
      <c r="N1625" s="9">
        <v>46028</v>
      </c>
      <c r="O1625" s="9">
        <v>792</v>
      </c>
      <c r="P1625" s="14">
        <v>419.79</v>
      </c>
      <c r="Q1625" s="14">
        <f t="shared" si="202"/>
        <v>419.79</v>
      </c>
      <c r="R1625" s="9">
        <v>147</v>
      </c>
      <c r="S1625" s="9" t="b">
        <v>1</v>
      </c>
      <c r="T1625" s="9">
        <v>0</v>
      </c>
      <c r="U1625" s="9">
        <f t="shared" si="203"/>
        <v>0</v>
      </c>
      <c r="V1625" s="14">
        <f t="shared" si="204"/>
        <v>6930.21</v>
      </c>
      <c r="W1625" s="14">
        <f t="shared" si="205"/>
        <v>2.85571428571429</v>
      </c>
      <c r="X1625" s="14">
        <f t="shared" si="206"/>
        <v>0</v>
      </c>
      <c r="Y1625" s="9">
        <f t="shared" si="207"/>
        <v>0</v>
      </c>
    </row>
    <row r="1626" spans="1:25">
      <c r="A1626" s="5" t="s">
        <v>3355</v>
      </c>
      <c r="B1626" s="6" t="s">
        <v>3356</v>
      </c>
      <c r="C1626" s="7" t="s">
        <v>4127</v>
      </c>
      <c r="D1626" s="7">
        <v>45249</v>
      </c>
      <c r="E1626" s="6">
        <v>11</v>
      </c>
      <c r="F1626" s="6">
        <v>19</v>
      </c>
      <c r="G1626" s="6">
        <v>2023</v>
      </c>
      <c r="H1626" s="7">
        <f t="shared" si="200"/>
        <v>45249</v>
      </c>
      <c r="I1626" s="7" t="str" cm="1">
        <f t="array" ref="I1626">_xlfn.IFS(E1626=1,"January",E1626=2,"Febuary",E1626=3,"March",E1626=4,"April",E1626=5,"May",E1626=6,"June",E1626=7,"July",E1626=8,"August",E1626=9,"September",E1626=10,"October",E1626=11,"November",E1626=12,"December",E1626&gt;12,_xlfn.IFS(F1626=1,"January",F1626=2,"Febuary",F1626=3,"March",F1626=4,"April",F1626=5,"May",F1626=6,"June",F1626=7,"July",F1626=8,"August",F1626=9,"September",F1626=10,"October",F1626=11,"November",F1626=12,"December"))</f>
        <v>November</v>
      </c>
      <c r="J1626" s="7" t="str" cm="1">
        <f t="array" ref="J1626">_xlfn.IFS(OR(I1626="December",I1626="January",I1626="Febuary"),"Winter",OR(I1626="March",I1626="April",I1626="May"),"Spring",OR(I1626="June",I1626="July",I1626="August"),"Summer",OR(I1626="September",I1626="October",I1626="November"),"Fall")</f>
        <v>Fall</v>
      </c>
      <c r="K1626" s="11">
        <v>45264</v>
      </c>
      <c r="L1626" s="6">
        <f t="shared" si="201"/>
        <v>15</v>
      </c>
      <c r="M1626" s="6" t="s">
        <v>41</v>
      </c>
      <c r="N1626" s="6">
        <v>98659</v>
      </c>
      <c r="O1626" s="6">
        <v>1374</v>
      </c>
      <c r="P1626" s="12">
        <v>815.83</v>
      </c>
      <c r="Q1626" s="12">
        <f t="shared" si="202"/>
        <v>815.83</v>
      </c>
      <c r="R1626" s="6">
        <v>87</v>
      </c>
      <c r="S1626" s="6" t="b">
        <v>1</v>
      </c>
      <c r="T1626" s="6">
        <v>0</v>
      </c>
      <c r="U1626" s="6">
        <f t="shared" si="203"/>
        <v>0</v>
      </c>
      <c r="V1626" s="12">
        <f t="shared" si="204"/>
        <v>3534.17</v>
      </c>
      <c r="W1626" s="12">
        <f t="shared" si="205"/>
        <v>9.37735632183908</v>
      </c>
      <c r="X1626" s="12">
        <f t="shared" si="206"/>
        <v>0</v>
      </c>
      <c r="Y1626" s="6">
        <f t="shared" si="207"/>
        <v>0</v>
      </c>
    </row>
    <row r="1627" spans="1:25">
      <c r="A1627" s="8" t="s">
        <v>3357</v>
      </c>
      <c r="B1627" s="9" t="s">
        <v>3358</v>
      </c>
      <c r="C1627" s="10" t="s">
        <v>4131</v>
      </c>
      <c r="D1627" s="10">
        <v>45176</v>
      </c>
      <c r="E1627" s="9">
        <v>9</v>
      </c>
      <c r="F1627" s="9">
        <v>7</v>
      </c>
      <c r="G1627" s="9">
        <v>2023</v>
      </c>
      <c r="H1627" s="10">
        <f t="shared" si="200"/>
        <v>45176</v>
      </c>
      <c r="I1627" s="10" t="str" cm="1">
        <f t="array" ref="I1627">_xlfn.IFS(E1627=1,"January",E1627=2,"Febuary",E1627=3,"March",E1627=4,"April",E1627=5,"May",E1627=6,"June",E1627=7,"July",E1627=8,"August",E1627=9,"September",E1627=10,"October",E1627=11,"November",E1627=12,"December",E1627&gt;12,_xlfn.IFS(F1627=1,"January",F1627=2,"Febuary",F1627=3,"March",F1627=4,"April",F1627=5,"May",F1627=6,"June",F1627=7,"July",F1627=8,"August",F1627=9,"September",F1627=10,"October",F1627=11,"November",F1627=12,"December"))</f>
        <v>September</v>
      </c>
      <c r="J1627" s="10" t="str" cm="1">
        <f t="array" ref="J1627">_xlfn.IFS(OR(I1627="December",I1627="January",I1627="Febuary"),"Winter",OR(I1627="March",I1627="April",I1627="May"),"Spring",OR(I1627="June",I1627="July",I1627="August"),"Summer",OR(I1627="September",I1627="October",I1627="November"),"Fall")</f>
        <v>Fall</v>
      </c>
      <c r="K1627" s="13">
        <v>45194</v>
      </c>
      <c r="L1627" s="9">
        <f t="shared" si="201"/>
        <v>18</v>
      </c>
      <c r="M1627" s="9" t="s">
        <v>14</v>
      </c>
      <c r="N1627" s="9">
        <v>38573</v>
      </c>
      <c r="O1627" s="9">
        <v>1625</v>
      </c>
      <c r="P1627" s="14">
        <v>1756.95</v>
      </c>
      <c r="Q1627" s="14">
        <f t="shared" si="202"/>
        <v>1756.95</v>
      </c>
      <c r="R1627" s="9">
        <v>0</v>
      </c>
      <c r="S1627" s="9" t="b">
        <v>0</v>
      </c>
      <c r="T1627" s="9">
        <v>0</v>
      </c>
      <c r="U1627" s="9">
        <f t="shared" si="203"/>
        <v>0</v>
      </c>
      <c r="V1627" s="14">
        <f t="shared" si="204"/>
        <v>-1756.95</v>
      </c>
      <c r="W1627" s="14">
        <f t="shared" si="205"/>
        <v>0</v>
      </c>
      <c r="X1627" s="14">
        <f t="shared" si="206"/>
        <v>0</v>
      </c>
      <c r="Y1627" s="9">
        <f t="shared" si="207"/>
        <v>0</v>
      </c>
    </row>
    <row r="1628" spans="1:25">
      <c r="A1628" s="5" t="s">
        <v>3359</v>
      </c>
      <c r="B1628" s="6" t="s">
        <v>3360</v>
      </c>
      <c r="C1628" s="7" t="s">
        <v>4129</v>
      </c>
      <c r="D1628" s="7" t="s">
        <v>2225</v>
      </c>
      <c r="E1628" s="6">
        <v>18</v>
      </c>
      <c r="F1628" s="6">
        <v>10</v>
      </c>
      <c r="G1628" s="6">
        <v>2023</v>
      </c>
      <c r="H1628" s="7">
        <f t="shared" si="200"/>
        <v>45217</v>
      </c>
      <c r="I1628" s="7" t="str" cm="1">
        <f t="array" ref="I1628">_xlfn.IFS(E1628=1,"January",E1628=2,"Febuary",E1628=3,"March",E1628=4,"April",E1628=5,"May",E1628=6,"June",E1628=7,"July",E1628=8,"August",E1628=9,"September",E1628=10,"October",E1628=11,"November",E1628=12,"December",E1628&gt;12,_xlfn.IFS(F1628=1,"January",F1628=2,"Febuary",F1628=3,"March",F1628=4,"April",F1628=5,"May",F1628=6,"June",F1628=7,"July",F1628=8,"August",F1628=9,"September",F1628=10,"October",F1628=11,"November",F1628=12,"December"))</f>
        <v>October</v>
      </c>
      <c r="J1628" s="7" t="str" cm="1">
        <f t="array" ref="J1628">_xlfn.IFS(OR(I1628="December",I1628="January",I1628="Febuary"),"Winter",OR(I1628="March",I1628="April",I1628="May"),"Spring",OR(I1628="June",I1628="July",I1628="August"),"Summer",OR(I1628="September",I1628="October",I1628="November"),"Fall")</f>
        <v>Fall</v>
      </c>
      <c r="K1628" s="11">
        <v>45242</v>
      </c>
      <c r="L1628" s="6">
        <f t="shared" si="201"/>
        <v>25</v>
      </c>
      <c r="M1628" s="6" t="s">
        <v>33</v>
      </c>
      <c r="N1628" s="6">
        <v>1806</v>
      </c>
      <c r="O1628" s="6">
        <v>26</v>
      </c>
      <c r="P1628" s="12">
        <v>35.75</v>
      </c>
      <c r="Q1628" s="12">
        <f t="shared" si="202"/>
        <v>35.75</v>
      </c>
      <c r="R1628" s="6">
        <v>4</v>
      </c>
      <c r="S1628" s="6" t="b">
        <v>1</v>
      </c>
      <c r="T1628" s="6">
        <v>0</v>
      </c>
      <c r="U1628" s="6">
        <f t="shared" si="203"/>
        <v>0</v>
      </c>
      <c r="V1628" s="12">
        <f t="shared" si="204"/>
        <v>164.25</v>
      </c>
      <c r="W1628" s="12">
        <f t="shared" si="205"/>
        <v>8.9375</v>
      </c>
      <c r="X1628" s="12">
        <f t="shared" si="206"/>
        <v>0</v>
      </c>
      <c r="Y1628" s="6">
        <f t="shared" si="207"/>
        <v>0</v>
      </c>
    </row>
    <row r="1629" spans="1:25">
      <c r="A1629" s="8" t="s">
        <v>3361</v>
      </c>
      <c r="B1629" s="9" t="s">
        <v>3362</v>
      </c>
      <c r="C1629" s="10" t="s">
        <v>4129</v>
      </c>
      <c r="D1629" s="10">
        <v>44977</v>
      </c>
      <c r="E1629" s="9">
        <v>2</v>
      </c>
      <c r="F1629" s="9">
        <v>20</v>
      </c>
      <c r="G1629" s="9">
        <v>2023</v>
      </c>
      <c r="H1629" s="10">
        <f t="shared" si="200"/>
        <v>44977</v>
      </c>
      <c r="I1629" s="10" t="str" cm="1">
        <f t="array" ref="I1629">_xlfn.IFS(E1629=1,"January",E1629=2,"Febuary",E1629=3,"March",E1629=4,"April",E1629=5,"May",E1629=6,"June",E1629=7,"July",E1629=8,"August",E1629=9,"September",E1629=10,"October",E1629=11,"November",E1629=12,"December",E1629&gt;12,_xlfn.IFS(F1629=1,"January",F1629=2,"Febuary",F1629=3,"March",F1629=4,"April",F1629=5,"May",F1629=6,"June",F1629=7,"July",F1629=8,"August",F1629=9,"September",F1629=10,"October",F1629=11,"November",F1629=12,"December"))</f>
        <v>Febuary</v>
      </c>
      <c r="J1629" s="10" t="str" cm="1">
        <f t="array" ref="J1629">_xlfn.IFS(OR(I1629="December",I1629="January",I1629="Febuary"),"Winter",OR(I1629="March",I1629="April",I1629="May"),"Spring",OR(I1629="June",I1629="July",I1629="August"),"Summer",OR(I1629="September",I1629="October",I1629="November"),"Fall")</f>
        <v>Winter</v>
      </c>
      <c r="K1629" s="13">
        <v>44989</v>
      </c>
      <c r="L1629" s="9">
        <f t="shared" si="201"/>
        <v>12</v>
      </c>
      <c r="M1629" s="9" t="s">
        <v>33</v>
      </c>
      <c r="N1629" s="9">
        <v>57638</v>
      </c>
      <c r="O1629" s="9">
        <v>864</v>
      </c>
      <c r="P1629" s="14">
        <v>1033.61</v>
      </c>
      <c r="Q1629" s="14">
        <f t="shared" si="202"/>
        <v>1033.61</v>
      </c>
      <c r="R1629" s="9">
        <v>126</v>
      </c>
      <c r="S1629" s="9" t="b">
        <v>0</v>
      </c>
      <c r="T1629" s="9">
        <v>0</v>
      </c>
      <c r="U1629" s="9">
        <f t="shared" si="203"/>
        <v>0</v>
      </c>
      <c r="V1629" s="14">
        <f t="shared" si="204"/>
        <v>5266.39</v>
      </c>
      <c r="W1629" s="14">
        <f t="shared" si="205"/>
        <v>8.20325396825397</v>
      </c>
      <c r="X1629" s="14">
        <f t="shared" si="206"/>
        <v>0</v>
      </c>
      <c r="Y1629" s="9">
        <f t="shared" si="207"/>
        <v>0</v>
      </c>
    </row>
    <row r="1630" spans="1:25">
      <c r="A1630" s="5" t="s">
        <v>3363</v>
      </c>
      <c r="B1630" s="6" t="s">
        <v>3364</v>
      </c>
      <c r="C1630" s="7" t="s">
        <v>4128</v>
      </c>
      <c r="D1630" s="7">
        <v>45057</v>
      </c>
      <c r="E1630" s="6">
        <v>5</v>
      </c>
      <c r="F1630" s="6">
        <v>11</v>
      </c>
      <c r="G1630" s="6">
        <v>2023</v>
      </c>
      <c r="H1630" s="7">
        <f t="shared" si="200"/>
        <v>45057</v>
      </c>
      <c r="I1630" s="7" t="str" cm="1">
        <f t="array" ref="I1630">_xlfn.IFS(E1630=1,"January",E1630=2,"Febuary",E1630=3,"March",E1630=4,"April",E1630=5,"May",E1630=6,"June",E1630=7,"July",E1630=8,"August",E1630=9,"September",E1630=10,"October",E1630=11,"November",E1630=12,"December",E1630&gt;12,_xlfn.IFS(F1630=1,"January",F1630=2,"Febuary",F1630=3,"March",F1630=4,"April",F1630=5,"May",F1630=6,"June",F1630=7,"July",F1630=8,"August",F1630=9,"September",F1630=10,"October",F1630=11,"November",F1630=12,"December"))</f>
        <v>May</v>
      </c>
      <c r="J1630" s="7" t="str" cm="1">
        <f t="array" ref="J1630">_xlfn.IFS(OR(I1630="December",I1630="January",I1630="Febuary"),"Winter",OR(I1630="March",I1630="April",I1630="May"),"Spring",OR(I1630="June",I1630="July",I1630="August"),"Summer",OR(I1630="September",I1630="October",I1630="November"),"Fall")</f>
        <v>Spring</v>
      </c>
      <c r="K1630" s="11">
        <v>45081</v>
      </c>
      <c r="L1630" s="6">
        <f t="shared" si="201"/>
        <v>24</v>
      </c>
      <c r="M1630" s="6" t="s">
        <v>19</v>
      </c>
      <c r="N1630" s="6">
        <v>30757</v>
      </c>
      <c r="O1630" s="6">
        <v>1353</v>
      </c>
      <c r="P1630" s="12">
        <v>1933.18</v>
      </c>
      <c r="Q1630" s="12">
        <f t="shared" si="202"/>
        <v>1933.18</v>
      </c>
      <c r="R1630" s="6">
        <v>151</v>
      </c>
      <c r="S1630" s="6" t="b">
        <v>1</v>
      </c>
      <c r="T1630" s="6">
        <v>30769</v>
      </c>
      <c r="U1630" s="6">
        <f t="shared" si="203"/>
        <v>0.490753680652605</v>
      </c>
      <c r="V1630" s="12">
        <f t="shared" si="204"/>
        <v>5616.82</v>
      </c>
      <c r="W1630" s="12">
        <f t="shared" si="205"/>
        <v>12.8025165562914</v>
      </c>
      <c r="X1630" s="12">
        <f t="shared" si="206"/>
        <v>0.0628288212161591</v>
      </c>
      <c r="Y1630" s="6">
        <f t="shared" si="207"/>
        <v>1.00039015508665</v>
      </c>
    </row>
    <row r="1631" spans="1:25">
      <c r="A1631" s="8" t="s">
        <v>3365</v>
      </c>
      <c r="B1631" s="9" t="s">
        <v>3366</v>
      </c>
      <c r="C1631" s="10" t="s">
        <v>4131</v>
      </c>
      <c r="D1631" s="10">
        <v>45157</v>
      </c>
      <c r="E1631" s="9">
        <v>8</v>
      </c>
      <c r="F1631" s="9">
        <v>19</v>
      </c>
      <c r="G1631" s="9">
        <v>2023</v>
      </c>
      <c r="H1631" s="10">
        <f t="shared" si="200"/>
        <v>45157</v>
      </c>
      <c r="I1631" s="10" t="str" cm="1">
        <f t="array" ref="I1631">_xlfn.IFS(E1631=1,"January",E1631=2,"Febuary",E1631=3,"March",E1631=4,"April",E1631=5,"May",E1631=6,"June",E1631=7,"July",E1631=8,"August",E1631=9,"September",E1631=10,"October",E1631=11,"November",E1631=12,"December",E1631&gt;12,_xlfn.IFS(F1631=1,"January",F1631=2,"Febuary",F1631=3,"March",F1631=4,"April",F1631=5,"May",F1631=6,"June",F1631=7,"July",F1631=8,"August",F1631=9,"September",F1631=10,"October",F1631=11,"November",F1631=12,"December"))</f>
        <v>August</v>
      </c>
      <c r="J1631" s="10" t="str" cm="1">
        <f t="array" ref="J1631">_xlfn.IFS(OR(I1631="December",I1631="January",I1631="Febuary"),"Winter",OR(I1631="March",I1631="April",I1631="May"),"Spring",OR(I1631="June",I1631="July",I1631="August"),"Summer",OR(I1631="September",I1631="October",I1631="November"),"Fall")</f>
        <v>Summer</v>
      </c>
      <c r="K1631" s="13">
        <v>45163</v>
      </c>
      <c r="L1631" s="9">
        <f t="shared" si="201"/>
        <v>6</v>
      </c>
      <c r="M1631" s="9" t="s">
        <v>41</v>
      </c>
      <c r="N1631" s="9">
        <v>35636</v>
      </c>
      <c r="O1631" s="9">
        <v>847</v>
      </c>
      <c r="P1631" s="14">
        <v>1033.71</v>
      </c>
      <c r="Q1631" s="14">
        <f t="shared" si="202"/>
        <v>1033.71</v>
      </c>
      <c r="R1631" s="9">
        <v>79</v>
      </c>
      <c r="S1631" s="9" t="b">
        <v>1</v>
      </c>
      <c r="T1631" s="9">
        <v>0</v>
      </c>
      <c r="U1631" s="9">
        <f t="shared" si="203"/>
        <v>0</v>
      </c>
      <c r="V1631" s="14">
        <f t="shared" si="204"/>
        <v>2916.29</v>
      </c>
      <c r="W1631" s="14">
        <f t="shared" si="205"/>
        <v>13.0849367088608</v>
      </c>
      <c r="X1631" s="14">
        <f t="shared" si="206"/>
        <v>0</v>
      </c>
      <c r="Y1631" s="9">
        <f t="shared" si="207"/>
        <v>0</v>
      </c>
    </row>
    <row r="1632" spans="1:25">
      <c r="A1632" s="5" t="s">
        <v>3367</v>
      </c>
      <c r="B1632" s="6" t="s">
        <v>3368</v>
      </c>
      <c r="C1632" s="7" t="s">
        <v>4131</v>
      </c>
      <c r="D1632" s="7">
        <v>45111</v>
      </c>
      <c r="E1632" s="6">
        <v>7</v>
      </c>
      <c r="F1632" s="6">
        <v>4</v>
      </c>
      <c r="G1632" s="6">
        <v>2023</v>
      </c>
      <c r="H1632" s="7">
        <f t="shared" si="200"/>
        <v>45111</v>
      </c>
      <c r="I1632" s="7" t="str" cm="1">
        <f t="array" ref="I1632">_xlfn.IFS(E1632=1,"January",E1632=2,"Febuary",E1632=3,"March",E1632=4,"April",E1632=5,"May",E1632=6,"June",E1632=7,"July",E1632=8,"August",E1632=9,"September",E1632=10,"October",E1632=11,"November",E1632=12,"December",E1632&gt;12,_xlfn.IFS(F1632=1,"January",F1632=2,"Febuary",F1632=3,"March",F1632=4,"April",F1632=5,"May",F1632=6,"June",F1632=7,"July",F1632=8,"August",F1632=9,"September",F1632=10,"October",F1632=11,"November",F1632=12,"December"))</f>
        <v>July</v>
      </c>
      <c r="J1632" s="7" t="str" cm="1">
        <f t="array" ref="J1632">_xlfn.IFS(OR(I1632="December",I1632="January",I1632="Febuary"),"Winter",OR(I1632="March",I1632="April",I1632="May"),"Spring",OR(I1632="June",I1632="July",I1632="August"),"Summer",OR(I1632="September",I1632="October",I1632="November"),"Fall")</f>
        <v>Summer</v>
      </c>
      <c r="K1632" s="11">
        <v>45116</v>
      </c>
      <c r="L1632" s="6">
        <f t="shared" si="201"/>
        <v>5</v>
      </c>
      <c r="M1632" s="6" t="s">
        <v>19</v>
      </c>
      <c r="N1632" s="6">
        <v>81097</v>
      </c>
      <c r="O1632" s="6">
        <v>911</v>
      </c>
      <c r="P1632" s="12">
        <v>1359.72</v>
      </c>
      <c r="Q1632" s="12">
        <f t="shared" si="202"/>
        <v>1359.72</v>
      </c>
      <c r="R1632" s="6">
        <v>96</v>
      </c>
      <c r="S1632" s="6" t="b">
        <v>0</v>
      </c>
      <c r="T1632" s="6">
        <v>0</v>
      </c>
      <c r="U1632" s="6">
        <f t="shared" si="203"/>
        <v>0</v>
      </c>
      <c r="V1632" s="12">
        <f t="shared" si="204"/>
        <v>3440.28</v>
      </c>
      <c r="W1632" s="12">
        <f t="shared" si="205"/>
        <v>14.16375</v>
      </c>
      <c r="X1632" s="12">
        <f t="shared" si="206"/>
        <v>0</v>
      </c>
      <c r="Y1632" s="6">
        <f t="shared" si="207"/>
        <v>0</v>
      </c>
    </row>
    <row r="1633" spans="1:25">
      <c r="A1633" s="8" t="s">
        <v>3369</v>
      </c>
      <c r="B1633" s="9" t="s">
        <v>3370</v>
      </c>
      <c r="C1633" s="10" t="s">
        <v>4129</v>
      </c>
      <c r="D1633" s="10">
        <v>45058</v>
      </c>
      <c r="E1633" s="9">
        <v>5</v>
      </c>
      <c r="F1633" s="9">
        <v>12</v>
      </c>
      <c r="G1633" s="9">
        <v>2023</v>
      </c>
      <c r="H1633" s="10">
        <f t="shared" si="200"/>
        <v>45058</v>
      </c>
      <c r="I1633" s="10" t="str" cm="1">
        <f t="array" ref="I1633">_xlfn.IFS(E1633=1,"January",E1633=2,"Febuary",E1633=3,"March",E1633=4,"April",E1633=5,"May",E1633=6,"June",E1633=7,"July",E1633=8,"August",E1633=9,"September",E1633=10,"October",E1633=11,"November",E1633=12,"December",E1633&gt;12,_xlfn.IFS(F1633=1,"January",F1633=2,"Febuary",F1633=3,"March",F1633=4,"April",F1633=5,"May",F1633=6,"June",F1633=7,"July",F1633=8,"August",F1633=9,"September",F1633=10,"October",F1633=11,"November",F1633=12,"December"))</f>
        <v>May</v>
      </c>
      <c r="J1633" s="10" t="str" cm="1">
        <f t="array" ref="J1633">_xlfn.IFS(OR(I1633="December",I1633="January",I1633="Febuary"),"Winter",OR(I1633="March",I1633="April",I1633="May"),"Spring",OR(I1633="June",I1633="July",I1633="August"),"Summer",OR(I1633="September",I1633="October",I1633="November"),"Fall")</f>
        <v>Spring</v>
      </c>
      <c r="K1633" s="13">
        <v>45076</v>
      </c>
      <c r="L1633" s="9">
        <f t="shared" si="201"/>
        <v>18</v>
      </c>
      <c r="M1633" s="9" t="s">
        <v>23</v>
      </c>
      <c r="N1633" s="9">
        <v>49280</v>
      </c>
      <c r="O1633" s="9">
        <v>595</v>
      </c>
      <c r="P1633" s="14">
        <v>493.07</v>
      </c>
      <c r="Q1633" s="14">
        <f t="shared" si="202"/>
        <v>493.07</v>
      </c>
      <c r="R1633" s="9">
        <v>75</v>
      </c>
      <c r="S1633" s="9" t="b">
        <v>0</v>
      </c>
      <c r="T1633" s="9">
        <v>0</v>
      </c>
      <c r="U1633" s="9">
        <f t="shared" si="203"/>
        <v>0</v>
      </c>
      <c r="V1633" s="14">
        <f t="shared" si="204"/>
        <v>3256.93</v>
      </c>
      <c r="W1633" s="14">
        <f t="shared" si="205"/>
        <v>6.57426666666667</v>
      </c>
      <c r="X1633" s="14">
        <f t="shared" si="206"/>
        <v>0</v>
      </c>
      <c r="Y1633" s="9">
        <f t="shared" si="207"/>
        <v>0</v>
      </c>
    </row>
    <row r="1634" spans="1:25">
      <c r="A1634" s="5" t="s">
        <v>3371</v>
      </c>
      <c r="B1634" s="6" t="s">
        <v>3372</v>
      </c>
      <c r="C1634" s="7" t="s">
        <v>4127</v>
      </c>
      <c r="D1634" s="7">
        <v>45106</v>
      </c>
      <c r="E1634" s="6">
        <v>6</v>
      </c>
      <c r="F1634" s="6">
        <v>29</v>
      </c>
      <c r="G1634" s="6">
        <v>2023</v>
      </c>
      <c r="H1634" s="7">
        <f t="shared" si="200"/>
        <v>45106</v>
      </c>
      <c r="I1634" s="7" t="str" cm="1">
        <f t="array" ref="I1634">_xlfn.IFS(E1634=1,"January",E1634=2,"Febuary",E1634=3,"March",E1634=4,"April",E1634=5,"May",E1634=6,"June",E1634=7,"July",E1634=8,"August",E1634=9,"September",E1634=10,"October",E1634=11,"November",E1634=12,"December",E1634&gt;12,_xlfn.IFS(F1634=1,"January",F1634=2,"Febuary",F1634=3,"March",F1634=4,"April",F1634=5,"May",F1634=6,"June",F1634=7,"July",F1634=8,"August",F1634=9,"September",F1634=10,"October",F1634=11,"November",F1634=12,"December"))</f>
        <v>June</v>
      </c>
      <c r="J1634" s="7" t="str" cm="1">
        <f t="array" ref="J1634">_xlfn.IFS(OR(I1634="December",I1634="January",I1634="Febuary"),"Winter",OR(I1634="March",I1634="April",I1634="May"),"Spring",OR(I1634="June",I1634="July",I1634="August"),"Summer",OR(I1634="September",I1634="October",I1634="November"),"Fall")</f>
        <v>Summer</v>
      </c>
      <c r="K1634" s="11">
        <v>45136</v>
      </c>
      <c r="L1634" s="6">
        <f t="shared" si="201"/>
        <v>30</v>
      </c>
      <c r="M1634" s="6" t="s">
        <v>33</v>
      </c>
      <c r="N1634" s="6">
        <v>25262</v>
      </c>
      <c r="O1634" s="6">
        <v>396</v>
      </c>
      <c r="P1634" s="12">
        <v>265.03</v>
      </c>
      <c r="Q1634" s="12">
        <f t="shared" si="202"/>
        <v>265.03</v>
      </c>
      <c r="R1634" s="6">
        <v>38</v>
      </c>
      <c r="S1634" s="6" t="b">
        <v>1</v>
      </c>
      <c r="T1634" s="6">
        <v>0</v>
      </c>
      <c r="U1634" s="6">
        <f t="shared" si="203"/>
        <v>0</v>
      </c>
      <c r="V1634" s="12">
        <f t="shared" si="204"/>
        <v>1634.97</v>
      </c>
      <c r="W1634" s="12">
        <f t="shared" si="205"/>
        <v>6.97447368421053</v>
      </c>
      <c r="X1634" s="12">
        <f t="shared" si="206"/>
        <v>0</v>
      </c>
      <c r="Y1634" s="6">
        <f t="shared" si="207"/>
        <v>0</v>
      </c>
    </row>
    <row r="1635" spans="1:25">
      <c r="A1635" s="8" t="s">
        <v>3373</v>
      </c>
      <c r="B1635" s="9" t="s">
        <v>3374</v>
      </c>
      <c r="C1635" s="10" t="s">
        <v>4129</v>
      </c>
      <c r="D1635" s="10">
        <v>45028</v>
      </c>
      <c r="E1635" s="9">
        <v>4</v>
      </c>
      <c r="F1635" s="9">
        <v>12</v>
      </c>
      <c r="G1635" s="9">
        <v>2023</v>
      </c>
      <c r="H1635" s="10">
        <f t="shared" si="200"/>
        <v>45028</v>
      </c>
      <c r="I1635" s="10" t="str" cm="1">
        <f t="array" ref="I1635">_xlfn.IFS(E1635=1,"January",E1635=2,"Febuary",E1635=3,"March",E1635=4,"April",E1635=5,"May",E1635=6,"June",E1635=7,"July",E1635=8,"August",E1635=9,"September",E1635=10,"October",E1635=11,"November",E1635=12,"December",E1635&gt;12,_xlfn.IFS(F1635=1,"January",F1635=2,"Febuary",F1635=3,"March",F1635=4,"April",F1635=5,"May",F1635=6,"June",F1635=7,"July",F1635=8,"August",F1635=9,"September",F1635=10,"October",F1635=11,"November",F1635=12,"December"))</f>
        <v>April</v>
      </c>
      <c r="J1635" s="10" t="str" cm="1">
        <f t="array" ref="J1635">_xlfn.IFS(OR(I1635="December",I1635="January",I1635="Febuary"),"Winter",OR(I1635="March",I1635="April",I1635="May"),"Spring",OR(I1635="June",I1635="July",I1635="August"),"Summer",OR(I1635="September",I1635="October",I1635="November"),"Fall")</f>
        <v>Spring</v>
      </c>
      <c r="K1635" s="13">
        <v>45023</v>
      </c>
      <c r="L1635" s="9">
        <f t="shared" si="201"/>
        <v>45058</v>
      </c>
      <c r="M1635" s="9" t="s">
        <v>138</v>
      </c>
      <c r="N1635" s="9">
        <v>81435</v>
      </c>
      <c r="O1635" s="9">
        <v>1509</v>
      </c>
      <c r="P1635" s="14">
        <v>2104.53</v>
      </c>
      <c r="Q1635" s="14">
        <f t="shared" si="202"/>
        <v>2104.53</v>
      </c>
      <c r="R1635" s="9">
        <v>294</v>
      </c>
      <c r="S1635" s="9" t="b">
        <v>0</v>
      </c>
      <c r="T1635" s="9">
        <v>0</v>
      </c>
      <c r="U1635" s="9">
        <f t="shared" si="203"/>
        <v>0</v>
      </c>
      <c r="V1635" s="14">
        <f t="shared" si="204"/>
        <v>12595.47</v>
      </c>
      <c r="W1635" s="14">
        <f t="shared" si="205"/>
        <v>7.15826530612245</v>
      </c>
      <c r="X1635" s="14">
        <f t="shared" si="206"/>
        <v>0</v>
      </c>
      <c r="Y1635" s="9">
        <f t="shared" si="207"/>
        <v>0</v>
      </c>
    </row>
    <row r="1636" spans="1:25">
      <c r="A1636" s="5" t="s">
        <v>3375</v>
      </c>
      <c r="B1636" s="6" t="s">
        <v>3376</v>
      </c>
      <c r="C1636" s="7" t="s">
        <v>4131</v>
      </c>
      <c r="D1636" s="7">
        <v>45202</v>
      </c>
      <c r="E1636" s="6">
        <v>10</v>
      </c>
      <c r="F1636" s="6">
        <v>3</v>
      </c>
      <c r="G1636" s="6">
        <v>2023</v>
      </c>
      <c r="H1636" s="7">
        <f t="shared" si="200"/>
        <v>45202</v>
      </c>
      <c r="I1636" s="7" t="str" cm="1">
        <f t="array" ref="I1636">_xlfn.IFS(E1636=1,"January",E1636=2,"Febuary",E1636=3,"March",E1636=4,"April",E1636=5,"May",E1636=6,"June",E1636=7,"July",E1636=8,"August",E1636=9,"September",E1636=10,"October",E1636=11,"November",E1636=12,"December",E1636&gt;12,_xlfn.IFS(F1636=1,"January",F1636=2,"Febuary",F1636=3,"March",F1636=4,"April",F1636=5,"May",F1636=6,"June",F1636=7,"July",F1636=8,"August",F1636=9,"September",F1636=10,"October",F1636=11,"November",F1636=12,"December"))</f>
        <v>October</v>
      </c>
      <c r="J1636" s="7" t="str" cm="1">
        <f t="array" ref="J1636">_xlfn.IFS(OR(I1636="December",I1636="January",I1636="Febuary"),"Winter",OR(I1636="March",I1636="April",I1636="May"),"Spring",OR(I1636="June",I1636="July",I1636="August"),"Summer",OR(I1636="September",I1636="October",I1636="November"),"Fall")</f>
        <v>Fall</v>
      </c>
      <c r="K1636" s="11">
        <v>45210</v>
      </c>
      <c r="L1636" s="6">
        <f t="shared" si="201"/>
        <v>8</v>
      </c>
      <c r="M1636" s="6" t="s">
        <v>41</v>
      </c>
      <c r="N1636" s="6">
        <v>63211</v>
      </c>
      <c r="O1636" s="6">
        <v>2313</v>
      </c>
      <c r="P1636" s="12">
        <v>2838.13</v>
      </c>
      <c r="Q1636" s="12">
        <f t="shared" si="202"/>
        <v>2838.13</v>
      </c>
      <c r="R1636" s="6">
        <v>439</v>
      </c>
      <c r="S1636" s="6" t="b">
        <v>1</v>
      </c>
      <c r="T1636" s="6">
        <v>0</v>
      </c>
      <c r="U1636" s="6">
        <f t="shared" si="203"/>
        <v>0</v>
      </c>
      <c r="V1636" s="12">
        <f t="shared" si="204"/>
        <v>19111.87</v>
      </c>
      <c r="W1636" s="12">
        <f t="shared" si="205"/>
        <v>6.46498861047836</v>
      </c>
      <c r="X1636" s="12">
        <f t="shared" si="206"/>
        <v>0</v>
      </c>
      <c r="Y1636" s="6">
        <f t="shared" si="207"/>
        <v>0</v>
      </c>
    </row>
    <row r="1637" spans="1:25">
      <c r="A1637" s="8" t="s">
        <v>3377</v>
      </c>
      <c r="B1637" s="9" t="s">
        <v>3378</v>
      </c>
      <c r="C1637" s="10" t="s">
        <v>4128</v>
      </c>
      <c r="D1637" s="10">
        <v>45108</v>
      </c>
      <c r="E1637" s="9">
        <v>7</v>
      </c>
      <c r="F1637" s="9">
        <v>1</v>
      </c>
      <c r="G1637" s="9">
        <v>2023</v>
      </c>
      <c r="H1637" s="10">
        <f t="shared" si="200"/>
        <v>45108</v>
      </c>
      <c r="I1637" s="10" t="str" cm="1">
        <f t="array" ref="I1637">_xlfn.IFS(E1637=1,"January",E1637=2,"Febuary",E1637=3,"March",E1637=4,"April",E1637=5,"May",E1637=6,"June",E1637=7,"July",E1637=8,"August",E1637=9,"September",E1637=10,"October",E1637=11,"November",E1637=12,"December",E1637&gt;12,_xlfn.IFS(F1637=1,"January",F1637=2,"Febuary",F1637=3,"March",F1637=4,"April",F1637=5,"May",F1637=6,"June",F1637=7,"July",F1637=8,"August",F1637=9,"September",F1637=10,"October",F1637=11,"November",F1637=12,"December"))</f>
        <v>July</v>
      </c>
      <c r="J1637" s="10" t="str" cm="1">
        <f t="array" ref="J1637">_xlfn.IFS(OR(I1637="December",I1637="January",I1637="Febuary"),"Winter",OR(I1637="March",I1637="April",I1637="May"),"Spring",OR(I1637="June",I1637="July",I1637="August"),"Summer",OR(I1637="September",I1637="October",I1637="November"),"Fall")</f>
        <v>Summer</v>
      </c>
      <c r="K1637" s="13">
        <v>45134</v>
      </c>
      <c r="L1637" s="9">
        <f t="shared" si="201"/>
        <v>26</v>
      </c>
      <c r="M1637" s="9" t="s">
        <v>33</v>
      </c>
      <c r="N1637" s="9">
        <v>55842</v>
      </c>
      <c r="O1637" s="9">
        <v>909</v>
      </c>
      <c r="P1637" s="14">
        <v>491.13</v>
      </c>
      <c r="Q1637" s="14">
        <f t="shared" si="202"/>
        <v>491.13</v>
      </c>
      <c r="R1637" s="9">
        <v>164</v>
      </c>
      <c r="S1637" s="9" t="b">
        <v>0</v>
      </c>
      <c r="T1637" s="9">
        <v>0</v>
      </c>
      <c r="U1637" s="9">
        <f t="shared" si="203"/>
        <v>0</v>
      </c>
      <c r="V1637" s="14">
        <f t="shared" si="204"/>
        <v>7708.87</v>
      </c>
      <c r="W1637" s="14">
        <f t="shared" si="205"/>
        <v>2.99469512195122</v>
      </c>
      <c r="X1637" s="14">
        <f t="shared" si="206"/>
        <v>0</v>
      </c>
      <c r="Y1637" s="9">
        <f t="shared" si="207"/>
        <v>0</v>
      </c>
    </row>
    <row r="1638" spans="1:25">
      <c r="A1638" s="5" t="s">
        <v>3379</v>
      </c>
      <c r="B1638" s="6" t="s">
        <v>3380</v>
      </c>
      <c r="C1638" s="7" t="s">
        <v>4129</v>
      </c>
      <c r="D1638" s="7">
        <v>45155</v>
      </c>
      <c r="E1638" s="6">
        <v>8</v>
      </c>
      <c r="F1638" s="6">
        <v>17</v>
      </c>
      <c r="G1638" s="6">
        <v>2023</v>
      </c>
      <c r="H1638" s="7">
        <f t="shared" si="200"/>
        <v>45155</v>
      </c>
      <c r="I1638" s="7" t="str" cm="1">
        <f t="array" ref="I1638">_xlfn.IFS(E1638=1,"January",E1638=2,"Febuary",E1638=3,"March",E1638=4,"April",E1638=5,"May",E1638=6,"June",E1638=7,"July",E1638=8,"August",E1638=9,"September",E1638=10,"October",E1638=11,"November",E1638=12,"December",E1638&gt;12,_xlfn.IFS(F1638=1,"January",F1638=2,"Febuary",F1638=3,"March",F1638=4,"April",F1638=5,"May",F1638=6,"June",F1638=7,"July",F1638=8,"August",F1638=9,"September",F1638=10,"October",F1638=11,"November",F1638=12,"December"))</f>
        <v>August</v>
      </c>
      <c r="J1638" s="7" t="str" cm="1">
        <f t="array" ref="J1638">_xlfn.IFS(OR(I1638="December",I1638="January",I1638="Febuary"),"Winter",OR(I1638="March",I1638="April",I1638="May"),"Spring",OR(I1638="June",I1638="July",I1638="August"),"Summer",OR(I1638="September",I1638="October",I1638="November"),"Fall")</f>
        <v>Summer</v>
      </c>
      <c r="K1638" s="11">
        <v>45156</v>
      </c>
      <c r="L1638" s="6">
        <f t="shared" si="201"/>
        <v>1</v>
      </c>
      <c r="M1638" s="6" t="s">
        <v>33</v>
      </c>
      <c r="N1638" s="6">
        <v>57979</v>
      </c>
      <c r="O1638" s="6">
        <v>855</v>
      </c>
      <c r="P1638" s="12">
        <v>915.47</v>
      </c>
      <c r="Q1638" s="12">
        <f t="shared" si="202"/>
        <v>915.47</v>
      </c>
      <c r="R1638" s="6">
        <v>96</v>
      </c>
      <c r="S1638" s="6" t="b">
        <v>1</v>
      </c>
      <c r="T1638" s="6">
        <v>0</v>
      </c>
      <c r="U1638" s="6">
        <f t="shared" si="203"/>
        <v>0</v>
      </c>
      <c r="V1638" s="12">
        <f t="shared" si="204"/>
        <v>3884.53</v>
      </c>
      <c r="W1638" s="12">
        <f t="shared" si="205"/>
        <v>9.53614583333333</v>
      </c>
      <c r="X1638" s="12">
        <f t="shared" si="206"/>
        <v>0</v>
      </c>
      <c r="Y1638" s="6">
        <f t="shared" si="207"/>
        <v>0</v>
      </c>
    </row>
    <row r="1639" spans="1:25">
      <c r="A1639" s="8" t="s">
        <v>3381</v>
      </c>
      <c r="B1639" s="9" t="s">
        <v>3382</v>
      </c>
      <c r="C1639" s="10" t="s">
        <v>4127</v>
      </c>
      <c r="D1639" s="10">
        <v>45073</v>
      </c>
      <c r="E1639" s="9">
        <v>5</v>
      </c>
      <c r="F1639" s="9">
        <v>27</v>
      </c>
      <c r="G1639" s="9">
        <v>2023</v>
      </c>
      <c r="H1639" s="10">
        <f t="shared" si="200"/>
        <v>45073</v>
      </c>
      <c r="I1639" s="10" t="str" cm="1">
        <f t="array" ref="I1639">_xlfn.IFS(E1639=1,"January",E1639=2,"Febuary",E1639=3,"March",E1639=4,"April",E1639=5,"May",E1639=6,"June",E1639=7,"July",E1639=8,"August",E1639=9,"September",E1639=10,"October",E1639=11,"November",E1639=12,"December",E1639&gt;12,_xlfn.IFS(F1639=1,"January",F1639=2,"Febuary",F1639=3,"March",F1639=4,"April",F1639=5,"May",F1639=6,"June",F1639=7,"July",F1639=8,"August",F1639=9,"September",F1639=10,"October",F1639=11,"November",F1639=12,"December"))</f>
        <v>May</v>
      </c>
      <c r="J1639" s="10" t="str" cm="1">
        <f t="array" ref="J1639">_xlfn.IFS(OR(I1639="December",I1639="January",I1639="Febuary"),"Winter",OR(I1639="March",I1639="April",I1639="May"),"Spring",OR(I1639="June",I1639="July",I1639="August"),"Summer",OR(I1639="September",I1639="October",I1639="November"),"Fall")</f>
        <v>Spring</v>
      </c>
      <c r="K1639" s="13">
        <v>45084</v>
      </c>
      <c r="L1639" s="9">
        <f t="shared" si="201"/>
        <v>11</v>
      </c>
      <c r="M1639" s="9" t="s">
        <v>138</v>
      </c>
      <c r="N1639" s="9">
        <v>82470</v>
      </c>
      <c r="O1639" s="9">
        <v>3347</v>
      </c>
      <c r="P1639" s="14">
        <v>2206.3</v>
      </c>
      <c r="Q1639" s="14">
        <f t="shared" si="202"/>
        <v>2206.3</v>
      </c>
      <c r="R1639" s="9">
        <v>514</v>
      </c>
      <c r="S1639" s="9" t="b">
        <v>1</v>
      </c>
      <c r="T1639" s="9">
        <v>0</v>
      </c>
      <c r="U1639" s="9">
        <f t="shared" si="203"/>
        <v>0</v>
      </c>
      <c r="V1639" s="14">
        <f t="shared" si="204"/>
        <v>23493.7</v>
      </c>
      <c r="W1639" s="14">
        <f t="shared" si="205"/>
        <v>4.29241245136187</v>
      </c>
      <c r="X1639" s="14">
        <f t="shared" si="206"/>
        <v>0</v>
      </c>
      <c r="Y1639" s="9">
        <f t="shared" si="207"/>
        <v>0</v>
      </c>
    </row>
    <row r="1640" spans="1:25">
      <c r="A1640" s="5" t="s">
        <v>3383</v>
      </c>
      <c r="B1640" s="6" t="s">
        <v>3384</v>
      </c>
      <c r="C1640" s="7" t="s">
        <v>4131</v>
      </c>
      <c r="D1640" s="7">
        <v>45012</v>
      </c>
      <c r="E1640" s="6">
        <v>3</v>
      </c>
      <c r="F1640" s="6">
        <v>27</v>
      </c>
      <c r="G1640" s="6">
        <v>2023</v>
      </c>
      <c r="H1640" s="7">
        <f t="shared" si="200"/>
        <v>45012</v>
      </c>
      <c r="I1640" s="7" t="str" cm="1">
        <f t="array" ref="I1640">_xlfn.IFS(E1640=1,"January",E1640=2,"Febuary",E1640=3,"March",E1640=4,"April",E1640=5,"May",E1640=6,"June",E1640=7,"July",E1640=8,"August",E1640=9,"September",E1640=10,"October",E1640=11,"November",E1640=12,"December",E1640&gt;12,_xlfn.IFS(F1640=1,"January",F1640=2,"Febuary",F1640=3,"March",F1640=4,"April",F1640=5,"May",F1640=6,"June",F1640=7,"July",F1640=8,"August",F1640=9,"September",F1640=10,"October",F1640=11,"November",F1640=12,"December"))</f>
        <v>March</v>
      </c>
      <c r="J1640" s="7" t="str" cm="1">
        <f t="array" ref="J1640">_xlfn.IFS(OR(I1640="December",I1640="January",I1640="Febuary"),"Winter",OR(I1640="March",I1640="April",I1640="May"),"Spring",OR(I1640="June",I1640="July",I1640="August"),"Summer",OR(I1640="September",I1640="October",I1640="November"),"Fall")</f>
        <v>Spring</v>
      </c>
      <c r="K1640" s="11">
        <v>45040</v>
      </c>
      <c r="L1640" s="6">
        <f t="shared" si="201"/>
        <v>28</v>
      </c>
      <c r="M1640" s="6" t="s">
        <v>33</v>
      </c>
      <c r="N1640" s="6">
        <v>39197</v>
      </c>
      <c r="O1640" s="6">
        <v>1444</v>
      </c>
      <c r="P1640" s="12">
        <v>1872.92</v>
      </c>
      <c r="Q1640" s="12">
        <f t="shared" si="202"/>
        <v>1872.92</v>
      </c>
      <c r="R1640" s="6">
        <v>267</v>
      </c>
      <c r="S1640" s="6" t="b">
        <v>0</v>
      </c>
      <c r="T1640" s="6">
        <v>0</v>
      </c>
      <c r="U1640" s="6">
        <f t="shared" si="203"/>
        <v>0</v>
      </c>
      <c r="V1640" s="12">
        <f t="shared" si="204"/>
        <v>11477.08</v>
      </c>
      <c r="W1640" s="12">
        <f t="shared" si="205"/>
        <v>7.01468164794008</v>
      </c>
      <c r="X1640" s="12">
        <f t="shared" si="206"/>
        <v>0</v>
      </c>
      <c r="Y1640" s="6">
        <f t="shared" si="207"/>
        <v>0</v>
      </c>
    </row>
    <row r="1641" spans="1:25">
      <c r="A1641" s="8" t="s">
        <v>3385</v>
      </c>
      <c r="B1641" s="9" t="s">
        <v>3386</v>
      </c>
      <c r="C1641" s="10" t="s">
        <v>4131</v>
      </c>
      <c r="D1641" s="10">
        <v>45142</v>
      </c>
      <c r="E1641" s="9">
        <v>8</v>
      </c>
      <c r="F1641" s="9">
        <v>4</v>
      </c>
      <c r="G1641" s="9">
        <v>2023</v>
      </c>
      <c r="H1641" s="10">
        <f t="shared" si="200"/>
        <v>45142</v>
      </c>
      <c r="I1641" s="10" t="str" cm="1">
        <f t="array" ref="I1641">_xlfn.IFS(E1641=1,"January",E1641=2,"Febuary",E1641=3,"March",E1641=4,"April",E1641=5,"May",E1641=6,"June",E1641=7,"July",E1641=8,"August",E1641=9,"September",E1641=10,"October",E1641=11,"November",E1641=12,"December",E1641&gt;12,_xlfn.IFS(F1641=1,"January",F1641=2,"Febuary",F1641=3,"March",F1641=4,"April",F1641=5,"May",F1641=6,"June",F1641=7,"July",F1641=8,"August",F1641=9,"September",F1641=10,"October",F1641=11,"November",F1641=12,"December"))</f>
        <v>August</v>
      </c>
      <c r="J1641" s="10" t="str" cm="1">
        <f t="array" ref="J1641">_xlfn.IFS(OR(I1641="December",I1641="January",I1641="Febuary"),"Winter",OR(I1641="March",I1641="April",I1641="May"),"Spring",OR(I1641="June",I1641="July",I1641="August"),"Summer",OR(I1641="September",I1641="October",I1641="November"),"Fall")</f>
        <v>Summer</v>
      </c>
      <c r="K1641" s="13">
        <v>45148</v>
      </c>
      <c r="L1641" s="9">
        <f t="shared" si="201"/>
        <v>6</v>
      </c>
      <c r="M1641" s="9" t="s">
        <v>14</v>
      </c>
      <c r="N1641" s="9">
        <v>42844</v>
      </c>
      <c r="O1641" s="9">
        <v>1174</v>
      </c>
      <c r="P1641" s="14">
        <v>1283.96</v>
      </c>
      <c r="Q1641" s="14">
        <f t="shared" si="202"/>
        <v>1283.96</v>
      </c>
      <c r="R1641" s="9">
        <v>208</v>
      </c>
      <c r="S1641" s="9" t="b">
        <v>0</v>
      </c>
      <c r="T1641" s="9">
        <v>0</v>
      </c>
      <c r="U1641" s="9">
        <f t="shared" si="203"/>
        <v>0</v>
      </c>
      <c r="V1641" s="14">
        <f t="shared" si="204"/>
        <v>9116.04</v>
      </c>
      <c r="W1641" s="14">
        <f t="shared" si="205"/>
        <v>6.17288461538462</v>
      </c>
      <c r="X1641" s="14">
        <f t="shared" si="206"/>
        <v>0</v>
      </c>
      <c r="Y1641" s="9">
        <f t="shared" si="207"/>
        <v>0</v>
      </c>
    </row>
    <row r="1642" spans="1:25">
      <c r="A1642" s="5" t="s">
        <v>3387</v>
      </c>
      <c r="B1642" s="6" t="s">
        <v>3388</v>
      </c>
      <c r="C1642" s="7" t="s">
        <v>4128</v>
      </c>
      <c r="D1642" s="7">
        <v>45079</v>
      </c>
      <c r="E1642" s="6">
        <v>6</v>
      </c>
      <c r="F1642" s="6">
        <v>2</v>
      </c>
      <c r="G1642" s="6">
        <v>2023</v>
      </c>
      <c r="H1642" s="7">
        <f t="shared" si="200"/>
        <v>45079</v>
      </c>
      <c r="I1642" s="7" t="str" cm="1">
        <f t="array" ref="I1642">_xlfn.IFS(E1642=1,"January",E1642=2,"Febuary",E1642=3,"March",E1642=4,"April",E1642=5,"May",E1642=6,"June",E1642=7,"July",E1642=8,"August",E1642=9,"September",E1642=10,"October",E1642=11,"November",E1642=12,"December",E1642&gt;12,_xlfn.IFS(F1642=1,"January",F1642=2,"Febuary",F1642=3,"March",F1642=4,"April",F1642=5,"May",F1642=6,"June",F1642=7,"July",F1642=8,"August",F1642=9,"September",F1642=10,"October",F1642=11,"November",F1642=12,"December"))</f>
        <v>June</v>
      </c>
      <c r="J1642" s="7" t="str" cm="1">
        <f t="array" ref="J1642">_xlfn.IFS(OR(I1642="December",I1642="January",I1642="Febuary"),"Winter",OR(I1642="March",I1642="April",I1642="May"),"Spring",OR(I1642="June",I1642="July",I1642="August"),"Summer",OR(I1642="September",I1642="October",I1642="November"),"Fall")</f>
        <v>Summer</v>
      </c>
      <c r="K1642" s="11">
        <v>44988</v>
      </c>
      <c r="L1642" s="6">
        <f t="shared" si="201"/>
        <v>45109</v>
      </c>
      <c r="M1642" s="6" t="s">
        <v>33</v>
      </c>
      <c r="N1642" s="6">
        <v>65754</v>
      </c>
      <c r="O1642" s="6">
        <v>2102</v>
      </c>
      <c r="P1642" s="12">
        <v>2984.27</v>
      </c>
      <c r="Q1642" s="12">
        <f t="shared" si="202"/>
        <v>2984.27</v>
      </c>
      <c r="R1642" s="6">
        <v>235</v>
      </c>
      <c r="S1642" s="6" t="b">
        <v>0</v>
      </c>
      <c r="T1642" s="6">
        <v>0</v>
      </c>
      <c r="U1642" s="6">
        <f t="shared" si="203"/>
        <v>0</v>
      </c>
      <c r="V1642" s="12">
        <f t="shared" si="204"/>
        <v>8765.73</v>
      </c>
      <c r="W1642" s="12">
        <f t="shared" si="205"/>
        <v>12.6990212765957</v>
      </c>
      <c r="X1642" s="12">
        <f t="shared" si="206"/>
        <v>0</v>
      </c>
      <c r="Y1642" s="6">
        <f t="shared" si="207"/>
        <v>0</v>
      </c>
    </row>
    <row r="1643" spans="1:25">
      <c r="A1643" s="8" t="s">
        <v>3389</v>
      </c>
      <c r="B1643" s="9" t="s">
        <v>3390</v>
      </c>
      <c r="C1643" s="10" t="s">
        <v>4128</v>
      </c>
      <c r="D1643" s="10">
        <v>45102</v>
      </c>
      <c r="E1643" s="9">
        <v>6</v>
      </c>
      <c r="F1643" s="9">
        <v>25</v>
      </c>
      <c r="G1643" s="9">
        <v>2023</v>
      </c>
      <c r="H1643" s="10">
        <f t="shared" si="200"/>
        <v>45102</v>
      </c>
      <c r="I1643" s="10" t="str" cm="1">
        <f t="array" ref="I1643">_xlfn.IFS(E1643=1,"January",E1643=2,"Febuary",E1643=3,"March",E1643=4,"April",E1643=5,"May",E1643=6,"June",E1643=7,"July",E1643=8,"August",E1643=9,"September",E1643=10,"October",E1643=11,"November",E1643=12,"December",E1643&gt;12,_xlfn.IFS(F1643=1,"January",F1643=2,"Febuary",F1643=3,"March",F1643=4,"April",F1643=5,"May",F1643=6,"June",F1643=7,"July",F1643=8,"August",F1643=9,"September",F1643=10,"October",F1643=11,"November",F1643=12,"December"))</f>
        <v>June</v>
      </c>
      <c r="J1643" s="10" t="str" cm="1">
        <f t="array" ref="J1643">_xlfn.IFS(OR(I1643="December",I1643="January",I1643="Febuary"),"Winter",OR(I1643="March",I1643="April",I1643="May"),"Spring",OR(I1643="June",I1643="July",I1643="August"),"Summer",OR(I1643="September",I1643="October",I1643="November"),"Fall")</f>
        <v>Summer</v>
      </c>
      <c r="K1643" s="13">
        <v>45111</v>
      </c>
      <c r="L1643" s="9">
        <f t="shared" si="201"/>
        <v>9</v>
      </c>
      <c r="M1643" s="9" t="s">
        <v>23</v>
      </c>
      <c r="N1643" s="9">
        <v>35157</v>
      </c>
      <c r="O1643" s="9">
        <v>790</v>
      </c>
      <c r="P1643" s="14">
        <v>1349.64</v>
      </c>
      <c r="Q1643" s="14">
        <f t="shared" si="202"/>
        <v>1349.64</v>
      </c>
      <c r="R1643" s="9">
        <v>0</v>
      </c>
      <c r="S1643" s="9" t="b">
        <v>1</v>
      </c>
      <c r="T1643" s="9">
        <v>0</v>
      </c>
      <c r="U1643" s="9">
        <f t="shared" si="203"/>
        <v>0</v>
      </c>
      <c r="V1643" s="14">
        <f t="shared" si="204"/>
        <v>-1349.64</v>
      </c>
      <c r="W1643" s="14">
        <f t="shared" si="205"/>
        <v>0</v>
      </c>
      <c r="X1643" s="14">
        <f t="shared" si="206"/>
        <v>0</v>
      </c>
      <c r="Y1643" s="9">
        <f t="shared" si="207"/>
        <v>0</v>
      </c>
    </row>
    <row r="1644" spans="1:25">
      <c r="A1644" s="5" t="s">
        <v>3391</v>
      </c>
      <c r="B1644" s="6" t="s">
        <v>3392</v>
      </c>
      <c r="C1644" s="7" t="s">
        <v>4131</v>
      </c>
      <c r="D1644" s="7">
        <v>45076</v>
      </c>
      <c r="E1644" s="6">
        <v>5</v>
      </c>
      <c r="F1644" s="6">
        <v>30</v>
      </c>
      <c r="G1644" s="6">
        <v>2023</v>
      </c>
      <c r="H1644" s="7">
        <f t="shared" si="200"/>
        <v>45076</v>
      </c>
      <c r="I1644" s="7" t="str" cm="1">
        <f t="array" ref="I1644">_xlfn.IFS(E1644=1,"January",E1644=2,"Febuary",E1644=3,"March",E1644=4,"April",E1644=5,"May",E1644=6,"June",E1644=7,"July",E1644=8,"August",E1644=9,"September",E1644=10,"October",E1644=11,"November",E1644=12,"December",E1644&gt;12,_xlfn.IFS(F1644=1,"January",F1644=2,"Febuary",F1644=3,"March",F1644=4,"April",F1644=5,"May",F1644=6,"June",F1644=7,"July",F1644=8,"August",F1644=9,"September",F1644=10,"October",F1644=11,"November",F1644=12,"December"))</f>
        <v>May</v>
      </c>
      <c r="J1644" s="7" t="str" cm="1">
        <f t="array" ref="J1644">_xlfn.IFS(OR(I1644="December",I1644="January",I1644="Febuary"),"Winter",OR(I1644="March",I1644="April",I1644="May"),"Spring",OR(I1644="June",I1644="July",I1644="August"),"Summer",OR(I1644="September",I1644="October",I1644="November"),"Fall")</f>
        <v>Spring</v>
      </c>
      <c r="K1644" s="11">
        <v>45093</v>
      </c>
      <c r="L1644" s="6">
        <f t="shared" si="201"/>
        <v>17</v>
      </c>
      <c r="M1644" s="6" t="s">
        <v>14</v>
      </c>
      <c r="N1644" s="6">
        <v>78129</v>
      </c>
      <c r="O1644" s="6">
        <v>2289</v>
      </c>
      <c r="P1644" s="12">
        <v>2173.41</v>
      </c>
      <c r="Q1644" s="12">
        <f t="shared" si="202"/>
        <v>2173.41</v>
      </c>
      <c r="R1644" s="6">
        <v>140</v>
      </c>
      <c r="S1644" s="6" t="b">
        <v>1</v>
      </c>
      <c r="T1644" s="6">
        <v>0</v>
      </c>
      <c r="U1644" s="6">
        <f t="shared" si="203"/>
        <v>0</v>
      </c>
      <c r="V1644" s="12">
        <f t="shared" si="204"/>
        <v>4826.59</v>
      </c>
      <c r="W1644" s="12">
        <f t="shared" si="205"/>
        <v>15.5243571428571</v>
      </c>
      <c r="X1644" s="12">
        <f t="shared" si="206"/>
        <v>0</v>
      </c>
      <c r="Y1644" s="6">
        <f t="shared" si="207"/>
        <v>0</v>
      </c>
    </row>
    <row r="1645" spans="1:25">
      <c r="A1645" s="8" t="s">
        <v>3393</v>
      </c>
      <c r="B1645" s="9" t="s">
        <v>3394</v>
      </c>
      <c r="C1645" s="10" t="s">
        <v>4131</v>
      </c>
      <c r="D1645" s="10">
        <v>45129</v>
      </c>
      <c r="E1645" s="9">
        <v>7</v>
      </c>
      <c r="F1645" s="9">
        <v>22</v>
      </c>
      <c r="G1645" s="9">
        <v>2023</v>
      </c>
      <c r="H1645" s="10">
        <f t="shared" si="200"/>
        <v>45129</v>
      </c>
      <c r="I1645" s="10" t="str" cm="1">
        <f t="array" ref="I1645">_xlfn.IFS(E1645=1,"January",E1645=2,"Febuary",E1645=3,"March",E1645=4,"April",E1645=5,"May",E1645=6,"June",E1645=7,"July",E1645=8,"August",E1645=9,"September",E1645=10,"October",E1645=11,"November",E1645=12,"December",E1645&gt;12,_xlfn.IFS(F1645=1,"January",F1645=2,"Febuary",F1645=3,"March",F1645=4,"April",F1645=5,"May",F1645=6,"June",F1645=7,"July",F1645=8,"August",F1645=9,"September",F1645=10,"October",F1645=11,"November",F1645=12,"December"))</f>
        <v>July</v>
      </c>
      <c r="J1645" s="10" t="str" cm="1">
        <f t="array" ref="J1645">_xlfn.IFS(OR(I1645="December",I1645="January",I1645="Febuary"),"Winter",OR(I1645="March",I1645="April",I1645="May"),"Spring",OR(I1645="June",I1645="July",I1645="August"),"Summer",OR(I1645="September",I1645="October",I1645="November"),"Fall")</f>
        <v>Summer</v>
      </c>
      <c r="K1645" s="13">
        <v>45156</v>
      </c>
      <c r="L1645" s="9">
        <f t="shared" si="201"/>
        <v>27</v>
      </c>
      <c r="M1645" s="9" t="s">
        <v>41</v>
      </c>
      <c r="N1645" s="9">
        <v>41042</v>
      </c>
      <c r="O1645" s="9">
        <v>1242</v>
      </c>
      <c r="P1645" s="14">
        <v>2413.4</v>
      </c>
      <c r="Q1645" s="14">
        <f t="shared" si="202"/>
        <v>2413.4</v>
      </c>
      <c r="R1645" s="9">
        <v>169</v>
      </c>
      <c r="S1645" s="9" t="b">
        <v>1</v>
      </c>
      <c r="T1645" s="9">
        <v>0</v>
      </c>
      <c r="U1645" s="9">
        <f t="shared" si="203"/>
        <v>0</v>
      </c>
      <c r="V1645" s="14">
        <f t="shared" si="204"/>
        <v>6036.6</v>
      </c>
      <c r="W1645" s="14">
        <f t="shared" si="205"/>
        <v>14.2804733727811</v>
      </c>
      <c r="X1645" s="14">
        <f t="shared" si="206"/>
        <v>0</v>
      </c>
      <c r="Y1645" s="9">
        <f t="shared" si="207"/>
        <v>0</v>
      </c>
    </row>
    <row r="1646" spans="1:25">
      <c r="A1646" s="5" t="s">
        <v>3395</v>
      </c>
      <c r="B1646" s="6" t="s">
        <v>3396</v>
      </c>
      <c r="C1646" s="7" t="s">
        <v>4128</v>
      </c>
      <c r="D1646" s="7">
        <v>45112</v>
      </c>
      <c r="E1646" s="6">
        <v>7</v>
      </c>
      <c r="F1646" s="6">
        <v>5</v>
      </c>
      <c r="G1646" s="6">
        <v>2023</v>
      </c>
      <c r="H1646" s="7">
        <f t="shared" si="200"/>
        <v>45112</v>
      </c>
      <c r="I1646" s="7" t="str" cm="1">
        <f t="array" ref="I1646">_xlfn.IFS(E1646=1,"January",E1646=2,"Febuary",E1646=3,"March",E1646=4,"April",E1646=5,"May",E1646=6,"June",E1646=7,"July",E1646=8,"August",E1646=9,"September",E1646=10,"October",E1646=11,"November",E1646=12,"December",E1646&gt;12,_xlfn.IFS(F1646=1,"January",F1646=2,"Febuary",F1646=3,"March",F1646=4,"April",F1646=5,"May",F1646=6,"June",F1646=7,"July",F1646=8,"August",F1646=9,"September",F1646=10,"October",F1646=11,"November",F1646=12,"December"))</f>
        <v>July</v>
      </c>
      <c r="J1646" s="7" t="str" cm="1">
        <f t="array" ref="J1646">_xlfn.IFS(OR(I1646="December",I1646="January",I1646="Febuary"),"Winter",OR(I1646="March",I1646="April",I1646="May"),"Spring",OR(I1646="June",I1646="July",I1646="August"),"Summer",OR(I1646="September",I1646="October",I1646="November"),"Fall")</f>
        <v>Summer</v>
      </c>
      <c r="K1646" s="11">
        <v>45113</v>
      </c>
      <c r="L1646" s="6">
        <f t="shared" si="201"/>
        <v>1</v>
      </c>
      <c r="M1646" s="6" t="s">
        <v>14</v>
      </c>
      <c r="N1646" s="6">
        <v>62665</v>
      </c>
      <c r="O1646" s="6">
        <v>1597</v>
      </c>
      <c r="P1646" s="12">
        <v>2081.61</v>
      </c>
      <c r="Q1646" s="12">
        <f t="shared" si="202"/>
        <v>2081.61</v>
      </c>
      <c r="R1646" s="6">
        <v>233</v>
      </c>
      <c r="S1646" s="6" t="b">
        <v>1</v>
      </c>
      <c r="T1646" s="6">
        <v>0</v>
      </c>
      <c r="U1646" s="6">
        <f t="shared" si="203"/>
        <v>0</v>
      </c>
      <c r="V1646" s="12">
        <f t="shared" si="204"/>
        <v>9568.39</v>
      </c>
      <c r="W1646" s="12">
        <f t="shared" si="205"/>
        <v>8.93394849785408</v>
      </c>
      <c r="X1646" s="12">
        <f t="shared" si="206"/>
        <v>0</v>
      </c>
      <c r="Y1646" s="6">
        <f t="shared" si="207"/>
        <v>0</v>
      </c>
    </row>
    <row r="1647" spans="1:25">
      <c r="A1647" s="8" t="s">
        <v>3397</v>
      </c>
      <c r="B1647" s="9" t="s">
        <v>3398</v>
      </c>
      <c r="C1647" s="10" t="s">
        <v>4129</v>
      </c>
      <c r="D1647" s="10">
        <v>45157</v>
      </c>
      <c r="E1647" s="9">
        <v>8</v>
      </c>
      <c r="F1647" s="9">
        <v>19</v>
      </c>
      <c r="G1647" s="9">
        <v>2023</v>
      </c>
      <c r="H1647" s="10">
        <f t="shared" si="200"/>
        <v>45157</v>
      </c>
      <c r="I1647" s="10" t="str" cm="1">
        <f t="array" ref="I1647">_xlfn.IFS(E1647=1,"January",E1647=2,"Febuary",E1647=3,"March",E1647=4,"April",E1647=5,"May",E1647=6,"June",E1647=7,"July",E1647=8,"August",E1647=9,"September",E1647=10,"October",E1647=11,"November",E1647=12,"December",E1647&gt;12,_xlfn.IFS(F1647=1,"January",F1647=2,"Febuary",F1647=3,"March",F1647=4,"April",F1647=5,"May",F1647=6,"June",F1647=7,"July",F1647=8,"August",F1647=9,"September",F1647=10,"October",F1647=11,"November",F1647=12,"December"))</f>
        <v>August</v>
      </c>
      <c r="J1647" s="10" t="str" cm="1">
        <f t="array" ref="J1647">_xlfn.IFS(OR(I1647="December",I1647="January",I1647="Febuary"),"Winter",OR(I1647="March",I1647="April",I1647="May"),"Spring",OR(I1647="June",I1647="July",I1647="August"),"Summer",OR(I1647="September",I1647="October",I1647="November"),"Fall")</f>
        <v>Summer</v>
      </c>
      <c r="K1647" s="13">
        <v>45174</v>
      </c>
      <c r="L1647" s="9">
        <f t="shared" si="201"/>
        <v>17</v>
      </c>
      <c r="M1647" s="9" t="s">
        <v>41</v>
      </c>
      <c r="N1647" s="9">
        <v>83856</v>
      </c>
      <c r="O1647" s="9">
        <v>3879</v>
      </c>
      <c r="P1647" s="14">
        <v>5537.03</v>
      </c>
      <c r="Q1647" s="14">
        <f t="shared" si="202"/>
        <v>3636.145</v>
      </c>
      <c r="R1647" s="9">
        <v>688</v>
      </c>
      <c r="S1647" s="9" t="b">
        <v>0</v>
      </c>
      <c r="T1647" s="9">
        <v>0</v>
      </c>
      <c r="U1647" s="9">
        <f t="shared" si="203"/>
        <v>0</v>
      </c>
      <c r="V1647" s="14">
        <f t="shared" si="204"/>
        <v>30763.855</v>
      </c>
      <c r="W1647" s="14">
        <f t="shared" si="205"/>
        <v>5.28509447674419</v>
      </c>
      <c r="X1647" s="14">
        <f t="shared" si="206"/>
        <v>0</v>
      </c>
      <c r="Y1647" s="9">
        <f t="shared" si="207"/>
        <v>0</v>
      </c>
    </row>
    <row r="1648" spans="1:25">
      <c r="A1648" s="5" t="s">
        <v>3399</v>
      </c>
      <c r="B1648" s="6" t="s">
        <v>3400</v>
      </c>
      <c r="C1648" s="7" t="s">
        <v>4131</v>
      </c>
      <c r="D1648" s="7">
        <v>44938</v>
      </c>
      <c r="E1648" s="6">
        <v>1</v>
      </c>
      <c r="F1648" s="6">
        <v>12</v>
      </c>
      <c r="G1648" s="6">
        <v>2023</v>
      </c>
      <c r="H1648" s="7">
        <f t="shared" si="200"/>
        <v>44938</v>
      </c>
      <c r="I1648" s="7" t="str" cm="1">
        <f t="array" ref="I1648">_xlfn.IFS(E1648=1,"January",E1648=2,"Febuary",E1648=3,"March",E1648=4,"April",E1648=5,"May",E1648=6,"June",E1648=7,"July",E1648=8,"August",E1648=9,"September",E1648=10,"October",E1648=11,"November",E1648=12,"December",E1648&gt;12,_xlfn.IFS(F1648=1,"January",F1648=2,"Febuary",F1648=3,"March",F1648=4,"April",F1648=5,"May",F1648=6,"June",F1648=7,"July",F1648=8,"August",F1648=9,"September",F1648=10,"October",F1648=11,"November",F1648=12,"December"))</f>
        <v>January</v>
      </c>
      <c r="J1648" s="7" t="str" cm="1">
        <f t="array" ref="J1648">_xlfn.IFS(OR(I1648="December",I1648="January",I1648="Febuary"),"Winter",OR(I1648="March",I1648="April",I1648="May"),"Spring",OR(I1648="June",I1648="July",I1648="August"),"Summer",OR(I1648="September",I1648="October",I1648="November"),"Fall")</f>
        <v>Winter</v>
      </c>
      <c r="K1648" s="11">
        <v>44955</v>
      </c>
      <c r="L1648" s="6">
        <f t="shared" si="201"/>
        <v>17</v>
      </c>
      <c r="M1648" s="6" t="s">
        <v>33</v>
      </c>
      <c r="N1648" s="6">
        <v>28376</v>
      </c>
      <c r="O1648" s="6">
        <v>301</v>
      </c>
      <c r="P1648" s="12">
        <v>457.82</v>
      </c>
      <c r="Q1648" s="12">
        <f t="shared" si="202"/>
        <v>457.82</v>
      </c>
      <c r="R1648" s="6">
        <v>28</v>
      </c>
      <c r="S1648" s="6" t="b">
        <v>1</v>
      </c>
      <c r="T1648" s="6">
        <v>0</v>
      </c>
      <c r="U1648" s="6">
        <f t="shared" si="203"/>
        <v>0</v>
      </c>
      <c r="V1648" s="12">
        <f t="shared" si="204"/>
        <v>942.18</v>
      </c>
      <c r="W1648" s="12">
        <f t="shared" si="205"/>
        <v>16.3507142857143</v>
      </c>
      <c r="X1648" s="12">
        <f t="shared" si="206"/>
        <v>0</v>
      </c>
      <c r="Y1648" s="6">
        <f t="shared" si="207"/>
        <v>0</v>
      </c>
    </row>
    <row r="1649" spans="1:25">
      <c r="A1649" s="8" t="s">
        <v>3401</v>
      </c>
      <c r="B1649" s="9" t="s">
        <v>3402</v>
      </c>
      <c r="C1649" s="10" t="s">
        <v>4128</v>
      </c>
      <c r="D1649" s="10">
        <v>45055</v>
      </c>
      <c r="E1649" s="9">
        <v>5</v>
      </c>
      <c r="F1649" s="9">
        <v>9</v>
      </c>
      <c r="G1649" s="9">
        <v>2023</v>
      </c>
      <c r="H1649" s="10">
        <f t="shared" si="200"/>
        <v>45055</v>
      </c>
      <c r="I1649" s="10" t="str" cm="1">
        <f t="array" ref="I1649">_xlfn.IFS(E1649=1,"January",E1649=2,"Febuary",E1649=3,"March",E1649=4,"April",E1649=5,"May",E1649=6,"June",E1649=7,"July",E1649=8,"August",E1649=9,"September",E1649=10,"October",E1649=11,"November",E1649=12,"December",E1649&gt;12,_xlfn.IFS(F1649=1,"January",F1649=2,"Febuary",F1649=3,"March",F1649=4,"April",F1649=5,"May",F1649=6,"June",F1649=7,"July",F1649=8,"August",F1649=9,"September",F1649=10,"October",F1649=11,"November",F1649=12,"December"))</f>
        <v>May</v>
      </c>
      <c r="J1649" s="10" t="str" cm="1">
        <f t="array" ref="J1649">_xlfn.IFS(OR(I1649="December",I1649="January",I1649="Febuary"),"Winter",OR(I1649="March",I1649="April",I1649="May"),"Spring",OR(I1649="June",I1649="July",I1649="August"),"Summer",OR(I1649="September",I1649="October",I1649="November"),"Fall")</f>
        <v>Spring</v>
      </c>
      <c r="K1649" s="13">
        <v>45084</v>
      </c>
      <c r="L1649" s="9">
        <f t="shared" si="201"/>
        <v>29</v>
      </c>
      <c r="M1649" s="9" t="s">
        <v>23</v>
      </c>
      <c r="N1649" s="9">
        <v>56554</v>
      </c>
      <c r="O1649" s="9">
        <v>2334</v>
      </c>
      <c r="P1649" s="14">
        <v>3501.23</v>
      </c>
      <c r="Q1649" s="14">
        <f t="shared" si="202"/>
        <v>3501.23</v>
      </c>
      <c r="R1649" s="9">
        <v>175</v>
      </c>
      <c r="S1649" s="9" t="b">
        <v>0</v>
      </c>
      <c r="T1649" s="9">
        <v>0</v>
      </c>
      <c r="U1649" s="9">
        <f t="shared" si="203"/>
        <v>0</v>
      </c>
      <c r="V1649" s="14">
        <f t="shared" si="204"/>
        <v>5248.77</v>
      </c>
      <c r="W1649" s="14">
        <f t="shared" si="205"/>
        <v>20.0070285714286</v>
      </c>
      <c r="X1649" s="14">
        <f t="shared" si="206"/>
        <v>0</v>
      </c>
      <c r="Y1649" s="9">
        <f t="shared" si="207"/>
        <v>0</v>
      </c>
    </row>
    <row r="1650" spans="1:25">
      <c r="A1650" s="5" t="s">
        <v>3403</v>
      </c>
      <c r="B1650" s="6" t="s">
        <v>3404</v>
      </c>
      <c r="C1650" s="7" t="s">
        <v>4129</v>
      </c>
      <c r="D1650" s="7">
        <v>44967</v>
      </c>
      <c r="E1650" s="6">
        <v>2</v>
      </c>
      <c r="F1650" s="6">
        <v>10</v>
      </c>
      <c r="G1650" s="6">
        <v>2023</v>
      </c>
      <c r="H1650" s="7">
        <f t="shared" si="200"/>
        <v>44967</v>
      </c>
      <c r="I1650" s="7" t="str" cm="1">
        <f t="array" ref="I1650">_xlfn.IFS(E1650=1,"January",E1650=2,"Febuary",E1650=3,"March",E1650=4,"April",E1650=5,"May",E1650=6,"June",E1650=7,"July",E1650=8,"August",E1650=9,"September",E1650=10,"October",E1650=11,"November",E1650=12,"December",E1650&gt;12,_xlfn.IFS(F1650=1,"January",F1650=2,"Febuary",F1650=3,"March",F1650=4,"April",F1650=5,"May",F1650=6,"June",F1650=7,"July",F1650=8,"August",F1650=9,"September",F1650=10,"October",F1650=11,"November",F1650=12,"December"))</f>
        <v>Febuary</v>
      </c>
      <c r="J1650" s="7" t="str" cm="1">
        <f t="array" ref="J1650">_xlfn.IFS(OR(I1650="December",I1650="January",I1650="Febuary"),"Winter",OR(I1650="March",I1650="April",I1650="May"),"Spring",OR(I1650="June",I1650="July",I1650="August"),"Summer",OR(I1650="September",I1650="October",I1650="November"),"Fall")</f>
        <v>Winter</v>
      </c>
      <c r="K1650" s="11">
        <v>44969</v>
      </c>
      <c r="L1650" s="6">
        <f t="shared" si="201"/>
        <v>2</v>
      </c>
      <c r="M1650" s="6" t="s">
        <v>33</v>
      </c>
      <c r="N1650" s="6">
        <v>15199</v>
      </c>
      <c r="O1650" s="6">
        <v>227</v>
      </c>
      <c r="P1650" s="12">
        <v>287.49</v>
      </c>
      <c r="Q1650" s="12">
        <f t="shared" si="202"/>
        <v>287.49</v>
      </c>
      <c r="R1650" s="6">
        <v>24</v>
      </c>
      <c r="S1650" s="6" t="b">
        <v>0</v>
      </c>
      <c r="T1650" s="6">
        <v>0</v>
      </c>
      <c r="U1650" s="6">
        <f t="shared" si="203"/>
        <v>0</v>
      </c>
      <c r="V1650" s="12">
        <f t="shared" si="204"/>
        <v>912.51</v>
      </c>
      <c r="W1650" s="12">
        <f t="shared" si="205"/>
        <v>11.97875</v>
      </c>
      <c r="X1650" s="12">
        <f t="shared" si="206"/>
        <v>0</v>
      </c>
      <c r="Y1650" s="6">
        <f t="shared" si="207"/>
        <v>0</v>
      </c>
    </row>
    <row r="1651" spans="1:25">
      <c r="A1651" s="8" t="s">
        <v>3405</v>
      </c>
      <c r="B1651" s="9" t="s">
        <v>3406</v>
      </c>
      <c r="C1651" s="10" t="s">
        <v>4129</v>
      </c>
      <c r="D1651" s="10" t="s">
        <v>3407</v>
      </c>
      <c r="E1651" s="9">
        <v>18</v>
      </c>
      <c r="F1651" s="9">
        <v>2</v>
      </c>
      <c r="G1651" s="9">
        <v>2023</v>
      </c>
      <c r="H1651" s="10">
        <f t="shared" si="200"/>
        <v>44975</v>
      </c>
      <c r="I1651" s="10" t="str" cm="1">
        <f t="array" ref="I1651">_xlfn.IFS(E1651=1,"January",E1651=2,"Febuary",E1651=3,"March",E1651=4,"April",E1651=5,"May",E1651=6,"June",E1651=7,"July",E1651=8,"August",E1651=9,"September",E1651=10,"October",E1651=11,"November",E1651=12,"December",E1651&gt;12,_xlfn.IFS(F1651=1,"January",F1651=2,"Febuary",F1651=3,"March",F1651=4,"April",F1651=5,"May",F1651=6,"June",F1651=7,"July",F1651=8,"August",F1651=9,"September",F1651=10,"October",F1651=11,"November",F1651=12,"December"))</f>
        <v>Febuary</v>
      </c>
      <c r="J1651" s="10" t="str" cm="1">
        <f t="array" ref="J1651">_xlfn.IFS(OR(I1651="December",I1651="January",I1651="Febuary"),"Winter",OR(I1651="March",I1651="April",I1651="May"),"Spring",OR(I1651="June",I1651="July",I1651="August"),"Summer",OR(I1651="September",I1651="October",I1651="November"),"Fall")</f>
        <v>Winter</v>
      </c>
      <c r="K1651" s="13">
        <v>44988</v>
      </c>
      <c r="L1651" s="9">
        <f t="shared" si="201"/>
        <v>13</v>
      </c>
      <c r="M1651" s="9" t="s">
        <v>23</v>
      </c>
      <c r="N1651" s="9">
        <v>82412</v>
      </c>
      <c r="O1651" s="9">
        <v>3453</v>
      </c>
      <c r="P1651" s="14">
        <v>3947.28</v>
      </c>
      <c r="Q1651" s="14">
        <f t="shared" si="202"/>
        <v>3636.145</v>
      </c>
      <c r="R1651" s="9">
        <v>355</v>
      </c>
      <c r="S1651" s="9" t="b">
        <v>0</v>
      </c>
      <c r="T1651" s="9">
        <v>0</v>
      </c>
      <c r="U1651" s="9">
        <f t="shared" si="203"/>
        <v>0</v>
      </c>
      <c r="V1651" s="14">
        <f t="shared" si="204"/>
        <v>14113.855</v>
      </c>
      <c r="W1651" s="14">
        <f t="shared" si="205"/>
        <v>10.242661971831</v>
      </c>
      <c r="X1651" s="14">
        <f t="shared" si="206"/>
        <v>0</v>
      </c>
      <c r="Y1651" s="9">
        <f t="shared" si="207"/>
        <v>0</v>
      </c>
    </row>
    <row r="1652" spans="1:25">
      <c r="A1652" s="5" t="s">
        <v>3408</v>
      </c>
      <c r="B1652" s="6" t="s">
        <v>3409</v>
      </c>
      <c r="C1652" s="7" t="s">
        <v>4129</v>
      </c>
      <c r="D1652" s="7">
        <v>45169</v>
      </c>
      <c r="E1652" s="6">
        <v>8</v>
      </c>
      <c r="F1652" s="6">
        <v>31</v>
      </c>
      <c r="G1652" s="6">
        <v>2023</v>
      </c>
      <c r="H1652" s="7">
        <f t="shared" si="200"/>
        <v>45169</v>
      </c>
      <c r="I1652" s="7" t="str" cm="1">
        <f t="array" ref="I1652">_xlfn.IFS(E1652=1,"January",E1652=2,"Febuary",E1652=3,"March",E1652=4,"April",E1652=5,"May",E1652=6,"June",E1652=7,"July",E1652=8,"August",E1652=9,"September",E1652=10,"October",E1652=11,"November",E1652=12,"December",E1652&gt;12,_xlfn.IFS(F1652=1,"January",F1652=2,"Febuary",F1652=3,"March",F1652=4,"April",F1652=5,"May",F1652=6,"June",F1652=7,"July",F1652=8,"August",F1652=9,"September",F1652=10,"October",F1652=11,"November",F1652=12,"December"))</f>
        <v>August</v>
      </c>
      <c r="J1652" s="7" t="str" cm="1">
        <f t="array" ref="J1652">_xlfn.IFS(OR(I1652="December",I1652="January",I1652="Febuary"),"Winter",OR(I1652="March",I1652="April",I1652="May"),"Spring",OR(I1652="June",I1652="July",I1652="August"),"Summer",OR(I1652="September",I1652="October",I1652="November"),"Fall")</f>
        <v>Summer</v>
      </c>
      <c r="K1652" s="11">
        <v>45174</v>
      </c>
      <c r="L1652" s="6">
        <f t="shared" si="201"/>
        <v>5</v>
      </c>
      <c r="M1652" s="6" t="s">
        <v>19</v>
      </c>
      <c r="N1652" s="6">
        <v>51948</v>
      </c>
      <c r="O1652" s="6">
        <v>1799</v>
      </c>
      <c r="P1652" s="12">
        <v>1044.63</v>
      </c>
      <c r="Q1652" s="12">
        <f t="shared" si="202"/>
        <v>1044.63</v>
      </c>
      <c r="R1652" s="6">
        <v>125</v>
      </c>
      <c r="S1652" s="6" t="b">
        <v>1</v>
      </c>
      <c r="T1652" s="6">
        <v>0</v>
      </c>
      <c r="U1652" s="6">
        <f t="shared" si="203"/>
        <v>0</v>
      </c>
      <c r="V1652" s="12">
        <f t="shared" si="204"/>
        <v>5205.37</v>
      </c>
      <c r="W1652" s="12">
        <f t="shared" si="205"/>
        <v>8.35704</v>
      </c>
      <c r="X1652" s="12">
        <f t="shared" si="206"/>
        <v>0</v>
      </c>
      <c r="Y1652" s="6">
        <f t="shared" si="207"/>
        <v>0</v>
      </c>
    </row>
    <row r="1653" spans="1:25">
      <c r="A1653" s="8" t="s">
        <v>3410</v>
      </c>
      <c r="B1653" s="9" t="s">
        <v>3411</v>
      </c>
      <c r="C1653" s="10" t="s">
        <v>4127</v>
      </c>
      <c r="D1653" s="10">
        <v>45130</v>
      </c>
      <c r="E1653" s="9">
        <v>7</v>
      </c>
      <c r="F1653" s="9">
        <v>23</v>
      </c>
      <c r="G1653" s="9">
        <v>2023</v>
      </c>
      <c r="H1653" s="10">
        <f t="shared" si="200"/>
        <v>45130</v>
      </c>
      <c r="I1653" s="10" t="str" cm="1">
        <f t="array" ref="I1653">_xlfn.IFS(E1653=1,"January",E1653=2,"Febuary",E1653=3,"March",E1653=4,"April",E1653=5,"May",E1653=6,"June",E1653=7,"July",E1653=8,"August",E1653=9,"September",E1653=10,"October",E1653=11,"November",E1653=12,"December",E1653&gt;12,_xlfn.IFS(F1653=1,"January",F1653=2,"Febuary",F1653=3,"March",F1653=4,"April",F1653=5,"May",F1653=6,"June",F1653=7,"July",F1653=8,"August",F1653=9,"September",F1653=10,"October",F1653=11,"November",F1653=12,"December"))</f>
        <v>July</v>
      </c>
      <c r="J1653" s="10" t="str" cm="1">
        <f t="array" ref="J1653">_xlfn.IFS(OR(I1653="December",I1653="January",I1653="Febuary"),"Winter",OR(I1653="March",I1653="April",I1653="May"),"Spring",OR(I1653="June",I1653="July",I1653="August"),"Summer",OR(I1653="September",I1653="October",I1653="November"),"Fall")</f>
        <v>Summer</v>
      </c>
      <c r="K1653" s="13">
        <v>45136</v>
      </c>
      <c r="L1653" s="9">
        <f t="shared" si="201"/>
        <v>6</v>
      </c>
      <c r="M1653" s="9" t="s">
        <v>41</v>
      </c>
      <c r="N1653" s="9">
        <v>74781</v>
      </c>
      <c r="O1653" s="9">
        <v>3270</v>
      </c>
      <c r="P1653" s="14">
        <v>1743.33</v>
      </c>
      <c r="Q1653" s="14">
        <f t="shared" si="202"/>
        <v>1743.33</v>
      </c>
      <c r="R1653" s="9">
        <v>493</v>
      </c>
      <c r="S1653" s="9" t="b">
        <v>0</v>
      </c>
      <c r="T1653" s="9">
        <v>0</v>
      </c>
      <c r="U1653" s="9">
        <f t="shared" si="203"/>
        <v>0</v>
      </c>
      <c r="V1653" s="14">
        <f t="shared" si="204"/>
        <v>22906.67</v>
      </c>
      <c r="W1653" s="14">
        <f t="shared" si="205"/>
        <v>3.53616632860041</v>
      </c>
      <c r="X1653" s="14">
        <f t="shared" si="206"/>
        <v>0</v>
      </c>
      <c r="Y1653" s="9">
        <f t="shared" si="207"/>
        <v>0</v>
      </c>
    </row>
    <row r="1654" spans="1:25">
      <c r="A1654" s="5" t="s">
        <v>3412</v>
      </c>
      <c r="B1654" s="6" t="s">
        <v>3413</v>
      </c>
      <c r="C1654" s="7" t="s">
        <v>4129</v>
      </c>
      <c r="D1654" s="7">
        <v>44980</v>
      </c>
      <c r="E1654" s="6">
        <v>2</v>
      </c>
      <c r="F1654" s="6">
        <v>23</v>
      </c>
      <c r="G1654" s="6">
        <v>2023</v>
      </c>
      <c r="H1654" s="7">
        <f t="shared" si="200"/>
        <v>44980</v>
      </c>
      <c r="I1654" s="7" t="str" cm="1">
        <f t="array" ref="I1654">_xlfn.IFS(E1654=1,"January",E1654=2,"Febuary",E1654=3,"March",E1654=4,"April",E1654=5,"May",E1654=6,"June",E1654=7,"July",E1654=8,"August",E1654=9,"September",E1654=10,"October",E1654=11,"November",E1654=12,"December",E1654&gt;12,_xlfn.IFS(F1654=1,"January",F1654=2,"Febuary",F1654=3,"March",F1654=4,"April",F1654=5,"May",F1654=6,"June",F1654=7,"July",F1654=8,"August",F1654=9,"September",F1654=10,"October",F1654=11,"November",F1654=12,"December"))</f>
        <v>Febuary</v>
      </c>
      <c r="J1654" s="7" t="str" cm="1">
        <f t="array" ref="J1654">_xlfn.IFS(OR(I1654="December",I1654="January",I1654="Febuary"),"Winter",OR(I1654="March",I1654="April",I1654="May"),"Spring",OR(I1654="June",I1654="July",I1654="August"),"Summer",OR(I1654="September",I1654="October",I1654="November"),"Fall")</f>
        <v>Winter</v>
      </c>
      <c r="K1654" s="11">
        <v>44982</v>
      </c>
      <c r="L1654" s="6">
        <f t="shared" si="201"/>
        <v>2</v>
      </c>
      <c r="M1654" s="6" t="s">
        <v>33</v>
      </c>
      <c r="N1654" s="6">
        <v>73750</v>
      </c>
      <c r="O1654" s="6">
        <v>1025</v>
      </c>
      <c r="P1654" s="12">
        <v>1062.87</v>
      </c>
      <c r="Q1654" s="12">
        <f t="shared" si="202"/>
        <v>1062.87</v>
      </c>
      <c r="R1654" s="6">
        <v>129</v>
      </c>
      <c r="S1654" s="6" t="b">
        <v>1</v>
      </c>
      <c r="T1654" s="6">
        <v>0</v>
      </c>
      <c r="U1654" s="6">
        <f t="shared" si="203"/>
        <v>0</v>
      </c>
      <c r="V1654" s="12">
        <f t="shared" si="204"/>
        <v>5387.13</v>
      </c>
      <c r="W1654" s="12">
        <f t="shared" si="205"/>
        <v>8.2393023255814</v>
      </c>
      <c r="X1654" s="12">
        <f t="shared" si="206"/>
        <v>0</v>
      </c>
      <c r="Y1654" s="6">
        <f t="shared" si="207"/>
        <v>0</v>
      </c>
    </row>
    <row r="1655" spans="1:25">
      <c r="A1655" s="8" t="s">
        <v>3414</v>
      </c>
      <c r="B1655" s="9" t="s">
        <v>3415</v>
      </c>
      <c r="C1655" s="10" t="s">
        <v>4128</v>
      </c>
      <c r="D1655" s="10">
        <v>45262</v>
      </c>
      <c r="E1655" s="9">
        <v>12</v>
      </c>
      <c r="F1655" s="9">
        <v>2</v>
      </c>
      <c r="G1655" s="9">
        <v>2023</v>
      </c>
      <c r="H1655" s="10">
        <f t="shared" si="200"/>
        <v>45262</v>
      </c>
      <c r="I1655" s="10" t="str" cm="1">
        <f t="array" ref="I1655">_xlfn.IFS(E1655=1,"January",E1655=2,"Febuary",E1655=3,"March",E1655=4,"April",E1655=5,"May",E1655=6,"June",E1655=7,"July",E1655=8,"August",E1655=9,"September",E1655=10,"October",E1655=11,"November",E1655=12,"December",E1655&gt;12,_xlfn.IFS(F1655=1,"January",F1655=2,"Febuary",F1655=3,"March",F1655=4,"April",F1655=5,"May",F1655=6,"June",F1655=7,"July",F1655=8,"August",F1655=9,"September",F1655=10,"October",F1655=11,"November",F1655=12,"December"))</f>
        <v>December</v>
      </c>
      <c r="J1655" s="10" t="str" cm="1">
        <f t="array" ref="J1655">_xlfn.IFS(OR(I1655="December",I1655="January",I1655="Febuary"),"Winter",OR(I1655="March",I1655="April",I1655="May"),"Spring",OR(I1655="June",I1655="July",I1655="August"),"Summer",OR(I1655="September",I1655="October",I1655="November"),"Fall")</f>
        <v>Winter</v>
      </c>
      <c r="K1655" s="13">
        <v>45278</v>
      </c>
      <c r="L1655" s="9">
        <f t="shared" si="201"/>
        <v>16</v>
      </c>
      <c r="M1655" s="9" t="s">
        <v>14</v>
      </c>
      <c r="N1655" s="9">
        <v>67262</v>
      </c>
      <c r="O1655" s="9">
        <v>2176</v>
      </c>
      <c r="P1655" s="14">
        <v>2177.07</v>
      </c>
      <c r="Q1655" s="14">
        <f t="shared" si="202"/>
        <v>2177.07</v>
      </c>
      <c r="R1655" s="9">
        <v>344</v>
      </c>
      <c r="S1655" s="9" t="b">
        <v>0</v>
      </c>
      <c r="T1655" s="9">
        <v>0</v>
      </c>
      <c r="U1655" s="9">
        <f t="shared" si="203"/>
        <v>0</v>
      </c>
      <c r="V1655" s="14">
        <f t="shared" si="204"/>
        <v>15022.93</v>
      </c>
      <c r="W1655" s="14">
        <f t="shared" si="205"/>
        <v>6.32869186046512</v>
      </c>
      <c r="X1655" s="14">
        <f t="shared" si="206"/>
        <v>0</v>
      </c>
      <c r="Y1655" s="9">
        <f t="shared" si="207"/>
        <v>0</v>
      </c>
    </row>
    <row r="1656" spans="1:25">
      <c r="A1656" s="5" t="s">
        <v>3416</v>
      </c>
      <c r="B1656" s="6" t="s">
        <v>3417</v>
      </c>
      <c r="C1656" s="7" t="s">
        <v>4128</v>
      </c>
      <c r="D1656" s="7">
        <v>45044</v>
      </c>
      <c r="E1656" s="6">
        <v>4</v>
      </c>
      <c r="F1656" s="6">
        <v>28</v>
      </c>
      <c r="G1656" s="6">
        <v>2023</v>
      </c>
      <c r="H1656" s="7">
        <f t="shared" si="200"/>
        <v>45044</v>
      </c>
      <c r="I1656" s="7" t="str" cm="1">
        <f t="array" ref="I1656">_xlfn.IFS(E1656=1,"January",E1656=2,"Febuary",E1656=3,"March",E1656=4,"April",E1656=5,"May",E1656=6,"June",E1656=7,"July",E1656=8,"August",E1656=9,"September",E1656=10,"October",E1656=11,"November",E1656=12,"December",E1656&gt;12,_xlfn.IFS(F1656=1,"January",F1656=2,"Febuary",F1656=3,"March",F1656=4,"April",F1656=5,"May",F1656=6,"June",F1656=7,"July",F1656=8,"August",F1656=9,"September",F1656=10,"October",F1656=11,"November",F1656=12,"December"))</f>
        <v>April</v>
      </c>
      <c r="J1656" s="7" t="str" cm="1">
        <f t="array" ref="J1656">_xlfn.IFS(OR(I1656="December",I1656="January",I1656="Febuary"),"Winter",OR(I1656="March",I1656="April",I1656="May"),"Spring",OR(I1656="June",I1656="July",I1656="August"),"Summer",OR(I1656="September",I1656="October",I1656="November"),"Fall")</f>
        <v>Spring</v>
      </c>
      <c r="K1656" s="11">
        <v>45049</v>
      </c>
      <c r="L1656" s="6">
        <f t="shared" si="201"/>
        <v>5</v>
      </c>
      <c r="M1656" s="6" t="s">
        <v>41</v>
      </c>
      <c r="N1656" s="6">
        <v>47600</v>
      </c>
      <c r="O1656" s="6">
        <v>1430</v>
      </c>
      <c r="P1656" s="12">
        <v>1546.61</v>
      </c>
      <c r="Q1656" s="12">
        <f t="shared" si="202"/>
        <v>1546.61</v>
      </c>
      <c r="R1656" s="6">
        <v>147</v>
      </c>
      <c r="S1656" s="6" t="b">
        <v>1</v>
      </c>
      <c r="T1656" s="6">
        <v>0</v>
      </c>
      <c r="U1656" s="6">
        <f t="shared" si="203"/>
        <v>0</v>
      </c>
      <c r="V1656" s="12">
        <f t="shared" si="204"/>
        <v>5803.39</v>
      </c>
      <c r="W1656" s="12">
        <f t="shared" si="205"/>
        <v>10.521156462585</v>
      </c>
      <c r="X1656" s="12">
        <f t="shared" si="206"/>
        <v>0</v>
      </c>
      <c r="Y1656" s="6">
        <f t="shared" si="207"/>
        <v>0</v>
      </c>
    </row>
    <row r="1657" spans="1:25">
      <c r="A1657" s="8" t="s">
        <v>3418</v>
      </c>
      <c r="B1657" s="9" t="s">
        <v>3419</v>
      </c>
      <c r="C1657" s="10" t="s">
        <v>4128</v>
      </c>
      <c r="D1657" s="10">
        <v>45247</v>
      </c>
      <c r="E1657" s="9">
        <v>11</v>
      </c>
      <c r="F1657" s="9">
        <v>17</v>
      </c>
      <c r="G1657" s="9">
        <v>2023</v>
      </c>
      <c r="H1657" s="10">
        <f t="shared" si="200"/>
        <v>45247</v>
      </c>
      <c r="I1657" s="10" t="str" cm="1">
        <f t="array" ref="I1657">_xlfn.IFS(E1657=1,"January",E1657=2,"Febuary",E1657=3,"March",E1657=4,"April",E1657=5,"May",E1657=6,"June",E1657=7,"July",E1657=8,"August",E1657=9,"September",E1657=10,"October",E1657=11,"November",E1657=12,"December",E1657&gt;12,_xlfn.IFS(F1657=1,"January",F1657=2,"Febuary",F1657=3,"March",F1657=4,"April",F1657=5,"May",F1657=6,"June",F1657=7,"July",F1657=8,"August",F1657=9,"September",F1657=10,"October",F1657=11,"November",F1657=12,"December"))</f>
        <v>November</v>
      </c>
      <c r="J1657" s="10" t="str" cm="1">
        <f t="array" ref="J1657">_xlfn.IFS(OR(I1657="December",I1657="January",I1657="Febuary"),"Winter",OR(I1657="March",I1657="April",I1657="May"),"Spring",OR(I1657="June",I1657="July",I1657="August"),"Summer",OR(I1657="September",I1657="October",I1657="November"),"Fall")</f>
        <v>Fall</v>
      </c>
      <c r="K1657" s="13">
        <v>45275</v>
      </c>
      <c r="L1657" s="9">
        <f t="shared" si="201"/>
        <v>28</v>
      </c>
      <c r="M1657" s="9" t="s">
        <v>33</v>
      </c>
      <c r="N1657" s="9">
        <v>77898</v>
      </c>
      <c r="O1657" s="9">
        <v>2979</v>
      </c>
      <c r="P1657" s="14">
        <v>2107.8</v>
      </c>
      <c r="Q1657" s="14">
        <f t="shared" si="202"/>
        <v>2107.8</v>
      </c>
      <c r="R1657" s="9">
        <v>294</v>
      </c>
      <c r="S1657" s="9" t="b">
        <v>1</v>
      </c>
      <c r="T1657" s="9">
        <v>0</v>
      </c>
      <c r="U1657" s="9">
        <f t="shared" si="203"/>
        <v>0</v>
      </c>
      <c r="V1657" s="14">
        <f t="shared" si="204"/>
        <v>12592.2</v>
      </c>
      <c r="W1657" s="14">
        <f t="shared" si="205"/>
        <v>7.16938775510204</v>
      </c>
      <c r="X1657" s="14">
        <f t="shared" si="206"/>
        <v>0</v>
      </c>
      <c r="Y1657" s="9">
        <f t="shared" si="207"/>
        <v>0</v>
      </c>
    </row>
    <row r="1658" spans="1:25">
      <c r="A1658" s="5" t="s">
        <v>3420</v>
      </c>
      <c r="B1658" s="6" t="s">
        <v>3421</v>
      </c>
      <c r="C1658" s="7" t="s">
        <v>4128</v>
      </c>
      <c r="D1658" s="7" t="s">
        <v>1741</v>
      </c>
      <c r="E1658" s="6">
        <v>29</v>
      </c>
      <c r="F1658" s="6">
        <v>3</v>
      </c>
      <c r="G1658" s="6">
        <v>2023</v>
      </c>
      <c r="H1658" s="7">
        <f t="shared" si="200"/>
        <v>45014</v>
      </c>
      <c r="I1658" s="7" t="str" cm="1">
        <f t="array" ref="I1658">_xlfn.IFS(E1658=1,"January",E1658=2,"Febuary",E1658=3,"March",E1658=4,"April",E1658=5,"May",E1658=6,"June",E1658=7,"July",E1658=8,"August",E1658=9,"September",E1658=10,"October",E1658=11,"November",E1658=12,"December",E1658&gt;12,_xlfn.IFS(F1658=1,"January",F1658=2,"Febuary",F1658=3,"March",F1658=4,"April",F1658=5,"May",F1658=6,"June",F1658=7,"July",F1658=8,"August",F1658=9,"September",F1658=10,"October",F1658=11,"November",F1658=12,"December"))</f>
        <v>March</v>
      </c>
      <c r="J1658" s="7" t="str" cm="1">
        <f t="array" ref="J1658">_xlfn.IFS(OR(I1658="December",I1658="January",I1658="Febuary"),"Winter",OR(I1658="March",I1658="April",I1658="May"),"Spring",OR(I1658="June",I1658="July",I1658="August"),"Summer",OR(I1658="September",I1658="October",I1658="November"),"Fall")</f>
        <v>Spring</v>
      </c>
      <c r="K1658" s="11">
        <v>45019</v>
      </c>
      <c r="L1658" s="6">
        <f t="shared" si="201"/>
        <v>5</v>
      </c>
      <c r="M1658" s="6" t="s">
        <v>33</v>
      </c>
      <c r="N1658" s="6">
        <v>63483</v>
      </c>
      <c r="O1658" s="6">
        <v>1991</v>
      </c>
      <c r="P1658" s="12">
        <v>3200.04</v>
      </c>
      <c r="Q1658" s="12">
        <f t="shared" si="202"/>
        <v>3200.04</v>
      </c>
      <c r="R1658" s="6">
        <v>0</v>
      </c>
      <c r="S1658" s="6" t="b">
        <v>1</v>
      </c>
      <c r="T1658" s="6">
        <v>0</v>
      </c>
      <c r="U1658" s="6">
        <f t="shared" si="203"/>
        <v>0</v>
      </c>
      <c r="V1658" s="12">
        <f t="shared" si="204"/>
        <v>-3200.04</v>
      </c>
      <c r="W1658" s="12">
        <f t="shared" si="205"/>
        <v>0</v>
      </c>
      <c r="X1658" s="12">
        <f t="shared" si="206"/>
        <v>0</v>
      </c>
      <c r="Y1658" s="6">
        <f t="shared" si="207"/>
        <v>0</v>
      </c>
    </row>
    <row r="1659" spans="1:25">
      <c r="A1659" s="8" t="s">
        <v>3422</v>
      </c>
      <c r="B1659" s="9" t="s">
        <v>3423</v>
      </c>
      <c r="C1659" s="10" t="s">
        <v>4131</v>
      </c>
      <c r="D1659" s="10">
        <v>45266</v>
      </c>
      <c r="E1659" s="9">
        <v>12</v>
      </c>
      <c r="F1659" s="9">
        <v>6</v>
      </c>
      <c r="G1659" s="9">
        <v>2023</v>
      </c>
      <c r="H1659" s="10">
        <f t="shared" si="200"/>
        <v>45266</v>
      </c>
      <c r="I1659" s="10" t="str" cm="1">
        <f t="array" ref="I1659">_xlfn.IFS(E1659=1,"January",E1659=2,"Febuary",E1659=3,"March",E1659=4,"April",E1659=5,"May",E1659=6,"June",E1659=7,"July",E1659=8,"August",E1659=9,"September",E1659=10,"October",E1659=11,"November",E1659=12,"December",E1659&gt;12,_xlfn.IFS(F1659=1,"January",F1659=2,"Febuary",F1659=3,"March",F1659=4,"April",F1659=5,"May",F1659=6,"June",F1659=7,"July",F1659=8,"August",F1659=9,"September",F1659=10,"October",F1659=11,"November",F1659=12,"December"))</f>
        <v>December</v>
      </c>
      <c r="J1659" s="10" t="str" cm="1">
        <f t="array" ref="J1659">_xlfn.IFS(OR(I1659="December",I1659="January",I1659="Febuary"),"Winter",OR(I1659="March",I1659="April",I1659="May"),"Spring",OR(I1659="June",I1659="July",I1659="August"),"Summer",OR(I1659="September",I1659="October",I1659="November"),"Fall")</f>
        <v>Winter</v>
      </c>
      <c r="K1659" s="13">
        <v>45274</v>
      </c>
      <c r="L1659" s="9">
        <f t="shared" si="201"/>
        <v>8</v>
      </c>
      <c r="M1659" s="9" t="s">
        <v>19</v>
      </c>
      <c r="N1659" s="9">
        <v>19297</v>
      </c>
      <c r="O1659" s="9">
        <v>610</v>
      </c>
      <c r="P1659" s="14">
        <v>1089.12</v>
      </c>
      <c r="Q1659" s="14">
        <f t="shared" si="202"/>
        <v>1089.12</v>
      </c>
      <c r="R1659" s="9">
        <v>0</v>
      </c>
      <c r="S1659" s="9" t="b">
        <v>0</v>
      </c>
      <c r="T1659" s="9">
        <v>0</v>
      </c>
      <c r="U1659" s="9">
        <f t="shared" si="203"/>
        <v>0</v>
      </c>
      <c r="V1659" s="14">
        <f t="shared" si="204"/>
        <v>-1089.12</v>
      </c>
      <c r="W1659" s="14">
        <f t="shared" si="205"/>
        <v>0</v>
      </c>
      <c r="X1659" s="14">
        <f t="shared" si="206"/>
        <v>0</v>
      </c>
      <c r="Y1659" s="9">
        <f t="shared" si="207"/>
        <v>0</v>
      </c>
    </row>
    <row r="1660" spans="1:25">
      <c r="A1660" s="5" t="s">
        <v>3424</v>
      </c>
      <c r="B1660" s="6" t="s">
        <v>3425</v>
      </c>
      <c r="C1660" s="7" t="s">
        <v>4131</v>
      </c>
      <c r="D1660" s="7">
        <v>45170</v>
      </c>
      <c r="E1660" s="6">
        <v>9</v>
      </c>
      <c r="F1660" s="6">
        <v>1</v>
      </c>
      <c r="G1660" s="6">
        <v>2023</v>
      </c>
      <c r="H1660" s="7">
        <f t="shared" si="200"/>
        <v>45170</v>
      </c>
      <c r="I1660" s="7" t="str" cm="1">
        <f t="array" ref="I1660">_xlfn.IFS(E1660=1,"January",E1660=2,"Febuary",E1660=3,"March",E1660=4,"April",E1660=5,"May",E1660=6,"June",E1660=7,"July",E1660=8,"August",E1660=9,"September",E1660=10,"October",E1660=11,"November",E1660=12,"December",E1660&gt;12,_xlfn.IFS(F1660=1,"January",F1660=2,"Febuary",F1660=3,"March",F1660=4,"April",F1660=5,"May",F1660=6,"June",F1660=7,"July",F1660=8,"August",F1660=9,"September",F1660=10,"October",F1660=11,"November",F1660=12,"December"))</f>
        <v>September</v>
      </c>
      <c r="J1660" s="7" t="str" cm="1">
        <f t="array" ref="J1660">_xlfn.IFS(OR(I1660="December",I1660="January",I1660="Febuary"),"Winter",OR(I1660="March",I1660="April",I1660="May"),"Spring",OR(I1660="June",I1660="July",I1660="August"),"Summer",OR(I1660="September",I1660="October",I1660="November"),"Fall")</f>
        <v>Fall</v>
      </c>
      <c r="K1660" s="11">
        <v>45198</v>
      </c>
      <c r="L1660" s="6">
        <f t="shared" si="201"/>
        <v>28</v>
      </c>
      <c r="M1660" s="6" t="s">
        <v>23</v>
      </c>
      <c r="N1660" s="6">
        <v>31448</v>
      </c>
      <c r="O1660" s="6">
        <v>854</v>
      </c>
      <c r="P1660" s="12">
        <v>1629.49</v>
      </c>
      <c r="Q1660" s="12">
        <f t="shared" si="202"/>
        <v>1629.49</v>
      </c>
      <c r="R1660" s="6">
        <v>47</v>
      </c>
      <c r="S1660" s="6" t="b">
        <v>1</v>
      </c>
      <c r="T1660" s="6">
        <v>0</v>
      </c>
      <c r="U1660" s="6">
        <f t="shared" si="203"/>
        <v>0</v>
      </c>
      <c r="V1660" s="12">
        <f t="shared" si="204"/>
        <v>720.51</v>
      </c>
      <c r="W1660" s="12">
        <f t="shared" si="205"/>
        <v>34.67</v>
      </c>
      <c r="X1660" s="12">
        <f t="shared" si="206"/>
        <v>0</v>
      </c>
      <c r="Y1660" s="6">
        <f t="shared" si="207"/>
        <v>0</v>
      </c>
    </row>
    <row r="1661" spans="1:25">
      <c r="A1661" s="8" t="s">
        <v>3426</v>
      </c>
      <c r="B1661" s="9" t="s">
        <v>3427</v>
      </c>
      <c r="C1661" s="10" t="s">
        <v>4131</v>
      </c>
      <c r="D1661" s="10">
        <v>45066</v>
      </c>
      <c r="E1661" s="9">
        <v>5</v>
      </c>
      <c r="F1661" s="9">
        <v>20</v>
      </c>
      <c r="G1661" s="9">
        <v>2023</v>
      </c>
      <c r="H1661" s="10">
        <f t="shared" si="200"/>
        <v>45066</v>
      </c>
      <c r="I1661" s="10" t="str" cm="1">
        <f t="array" ref="I1661">_xlfn.IFS(E1661=1,"January",E1661=2,"Febuary",E1661=3,"March",E1661=4,"April",E1661=5,"May",E1661=6,"June",E1661=7,"July",E1661=8,"August",E1661=9,"September",E1661=10,"October",E1661=11,"November",E1661=12,"December",E1661&gt;12,_xlfn.IFS(F1661=1,"January",F1661=2,"Febuary",F1661=3,"March",F1661=4,"April",F1661=5,"May",F1661=6,"June",F1661=7,"July",F1661=8,"August",F1661=9,"September",F1661=10,"October",F1661=11,"November",F1661=12,"December"))</f>
        <v>May</v>
      </c>
      <c r="J1661" s="10" t="str" cm="1">
        <f t="array" ref="J1661">_xlfn.IFS(OR(I1661="December",I1661="January",I1661="Febuary"),"Winter",OR(I1661="March",I1661="April",I1661="May"),"Spring",OR(I1661="June",I1661="July",I1661="August"),"Summer",OR(I1661="September",I1661="October",I1661="November"),"Fall")</f>
        <v>Spring</v>
      </c>
      <c r="K1661" s="13">
        <v>45086</v>
      </c>
      <c r="L1661" s="9">
        <f t="shared" si="201"/>
        <v>20</v>
      </c>
      <c r="M1661" s="9" t="s">
        <v>138</v>
      </c>
      <c r="N1661" s="9">
        <v>27172</v>
      </c>
      <c r="O1661" s="9">
        <v>607</v>
      </c>
      <c r="P1661" s="14">
        <v>751.8</v>
      </c>
      <c r="Q1661" s="14">
        <f t="shared" si="202"/>
        <v>751.8</v>
      </c>
      <c r="R1661" s="9">
        <v>103</v>
      </c>
      <c r="S1661" s="9" t="b">
        <v>0</v>
      </c>
      <c r="T1661" s="9">
        <v>0</v>
      </c>
      <c r="U1661" s="9">
        <f t="shared" si="203"/>
        <v>0</v>
      </c>
      <c r="V1661" s="14">
        <f t="shared" si="204"/>
        <v>4398.2</v>
      </c>
      <c r="W1661" s="14">
        <f t="shared" si="205"/>
        <v>7.29902912621359</v>
      </c>
      <c r="X1661" s="14">
        <f t="shared" si="206"/>
        <v>0</v>
      </c>
      <c r="Y1661" s="9">
        <f t="shared" si="207"/>
        <v>0</v>
      </c>
    </row>
    <row r="1662" spans="1:25">
      <c r="A1662" s="5" t="s">
        <v>3428</v>
      </c>
      <c r="B1662" s="6" t="s">
        <v>3429</v>
      </c>
      <c r="C1662" s="7" t="s">
        <v>4129</v>
      </c>
      <c r="D1662" s="7">
        <v>45284</v>
      </c>
      <c r="E1662" s="6">
        <v>12</v>
      </c>
      <c r="F1662" s="6">
        <v>24</v>
      </c>
      <c r="G1662" s="6">
        <v>2023</v>
      </c>
      <c r="H1662" s="7">
        <f t="shared" si="200"/>
        <v>45284</v>
      </c>
      <c r="I1662" s="7" t="str" cm="1">
        <f t="array" ref="I1662">_xlfn.IFS(E1662=1,"January",E1662=2,"Febuary",E1662=3,"March",E1662=4,"April",E1662=5,"May",E1662=6,"June",E1662=7,"July",E1662=8,"August",E1662=9,"September",E1662=10,"October",E1662=11,"November",E1662=12,"December",E1662&gt;12,_xlfn.IFS(F1662=1,"January",F1662=2,"Febuary",F1662=3,"March",F1662=4,"April",F1662=5,"May",F1662=6,"June",F1662=7,"July",F1662=8,"August",F1662=9,"September",F1662=10,"October",F1662=11,"November",F1662=12,"December"))</f>
        <v>December</v>
      </c>
      <c r="J1662" s="7" t="str" cm="1">
        <f t="array" ref="J1662">_xlfn.IFS(OR(I1662="December",I1662="January",I1662="Febuary"),"Winter",OR(I1662="March",I1662="April",I1662="May"),"Spring",OR(I1662="June",I1662="July",I1662="August"),"Summer",OR(I1662="September",I1662="October",I1662="November"),"Fall")</f>
        <v>Winter</v>
      </c>
      <c r="K1662" s="11">
        <v>45311</v>
      </c>
      <c r="L1662" s="6">
        <f t="shared" si="201"/>
        <v>27</v>
      </c>
      <c r="M1662" s="6" t="s">
        <v>14</v>
      </c>
      <c r="N1662" s="6">
        <v>43874</v>
      </c>
      <c r="O1662" s="6">
        <v>1285</v>
      </c>
      <c r="P1662" s="12">
        <v>1993.42</v>
      </c>
      <c r="Q1662" s="12">
        <f t="shared" si="202"/>
        <v>1993.42</v>
      </c>
      <c r="R1662" s="6">
        <v>135</v>
      </c>
      <c r="S1662" s="6" t="b">
        <v>1</v>
      </c>
      <c r="T1662" s="6">
        <v>0</v>
      </c>
      <c r="U1662" s="6">
        <f t="shared" si="203"/>
        <v>0</v>
      </c>
      <c r="V1662" s="12">
        <f t="shared" si="204"/>
        <v>4756.58</v>
      </c>
      <c r="W1662" s="12">
        <f t="shared" si="205"/>
        <v>14.7660740740741</v>
      </c>
      <c r="X1662" s="12">
        <f t="shared" si="206"/>
        <v>0</v>
      </c>
      <c r="Y1662" s="6">
        <f t="shared" si="207"/>
        <v>0</v>
      </c>
    </row>
    <row r="1663" spans="1:25">
      <c r="A1663" s="8" t="s">
        <v>3430</v>
      </c>
      <c r="B1663" s="9" t="s">
        <v>3431</v>
      </c>
      <c r="C1663" s="10" t="s">
        <v>4131</v>
      </c>
      <c r="D1663" s="10">
        <v>45160</v>
      </c>
      <c r="E1663" s="9">
        <v>8</v>
      </c>
      <c r="F1663" s="9">
        <v>22</v>
      </c>
      <c r="G1663" s="9">
        <v>2023</v>
      </c>
      <c r="H1663" s="10">
        <f t="shared" si="200"/>
        <v>45160</v>
      </c>
      <c r="I1663" s="10" t="str" cm="1">
        <f t="array" ref="I1663">_xlfn.IFS(E1663=1,"January",E1663=2,"Febuary",E1663=3,"March",E1663=4,"April",E1663=5,"May",E1663=6,"June",E1663=7,"July",E1663=8,"August",E1663=9,"September",E1663=10,"October",E1663=11,"November",E1663=12,"December",E1663&gt;12,_xlfn.IFS(F1663=1,"January",F1663=2,"Febuary",F1663=3,"March",F1663=4,"April",F1663=5,"May",F1663=6,"June",F1663=7,"July",F1663=8,"August",F1663=9,"September",F1663=10,"October",F1663=11,"November",F1663=12,"December"))</f>
        <v>August</v>
      </c>
      <c r="J1663" s="10" t="str" cm="1">
        <f t="array" ref="J1663">_xlfn.IFS(OR(I1663="December",I1663="January",I1663="Febuary"),"Winter",OR(I1663="March",I1663="April",I1663="May"),"Spring",OR(I1663="June",I1663="July",I1663="August"),"Summer",OR(I1663="September",I1663="October",I1663="November"),"Fall")</f>
        <v>Summer</v>
      </c>
      <c r="K1663" s="13">
        <v>45172</v>
      </c>
      <c r="L1663" s="9">
        <f t="shared" si="201"/>
        <v>12</v>
      </c>
      <c r="M1663" s="9" t="s">
        <v>33</v>
      </c>
      <c r="N1663" s="9">
        <v>8657</v>
      </c>
      <c r="O1663" s="9">
        <v>127</v>
      </c>
      <c r="P1663" s="14">
        <v>226.48</v>
      </c>
      <c r="Q1663" s="14">
        <f t="shared" si="202"/>
        <v>226.48</v>
      </c>
      <c r="R1663" s="9">
        <v>22</v>
      </c>
      <c r="S1663" s="9" t="b">
        <v>1</v>
      </c>
      <c r="T1663" s="9">
        <v>0</v>
      </c>
      <c r="U1663" s="9">
        <f t="shared" si="203"/>
        <v>0</v>
      </c>
      <c r="V1663" s="14">
        <f t="shared" si="204"/>
        <v>873.52</v>
      </c>
      <c r="W1663" s="14">
        <f t="shared" si="205"/>
        <v>10.2945454545455</v>
      </c>
      <c r="X1663" s="14">
        <f t="shared" si="206"/>
        <v>0</v>
      </c>
      <c r="Y1663" s="9">
        <f t="shared" si="207"/>
        <v>0</v>
      </c>
    </row>
    <row r="1664" spans="1:25">
      <c r="A1664" s="5" t="s">
        <v>3432</v>
      </c>
      <c r="B1664" s="6" t="s">
        <v>3433</v>
      </c>
      <c r="C1664" s="7" t="s">
        <v>4129</v>
      </c>
      <c r="D1664" s="7">
        <v>45215</v>
      </c>
      <c r="E1664" s="6">
        <v>10</v>
      </c>
      <c r="F1664" s="6">
        <v>16</v>
      </c>
      <c r="G1664" s="6">
        <v>2023</v>
      </c>
      <c r="H1664" s="7">
        <f t="shared" si="200"/>
        <v>45215</v>
      </c>
      <c r="I1664" s="7" t="str" cm="1">
        <f t="array" ref="I1664">_xlfn.IFS(E1664=1,"January",E1664=2,"Febuary",E1664=3,"March",E1664=4,"April",E1664=5,"May",E1664=6,"June",E1664=7,"July",E1664=8,"August",E1664=9,"September",E1664=10,"October",E1664=11,"November",E1664=12,"December",E1664&gt;12,_xlfn.IFS(F1664=1,"January",F1664=2,"Febuary",F1664=3,"March",F1664=4,"April",F1664=5,"May",F1664=6,"June",F1664=7,"July",F1664=8,"August",F1664=9,"September",F1664=10,"October",F1664=11,"November",F1664=12,"December"))</f>
        <v>October</v>
      </c>
      <c r="J1664" s="7" t="str" cm="1">
        <f t="array" ref="J1664">_xlfn.IFS(OR(I1664="December",I1664="January",I1664="Febuary"),"Winter",OR(I1664="March",I1664="April",I1664="May"),"Spring",OR(I1664="June",I1664="July",I1664="August"),"Summer",OR(I1664="September",I1664="October",I1664="November"),"Fall")</f>
        <v>Fall</v>
      </c>
      <c r="K1664" s="11">
        <v>45234</v>
      </c>
      <c r="L1664" s="6">
        <f t="shared" si="201"/>
        <v>19</v>
      </c>
      <c r="M1664" s="6" t="s">
        <v>19</v>
      </c>
      <c r="N1664" s="6">
        <v>85386</v>
      </c>
      <c r="O1664" s="6">
        <v>4137</v>
      </c>
      <c r="P1664" s="12">
        <v>4664.21</v>
      </c>
      <c r="Q1664" s="12">
        <f t="shared" si="202"/>
        <v>3636.145</v>
      </c>
      <c r="R1664" s="6">
        <v>704</v>
      </c>
      <c r="S1664" s="6" t="b">
        <v>1</v>
      </c>
      <c r="T1664" s="6">
        <v>0</v>
      </c>
      <c r="U1664" s="6">
        <f t="shared" si="203"/>
        <v>0</v>
      </c>
      <c r="V1664" s="12">
        <f t="shared" si="204"/>
        <v>31563.855</v>
      </c>
      <c r="W1664" s="12">
        <f t="shared" si="205"/>
        <v>5.16497869318182</v>
      </c>
      <c r="X1664" s="12">
        <f t="shared" si="206"/>
        <v>0</v>
      </c>
      <c r="Y1664" s="6">
        <f t="shared" si="207"/>
        <v>0</v>
      </c>
    </row>
    <row r="1665" spans="1:25">
      <c r="A1665" s="8" t="s">
        <v>3434</v>
      </c>
      <c r="B1665" s="9" t="s">
        <v>3435</v>
      </c>
      <c r="C1665" s="10" t="s">
        <v>4129</v>
      </c>
      <c r="D1665" s="10">
        <v>45200</v>
      </c>
      <c r="E1665" s="9">
        <v>10</v>
      </c>
      <c r="F1665" s="9">
        <v>1</v>
      </c>
      <c r="G1665" s="9">
        <v>2023</v>
      </c>
      <c r="H1665" s="10">
        <f t="shared" si="200"/>
        <v>45200</v>
      </c>
      <c r="I1665" s="10" t="str" cm="1">
        <f t="array" ref="I1665">_xlfn.IFS(E1665=1,"January",E1665=2,"Febuary",E1665=3,"March",E1665=4,"April",E1665=5,"May",E1665=6,"June",E1665=7,"July",E1665=8,"August",E1665=9,"September",E1665=10,"October",E1665=11,"November",E1665=12,"December",E1665&gt;12,_xlfn.IFS(F1665=1,"January",F1665=2,"Febuary",F1665=3,"March",F1665=4,"April",F1665=5,"May",F1665=6,"June",F1665=7,"July",F1665=8,"August",F1665=9,"September",F1665=10,"October",F1665=11,"November",F1665=12,"December"))</f>
        <v>October</v>
      </c>
      <c r="J1665" s="10" t="str" cm="1">
        <f t="array" ref="J1665">_xlfn.IFS(OR(I1665="December",I1665="January",I1665="Febuary"),"Winter",OR(I1665="March",I1665="April",I1665="May"),"Spring",OR(I1665="June",I1665="July",I1665="August"),"Summer",OR(I1665="September",I1665="October",I1665="November"),"Fall")</f>
        <v>Fall</v>
      </c>
      <c r="K1665" s="13">
        <v>45226</v>
      </c>
      <c r="L1665" s="9">
        <f t="shared" si="201"/>
        <v>26</v>
      </c>
      <c r="M1665" s="9" t="s">
        <v>14</v>
      </c>
      <c r="N1665" s="9">
        <v>26425</v>
      </c>
      <c r="O1665" s="9">
        <v>1019</v>
      </c>
      <c r="P1665" s="14">
        <v>982.44</v>
      </c>
      <c r="Q1665" s="14">
        <f t="shared" si="202"/>
        <v>982.44</v>
      </c>
      <c r="R1665" s="9">
        <v>104</v>
      </c>
      <c r="S1665" s="9" t="b">
        <v>1</v>
      </c>
      <c r="T1665" s="9">
        <v>0</v>
      </c>
      <c r="U1665" s="9">
        <f t="shared" si="203"/>
        <v>0</v>
      </c>
      <c r="V1665" s="14">
        <f t="shared" si="204"/>
        <v>4217.56</v>
      </c>
      <c r="W1665" s="14">
        <f t="shared" si="205"/>
        <v>9.44653846153846</v>
      </c>
      <c r="X1665" s="14">
        <f t="shared" si="206"/>
        <v>0</v>
      </c>
      <c r="Y1665" s="9">
        <f t="shared" si="207"/>
        <v>0</v>
      </c>
    </row>
    <row r="1666" spans="1:25">
      <c r="A1666" s="5" t="s">
        <v>3436</v>
      </c>
      <c r="B1666" s="6" t="s">
        <v>3437</v>
      </c>
      <c r="C1666" s="7" t="s">
        <v>4127</v>
      </c>
      <c r="D1666" s="7">
        <v>45203</v>
      </c>
      <c r="E1666" s="6">
        <v>10</v>
      </c>
      <c r="F1666" s="6">
        <v>4</v>
      </c>
      <c r="G1666" s="6">
        <v>2023</v>
      </c>
      <c r="H1666" s="7">
        <f t="shared" ref="H1666:H1729" si="208">IF(E1666&gt;12,DATE(G1666,F1666,E1666),D1666)</f>
        <v>45203</v>
      </c>
      <c r="I1666" s="7" t="str" cm="1">
        <f t="array" ref="I1666">_xlfn.IFS(E1666=1,"January",E1666=2,"Febuary",E1666=3,"March",E1666=4,"April",E1666=5,"May",E1666=6,"June",E1666=7,"July",E1666=8,"August",E1666=9,"September",E1666=10,"October",E1666=11,"November",E1666=12,"December",E1666&gt;12,_xlfn.IFS(F1666=1,"January",F1666=2,"Febuary",F1666=3,"March",F1666=4,"April",F1666=5,"May",F1666=6,"June",F1666=7,"July",F1666=8,"August",F1666=9,"September",F1666=10,"October",F1666=11,"November",F1666=12,"December"))</f>
        <v>October</v>
      </c>
      <c r="J1666" s="7" t="str" cm="1">
        <f t="array" ref="J1666">_xlfn.IFS(OR(I1666="December",I1666="January",I1666="Febuary"),"Winter",OR(I1666="March",I1666="April",I1666="May"),"Spring",OR(I1666="June",I1666="July",I1666="August"),"Summer",OR(I1666="September",I1666="October",I1666="November"),"Fall")</f>
        <v>Fall</v>
      </c>
      <c r="K1666" s="11">
        <v>45035</v>
      </c>
      <c r="L1666" s="6">
        <f t="shared" ref="L1666:L1729" si="209">IF(DATEDIF(H1666,K1666,"D")&lt;0,H1666+30,DATEDIF(H1666,K1666,"D"))</f>
        <v>45233</v>
      </c>
      <c r="M1666" s="6" t="s">
        <v>19</v>
      </c>
      <c r="N1666" s="6">
        <v>27685</v>
      </c>
      <c r="O1666" s="6">
        <v>1331</v>
      </c>
      <c r="P1666" s="12">
        <v>2535.67</v>
      </c>
      <c r="Q1666" s="12">
        <f t="shared" ref="Q1666:Q1729" si="210">IF(IF(P1666&lt;$AA$6,$AA$6,IF(P1666&gt;$AA$7,$AA$7,P1666))&lt;0,IF(P1666&lt;$AA$6,$AA$6,IF(P1666&gt;$AA$7,$AA$7,P1666))*(-1),IF(P1666&lt;$AA$6,$AA$6,IF(P1666&gt;$AA$7,$AA$7,P1666)))</f>
        <v>2535.67</v>
      </c>
      <c r="R1666" s="6">
        <v>205</v>
      </c>
      <c r="S1666" s="6" t="b">
        <v>0</v>
      </c>
      <c r="T1666" s="6">
        <v>0</v>
      </c>
      <c r="U1666" s="6">
        <f t="shared" ref="U1666:U1729" si="211">IFERROR((R1666/T1666)*100,0)</f>
        <v>0</v>
      </c>
      <c r="V1666" s="12">
        <f t="shared" ref="V1666:V1729" si="212">(R1666*50)-Q1666</f>
        <v>7714.33</v>
      </c>
      <c r="W1666" s="12">
        <f t="shared" ref="W1666:W1729" si="213">IFERROR(Q1666/R1666,0)</f>
        <v>12.3691219512195</v>
      </c>
      <c r="X1666" s="12">
        <f t="shared" ref="X1666:X1729" si="214">IFERROR(Q1666/T1666,0)</f>
        <v>0</v>
      </c>
      <c r="Y1666" s="6">
        <f t="shared" ref="Y1666:Y1729" si="215">T1666/N1666</f>
        <v>0</v>
      </c>
    </row>
    <row r="1667" spans="1:25">
      <c r="A1667" s="8" t="s">
        <v>3438</v>
      </c>
      <c r="B1667" s="9" t="s">
        <v>3439</v>
      </c>
      <c r="C1667" s="10" t="s">
        <v>4131</v>
      </c>
      <c r="D1667" s="10">
        <v>45084</v>
      </c>
      <c r="E1667" s="9">
        <v>6</v>
      </c>
      <c r="F1667" s="9">
        <v>7</v>
      </c>
      <c r="G1667" s="9">
        <v>2023</v>
      </c>
      <c r="H1667" s="10">
        <f t="shared" si="208"/>
        <v>45084</v>
      </c>
      <c r="I1667" s="10" t="str" cm="1">
        <f t="array" ref="I1667">_xlfn.IFS(E1667=1,"January",E1667=2,"Febuary",E1667=3,"March",E1667=4,"April",E1667=5,"May",E1667=6,"June",E1667=7,"July",E1667=8,"August",E1667=9,"September",E1667=10,"October",E1667=11,"November",E1667=12,"December",E1667&gt;12,_xlfn.IFS(F1667=1,"January",F1667=2,"Febuary",F1667=3,"March",F1667=4,"April",F1667=5,"May",F1667=6,"June",F1667=7,"July",F1667=8,"August",F1667=9,"September",F1667=10,"October",F1667=11,"November",F1667=12,"December"))</f>
        <v>June</v>
      </c>
      <c r="J1667" s="10" t="str" cm="1">
        <f t="array" ref="J1667">_xlfn.IFS(OR(I1667="December",I1667="January",I1667="Febuary"),"Winter",OR(I1667="March",I1667="April",I1667="May"),"Spring",OR(I1667="June",I1667="July",I1667="August"),"Summer",OR(I1667="September",I1667="October",I1667="November"),"Fall")</f>
        <v>Summer</v>
      </c>
      <c r="K1667" s="13">
        <v>45099</v>
      </c>
      <c r="L1667" s="9">
        <f t="shared" si="209"/>
        <v>15</v>
      </c>
      <c r="M1667" s="9" t="s">
        <v>23</v>
      </c>
      <c r="N1667" s="9">
        <v>25578</v>
      </c>
      <c r="O1667" s="9">
        <v>487</v>
      </c>
      <c r="P1667" s="14">
        <v>620.2</v>
      </c>
      <c r="Q1667" s="14">
        <f t="shared" si="210"/>
        <v>620.2</v>
      </c>
      <c r="R1667" s="9">
        <v>36</v>
      </c>
      <c r="S1667" s="9" t="b">
        <v>1</v>
      </c>
      <c r="T1667" s="9">
        <v>0</v>
      </c>
      <c r="U1667" s="9">
        <f t="shared" si="211"/>
        <v>0</v>
      </c>
      <c r="V1667" s="14">
        <f t="shared" si="212"/>
        <v>1179.8</v>
      </c>
      <c r="W1667" s="14">
        <f t="shared" si="213"/>
        <v>17.2277777777778</v>
      </c>
      <c r="X1667" s="14">
        <f t="shared" si="214"/>
        <v>0</v>
      </c>
      <c r="Y1667" s="9">
        <f t="shared" si="215"/>
        <v>0</v>
      </c>
    </row>
    <row r="1668" spans="1:25">
      <c r="A1668" s="5" t="s">
        <v>3440</v>
      </c>
      <c r="B1668" s="6" t="s">
        <v>3441</v>
      </c>
      <c r="C1668" s="7" t="s">
        <v>4129</v>
      </c>
      <c r="D1668" s="7">
        <v>45052</v>
      </c>
      <c r="E1668" s="6">
        <v>5</v>
      </c>
      <c r="F1668" s="6">
        <v>6</v>
      </c>
      <c r="G1668" s="6">
        <v>2023</v>
      </c>
      <c r="H1668" s="7">
        <f t="shared" si="208"/>
        <v>45052</v>
      </c>
      <c r="I1668" s="7" t="str" cm="1">
        <f t="array" ref="I1668">_xlfn.IFS(E1668=1,"January",E1668=2,"Febuary",E1668=3,"March",E1668=4,"April",E1668=5,"May",E1668=6,"June",E1668=7,"July",E1668=8,"August",E1668=9,"September",E1668=10,"October",E1668=11,"November",E1668=12,"December",E1668&gt;12,_xlfn.IFS(F1668=1,"January",F1668=2,"Febuary",F1668=3,"March",F1668=4,"April",F1668=5,"May",F1668=6,"June",F1668=7,"July",F1668=8,"August",F1668=9,"September",F1668=10,"October",F1668=11,"November",F1668=12,"December"))</f>
        <v>May</v>
      </c>
      <c r="J1668" s="7" t="str" cm="1">
        <f t="array" ref="J1668">_xlfn.IFS(OR(I1668="December",I1668="January",I1668="Febuary"),"Winter",OR(I1668="March",I1668="April",I1668="May"),"Spring",OR(I1668="June",I1668="July",I1668="August"),"Summer",OR(I1668="September",I1668="October",I1668="November"),"Fall")</f>
        <v>Spring</v>
      </c>
      <c r="K1668" s="11">
        <v>45047</v>
      </c>
      <c r="L1668" s="6">
        <f t="shared" si="209"/>
        <v>45082</v>
      </c>
      <c r="M1668" s="6" t="s">
        <v>23</v>
      </c>
      <c r="N1668" s="6">
        <v>29831</v>
      </c>
      <c r="O1668" s="6">
        <v>1347</v>
      </c>
      <c r="P1668" s="12">
        <v>1678.2</v>
      </c>
      <c r="Q1668" s="12">
        <f t="shared" si="210"/>
        <v>1678.2</v>
      </c>
      <c r="R1668" s="6">
        <v>248</v>
      </c>
      <c r="S1668" s="6" t="b">
        <v>1</v>
      </c>
      <c r="T1668" s="6">
        <v>0</v>
      </c>
      <c r="U1668" s="6">
        <f t="shared" si="211"/>
        <v>0</v>
      </c>
      <c r="V1668" s="12">
        <f t="shared" si="212"/>
        <v>10721.8</v>
      </c>
      <c r="W1668" s="12">
        <f t="shared" si="213"/>
        <v>6.76693548387097</v>
      </c>
      <c r="X1668" s="12">
        <f t="shared" si="214"/>
        <v>0</v>
      </c>
      <c r="Y1668" s="6">
        <f t="shared" si="215"/>
        <v>0</v>
      </c>
    </row>
    <row r="1669" spans="1:25">
      <c r="A1669" s="8" t="s">
        <v>3442</v>
      </c>
      <c r="B1669" s="9" t="s">
        <v>3443</v>
      </c>
      <c r="C1669" s="10" t="s">
        <v>4129</v>
      </c>
      <c r="D1669" s="10">
        <v>45194</v>
      </c>
      <c r="E1669" s="9">
        <v>9</v>
      </c>
      <c r="F1669" s="9">
        <v>25</v>
      </c>
      <c r="G1669" s="9">
        <v>2023</v>
      </c>
      <c r="H1669" s="10">
        <f t="shared" si="208"/>
        <v>45194</v>
      </c>
      <c r="I1669" s="10" t="str" cm="1">
        <f t="array" ref="I1669">_xlfn.IFS(E1669=1,"January",E1669=2,"Febuary",E1669=3,"March",E1669=4,"April",E1669=5,"May",E1669=6,"June",E1669=7,"July",E1669=8,"August",E1669=9,"September",E1669=10,"October",E1669=11,"November",E1669=12,"December",E1669&gt;12,_xlfn.IFS(F1669=1,"January",F1669=2,"Febuary",F1669=3,"March",F1669=4,"April",F1669=5,"May",F1669=6,"June",F1669=7,"July",F1669=8,"August",F1669=9,"September",F1669=10,"October",F1669=11,"November",F1669=12,"December"))</f>
        <v>September</v>
      </c>
      <c r="J1669" s="10" t="str" cm="1">
        <f t="array" ref="J1669">_xlfn.IFS(OR(I1669="December",I1669="January",I1669="Febuary"),"Winter",OR(I1669="March",I1669="April",I1669="May"),"Spring",OR(I1669="June",I1669="July",I1669="August"),"Summer",OR(I1669="September",I1669="October",I1669="November"),"Fall")</f>
        <v>Fall</v>
      </c>
      <c r="K1669" s="13">
        <v>45209</v>
      </c>
      <c r="L1669" s="9">
        <f t="shared" si="209"/>
        <v>15</v>
      </c>
      <c r="M1669" s="9" t="s">
        <v>33</v>
      </c>
      <c r="N1669" s="9">
        <v>8906</v>
      </c>
      <c r="O1669" s="9">
        <v>377</v>
      </c>
      <c r="P1669" s="14">
        <v>289.39</v>
      </c>
      <c r="Q1669" s="14">
        <f t="shared" si="210"/>
        <v>289.39</v>
      </c>
      <c r="R1669" s="9">
        <v>41</v>
      </c>
      <c r="S1669" s="9" t="b">
        <v>0</v>
      </c>
      <c r="T1669" s="9">
        <v>0</v>
      </c>
      <c r="U1669" s="9">
        <f t="shared" si="211"/>
        <v>0</v>
      </c>
      <c r="V1669" s="14">
        <f t="shared" si="212"/>
        <v>1760.61</v>
      </c>
      <c r="W1669" s="14">
        <f t="shared" si="213"/>
        <v>7.05829268292683</v>
      </c>
      <c r="X1669" s="14">
        <f t="shared" si="214"/>
        <v>0</v>
      </c>
      <c r="Y1669" s="9">
        <f t="shared" si="215"/>
        <v>0</v>
      </c>
    </row>
    <row r="1670" spans="1:25">
      <c r="A1670" s="5" t="s">
        <v>3444</v>
      </c>
      <c r="B1670" s="6" t="s">
        <v>3445</v>
      </c>
      <c r="C1670" s="7" t="s">
        <v>4131</v>
      </c>
      <c r="D1670" s="7">
        <v>45103</v>
      </c>
      <c r="E1670" s="6">
        <v>6</v>
      </c>
      <c r="F1670" s="6">
        <v>26</v>
      </c>
      <c r="G1670" s="6">
        <v>2023</v>
      </c>
      <c r="H1670" s="7">
        <f t="shared" si="208"/>
        <v>45103</v>
      </c>
      <c r="I1670" s="7" t="str" cm="1">
        <f t="array" ref="I1670">_xlfn.IFS(E1670=1,"January",E1670=2,"Febuary",E1670=3,"March",E1670=4,"April",E1670=5,"May",E1670=6,"June",E1670=7,"July",E1670=8,"August",E1670=9,"September",E1670=10,"October",E1670=11,"November",E1670=12,"December",E1670&gt;12,_xlfn.IFS(F1670=1,"January",F1670=2,"Febuary",F1670=3,"March",F1670=4,"April",F1670=5,"May",F1670=6,"June",F1670=7,"July",F1670=8,"August",F1670=9,"September",F1670=10,"October",F1670=11,"November",F1670=12,"December"))</f>
        <v>June</v>
      </c>
      <c r="J1670" s="7" t="str" cm="1">
        <f t="array" ref="J1670">_xlfn.IFS(OR(I1670="December",I1670="January",I1670="Febuary"),"Winter",OR(I1670="March",I1670="April",I1670="May"),"Spring",OR(I1670="June",I1670="July",I1670="August"),"Summer",OR(I1670="September",I1670="October",I1670="November"),"Fall")</f>
        <v>Summer</v>
      </c>
      <c r="K1670" s="11">
        <v>45109</v>
      </c>
      <c r="L1670" s="6">
        <f t="shared" si="209"/>
        <v>6</v>
      </c>
      <c r="M1670" s="6" t="s">
        <v>14</v>
      </c>
      <c r="N1670" s="6">
        <v>62413</v>
      </c>
      <c r="O1670" s="6">
        <v>2314</v>
      </c>
      <c r="P1670" s="12">
        <v>1532.41</v>
      </c>
      <c r="Q1670" s="12">
        <f t="shared" si="210"/>
        <v>1532.41</v>
      </c>
      <c r="R1670" s="6">
        <v>273</v>
      </c>
      <c r="S1670" s="6" t="b">
        <v>1</v>
      </c>
      <c r="T1670" s="6">
        <v>0</v>
      </c>
      <c r="U1670" s="6">
        <f t="shared" si="211"/>
        <v>0</v>
      </c>
      <c r="V1670" s="12">
        <f t="shared" si="212"/>
        <v>12117.59</v>
      </c>
      <c r="W1670" s="12">
        <f t="shared" si="213"/>
        <v>5.61322344322344</v>
      </c>
      <c r="X1670" s="12">
        <f t="shared" si="214"/>
        <v>0</v>
      </c>
      <c r="Y1670" s="6">
        <f t="shared" si="215"/>
        <v>0</v>
      </c>
    </row>
    <row r="1671" spans="1:25">
      <c r="A1671" s="8" t="s">
        <v>3446</v>
      </c>
      <c r="B1671" s="9" t="s">
        <v>3447</v>
      </c>
      <c r="C1671" s="10" t="s">
        <v>4128</v>
      </c>
      <c r="D1671" s="10">
        <v>45279</v>
      </c>
      <c r="E1671" s="9">
        <v>12</v>
      </c>
      <c r="F1671" s="9">
        <v>19</v>
      </c>
      <c r="G1671" s="9">
        <v>2023</v>
      </c>
      <c r="H1671" s="10">
        <f t="shared" si="208"/>
        <v>45279</v>
      </c>
      <c r="I1671" s="10" t="str" cm="1">
        <f t="array" ref="I1671">_xlfn.IFS(E1671=1,"January",E1671=2,"Febuary",E1671=3,"March",E1671=4,"April",E1671=5,"May",E1671=6,"June",E1671=7,"July",E1671=8,"August",E1671=9,"September",E1671=10,"October",E1671=11,"November",E1671=12,"December",E1671&gt;12,_xlfn.IFS(F1671=1,"January",F1671=2,"Febuary",F1671=3,"March",F1671=4,"April",F1671=5,"May",F1671=6,"June",F1671=7,"July",F1671=8,"August",F1671=9,"September",F1671=10,"October",F1671=11,"November",F1671=12,"December"))</f>
        <v>December</v>
      </c>
      <c r="J1671" s="10" t="str" cm="1">
        <f t="array" ref="J1671">_xlfn.IFS(OR(I1671="December",I1671="January",I1671="Febuary"),"Winter",OR(I1671="March",I1671="April",I1671="May"),"Spring",OR(I1671="June",I1671="July",I1671="August"),"Summer",OR(I1671="September",I1671="October",I1671="November"),"Fall")</f>
        <v>Winter</v>
      </c>
      <c r="K1671" s="13">
        <v>45302</v>
      </c>
      <c r="L1671" s="9">
        <f t="shared" si="209"/>
        <v>23</v>
      </c>
      <c r="M1671" s="9" t="s">
        <v>19</v>
      </c>
      <c r="N1671" s="9">
        <v>55028</v>
      </c>
      <c r="O1671" s="9">
        <v>1926</v>
      </c>
      <c r="P1671" s="14">
        <v>3395.85</v>
      </c>
      <c r="Q1671" s="14">
        <f t="shared" si="210"/>
        <v>3395.85</v>
      </c>
      <c r="R1671" s="9">
        <v>300</v>
      </c>
      <c r="S1671" s="9" t="b">
        <v>0</v>
      </c>
      <c r="T1671" s="9">
        <v>0</v>
      </c>
      <c r="U1671" s="9">
        <f t="shared" si="211"/>
        <v>0</v>
      </c>
      <c r="V1671" s="14">
        <f t="shared" si="212"/>
        <v>11604.15</v>
      </c>
      <c r="W1671" s="14">
        <f t="shared" si="213"/>
        <v>11.3195</v>
      </c>
      <c r="X1671" s="14">
        <f t="shared" si="214"/>
        <v>0</v>
      </c>
      <c r="Y1671" s="9">
        <f t="shared" si="215"/>
        <v>0</v>
      </c>
    </row>
    <row r="1672" spans="1:25">
      <c r="A1672" s="5" t="s">
        <v>3448</v>
      </c>
      <c r="B1672" s="6" t="s">
        <v>3449</v>
      </c>
      <c r="C1672" s="7" t="s">
        <v>4128</v>
      </c>
      <c r="D1672" s="7">
        <v>45171</v>
      </c>
      <c r="E1672" s="6">
        <v>9</v>
      </c>
      <c r="F1672" s="6">
        <v>2</v>
      </c>
      <c r="G1672" s="6">
        <v>2023</v>
      </c>
      <c r="H1672" s="7">
        <f t="shared" si="208"/>
        <v>45171</v>
      </c>
      <c r="I1672" s="7" t="str" cm="1">
        <f t="array" ref="I1672">_xlfn.IFS(E1672=1,"January",E1672=2,"Febuary",E1672=3,"March",E1672=4,"April",E1672=5,"May",E1672=6,"June",E1672=7,"July",E1672=8,"August",E1672=9,"September",E1672=10,"October",E1672=11,"November",E1672=12,"December",E1672&gt;12,_xlfn.IFS(F1672=1,"January",F1672=2,"Febuary",F1672=3,"March",F1672=4,"April",F1672=5,"May",F1672=6,"June",F1672=7,"July",F1672=8,"August",F1672=9,"September",F1672=10,"October",F1672=11,"November",F1672=12,"December"))</f>
        <v>September</v>
      </c>
      <c r="J1672" s="7" t="str" cm="1">
        <f t="array" ref="J1672">_xlfn.IFS(OR(I1672="December",I1672="January",I1672="Febuary"),"Winter",OR(I1672="March",I1672="April",I1672="May"),"Spring",OR(I1672="June",I1672="July",I1672="August"),"Summer",OR(I1672="September",I1672="October",I1672="November"),"Fall")</f>
        <v>Fall</v>
      </c>
      <c r="K1672" s="11">
        <v>45175</v>
      </c>
      <c r="L1672" s="6">
        <f t="shared" si="209"/>
        <v>4</v>
      </c>
      <c r="M1672" s="6" t="s">
        <v>14</v>
      </c>
      <c r="N1672" s="6">
        <v>8287</v>
      </c>
      <c r="O1672" s="6">
        <v>187</v>
      </c>
      <c r="P1672" s="12">
        <v>265.76</v>
      </c>
      <c r="Q1672" s="12">
        <f t="shared" si="210"/>
        <v>265.76</v>
      </c>
      <c r="R1672" s="6">
        <v>32</v>
      </c>
      <c r="S1672" s="6" t="b">
        <v>0</v>
      </c>
      <c r="T1672" s="6">
        <v>0</v>
      </c>
      <c r="U1672" s="6">
        <f t="shared" si="211"/>
        <v>0</v>
      </c>
      <c r="V1672" s="12">
        <f t="shared" si="212"/>
        <v>1334.24</v>
      </c>
      <c r="W1672" s="12">
        <f t="shared" si="213"/>
        <v>8.305</v>
      </c>
      <c r="X1672" s="12">
        <f t="shared" si="214"/>
        <v>0</v>
      </c>
      <c r="Y1672" s="6">
        <f t="shared" si="215"/>
        <v>0</v>
      </c>
    </row>
    <row r="1673" spans="1:25">
      <c r="A1673" s="8" t="s">
        <v>3450</v>
      </c>
      <c r="B1673" s="9" t="s">
        <v>3451</v>
      </c>
      <c r="C1673" s="10" t="s">
        <v>4127</v>
      </c>
      <c r="D1673" s="10">
        <v>45076</v>
      </c>
      <c r="E1673" s="9">
        <v>5</v>
      </c>
      <c r="F1673" s="9">
        <v>30</v>
      </c>
      <c r="G1673" s="9">
        <v>2023</v>
      </c>
      <c r="H1673" s="10">
        <f t="shared" si="208"/>
        <v>45076</v>
      </c>
      <c r="I1673" s="10" t="str" cm="1">
        <f t="array" ref="I1673">_xlfn.IFS(E1673=1,"January",E1673=2,"Febuary",E1673=3,"March",E1673=4,"April",E1673=5,"May",E1673=6,"June",E1673=7,"July",E1673=8,"August",E1673=9,"September",E1673=10,"October",E1673=11,"November",E1673=12,"December",E1673&gt;12,_xlfn.IFS(F1673=1,"January",F1673=2,"Febuary",F1673=3,"March",F1673=4,"April",F1673=5,"May",F1673=6,"June",F1673=7,"July",F1673=8,"August",F1673=9,"September",F1673=10,"October",F1673=11,"November",F1673=12,"December"))</f>
        <v>May</v>
      </c>
      <c r="J1673" s="10" t="str" cm="1">
        <f t="array" ref="J1673">_xlfn.IFS(OR(I1673="December",I1673="January",I1673="Febuary"),"Winter",OR(I1673="March",I1673="April",I1673="May"),"Spring",OR(I1673="June",I1673="July",I1673="August"),"Summer",OR(I1673="September",I1673="October",I1673="November"),"Fall")</f>
        <v>Spring</v>
      </c>
      <c r="K1673" s="13">
        <v>45099</v>
      </c>
      <c r="L1673" s="9">
        <f t="shared" si="209"/>
        <v>23</v>
      </c>
      <c r="M1673" s="9" t="s">
        <v>23</v>
      </c>
      <c r="N1673" s="9">
        <v>34660</v>
      </c>
      <c r="O1673" s="9">
        <v>1478</v>
      </c>
      <c r="P1673" s="14">
        <v>1461.35</v>
      </c>
      <c r="Q1673" s="14">
        <f t="shared" si="210"/>
        <v>1461.35</v>
      </c>
      <c r="R1673" s="9">
        <v>126</v>
      </c>
      <c r="S1673" s="9" t="b">
        <v>0</v>
      </c>
      <c r="T1673" s="9">
        <v>0</v>
      </c>
      <c r="U1673" s="9">
        <f t="shared" si="211"/>
        <v>0</v>
      </c>
      <c r="V1673" s="14">
        <f t="shared" si="212"/>
        <v>4838.65</v>
      </c>
      <c r="W1673" s="14">
        <f t="shared" si="213"/>
        <v>11.5980158730159</v>
      </c>
      <c r="X1673" s="14">
        <f t="shared" si="214"/>
        <v>0</v>
      </c>
      <c r="Y1673" s="9">
        <f t="shared" si="215"/>
        <v>0</v>
      </c>
    </row>
    <row r="1674" spans="1:25">
      <c r="A1674" s="5" t="s">
        <v>3452</v>
      </c>
      <c r="B1674" s="6" t="s">
        <v>3453</v>
      </c>
      <c r="C1674" s="7" t="s">
        <v>4127</v>
      </c>
      <c r="D1674" s="7">
        <v>45207</v>
      </c>
      <c r="E1674" s="6">
        <v>10</v>
      </c>
      <c r="F1674" s="6">
        <v>8</v>
      </c>
      <c r="G1674" s="6">
        <v>2023</v>
      </c>
      <c r="H1674" s="7">
        <f t="shared" si="208"/>
        <v>45207</v>
      </c>
      <c r="I1674" s="7" t="str" cm="1">
        <f t="array" ref="I1674">_xlfn.IFS(E1674=1,"January",E1674=2,"Febuary",E1674=3,"March",E1674=4,"April",E1674=5,"May",E1674=6,"June",E1674=7,"July",E1674=8,"August",E1674=9,"September",E1674=10,"October",E1674=11,"November",E1674=12,"December",E1674&gt;12,_xlfn.IFS(F1674=1,"January",F1674=2,"Febuary",F1674=3,"March",F1674=4,"April",F1674=5,"May",F1674=6,"June",F1674=7,"July",F1674=8,"August",F1674=9,"September",F1674=10,"October",F1674=11,"November",F1674=12,"December"))</f>
        <v>October</v>
      </c>
      <c r="J1674" s="7" t="str" cm="1">
        <f t="array" ref="J1674">_xlfn.IFS(OR(I1674="December",I1674="January",I1674="Febuary"),"Winter",OR(I1674="March",I1674="April",I1674="May"),"Spring",OR(I1674="June",I1674="July",I1674="August"),"Summer",OR(I1674="September",I1674="October",I1674="November"),"Fall")</f>
        <v>Fall</v>
      </c>
      <c r="K1674" s="11">
        <v>45215</v>
      </c>
      <c r="L1674" s="6">
        <f t="shared" si="209"/>
        <v>8</v>
      </c>
      <c r="M1674" s="6" t="s">
        <v>14</v>
      </c>
      <c r="N1674" s="6">
        <v>76758</v>
      </c>
      <c r="O1674" s="6">
        <v>2307</v>
      </c>
      <c r="P1674" s="12">
        <v>1817</v>
      </c>
      <c r="Q1674" s="12">
        <f t="shared" si="210"/>
        <v>1817</v>
      </c>
      <c r="R1674" s="6">
        <v>344</v>
      </c>
      <c r="S1674" s="6" t="b">
        <v>1</v>
      </c>
      <c r="T1674" s="6">
        <v>0</v>
      </c>
      <c r="U1674" s="6">
        <f t="shared" si="211"/>
        <v>0</v>
      </c>
      <c r="V1674" s="12">
        <f t="shared" si="212"/>
        <v>15383</v>
      </c>
      <c r="W1674" s="12">
        <f t="shared" si="213"/>
        <v>5.28197674418605</v>
      </c>
      <c r="X1674" s="12">
        <f t="shared" si="214"/>
        <v>0</v>
      </c>
      <c r="Y1674" s="6">
        <f t="shared" si="215"/>
        <v>0</v>
      </c>
    </row>
    <row r="1675" spans="1:25">
      <c r="A1675" s="8" t="s">
        <v>3454</v>
      </c>
      <c r="B1675" s="9" t="s">
        <v>3455</v>
      </c>
      <c r="C1675" s="10" t="s">
        <v>4127</v>
      </c>
      <c r="D1675" s="10">
        <v>45214</v>
      </c>
      <c r="E1675" s="9">
        <v>10</v>
      </c>
      <c r="F1675" s="9">
        <v>15</v>
      </c>
      <c r="G1675" s="9">
        <v>2023</v>
      </c>
      <c r="H1675" s="10">
        <f t="shared" si="208"/>
        <v>45214</v>
      </c>
      <c r="I1675" s="10" t="str" cm="1">
        <f t="array" ref="I1675">_xlfn.IFS(E1675=1,"January",E1675=2,"Febuary",E1675=3,"March",E1675=4,"April",E1675=5,"May",E1675=6,"June",E1675=7,"July",E1675=8,"August",E1675=9,"September",E1675=10,"October",E1675=11,"November",E1675=12,"December",E1675&gt;12,_xlfn.IFS(F1675=1,"January",F1675=2,"Febuary",F1675=3,"March",F1675=4,"April",F1675=5,"May",F1675=6,"June",F1675=7,"July",F1675=8,"August",F1675=9,"September",F1675=10,"October",F1675=11,"November",F1675=12,"December"))</f>
        <v>October</v>
      </c>
      <c r="J1675" s="10" t="str" cm="1">
        <f t="array" ref="J1675">_xlfn.IFS(OR(I1675="December",I1675="January",I1675="Febuary"),"Winter",OR(I1675="March",I1675="April",I1675="May"),"Spring",OR(I1675="June",I1675="July",I1675="August"),"Summer",OR(I1675="September",I1675="October",I1675="November"),"Fall")</f>
        <v>Fall</v>
      </c>
      <c r="K1675" s="13">
        <v>45220</v>
      </c>
      <c r="L1675" s="9">
        <f t="shared" si="209"/>
        <v>6</v>
      </c>
      <c r="M1675" s="9" t="s">
        <v>19</v>
      </c>
      <c r="N1675" s="9">
        <v>61504</v>
      </c>
      <c r="O1675" s="9">
        <v>789</v>
      </c>
      <c r="P1675" s="14">
        <v>1051.93</v>
      </c>
      <c r="Q1675" s="14">
        <f t="shared" si="210"/>
        <v>1051.93</v>
      </c>
      <c r="R1675" s="9">
        <v>85</v>
      </c>
      <c r="S1675" s="9" t="b">
        <v>1</v>
      </c>
      <c r="T1675" s="9">
        <v>0</v>
      </c>
      <c r="U1675" s="9">
        <f t="shared" si="211"/>
        <v>0</v>
      </c>
      <c r="V1675" s="14">
        <f t="shared" si="212"/>
        <v>3198.07</v>
      </c>
      <c r="W1675" s="14">
        <f t="shared" si="213"/>
        <v>12.3756470588235</v>
      </c>
      <c r="X1675" s="14">
        <f t="shared" si="214"/>
        <v>0</v>
      </c>
      <c r="Y1675" s="9">
        <f t="shared" si="215"/>
        <v>0</v>
      </c>
    </row>
    <row r="1676" spans="1:25">
      <c r="A1676" s="5" t="s">
        <v>3456</v>
      </c>
      <c r="B1676" s="6" t="s">
        <v>3457</v>
      </c>
      <c r="C1676" s="7" t="s">
        <v>4128</v>
      </c>
      <c r="D1676" s="7">
        <v>45257</v>
      </c>
      <c r="E1676" s="6">
        <v>11</v>
      </c>
      <c r="F1676" s="6">
        <v>27</v>
      </c>
      <c r="G1676" s="6">
        <v>2023</v>
      </c>
      <c r="H1676" s="7">
        <f t="shared" si="208"/>
        <v>45257</v>
      </c>
      <c r="I1676" s="7" t="str" cm="1">
        <f t="array" ref="I1676">_xlfn.IFS(E1676=1,"January",E1676=2,"Febuary",E1676=3,"March",E1676=4,"April",E1676=5,"May",E1676=6,"June",E1676=7,"July",E1676=8,"August",E1676=9,"September",E1676=10,"October",E1676=11,"November",E1676=12,"December",E1676&gt;12,_xlfn.IFS(F1676=1,"January",F1676=2,"Febuary",F1676=3,"March",F1676=4,"April",F1676=5,"May",F1676=6,"June",F1676=7,"July",F1676=8,"August",F1676=9,"September",F1676=10,"October",F1676=11,"November",F1676=12,"December"))</f>
        <v>November</v>
      </c>
      <c r="J1676" s="7" t="str" cm="1">
        <f t="array" ref="J1676">_xlfn.IFS(OR(I1676="December",I1676="January",I1676="Febuary"),"Winter",OR(I1676="March",I1676="April",I1676="May"),"Spring",OR(I1676="June",I1676="July",I1676="August"),"Summer",OR(I1676="September",I1676="October",I1676="November"),"Fall")</f>
        <v>Fall</v>
      </c>
      <c r="K1676" s="11">
        <v>45278</v>
      </c>
      <c r="L1676" s="6">
        <f t="shared" si="209"/>
        <v>21</v>
      </c>
      <c r="M1676" s="6" t="s">
        <v>14</v>
      </c>
      <c r="N1676" s="6">
        <v>60720</v>
      </c>
      <c r="O1676" s="6">
        <v>1367</v>
      </c>
      <c r="P1676" s="12">
        <v>1880.83</v>
      </c>
      <c r="Q1676" s="12">
        <f t="shared" si="210"/>
        <v>1880.83</v>
      </c>
      <c r="R1676" s="6">
        <v>143</v>
      </c>
      <c r="S1676" s="6" t="b">
        <v>1</v>
      </c>
      <c r="T1676" s="6">
        <v>0</v>
      </c>
      <c r="U1676" s="6">
        <f t="shared" si="211"/>
        <v>0</v>
      </c>
      <c r="V1676" s="12">
        <f t="shared" si="212"/>
        <v>5269.17</v>
      </c>
      <c r="W1676" s="12">
        <f t="shared" si="213"/>
        <v>13.1526573426573</v>
      </c>
      <c r="X1676" s="12">
        <f t="shared" si="214"/>
        <v>0</v>
      </c>
      <c r="Y1676" s="6">
        <f t="shared" si="215"/>
        <v>0</v>
      </c>
    </row>
    <row r="1677" spans="1:25">
      <c r="A1677" s="8" t="s">
        <v>3458</v>
      </c>
      <c r="B1677" s="9" t="s">
        <v>3459</v>
      </c>
      <c r="C1677" s="10" t="s">
        <v>4127</v>
      </c>
      <c r="D1677" s="10" t="s">
        <v>3460</v>
      </c>
      <c r="E1677" s="9">
        <v>15</v>
      </c>
      <c r="F1677" s="9">
        <v>5</v>
      </c>
      <c r="G1677" s="9">
        <v>2023</v>
      </c>
      <c r="H1677" s="10">
        <f t="shared" si="208"/>
        <v>45061</v>
      </c>
      <c r="I1677" s="10" t="str" cm="1">
        <f t="array" ref="I1677">_xlfn.IFS(E1677=1,"January",E1677=2,"Febuary",E1677=3,"March",E1677=4,"April",E1677=5,"May",E1677=6,"June",E1677=7,"July",E1677=8,"August",E1677=9,"September",E1677=10,"October",E1677=11,"November",E1677=12,"December",E1677&gt;12,_xlfn.IFS(F1677=1,"January",F1677=2,"Febuary",F1677=3,"March",F1677=4,"April",F1677=5,"May",F1677=6,"June",F1677=7,"July",F1677=8,"August",F1677=9,"September",F1677=10,"October",F1677=11,"November",F1677=12,"December"))</f>
        <v>May</v>
      </c>
      <c r="J1677" s="10" t="str" cm="1">
        <f t="array" ref="J1677">_xlfn.IFS(OR(I1677="December",I1677="January",I1677="Febuary"),"Winter",OR(I1677="March",I1677="April",I1677="May"),"Spring",OR(I1677="June",I1677="July",I1677="August"),"Summer",OR(I1677="September",I1677="October",I1677="November"),"Fall")</f>
        <v>Spring</v>
      </c>
      <c r="K1677" s="13">
        <v>45081</v>
      </c>
      <c r="L1677" s="9">
        <f t="shared" si="209"/>
        <v>20</v>
      </c>
      <c r="M1677" s="9" t="s">
        <v>14</v>
      </c>
      <c r="N1677" s="9">
        <v>35701</v>
      </c>
      <c r="O1677" s="9">
        <v>1692</v>
      </c>
      <c r="P1677" s="14">
        <v>1371.35</v>
      </c>
      <c r="Q1677" s="14">
        <f t="shared" si="210"/>
        <v>1371.35</v>
      </c>
      <c r="R1677" s="9">
        <v>259</v>
      </c>
      <c r="S1677" s="9" t="b">
        <v>1</v>
      </c>
      <c r="T1677" s="9">
        <v>0</v>
      </c>
      <c r="U1677" s="9">
        <f t="shared" si="211"/>
        <v>0</v>
      </c>
      <c r="V1677" s="14">
        <f t="shared" si="212"/>
        <v>11578.65</v>
      </c>
      <c r="W1677" s="14">
        <f t="shared" si="213"/>
        <v>5.29478764478764</v>
      </c>
      <c r="X1677" s="14">
        <f t="shared" si="214"/>
        <v>0</v>
      </c>
      <c r="Y1677" s="9">
        <f t="shared" si="215"/>
        <v>0</v>
      </c>
    </row>
    <row r="1678" spans="1:25">
      <c r="A1678" s="5" t="s">
        <v>3461</v>
      </c>
      <c r="B1678" s="6" t="s">
        <v>3462</v>
      </c>
      <c r="C1678" s="7" t="s">
        <v>4127</v>
      </c>
      <c r="D1678" s="7">
        <v>45247</v>
      </c>
      <c r="E1678" s="6">
        <v>11</v>
      </c>
      <c r="F1678" s="6">
        <v>17</v>
      </c>
      <c r="G1678" s="6">
        <v>2023</v>
      </c>
      <c r="H1678" s="7">
        <f t="shared" si="208"/>
        <v>45247</v>
      </c>
      <c r="I1678" s="7" t="str" cm="1">
        <f t="array" ref="I1678">_xlfn.IFS(E1678=1,"January",E1678=2,"Febuary",E1678=3,"March",E1678=4,"April",E1678=5,"May",E1678=6,"June",E1678=7,"July",E1678=8,"August",E1678=9,"September",E1678=10,"October",E1678=11,"November",E1678=12,"December",E1678&gt;12,_xlfn.IFS(F1678=1,"January",F1678=2,"Febuary",F1678=3,"March",F1678=4,"April",F1678=5,"May",F1678=6,"June",F1678=7,"July",F1678=8,"August",F1678=9,"September",F1678=10,"October",F1678=11,"November",F1678=12,"December"))</f>
        <v>November</v>
      </c>
      <c r="J1678" s="7" t="str" cm="1">
        <f t="array" ref="J1678">_xlfn.IFS(OR(I1678="December",I1678="January",I1678="Febuary"),"Winter",OR(I1678="March",I1678="April",I1678="May"),"Spring",OR(I1678="June",I1678="July",I1678="August"),"Summer",OR(I1678="September",I1678="October",I1678="November"),"Fall")</f>
        <v>Fall</v>
      </c>
      <c r="K1678" s="11">
        <v>45272</v>
      </c>
      <c r="L1678" s="6">
        <f t="shared" si="209"/>
        <v>25</v>
      </c>
      <c r="M1678" s="6" t="s">
        <v>19</v>
      </c>
      <c r="N1678" s="6">
        <v>84300</v>
      </c>
      <c r="O1678" s="6">
        <v>3711</v>
      </c>
      <c r="P1678" s="12">
        <v>6594.85</v>
      </c>
      <c r="Q1678" s="12">
        <f t="shared" si="210"/>
        <v>3636.145</v>
      </c>
      <c r="R1678" s="6">
        <v>401</v>
      </c>
      <c r="S1678" s="6" t="b">
        <v>1</v>
      </c>
      <c r="T1678" s="6">
        <v>0</v>
      </c>
      <c r="U1678" s="6">
        <f t="shared" si="211"/>
        <v>0</v>
      </c>
      <c r="V1678" s="12">
        <f t="shared" si="212"/>
        <v>16413.855</v>
      </c>
      <c r="W1678" s="12">
        <f t="shared" si="213"/>
        <v>9.06769326683292</v>
      </c>
      <c r="X1678" s="12">
        <f t="shared" si="214"/>
        <v>0</v>
      </c>
      <c r="Y1678" s="6">
        <f t="shared" si="215"/>
        <v>0</v>
      </c>
    </row>
    <row r="1679" spans="1:25">
      <c r="A1679" s="8" t="s">
        <v>3463</v>
      </c>
      <c r="B1679" s="9" t="s">
        <v>3464</v>
      </c>
      <c r="C1679" s="10" t="s">
        <v>4131</v>
      </c>
      <c r="D1679" s="10">
        <v>45240</v>
      </c>
      <c r="E1679" s="9">
        <v>11</v>
      </c>
      <c r="F1679" s="9">
        <v>10</v>
      </c>
      <c r="G1679" s="9">
        <v>2023</v>
      </c>
      <c r="H1679" s="10">
        <f t="shared" si="208"/>
        <v>45240</v>
      </c>
      <c r="I1679" s="10" t="str" cm="1">
        <f t="array" ref="I1679">_xlfn.IFS(E1679=1,"January",E1679=2,"Febuary",E1679=3,"March",E1679=4,"April",E1679=5,"May",E1679=6,"June",E1679=7,"July",E1679=8,"August",E1679=9,"September",E1679=10,"October",E1679=11,"November",E1679=12,"December",E1679&gt;12,_xlfn.IFS(F1679=1,"January",F1679=2,"Febuary",F1679=3,"March",F1679=4,"April",F1679=5,"May",F1679=6,"June",F1679=7,"July",F1679=8,"August",F1679=9,"September",F1679=10,"October",F1679=11,"November",F1679=12,"December"))</f>
        <v>November</v>
      </c>
      <c r="J1679" s="10" t="str" cm="1">
        <f t="array" ref="J1679">_xlfn.IFS(OR(I1679="December",I1679="January",I1679="Febuary"),"Winter",OR(I1679="March",I1679="April",I1679="May"),"Spring",OR(I1679="June",I1679="July",I1679="August"),"Summer",OR(I1679="September",I1679="October",I1679="November"),"Fall")</f>
        <v>Fall</v>
      </c>
      <c r="K1679" s="13">
        <v>45242</v>
      </c>
      <c r="L1679" s="9">
        <f t="shared" si="209"/>
        <v>2</v>
      </c>
      <c r="M1679" s="9" t="s">
        <v>19</v>
      </c>
      <c r="N1679" s="9">
        <v>18674</v>
      </c>
      <c r="O1679" s="9">
        <v>920</v>
      </c>
      <c r="P1679" s="14">
        <v>576.28</v>
      </c>
      <c r="Q1679" s="14">
        <f t="shared" si="210"/>
        <v>576.28</v>
      </c>
      <c r="R1679" s="9">
        <v>93</v>
      </c>
      <c r="S1679" s="9" t="b">
        <v>0</v>
      </c>
      <c r="T1679" s="9">
        <v>0</v>
      </c>
      <c r="U1679" s="9">
        <f t="shared" si="211"/>
        <v>0</v>
      </c>
      <c r="V1679" s="14">
        <f t="shared" si="212"/>
        <v>4073.72</v>
      </c>
      <c r="W1679" s="14">
        <f t="shared" si="213"/>
        <v>6.19655913978495</v>
      </c>
      <c r="X1679" s="14">
        <f t="shared" si="214"/>
        <v>0</v>
      </c>
      <c r="Y1679" s="9">
        <f t="shared" si="215"/>
        <v>0</v>
      </c>
    </row>
    <row r="1680" spans="1:25">
      <c r="A1680" s="5" t="s">
        <v>3465</v>
      </c>
      <c r="B1680" s="6" t="s">
        <v>3466</v>
      </c>
      <c r="C1680" s="7" t="s">
        <v>4128</v>
      </c>
      <c r="D1680" s="7">
        <v>45072</v>
      </c>
      <c r="E1680" s="6">
        <v>5</v>
      </c>
      <c r="F1680" s="6">
        <v>26</v>
      </c>
      <c r="G1680" s="6">
        <v>2023</v>
      </c>
      <c r="H1680" s="7">
        <f t="shared" si="208"/>
        <v>45072</v>
      </c>
      <c r="I1680" s="7" t="str" cm="1">
        <f t="array" ref="I1680">_xlfn.IFS(E1680=1,"January",E1680=2,"Febuary",E1680=3,"March",E1680=4,"April",E1680=5,"May",E1680=6,"June",E1680=7,"July",E1680=8,"August",E1680=9,"September",E1680=10,"October",E1680=11,"November",E1680=12,"December",E1680&gt;12,_xlfn.IFS(F1680=1,"January",F1680=2,"Febuary",F1680=3,"March",F1680=4,"April",F1680=5,"May",F1680=6,"June",F1680=7,"July",F1680=8,"August",F1680=9,"September",F1680=10,"October",F1680=11,"November",F1680=12,"December"))</f>
        <v>May</v>
      </c>
      <c r="J1680" s="7" t="str" cm="1">
        <f t="array" ref="J1680">_xlfn.IFS(OR(I1680="December",I1680="January",I1680="Febuary"),"Winter",OR(I1680="March",I1680="April",I1680="May"),"Spring",OR(I1680="June",I1680="July",I1680="August"),"Summer",OR(I1680="September",I1680="October",I1680="November"),"Fall")</f>
        <v>Spring</v>
      </c>
      <c r="K1680" s="11">
        <v>45075</v>
      </c>
      <c r="L1680" s="6">
        <f t="shared" si="209"/>
        <v>3</v>
      </c>
      <c r="M1680" s="6" t="s">
        <v>23</v>
      </c>
      <c r="N1680" s="6">
        <v>84560</v>
      </c>
      <c r="O1680" s="6">
        <v>2969</v>
      </c>
      <c r="P1680" s="12">
        <v>3070.36</v>
      </c>
      <c r="Q1680" s="12">
        <f t="shared" si="210"/>
        <v>3070.36</v>
      </c>
      <c r="R1680" s="6">
        <v>520</v>
      </c>
      <c r="S1680" s="6" t="b">
        <v>0</v>
      </c>
      <c r="T1680" s="6">
        <v>0</v>
      </c>
      <c r="U1680" s="6">
        <f t="shared" si="211"/>
        <v>0</v>
      </c>
      <c r="V1680" s="12">
        <f t="shared" si="212"/>
        <v>22929.64</v>
      </c>
      <c r="W1680" s="12">
        <f t="shared" si="213"/>
        <v>5.90453846153846</v>
      </c>
      <c r="X1680" s="12">
        <f t="shared" si="214"/>
        <v>0</v>
      </c>
      <c r="Y1680" s="6">
        <f t="shared" si="215"/>
        <v>0</v>
      </c>
    </row>
    <row r="1681" spans="1:25">
      <c r="A1681" s="8" t="s">
        <v>3467</v>
      </c>
      <c r="B1681" s="9" t="s">
        <v>3468</v>
      </c>
      <c r="C1681" s="10" t="s">
        <v>4129</v>
      </c>
      <c r="D1681" s="10">
        <v>45064</v>
      </c>
      <c r="E1681" s="9">
        <v>5</v>
      </c>
      <c r="F1681" s="9">
        <v>18</v>
      </c>
      <c r="G1681" s="9">
        <v>2023</v>
      </c>
      <c r="H1681" s="10">
        <f t="shared" si="208"/>
        <v>45064</v>
      </c>
      <c r="I1681" s="10" t="str" cm="1">
        <f t="array" ref="I1681">_xlfn.IFS(E1681=1,"January",E1681=2,"Febuary",E1681=3,"March",E1681=4,"April",E1681=5,"May",E1681=6,"June",E1681=7,"July",E1681=8,"August",E1681=9,"September",E1681=10,"October",E1681=11,"November",E1681=12,"December",E1681&gt;12,_xlfn.IFS(F1681=1,"January",F1681=2,"Febuary",F1681=3,"March",F1681=4,"April",F1681=5,"May",F1681=6,"June",F1681=7,"July",F1681=8,"August",F1681=9,"September",F1681=10,"October",F1681=11,"November",F1681=12,"December"))</f>
        <v>May</v>
      </c>
      <c r="J1681" s="10" t="str" cm="1">
        <f t="array" ref="J1681">_xlfn.IFS(OR(I1681="December",I1681="January",I1681="Febuary"),"Winter",OR(I1681="March",I1681="April",I1681="May"),"Spring",OR(I1681="June",I1681="July",I1681="August"),"Summer",OR(I1681="September",I1681="October",I1681="November"),"Fall")</f>
        <v>Spring</v>
      </c>
      <c r="K1681" s="13">
        <v>45077</v>
      </c>
      <c r="L1681" s="9">
        <f t="shared" si="209"/>
        <v>13</v>
      </c>
      <c r="M1681" s="9" t="s">
        <v>23</v>
      </c>
      <c r="N1681" s="9">
        <v>24874</v>
      </c>
      <c r="O1681" s="9">
        <v>495</v>
      </c>
      <c r="P1681" s="14">
        <v>752.69</v>
      </c>
      <c r="Q1681" s="14">
        <f t="shared" si="210"/>
        <v>752.69</v>
      </c>
      <c r="R1681" s="9">
        <v>32</v>
      </c>
      <c r="S1681" s="9" t="b">
        <v>1</v>
      </c>
      <c r="T1681" s="9">
        <v>0</v>
      </c>
      <c r="U1681" s="9">
        <f t="shared" si="211"/>
        <v>0</v>
      </c>
      <c r="V1681" s="14">
        <f t="shared" si="212"/>
        <v>847.31</v>
      </c>
      <c r="W1681" s="14">
        <f t="shared" si="213"/>
        <v>23.5215625</v>
      </c>
      <c r="X1681" s="14">
        <f t="shared" si="214"/>
        <v>0</v>
      </c>
      <c r="Y1681" s="9">
        <f t="shared" si="215"/>
        <v>0</v>
      </c>
    </row>
    <row r="1682" spans="1:25">
      <c r="A1682" s="5" t="s">
        <v>3469</v>
      </c>
      <c r="B1682" s="6" t="s">
        <v>3470</v>
      </c>
      <c r="C1682" s="7" t="s">
        <v>4129</v>
      </c>
      <c r="D1682" s="7">
        <v>45020</v>
      </c>
      <c r="E1682" s="6">
        <v>4</v>
      </c>
      <c r="F1682" s="6">
        <v>4</v>
      </c>
      <c r="G1682" s="6">
        <v>2023</v>
      </c>
      <c r="H1682" s="7">
        <f t="shared" si="208"/>
        <v>45020</v>
      </c>
      <c r="I1682" s="7" t="str" cm="1">
        <f t="array" ref="I1682">_xlfn.IFS(E1682=1,"January",E1682=2,"Febuary",E1682=3,"March",E1682=4,"April",E1682=5,"May",E1682=6,"June",E1682=7,"July",E1682=8,"August",E1682=9,"September",E1682=10,"October",E1682=11,"November",E1682=12,"December",E1682&gt;12,_xlfn.IFS(F1682=1,"January",F1682=2,"Febuary",F1682=3,"March",F1682=4,"April",F1682=5,"May",F1682=6,"June",F1682=7,"July",F1682=8,"August",F1682=9,"September",F1682=10,"October",F1682=11,"November",F1682=12,"December"))</f>
        <v>April</v>
      </c>
      <c r="J1682" s="7" t="str" cm="1">
        <f t="array" ref="J1682">_xlfn.IFS(OR(I1682="December",I1682="January",I1682="Febuary"),"Winter",OR(I1682="March",I1682="April",I1682="May"),"Spring",OR(I1682="June",I1682="July",I1682="August"),"Summer",OR(I1682="September",I1682="October",I1682="November"),"Fall")</f>
        <v>Spring</v>
      </c>
      <c r="K1682" s="11">
        <v>45025</v>
      </c>
      <c r="L1682" s="6">
        <f t="shared" si="209"/>
        <v>5</v>
      </c>
      <c r="M1682" s="6" t="s">
        <v>23</v>
      </c>
      <c r="N1682" s="6">
        <v>44642</v>
      </c>
      <c r="O1682" s="6">
        <v>737</v>
      </c>
      <c r="P1682" s="12">
        <v>671.54</v>
      </c>
      <c r="Q1682" s="12">
        <f t="shared" si="210"/>
        <v>671.54</v>
      </c>
      <c r="R1682" s="6">
        <v>111</v>
      </c>
      <c r="S1682" s="6" t="b">
        <v>1</v>
      </c>
      <c r="T1682" s="6">
        <v>0</v>
      </c>
      <c r="U1682" s="6">
        <f t="shared" si="211"/>
        <v>0</v>
      </c>
      <c r="V1682" s="12">
        <f t="shared" si="212"/>
        <v>4878.46</v>
      </c>
      <c r="W1682" s="12">
        <f t="shared" si="213"/>
        <v>6.04990990990991</v>
      </c>
      <c r="X1682" s="12">
        <f t="shared" si="214"/>
        <v>0</v>
      </c>
      <c r="Y1682" s="6">
        <f t="shared" si="215"/>
        <v>0</v>
      </c>
    </row>
    <row r="1683" spans="1:25">
      <c r="A1683" s="8" t="s">
        <v>3471</v>
      </c>
      <c r="B1683" s="9" t="s">
        <v>3472</v>
      </c>
      <c r="C1683" s="10" t="s">
        <v>4131</v>
      </c>
      <c r="D1683" s="10">
        <v>45160</v>
      </c>
      <c r="E1683" s="9">
        <v>8</v>
      </c>
      <c r="F1683" s="9">
        <v>22</v>
      </c>
      <c r="G1683" s="9">
        <v>2023</v>
      </c>
      <c r="H1683" s="10">
        <f t="shared" si="208"/>
        <v>45160</v>
      </c>
      <c r="I1683" s="10" t="str" cm="1">
        <f t="array" ref="I1683">_xlfn.IFS(E1683=1,"January",E1683=2,"Febuary",E1683=3,"March",E1683=4,"April",E1683=5,"May",E1683=6,"June",E1683=7,"July",E1683=8,"August",E1683=9,"September",E1683=10,"October",E1683=11,"November",E1683=12,"December",E1683&gt;12,_xlfn.IFS(F1683=1,"January",F1683=2,"Febuary",F1683=3,"March",F1683=4,"April",F1683=5,"May",F1683=6,"June",F1683=7,"July",F1683=8,"August",F1683=9,"September",F1683=10,"October",F1683=11,"November",F1683=12,"December"))</f>
        <v>August</v>
      </c>
      <c r="J1683" s="10" t="str" cm="1">
        <f t="array" ref="J1683">_xlfn.IFS(OR(I1683="December",I1683="January",I1683="Febuary"),"Winter",OR(I1683="March",I1683="April",I1683="May"),"Spring",OR(I1683="June",I1683="July",I1683="August"),"Summer",OR(I1683="September",I1683="October",I1683="November"),"Fall")</f>
        <v>Summer</v>
      </c>
      <c r="K1683" s="13">
        <v>45161</v>
      </c>
      <c r="L1683" s="9">
        <f t="shared" si="209"/>
        <v>1</v>
      </c>
      <c r="M1683" s="9" t="s">
        <v>19</v>
      </c>
      <c r="N1683" s="9">
        <v>98820</v>
      </c>
      <c r="O1683" s="9">
        <v>1727</v>
      </c>
      <c r="P1683" s="14">
        <v>3007.59</v>
      </c>
      <c r="Q1683" s="14">
        <f t="shared" si="210"/>
        <v>3007.59</v>
      </c>
      <c r="R1683" s="9">
        <v>150</v>
      </c>
      <c r="S1683" s="9" t="b">
        <v>0</v>
      </c>
      <c r="T1683" s="9">
        <v>0</v>
      </c>
      <c r="U1683" s="9">
        <f t="shared" si="211"/>
        <v>0</v>
      </c>
      <c r="V1683" s="14">
        <f t="shared" si="212"/>
        <v>4492.41</v>
      </c>
      <c r="W1683" s="14">
        <f t="shared" si="213"/>
        <v>20.0506</v>
      </c>
      <c r="X1683" s="14">
        <f t="shared" si="214"/>
        <v>0</v>
      </c>
      <c r="Y1683" s="9">
        <f t="shared" si="215"/>
        <v>0</v>
      </c>
    </row>
    <row r="1684" spans="1:25">
      <c r="A1684" s="5" t="s">
        <v>3473</v>
      </c>
      <c r="B1684" s="6" t="s">
        <v>3474</v>
      </c>
      <c r="C1684" s="7" t="s">
        <v>4131</v>
      </c>
      <c r="D1684" s="7">
        <v>45245</v>
      </c>
      <c r="E1684" s="6">
        <v>11</v>
      </c>
      <c r="F1684" s="6">
        <v>15</v>
      </c>
      <c r="G1684" s="6">
        <v>2023</v>
      </c>
      <c r="H1684" s="7">
        <f t="shared" si="208"/>
        <v>45245</v>
      </c>
      <c r="I1684" s="7" t="str" cm="1">
        <f t="array" ref="I1684">_xlfn.IFS(E1684=1,"January",E1684=2,"Febuary",E1684=3,"March",E1684=4,"April",E1684=5,"May",E1684=6,"June",E1684=7,"July",E1684=8,"August",E1684=9,"September",E1684=10,"October",E1684=11,"November",E1684=12,"December",E1684&gt;12,_xlfn.IFS(F1684=1,"January",F1684=2,"Febuary",F1684=3,"March",F1684=4,"April",F1684=5,"May",F1684=6,"June",F1684=7,"July",F1684=8,"August",F1684=9,"September",F1684=10,"October",F1684=11,"November",F1684=12,"December"))</f>
        <v>November</v>
      </c>
      <c r="J1684" s="7" t="str" cm="1">
        <f t="array" ref="J1684">_xlfn.IFS(OR(I1684="December",I1684="January",I1684="Febuary"),"Winter",OR(I1684="March",I1684="April",I1684="May"),"Spring",OR(I1684="June",I1684="July",I1684="August"),"Summer",OR(I1684="September",I1684="October",I1684="November"),"Fall")</f>
        <v>Fall</v>
      </c>
      <c r="K1684" s="11">
        <v>45255</v>
      </c>
      <c r="L1684" s="6">
        <f t="shared" si="209"/>
        <v>10</v>
      </c>
      <c r="M1684" s="6" t="s">
        <v>33</v>
      </c>
      <c r="N1684" s="6">
        <v>66160</v>
      </c>
      <c r="O1684" s="6">
        <v>713</v>
      </c>
      <c r="P1684" s="12">
        <v>1147.79</v>
      </c>
      <c r="Q1684" s="12">
        <f t="shared" si="210"/>
        <v>1147.79</v>
      </c>
      <c r="R1684" s="6">
        <v>37</v>
      </c>
      <c r="S1684" s="6" t="b">
        <v>1</v>
      </c>
      <c r="T1684" s="6">
        <v>0</v>
      </c>
      <c r="U1684" s="6">
        <f t="shared" si="211"/>
        <v>0</v>
      </c>
      <c r="V1684" s="12">
        <f t="shared" si="212"/>
        <v>702.21</v>
      </c>
      <c r="W1684" s="12">
        <f t="shared" si="213"/>
        <v>31.0213513513513</v>
      </c>
      <c r="X1684" s="12">
        <f t="shared" si="214"/>
        <v>0</v>
      </c>
      <c r="Y1684" s="6">
        <f t="shared" si="215"/>
        <v>0</v>
      </c>
    </row>
    <row r="1685" spans="1:25">
      <c r="A1685" s="8" t="s">
        <v>3475</v>
      </c>
      <c r="B1685" s="9" t="s">
        <v>3476</v>
      </c>
      <c r="C1685" s="10" t="s">
        <v>4128</v>
      </c>
      <c r="D1685" s="10" t="s">
        <v>1700</v>
      </c>
      <c r="E1685" s="9">
        <v>19</v>
      </c>
      <c r="F1685" s="9">
        <v>3</v>
      </c>
      <c r="G1685" s="9">
        <v>2023</v>
      </c>
      <c r="H1685" s="10">
        <f t="shared" si="208"/>
        <v>45004</v>
      </c>
      <c r="I1685" s="10" t="str" cm="1">
        <f t="array" ref="I1685">_xlfn.IFS(E1685=1,"January",E1685=2,"Febuary",E1685=3,"March",E1685=4,"April",E1685=5,"May",E1685=6,"June",E1685=7,"July",E1685=8,"August",E1685=9,"September",E1685=10,"October",E1685=11,"November",E1685=12,"December",E1685&gt;12,_xlfn.IFS(F1685=1,"January",F1685=2,"Febuary",F1685=3,"March",F1685=4,"April",F1685=5,"May",F1685=6,"June",F1685=7,"July",F1685=8,"August",F1685=9,"September",F1685=10,"October",F1685=11,"November",F1685=12,"December"))</f>
        <v>March</v>
      </c>
      <c r="J1685" s="10" t="str" cm="1">
        <f t="array" ref="J1685">_xlfn.IFS(OR(I1685="December",I1685="January",I1685="Febuary"),"Winter",OR(I1685="March",I1685="April",I1685="May"),"Spring",OR(I1685="June",I1685="July",I1685="August"),"Summer",OR(I1685="September",I1685="October",I1685="November"),"Fall")</f>
        <v>Spring</v>
      </c>
      <c r="K1685" s="13">
        <v>45019</v>
      </c>
      <c r="L1685" s="9">
        <f t="shared" si="209"/>
        <v>15</v>
      </c>
      <c r="M1685" s="9" t="s">
        <v>14</v>
      </c>
      <c r="N1685" s="9">
        <v>18602</v>
      </c>
      <c r="O1685" s="9">
        <v>476</v>
      </c>
      <c r="P1685" s="14">
        <v>801.36</v>
      </c>
      <c r="Q1685" s="14">
        <f t="shared" si="210"/>
        <v>801.36</v>
      </c>
      <c r="R1685" s="9">
        <v>35</v>
      </c>
      <c r="S1685" s="9" t="b">
        <v>0</v>
      </c>
      <c r="T1685" s="9">
        <v>0</v>
      </c>
      <c r="U1685" s="9">
        <f t="shared" si="211"/>
        <v>0</v>
      </c>
      <c r="V1685" s="14">
        <f t="shared" si="212"/>
        <v>948.64</v>
      </c>
      <c r="W1685" s="14">
        <f t="shared" si="213"/>
        <v>22.896</v>
      </c>
      <c r="X1685" s="14">
        <f t="shared" si="214"/>
        <v>0</v>
      </c>
      <c r="Y1685" s="9">
        <f t="shared" si="215"/>
        <v>0</v>
      </c>
    </row>
    <row r="1686" spans="1:25">
      <c r="A1686" s="5" t="s">
        <v>3477</v>
      </c>
      <c r="B1686" s="6" t="s">
        <v>3478</v>
      </c>
      <c r="C1686" s="7" t="s">
        <v>4131</v>
      </c>
      <c r="D1686" s="7">
        <v>44936</v>
      </c>
      <c r="E1686" s="6">
        <v>1</v>
      </c>
      <c r="F1686" s="6">
        <v>10</v>
      </c>
      <c r="G1686" s="6">
        <v>2023</v>
      </c>
      <c r="H1686" s="7">
        <f t="shared" si="208"/>
        <v>44936</v>
      </c>
      <c r="I1686" s="7" t="str" cm="1">
        <f t="array" ref="I1686">_xlfn.IFS(E1686=1,"January",E1686=2,"Febuary",E1686=3,"March",E1686=4,"April",E1686=5,"May",E1686=6,"June",E1686=7,"July",E1686=8,"August",E1686=9,"September",E1686=10,"October",E1686=11,"November",E1686=12,"December",E1686&gt;12,_xlfn.IFS(F1686=1,"January",F1686=2,"Febuary",F1686=3,"March",F1686=4,"April",F1686=5,"May",F1686=6,"June",F1686=7,"July",F1686=8,"August",F1686=9,"September",F1686=10,"October",F1686=11,"November",F1686=12,"December"))</f>
        <v>January</v>
      </c>
      <c r="J1686" s="7" t="str" cm="1">
        <f t="array" ref="J1686">_xlfn.IFS(OR(I1686="December",I1686="January",I1686="Febuary"),"Winter",OR(I1686="March",I1686="April",I1686="May"),"Spring",OR(I1686="June",I1686="July",I1686="August"),"Summer",OR(I1686="September",I1686="October",I1686="November"),"Fall")</f>
        <v>Winter</v>
      </c>
      <c r="K1686" s="11">
        <v>45217</v>
      </c>
      <c r="L1686" s="6">
        <f t="shared" si="209"/>
        <v>281</v>
      </c>
      <c r="M1686" s="6" t="s">
        <v>33</v>
      </c>
      <c r="N1686" s="6">
        <v>89801</v>
      </c>
      <c r="O1686" s="6">
        <v>1585</v>
      </c>
      <c r="P1686" s="12">
        <v>1075.68</v>
      </c>
      <c r="Q1686" s="12">
        <f t="shared" si="210"/>
        <v>1075.68</v>
      </c>
      <c r="R1686" s="6">
        <v>223</v>
      </c>
      <c r="S1686" s="6" t="b">
        <v>1</v>
      </c>
      <c r="T1686" s="6">
        <v>0</v>
      </c>
      <c r="U1686" s="6">
        <f t="shared" si="211"/>
        <v>0</v>
      </c>
      <c r="V1686" s="12">
        <f t="shared" si="212"/>
        <v>10074.32</v>
      </c>
      <c r="W1686" s="12">
        <f t="shared" si="213"/>
        <v>4.82367713004484</v>
      </c>
      <c r="X1686" s="12">
        <f t="shared" si="214"/>
        <v>0</v>
      </c>
      <c r="Y1686" s="6">
        <f t="shared" si="215"/>
        <v>0</v>
      </c>
    </row>
    <row r="1687" spans="1:25">
      <c r="A1687" s="8" t="s">
        <v>3479</v>
      </c>
      <c r="B1687" s="9" t="s">
        <v>3480</v>
      </c>
      <c r="C1687" s="10" t="s">
        <v>4127</v>
      </c>
      <c r="D1687" s="10">
        <v>44979</v>
      </c>
      <c r="E1687" s="9">
        <v>2</v>
      </c>
      <c r="F1687" s="9">
        <v>22</v>
      </c>
      <c r="G1687" s="9">
        <v>2023</v>
      </c>
      <c r="H1687" s="10">
        <f t="shared" si="208"/>
        <v>44979</v>
      </c>
      <c r="I1687" s="10" t="str" cm="1">
        <f t="array" ref="I1687">_xlfn.IFS(E1687=1,"January",E1687=2,"Febuary",E1687=3,"March",E1687=4,"April",E1687=5,"May",E1687=6,"June",E1687=7,"July",E1687=8,"August",E1687=9,"September",E1687=10,"October",E1687=11,"November",E1687=12,"December",E1687&gt;12,_xlfn.IFS(F1687=1,"January",F1687=2,"Febuary",F1687=3,"March",F1687=4,"April",F1687=5,"May",F1687=6,"June",F1687=7,"July",F1687=8,"August",F1687=9,"September",F1687=10,"October",F1687=11,"November",F1687=12,"December"))</f>
        <v>Febuary</v>
      </c>
      <c r="J1687" s="10" t="str" cm="1">
        <f t="array" ref="J1687">_xlfn.IFS(OR(I1687="December",I1687="January",I1687="Febuary"),"Winter",OR(I1687="March",I1687="April",I1687="May"),"Spring",OR(I1687="June",I1687="July",I1687="August"),"Summer",OR(I1687="September",I1687="October",I1687="November"),"Fall")</f>
        <v>Winter</v>
      </c>
      <c r="K1687" s="13">
        <v>45005</v>
      </c>
      <c r="L1687" s="9">
        <f t="shared" si="209"/>
        <v>26</v>
      </c>
      <c r="M1687" s="9" t="s">
        <v>19</v>
      </c>
      <c r="N1687" s="9">
        <v>26931</v>
      </c>
      <c r="O1687" s="9">
        <v>712</v>
      </c>
      <c r="P1687" s="14">
        <v>506.1</v>
      </c>
      <c r="Q1687" s="14">
        <f t="shared" si="210"/>
        <v>506.1</v>
      </c>
      <c r="R1687" s="9">
        <v>0</v>
      </c>
      <c r="S1687" s="9" t="b">
        <v>0</v>
      </c>
      <c r="T1687" s="9">
        <v>0</v>
      </c>
      <c r="U1687" s="9">
        <f t="shared" si="211"/>
        <v>0</v>
      </c>
      <c r="V1687" s="14">
        <f t="shared" si="212"/>
        <v>-506.1</v>
      </c>
      <c r="W1687" s="14">
        <f t="shared" si="213"/>
        <v>0</v>
      </c>
      <c r="X1687" s="14">
        <f t="shared" si="214"/>
        <v>0</v>
      </c>
      <c r="Y1687" s="9">
        <f t="shared" si="215"/>
        <v>0</v>
      </c>
    </row>
    <row r="1688" spans="1:25">
      <c r="A1688" s="5" t="s">
        <v>3481</v>
      </c>
      <c r="B1688" s="6" t="s">
        <v>3482</v>
      </c>
      <c r="C1688" s="7" t="s">
        <v>4127</v>
      </c>
      <c r="D1688" s="7">
        <v>45151</v>
      </c>
      <c r="E1688" s="6">
        <v>8</v>
      </c>
      <c r="F1688" s="6">
        <v>13</v>
      </c>
      <c r="G1688" s="6">
        <v>2023</v>
      </c>
      <c r="H1688" s="7">
        <f t="shared" si="208"/>
        <v>45151</v>
      </c>
      <c r="I1688" s="7" t="str" cm="1">
        <f t="array" ref="I1688">_xlfn.IFS(E1688=1,"January",E1688=2,"Febuary",E1688=3,"March",E1688=4,"April",E1688=5,"May",E1688=6,"June",E1688=7,"July",E1688=8,"August",E1688=9,"September",E1688=10,"October",E1688=11,"November",E1688=12,"December",E1688&gt;12,_xlfn.IFS(F1688=1,"January",F1688=2,"Febuary",F1688=3,"March",F1688=4,"April",F1688=5,"May",F1688=6,"June",F1688=7,"July",F1688=8,"August",F1688=9,"September",F1688=10,"October",F1688=11,"November",F1688=12,"December"))</f>
        <v>August</v>
      </c>
      <c r="J1688" s="7" t="str" cm="1">
        <f t="array" ref="J1688">_xlfn.IFS(OR(I1688="December",I1688="January",I1688="Febuary"),"Winter",OR(I1688="March",I1688="April",I1688="May"),"Spring",OR(I1688="June",I1688="July",I1688="August"),"Summer",OR(I1688="September",I1688="October",I1688="November"),"Fall")</f>
        <v>Summer</v>
      </c>
      <c r="K1688" s="11">
        <v>45167</v>
      </c>
      <c r="L1688" s="6">
        <f t="shared" si="209"/>
        <v>16</v>
      </c>
      <c r="M1688" s="6" t="s">
        <v>23</v>
      </c>
      <c r="N1688" s="6">
        <v>95377</v>
      </c>
      <c r="O1688" s="6">
        <v>4520</v>
      </c>
      <c r="P1688" s="12">
        <v>4202.29</v>
      </c>
      <c r="Q1688" s="12">
        <f t="shared" si="210"/>
        <v>3636.145</v>
      </c>
      <c r="R1688" s="6">
        <v>240</v>
      </c>
      <c r="S1688" s="6" t="b">
        <v>1</v>
      </c>
      <c r="T1688" s="6">
        <v>0</v>
      </c>
      <c r="U1688" s="6">
        <f t="shared" si="211"/>
        <v>0</v>
      </c>
      <c r="V1688" s="12">
        <f t="shared" si="212"/>
        <v>8363.855</v>
      </c>
      <c r="W1688" s="12">
        <f t="shared" si="213"/>
        <v>15.1506041666667</v>
      </c>
      <c r="X1688" s="12">
        <f t="shared" si="214"/>
        <v>0</v>
      </c>
      <c r="Y1688" s="6">
        <f t="shared" si="215"/>
        <v>0</v>
      </c>
    </row>
    <row r="1689" spans="1:25">
      <c r="A1689" s="8" t="s">
        <v>3483</v>
      </c>
      <c r="B1689" s="9" t="s">
        <v>3484</v>
      </c>
      <c r="C1689" s="10" t="s">
        <v>4127</v>
      </c>
      <c r="D1689" s="10" t="s">
        <v>1700</v>
      </c>
      <c r="E1689" s="9">
        <v>19</v>
      </c>
      <c r="F1689" s="9">
        <v>3</v>
      </c>
      <c r="G1689" s="9">
        <v>2023</v>
      </c>
      <c r="H1689" s="10">
        <f t="shared" si="208"/>
        <v>45004</v>
      </c>
      <c r="I1689" s="10" t="str" cm="1">
        <f t="array" ref="I1689">_xlfn.IFS(E1689=1,"January",E1689=2,"Febuary",E1689=3,"March",E1689=4,"April",E1689=5,"May",E1689=6,"June",E1689=7,"July",E1689=8,"August",E1689=9,"September",E1689=10,"October",E1689=11,"November",E1689=12,"December",E1689&gt;12,_xlfn.IFS(F1689=1,"January",F1689=2,"Febuary",F1689=3,"March",F1689=4,"April",F1689=5,"May",F1689=6,"June",F1689=7,"July",F1689=8,"August",F1689=9,"September",F1689=10,"October",F1689=11,"November",F1689=12,"December"))</f>
        <v>March</v>
      </c>
      <c r="J1689" s="10" t="str" cm="1">
        <f t="array" ref="J1689">_xlfn.IFS(OR(I1689="December",I1689="January",I1689="Febuary"),"Winter",OR(I1689="March",I1689="April",I1689="May"),"Spring",OR(I1689="June",I1689="July",I1689="August"),"Summer",OR(I1689="September",I1689="October",I1689="November"),"Fall")</f>
        <v>Spring</v>
      </c>
      <c r="K1689" s="13">
        <v>45026</v>
      </c>
      <c r="L1689" s="9">
        <f t="shared" si="209"/>
        <v>22</v>
      </c>
      <c r="M1689" s="9" t="s">
        <v>19</v>
      </c>
      <c r="N1689" s="9">
        <v>30192</v>
      </c>
      <c r="O1689" s="9">
        <v>821</v>
      </c>
      <c r="P1689" s="14">
        <v>1048.51</v>
      </c>
      <c r="Q1689" s="14">
        <f t="shared" si="210"/>
        <v>1048.51</v>
      </c>
      <c r="R1689" s="9">
        <v>45</v>
      </c>
      <c r="S1689" s="9" t="b">
        <v>1</v>
      </c>
      <c r="T1689" s="9">
        <v>0</v>
      </c>
      <c r="U1689" s="9">
        <f t="shared" si="211"/>
        <v>0</v>
      </c>
      <c r="V1689" s="14">
        <f t="shared" si="212"/>
        <v>1201.49</v>
      </c>
      <c r="W1689" s="14">
        <f t="shared" si="213"/>
        <v>23.3002222222222</v>
      </c>
      <c r="X1689" s="14">
        <f t="shared" si="214"/>
        <v>0</v>
      </c>
      <c r="Y1689" s="9">
        <f t="shared" si="215"/>
        <v>0</v>
      </c>
    </row>
    <row r="1690" spans="1:25">
      <c r="A1690" s="5" t="s">
        <v>3485</v>
      </c>
      <c r="B1690" s="6" t="s">
        <v>3486</v>
      </c>
      <c r="C1690" s="7" t="s">
        <v>4129</v>
      </c>
      <c r="D1690" s="7">
        <v>45038</v>
      </c>
      <c r="E1690" s="6">
        <v>4</v>
      </c>
      <c r="F1690" s="6">
        <v>22</v>
      </c>
      <c r="G1690" s="6">
        <v>2023</v>
      </c>
      <c r="H1690" s="7">
        <f t="shared" si="208"/>
        <v>45038</v>
      </c>
      <c r="I1690" s="7" t="str" cm="1">
        <f t="array" ref="I1690">_xlfn.IFS(E1690=1,"January",E1690=2,"Febuary",E1690=3,"March",E1690=4,"April",E1690=5,"May",E1690=6,"June",E1690=7,"July",E1690=8,"August",E1690=9,"September",E1690=10,"October",E1690=11,"November",E1690=12,"December",E1690&gt;12,_xlfn.IFS(F1690=1,"January",F1690=2,"Febuary",F1690=3,"March",F1690=4,"April",F1690=5,"May",F1690=6,"June",F1690=7,"July",F1690=8,"August",F1690=9,"September",F1690=10,"October",F1690=11,"November",F1690=12,"December"))</f>
        <v>April</v>
      </c>
      <c r="J1690" s="7" t="str" cm="1">
        <f t="array" ref="J1690">_xlfn.IFS(OR(I1690="December",I1690="January",I1690="Febuary"),"Winter",OR(I1690="March",I1690="April",I1690="May"),"Spring",OR(I1690="June",I1690="July",I1690="August"),"Summer",OR(I1690="September",I1690="October",I1690="November"),"Fall")</f>
        <v>Spring</v>
      </c>
      <c r="K1690" s="11">
        <v>45063</v>
      </c>
      <c r="L1690" s="6">
        <f t="shared" si="209"/>
        <v>25</v>
      </c>
      <c r="M1690" s="6" t="s">
        <v>23</v>
      </c>
      <c r="N1690" s="6">
        <v>47542</v>
      </c>
      <c r="O1690" s="6">
        <v>2145</v>
      </c>
      <c r="P1690" s="12">
        <v>3479.24</v>
      </c>
      <c r="Q1690" s="12">
        <f t="shared" si="210"/>
        <v>3479.24</v>
      </c>
      <c r="R1690" s="6">
        <v>397</v>
      </c>
      <c r="S1690" s="6" t="b">
        <v>1</v>
      </c>
      <c r="T1690" s="6">
        <v>0</v>
      </c>
      <c r="U1690" s="6">
        <f t="shared" si="211"/>
        <v>0</v>
      </c>
      <c r="V1690" s="12">
        <f t="shared" si="212"/>
        <v>16370.76</v>
      </c>
      <c r="W1690" s="12">
        <f t="shared" si="213"/>
        <v>8.76382871536524</v>
      </c>
      <c r="X1690" s="12">
        <f t="shared" si="214"/>
        <v>0</v>
      </c>
      <c r="Y1690" s="6">
        <f t="shared" si="215"/>
        <v>0</v>
      </c>
    </row>
    <row r="1691" spans="1:25">
      <c r="A1691" s="8" t="s">
        <v>3487</v>
      </c>
      <c r="B1691" s="9" t="s">
        <v>3488</v>
      </c>
      <c r="C1691" s="10" t="s">
        <v>4129</v>
      </c>
      <c r="D1691" s="10">
        <v>45182</v>
      </c>
      <c r="E1691" s="9">
        <v>9</v>
      </c>
      <c r="F1691" s="9">
        <v>13</v>
      </c>
      <c r="G1691" s="9">
        <v>2023</v>
      </c>
      <c r="H1691" s="10">
        <f t="shared" si="208"/>
        <v>45182</v>
      </c>
      <c r="I1691" s="10" t="str" cm="1">
        <f t="array" ref="I1691">_xlfn.IFS(E1691=1,"January",E1691=2,"Febuary",E1691=3,"March",E1691=4,"April",E1691=5,"May",E1691=6,"June",E1691=7,"July",E1691=8,"August",E1691=9,"September",E1691=10,"October",E1691=11,"November",E1691=12,"December",E1691&gt;12,_xlfn.IFS(F1691=1,"January",F1691=2,"Febuary",F1691=3,"March",F1691=4,"April",F1691=5,"May",F1691=6,"June",F1691=7,"July",F1691=8,"August",F1691=9,"September",F1691=10,"October",F1691=11,"November",F1691=12,"December"))</f>
        <v>September</v>
      </c>
      <c r="J1691" s="10" t="str" cm="1">
        <f t="array" ref="J1691">_xlfn.IFS(OR(I1691="December",I1691="January",I1691="Febuary"),"Winter",OR(I1691="March",I1691="April",I1691="May"),"Spring",OR(I1691="June",I1691="July",I1691="August"),"Summer",OR(I1691="September",I1691="October",I1691="November"),"Fall")</f>
        <v>Fall</v>
      </c>
      <c r="K1691" s="13">
        <v>45195</v>
      </c>
      <c r="L1691" s="9">
        <f t="shared" si="209"/>
        <v>13</v>
      </c>
      <c r="M1691" s="9" t="s">
        <v>23</v>
      </c>
      <c r="N1691" s="9">
        <v>43520</v>
      </c>
      <c r="O1691" s="9">
        <v>1489</v>
      </c>
      <c r="P1691" s="14">
        <v>2612.89</v>
      </c>
      <c r="Q1691" s="14">
        <f t="shared" si="210"/>
        <v>2612.89</v>
      </c>
      <c r="R1691" s="9">
        <v>90</v>
      </c>
      <c r="S1691" s="9" t="b">
        <v>1</v>
      </c>
      <c r="T1691" s="9">
        <v>0</v>
      </c>
      <c r="U1691" s="9">
        <f t="shared" si="211"/>
        <v>0</v>
      </c>
      <c r="V1691" s="14">
        <f t="shared" si="212"/>
        <v>1887.11</v>
      </c>
      <c r="W1691" s="14">
        <f t="shared" si="213"/>
        <v>29.0321111111111</v>
      </c>
      <c r="X1691" s="14">
        <f t="shared" si="214"/>
        <v>0</v>
      </c>
      <c r="Y1691" s="9">
        <f t="shared" si="215"/>
        <v>0</v>
      </c>
    </row>
    <row r="1692" spans="1:25">
      <c r="A1692" s="5" t="s">
        <v>3489</v>
      </c>
      <c r="B1692" s="6" t="s">
        <v>3490</v>
      </c>
      <c r="C1692" s="7" t="s">
        <v>4129</v>
      </c>
      <c r="D1692" s="7">
        <v>44943</v>
      </c>
      <c r="E1692" s="6">
        <v>1</v>
      </c>
      <c r="F1692" s="6">
        <v>17</v>
      </c>
      <c r="G1692" s="6">
        <v>2023</v>
      </c>
      <c r="H1692" s="7">
        <f t="shared" si="208"/>
        <v>44943</v>
      </c>
      <c r="I1692" s="7" t="str" cm="1">
        <f t="array" ref="I1692">_xlfn.IFS(E1692=1,"January",E1692=2,"Febuary",E1692=3,"March",E1692=4,"April",E1692=5,"May",E1692=6,"June",E1692=7,"July",E1692=8,"August",E1692=9,"September",E1692=10,"October",E1692=11,"November",E1692=12,"December",E1692&gt;12,_xlfn.IFS(F1692=1,"January",F1692=2,"Febuary",F1692=3,"March",F1692=4,"April",F1692=5,"May",F1692=6,"June",F1692=7,"July",F1692=8,"August",F1692=9,"September",F1692=10,"October",F1692=11,"November",F1692=12,"December"))</f>
        <v>January</v>
      </c>
      <c r="J1692" s="7" t="str" cm="1">
        <f t="array" ref="J1692">_xlfn.IFS(OR(I1692="December",I1692="January",I1692="Febuary"),"Winter",OR(I1692="March",I1692="April",I1692="May"),"Spring",OR(I1692="June",I1692="July",I1692="August"),"Summer",OR(I1692="September",I1692="October",I1692="November"),"Fall")</f>
        <v>Winter</v>
      </c>
      <c r="K1692" s="11">
        <v>44961</v>
      </c>
      <c r="L1692" s="6">
        <f t="shared" si="209"/>
        <v>18</v>
      </c>
      <c r="M1692" s="6" t="s">
        <v>23</v>
      </c>
      <c r="N1692" s="6">
        <v>65772</v>
      </c>
      <c r="O1692" s="6">
        <v>1307</v>
      </c>
      <c r="P1692" s="12">
        <v>2034.35</v>
      </c>
      <c r="Q1692" s="12">
        <f t="shared" si="210"/>
        <v>2034.35</v>
      </c>
      <c r="R1692" s="6">
        <v>240</v>
      </c>
      <c r="S1692" s="6" t="b">
        <v>1</v>
      </c>
      <c r="T1692" s="6">
        <v>0</v>
      </c>
      <c r="U1692" s="6">
        <f t="shared" si="211"/>
        <v>0</v>
      </c>
      <c r="V1692" s="12">
        <f t="shared" si="212"/>
        <v>9965.65</v>
      </c>
      <c r="W1692" s="12">
        <f t="shared" si="213"/>
        <v>8.47645833333333</v>
      </c>
      <c r="X1692" s="12">
        <f t="shared" si="214"/>
        <v>0</v>
      </c>
      <c r="Y1692" s="6">
        <f t="shared" si="215"/>
        <v>0</v>
      </c>
    </row>
    <row r="1693" spans="1:25">
      <c r="A1693" s="8" t="s">
        <v>3491</v>
      </c>
      <c r="B1693" s="9" t="s">
        <v>3492</v>
      </c>
      <c r="C1693" s="10" t="s">
        <v>4128</v>
      </c>
      <c r="D1693" s="10" t="s">
        <v>2879</v>
      </c>
      <c r="E1693" s="9">
        <v>16</v>
      </c>
      <c r="F1693" s="9">
        <v>3</v>
      </c>
      <c r="G1693" s="9">
        <v>2023</v>
      </c>
      <c r="H1693" s="10">
        <f t="shared" si="208"/>
        <v>45001</v>
      </c>
      <c r="I1693" s="10" t="str" cm="1">
        <f t="array" ref="I1693">_xlfn.IFS(E1693=1,"January",E1693=2,"Febuary",E1693=3,"March",E1693=4,"April",E1693=5,"May",E1693=6,"June",E1693=7,"July",E1693=8,"August",E1693=9,"September",E1693=10,"October",E1693=11,"November",E1693=12,"December",E1693&gt;12,_xlfn.IFS(F1693=1,"January",F1693=2,"Febuary",F1693=3,"March",F1693=4,"April",F1693=5,"May",F1693=6,"June",F1693=7,"July",F1693=8,"August",F1693=9,"September",F1693=10,"October",F1693=11,"November",F1693=12,"December"))</f>
        <v>March</v>
      </c>
      <c r="J1693" s="10" t="str" cm="1">
        <f t="array" ref="J1693">_xlfn.IFS(OR(I1693="December",I1693="January",I1693="Febuary"),"Winter",OR(I1693="March",I1693="April",I1693="May"),"Spring",OR(I1693="June",I1693="July",I1693="August"),"Summer",OR(I1693="September",I1693="October",I1693="November"),"Fall")</f>
        <v>Spring</v>
      </c>
      <c r="K1693" s="13">
        <v>45019</v>
      </c>
      <c r="L1693" s="9">
        <f t="shared" si="209"/>
        <v>18</v>
      </c>
      <c r="M1693" s="9" t="s">
        <v>23</v>
      </c>
      <c r="N1693" s="9">
        <v>59762</v>
      </c>
      <c r="O1693" s="9">
        <v>1448</v>
      </c>
      <c r="P1693" s="14">
        <v>2740.91</v>
      </c>
      <c r="Q1693" s="14">
        <f t="shared" si="210"/>
        <v>2740.91</v>
      </c>
      <c r="R1693" s="9">
        <v>0</v>
      </c>
      <c r="S1693" s="9" t="b">
        <v>1</v>
      </c>
      <c r="T1693" s="9">
        <v>0</v>
      </c>
      <c r="U1693" s="9">
        <f t="shared" si="211"/>
        <v>0</v>
      </c>
      <c r="V1693" s="14">
        <f t="shared" si="212"/>
        <v>-2740.91</v>
      </c>
      <c r="W1693" s="14">
        <f t="shared" si="213"/>
        <v>0</v>
      </c>
      <c r="X1693" s="14">
        <f t="shared" si="214"/>
        <v>0</v>
      </c>
      <c r="Y1693" s="9">
        <f t="shared" si="215"/>
        <v>0</v>
      </c>
    </row>
    <row r="1694" spans="1:25">
      <c r="A1694" s="5" t="s">
        <v>3493</v>
      </c>
      <c r="B1694" s="6" t="s">
        <v>3494</v>
      </c>
      <c r="C1694" s="7" t="s">
        <v>4131</v>
      </c>
      <c r="D1694" s="7" t="s">
        <v>3495</v>
      </c>
      <c r="E1694" s="6">
        <v>20</v>
      </c>
      <c r="F1694" s="6">
        <v>7</v>
      </c>
      <c r="G1694" s="6">
        <v>2023</v>
      </c>
      <c r="H1694" s="7">
        <f t="shared" si="208"/>
        <v>45127</v>
      </c>
      <c r="I1694" s="7" t="str" cm="1">
        <f t="array" ref="I1694">_xlfn.IFS(E1694=1,"January",E1694=2,"Febuary",E1694=3,"March",E1694=4,"April",E1694=5,"May",E1694=6,"June",E1694=7,"July",E1694=8,"August",E1694=9,"September",E1694=10,"October",E1694=11,"November",E1694=12,"December",E1694&gt;12,_xlfn.IFS(F1694=1,"January",F1694=2,"Febuary",F1694=3,"March",F1694=4,"April",F1694=5,"May",F1694=6,"June",F1694=7,"July",F1694=8,"August",F1694=9,"September",F1694=10,"October",F1694=11,"November",F1694=12,"December"))</f>
        <v>July</v>
      </c>
      <c r="J1694" s="7" t="str" cm="1">
        <f t="array" ref="J1694">_xlfn.IFS(OR(I1694="December",I1694="January",I1694="Febuary"),"Winter",OR(I1694="March",I1694="April",I1694="May"),"Spring",OR(I1694="June",I1694="July",I1694="August"),"Summer",OR(I1694="September",I1694="October",I1694="November"),"Fall")</f>
        <v>Summer</v>
      </c>
      <c r="K1694" s="11">
        <v>45151</v>
      </c>
      <c r="L1694" s="6">
        <f t="shared" si="209"/>
        <v>24</v>
      </c>
      <c r="M1694" s="6" t="s">
        <v>19</v>
      </c>
      <c r="N1694" s="6">
        <v>51106</v>
      </c>
      <c r="O1694" s="6">
        <v>682</v>
      </c>
      <c r="P1694" s="12">
        <v>1096.73</v>
      </c>
      <c r="Q1694" s="12">
        <f t="shared" si="210"/>
        <v>1096.73</v>
      </c>
      <c r="R1694" s="6">
        <v>109</v>
      </c>
      <c r="S1694" s="6" t="b">
        <v>1</v>
      </c>
      <c r="T1694" s="6">
        <v>0</v>
      </c>
      <c r="U1694" s="6">
        <f t="shared" si="211"/>
        <v>0</v>
      </c>
      <c r="V1694" s="12">
        <f t="shared" si="212"/>
        <v>4353.27</v>
      </c>
      <c r="W1694" s="12">
        <f t="shared" si="213"/>
        <v>10.0617431192661</v>
      </c>
      <c r="X1694" s="12">
        <f t="shared" si="214"/>
        <v>0</v>
      </c>
      <c r="Y1694" s="6">
        <f t="shared" si="215"/>
        <v>0</v>
      </c>
    </row>
    <row r="1695" spans="1:25">
      <c r="A1695" s="8" t="s">
        <v>3496</v>
      </c>
      <c r="B1695" s="9" t="s">
        <v>3497</v>
      </c>
      <c r="C1695" s="10" t="s">
        <v>4127</v>
      </c>
      <c r="D1695" s="10">
        <v>45167</v>
      </c>
      <c r="E1695" s="9">
        <v>8</v>
      </c>
      <c r="F1695" s="9">
        <v>29</v>
      </c>
      <c r="G1695" s="9">
        <v>2023</v>
      </c>
      <c r="H1695" s="10">
        <f t="shared" si="208"/>
        <v>45167</v>
      </c>
      <c r="I1695" s="10" t="str" cm="1">
        <f t="array" ref="I1695">_xlfn.IFS(E1695=1,"January",E1695=2,"Febuary",E1695=3,"March",E1695=4,"April",E1695=5,"May",E1695=6,"June",E1695=7,"July",E1695=8,"August",E1695=9,"September",E1695=10,"October",E1695=11,"November",E1695=12,"December",E1695&gt;12,_xlfn.IFS(F1695=1,"January",F1695=2,"Febuary",F1695=3,"March",F1695=4,"April",F1695=5,"May",F1695=6,"June",F1695=7,"July",F1695=8,"August",F1695=9,"September",F1695=10,"October",F1695=11,"November",F1695=12,"December"))</f>
        <v>August</v>
      </c>
      <c r="J1695" s="10" t="str" cm="1">
        <f t="array" ref="J1695">_xlfn.IFS(OR(I1695="December",I1695="January",I1695="Febuary"),"Winter",OR(I1695="March",I1695="April",I1695="May"),"Spring",OR(I1695="June",I1695="July",I1695="August"),"Summer",OR(I1695="September",I1695="October",I1695="November"),"Fall")</f>
        <v>Summer</v>
      </c>
      <c r="K1695" s="13">
        <v>45180</v>
      </c>
      <c r="L1695" s="9">
        <f t="shared" si="209"/>
        <v>13</v>
      </c>
      <c r="M1695" s="9" t="s">
        <v>33</v>
      </c>
      <c r="N1695" s="9">
        <v>82121</v>
      </c>
      <c r="O1695" s="9">
        <v>1916</v>
      </c>
      <c r="P1695" s="14">
        <v>1838.21</v>
      </c>
      <c r="Q1695" s="14">
        <f t="shared" si="210"/>
        <v>1838.21</v>
      </c>
      <c r="R1695" s="9">
        <v>184</v>
      </c>
      <c r="S1695" s="9" t="b">
        <v>0</v>
      </c>
      <c r="T1695" s="9">
        <v>0</v>
      </c>
      <c r="U1695" s="9">
        <f t="shared" si="211"/>
        <v>0</v>
      </c>
      <c r="V1695" s="14">
        <f t="shared" si="212"/>
        <v>7361.79</v>
      </c>
      <c r="W1695" s="14">
        <f t="shared" si="213"/>
        <v>9.99027173913043</v>
      </c>
      <c r="X1695" s="14">
        <f t="shared" si="214"/>
        <v>0</v>
      </c>
      <c r="Y1695" s="9">
        <f t="shared" si="215"/>
        <v>0</v>
      </c>
    </row>
    <row r="1696" spans="1:25">
      <c r="A1696" s="5" t="s">
        <v>3498</v>
      </c>
      <c r="B1696" s="6" t="s">
        <v>3499</v>
      </c>
      <c r="C1696" s="7" t="s">
        <v>4128</v>
      </c>
      <c r="D1696" s="7">
        <v>45055</v>
      </c>
      <c r="E1696" s="6">
        <v>5</v>
      </c>
      <c r="F1696" s="6">
        <v>9</v>
      </c>
      <c r="G1696" s="6">
        <v>2023</v>
      </c>
      <c r="H1696" s="7">
        <f t="shared" si="208"/>
        <v>45055</v>
      </c>
      <c r="I1696" s="7" t="str" cm="1">
        <f t="array" ref="I1696">_xlfn.IFS(E1696=1,"January",E1696=2,"Febuary",E1696=3,"March",E1696=4,"April",E1696=5,"May",E1696=6,"June",E1696=7,"July",E1696=8,"August",E1696=9,"September",E1696=10,"October",E1696=11,"November",E1696=12,"December",E1696&gt;12,_xlfn.IFS(F1696=1,"January",F1696=2,"Febuary",F1696=3,"March",F1696=4,"April",F1696=5,"May",F1696=6,"June",F1696=7,"July",F1696=8,"August",F1696=9,"September",F1696=10,"October",F1696=11,"November",F1696=12,"December"))</f>
        <v>May</v>
      </c>
      <c r="J1696" s="7" t="str" cm="1">
        <f t="array" ref="J1696">_xlfn.IFS(OR(I1696="December",I1696="January",I1696="Febuary"),"Winter",OR(I1696="March",I1696="April",I1696="May"),"Spring",OR(I1696="June",I1696="July",I1696="August"),"Summer",OR(I1696="September",I1696="October",I1696="November"),"Fall")</f>
        <v>Spring</v>
      </c>
      <c r="K1696" s="11">
        <v>45084</v>
      </c>
      <c r="L1696" s="6">
        <f t="shared" si="209"/>
        <v>29</v>
      </c>
      <c r="M1696" s="6" t="s">
        <v>19</v>
      </c>
      <c r="N1696" s="6">
        <v>26559</v>
      </c>
      <c r="O1696" s="6">
        <v>985</v>
      </c>
      <c r="P1696" s="12">
        <v>884.16</v>
      </c>
      <c r="Q1696" s="12">
        <f t="shared" si="210"/>
        <v>884.16</v>
      </c>
      <c r="R1696" s="6">
        <v>176</v>
      </c>
      <c r="S1696" s="6" t="b">
        <v>1</v>
      </c>
      <c r="T1696" s="6">
        <v>0</v>
      </c>
      <c r="U1696" s="6">
        <f t="shared" si="211"/>
        <v>0</v>
      </c>
      <c r="V1696" s="12">
        <f t="shared" si="212"/>
        <v>7915.84</v>
      </c>
      <c r="W1696" s="12">
        <f t="shared" si="213"/>
        <v>5.02363636363636</v>
      </c>
      <c r="X1696" s="12">
        <f t="shared" si="214"/>
        <v>0</v>
      </c>
      <c r="Y1696" s="6">
        <f t="shared" si="215"/>
        <v>0</v>
      </c>
    </row>
    <row r="1697" spans="1:25">
      <c r="A1697" s="8" t="s">
        <v>3500</v>
      </c>
      <c r="B1697" s="9" t="s">
        <v>3501</v>
      </c>
      <c r="C1697" s="10" t="s">
        <v>4128</v>
      </c>
      <c r="D1697" s="10">
        <v>44989</v>
      </c>
      <c r="E1697" s="9">
        <v>3</v>
      </c>
      <c r="F1697" s="9">
        <v>4</v>
      </c>
      <c r="G1697" s="9">
        <v>2023</v>
      </c>
      <c r="H1697" s="10">
        <f t="shared" si="208"/>
        <v>44989</v>
      </c>
      <c r="I1697" s="10" t="str" cm="1">
        <f t="array" ref="I1697">_xlfn.IFS(E1697=1,"January",E1697=2,"Febuary",E1697=3,"March",E1697=4,"April",E1697=5,"May",E1697=6,"June",E1697=7,"July",E1697=8,"August",E1697=9,"September",E1697=10,"October",E1697=11,"November",E1697=12,"December",E1697&gt;12,_xlfn.IFS(F1697=1,"January",F1697=2,"Febuary",F1697=3,"March",F1697=4,"April",F1697=5,"May",F1697=6,"June",F1697=7,"July",F1697=8,"August",F1697=9,"September",F1697=10,"October",F1697=11,"November",F1697=12,"December"))</f>
        <v>March</v>
      </c>
      <c r="J1697" s="10" t="str" cm="1">
        <f t="array" ref="J1697">_xlfn.IFS(OR(I1697="December",I1697="January",I1697="Febuary"),"Winter",OR(I1697="March",I1697="April",I1697="May"),"Spring",OR(I1697="June",I1697="July",I1697="August"),"Summer",OR(I1697="September",I1697="October",I1697="November"),"Fall")</f>
        <v>Spring</v>
      </c>
      <c r="K1697" s="13">
        <v>45006</v>
      </c>
      <c r="L1697" s="9">
        <f t="shared" si="209"/>
        <v>17</v>
      </c>
      <c r="M1697" s="9" t="s">
        <v>23</v>
      </c>
      <c r="N1697" s="9">
        <v>34742</v>
      </c>
      <c r="O1697" s="9">
        <v>447</v>
      </c>
      <c r="P1697" s="14">
        <v>690.3</v>
      </c>
      <c r="Q1697" s="14">
        <f t="shared" si="210"/>
        <v>690.3</v>
      </c>
      <c r="R1697" s="9">
        <v>69</v>
      </c>
      <c r="S1697" s="9" t="b">
        <v>1</v>
      </c>
      <c r="T1697" s="9">
        <v>0</v>
      </c>
      <c r="U1697" s="9">
        <f t="shared" si="211"/>
        <v>0</v>
      </c>
      <c r="V1697" s="14">
        <f t="shared" si="212"/>
        <v>2759.7</v>
      </c>
      <c r="W1697" s="14">
        <f t="shared" si="213"/>
        <v>10.004347826087</v>
      </c>
      <c r="X1697" s="14">
        <f t="shared" si="214"/>
        <v>0</v>
      </c>
      <c r="Y1697" s="9">
        <f t="shared" si="215"/>
        <v>0</v>
      </c>
    </row>
    <row r="1698" spans="1:25">
      <c r="A1698" s="5" t="s">
        <v>3502</v>
      </c>
      <c r="B1698" s="6" t="s">
        <v>3503</v>
      </c>
      <c r="C1698" s="7" t="s">
        <v>4129</v>
      </c>
      <c r="D1698" s="7">
        <v>45124</v>
      </c>
      <c r="E1698" s="6">
        <v>7</v>
      </c>
      <c r="F1698" s="6">
        <v>17</v>
      </c>
      <c r="G1698" s="6">
        <v>2023</v>
      </c>
      <c r="H1698" s="7">
        <f t="shared" si="208"/>
        <v>45124</v>
      </c>
      <c r="I1698" s="7" t="str" cm="1">
        <f t="array" ref="I1698">_xlfn.IFS(E1698=1,"January",E1698=2,"Febuary",E1698=3,"March",E1698=4,"April",E1698=5,"May",E1698=6,"June",E1698=7,"July",E1698=8,"August",E1698=9,"September",E1698=10,"October",E1698=11,"November",E1698=12,"December",E1698&gt;12,_xlfn.IFS(F1698=1,"January",F1698=2,"Febuary",F1698=3,"March",F1698=4,"April",F1698=5,"May",F1698=6,"June",F1698=7,"July",F1698=8,"August",F1698=9,"September",F1698=10,"October",F1698=11,"November",F1698=12,"December"))</f>
        <v>July</v>
      </c>
      <c r="J1698" s="7" t="str" cm="1">
        <f t="array" ref="J1698">_xlfn.IFS(OR(I1698="December",I1698="January",I1698="Febuary"),"Winter",OR(I1698="March",I1698="April",I1698="May"),"Spring",OR(I1698="June",I1698="July",I1698="August"),"Summer",OR(I1698="September",I1698="October",I1698="November"),"Fall")</f>
        <v>Summer</v>
      </c>
      <c r="K1698" s="11">
        <v>45139</v>
      </c>
      <c r="L1698" s="6">
        <f t="shared" si="209"/>
        <v>15</v>
      </c>
      <c r="M1698" s="6" t="s">
        <v>19</v>
      </c>
      <c r="N1698" s="6">
        <v>70669</v>
      </c>
      <c r="O1698" s="6">
        <v>1287</v>
      </c>
      <c r="P1698" s="12">
        <v>1015.84</v>
      </c>
      <c r="Q1698" s="12">
        <f t="shared" si="210"/>
        <v>1015.84</v>
      </c>
      <c r="R1698" s="6">
        <v>141</v>
      </c>
      <c r="S1698" s="6" t="b">
        <v>0</v>
      </c>
      <c r="T1698" s="6">
        <v>0</v>
      </c>
      <c r="U1698" s="6">
        <f t="shared" si="211"/>
        <v>0</v>
      </c>
      <c r="V1698" s="12">
        <f t="shared" si="212"/>
        <v>6034.16</v>
      </c>
      <c r="W1698" s="12">
        <f t="shared" si="213"/>
        <v>7.2045390070922</v>
      </c>
      <c r="X1698" s="12">
        <f t="shared" si="214"/>
        <v>0</v>
      </c>
      <c r="Y1698" s="6">
        <f t="shared" si="215"/>
        <v>0</v>
      </c>
    </row>
    <row r="1699" spans="1:25">
      <c r="A1699" s="8" t="s">
        <v>3504</v>
      </c>
      <c r="B1699" s="9" t="s">
        <v>3505</v>
      </c>
      <c r="C1699" s="10" t="s">
        <v>4129</v>
      </c>
      <c r="D1699" s="10">
        <v>44944</v>
      </c>
      <c r="E1699" s="9">
        <v>1</v>
      </c>
      <c r="F1699" s="9">
        <v>18</v>
      </c>
      <c r="G1699" s="9">
        <v>2023</v>
      </c>
      <c r="H1699" s="10">
        <f t="shared" si="208"/>
        <v>44944</v>
      </c>
      <c r="I1699" s="10" t="str" cm="1">
        <f t="array" ref="I1699">_xlfn.IFS(E1699=1,"January",E1699=2,"Febuary",E1699=3,"March",E1699=4,"April",E1699=5,"May",E1699=6,"June",E1699=7,"July",E1699=8,"August",E1699=9,"September",E1699=10,"October",E1699=11,"November",E1699=12,"December",E1699&gt;12,_xlfn.IFS(F1699=1,"January",F1699=2,"Febuary",F1699=3,"March",F1699=4,"April",F1699=5,"May",F1699=6,"June",F1699=7,"July",F1699=8,"August",F1699=9,"September",F1699=10,"October",F1699=11,"November",F1699=12,"December"))</f>
        <v>January</v>
      </c>
      <c r="J1699" s="10" t="str" cm="1">
        <f t="array" ref="J1699">_xlfn.IFS(OR(I1699="December",I1699="January",I1699="Febuary"),"Winter",OR(I1699="March",I1699="April",I1699="May"),"Spring",OR(I1699="June",I1699="July",I1699="August"),"Summer",OR(I1699="September",I1699="October",I1699="November"),"Fall")</f>
        <v>Winter</v>
      </c>
      <c r="K1699" s="13">
        <v>44965</v>
      </c>
      <c r="L1699" s="9">
        <f t="shared" si="209"/>
        <v>21</v>
      </c>
      <c r="M1699" s="9" t="s">
        <v>41</v>
      </c>
      <c r="N1699" s="9">
        <v>81199</v>
      </c>
      <c r="O1699" s="9">
        <v>2050</v>
      </c>
      <c r="P1699" s="14">
        <v>1310.1</v>
      </c>
      <c r="Q1699" s="14">
        <f t="shared" si="210"/>
        <v>1310.1</v>
      </c>
      <c r="R1699" s="9">
        <v>125</v>
      </c>
      <c r="S1699" s="9" t="b">
        <v>0</v>
      </c>
      <c r="T1699" s="9">
        <v>0</v>
      </c>
      <c r="U1699" s="9">
        <f t="shared" si="211"/>
        <v>0</v>
      </c>
      <c r="V1699" s="14">
        <f t="shared" si="212"/>
        <v>4939.9</v>
      </c>
      <c r="W1699" s="14">
        <f t="shared" si="213"/>
        <v>10.4808</v>
      </c>
      <c r="X1699" s="14">
        <f t="shared" si="214"/>
        <v>0</v>
      </c>
      <c r="Y1699" s="9">
        <f t="shared" si="215"/>
        <v>0</v>
      </c>
    </row>
    <row r="1700" spans="1:25">
      <c r="A1700" s="5" t="s">
        <v>3506</v>
      </c>
      <c r="B1700" s="6" t="s">
        <v>3507</v>
      </c>
      <c r="C1700" s="7" t="s">
        <v>4131</v>
      </c>
      <c r="D1700" s="7">
        <v>44975</v>
      </c>
      <c r="E1700" s="6">
        <v>2</v>
      </c>
      <c r="F1700" s="6">
        <v>18</v>
      </c>
      <c r="G1700" s="6">
        <v>2023</v>
      </c>
      <c r="H1700" s="7">
        <f t="shared" si="208"/>
        <v>44975</v>
      </c>
      <c r="I1700" s="7" t="str" cm="1">
        <f t="array" ref="I1700">_xlfn.IFS(E1700=1,"January",E1700=2,"Febuary",E1700=3,"March",E1700=4,"April",E1700=5,"May",E1700=6,"June",E1700=7,"July",E1700=8,"August",E1700=9,"September",E1700=10,"October",E1700=11,"November",E1700=12,"December",E1700&gt;12,_xlfn.IFS(F1700=1,"January",F1700=2,"Febuary",F1700=3,"March",F1700=4,"April",F1700=5,"May",F1700=6,"June",F1700=7,"July",F1700=8,"August",F1700=9,"September",F1700=10,"October",F1700=11,"November",F1700=12,"December"))</f>
        <v>Febuary</v>
      </c>
      <c r="J1700" s="7" t="str" cm="1">
        <f t="array" ref="J1700">_xlfn.IFS(OR(I1700="December",I1700="January",I1700="Febuary"),"Winter",OR(I1700="March",I1700="April",I1700="May"),"Spring",OR(I1700="June",I1700="July",I1700="August"),"Summer",OR(I1700="September",I1700="October",I1700="November"),"Fall")</f>
        <v>Winter</v>
      </c>
      <c r="K1700" s="11">
        <v>44992</v>
      </c>
      <c r="L1700" s="6">
        <f t="shared" si="209"/>
        <v>17</v>
      </c>
      <c r="M1700" s="6" t="s">
        <v>33</v>
      </c>
      <c r="N1700" s="6">
        <v>22754</v>
      </c>
      <c r="O1700" s="6">
        <v>1121</v>
      </c>
      <c r="P1700" s="12">
        <v>1455.43</v>
      </c>
      <c r="Q1700" s="12">
        <f t="shared" si="210"/>
        <v>1455.43</v>
      </c>
      <c r="R1700" s="6">
        <v>179</v>
      </c>
      <c r="S1700" s="6" t="b">
        <v>0</v>
      </c>
      <c r="T1700" s="6">
        <v>0</v>
      </c>
      <c r="U1700" s="6">
        <f t="shared" si="211"/>
        <v>0</v>
      </c>
      <c r="V1700" s="12">
        <f t="shared" si="212"/>
        <v>7494.57</v>
      </c>
      <c r="W1700" s="12">
        <f t="shared" si="213"/>
        <v>8.1308938547486</v>
      </c>
      <c r="X1700" s="12">
        <f t="shared" si="214"/>
        <v>0</v>
      </c>
      <c r="Y1700" s="6">
        <f t="shared" si="215"/>
        <v>0</v>
      </c>
    </row>
    <row r="1701" spans="1:25">
      <c r="A1701" s="8" t="s">
        <v>3508</v>
      </c>
      <c r="B1701" s="9" t="s">
        <v>3509</v>
      </c>
      <c r="C1701" s="10" t="s">
        <v>4129</v>
      </c>
      <c r="D1701" s="10">
        <v>45169</v>
      </c>
      <c r="E1701" s="9">
        <v>8</v>
      </c>
      <c r="F1701" s="9">
        <v>31</v>
      </c>
      <c r="G1701" s="9">
        <v>2023</v>
      </c>
      <c r="H1701" s="10">
        <f t="shared" si="208"/>
        <v>45169</v>
      </c>
      <c r="I1701" s="10" t="str" cm="1">
        <f t="array" ref="I1701">_xlfn.IFS(E1701=1,"January",E1701=2,"Febuary",E1701=3,"March",E1701=4,"April",E1701=5,"May",E1701=6,"June",E1701=7,"July",E1701=8,"August",E1701=9,"September",E1701=10,"October",E1701=11,"November",E1701=12,"December",E1701&gt;12,_xlfn.IFS(F1701=1,"January",F1701=2,"Febuary",F1701=3,"March",F1701=4,"April",F1701=5,"May",F1701=6,"June",F1701=7,"July",F1701=8,"August",F1701=9,"September",F1701=10,"October",F1701=11,"November",F1701=12,"December"))</f>
        <v>August</v>
      </c>
      <c r="J1701" s="10" t="str" cm="1">
        <f t="array" ref="J1701">_xlfn.IFS(OR(I1701="December",I1701="January",I1701="Febuary"),"Winter",OR(I1701="March",I1701="April",I1701="May"),"Spring",OR(I1701="June",I1701="July",I1701="August"),"Summer",OR(I1701="September",I1701="October",I1701="November"),"Fall")</f>
        <v>Summer</v>
      </c>
      <c r="K1701" s="13">
        <v>45181</v>
      </c>
      <c r="L1701" s="9">
        <f t="shared" si="209"/>
        <v>12</v>
      </c>
      <c r="M1701" s="9" t="s">
        <v>33</v>
      </c>
      <c r="N1701" s="9">
        <v>4972</v>
      </c>
      <c r="O1701" s="9">
        <v>205</v>
      </c>
      <c r="P1701" s="14">
        <v>355.15</v>
      </c>
      <c r="Q1701" s="14">
        <f t="shared" si="210"/>
        <v>355.15</v>
      </c>
      <c r="R1701" s="9">
        <v>29</v>
      </c>
      <c r="S1701" s="9" t="b">
        <v>1</v>
      </c>
      <c r="T1701" s="9">
        <v>0</v>
      </c>
      <c r="U1701" s="9">
        <f t="shared" si="211"/>
        <v>0</v>
      </c>
      <c r="V1701" s="14">
        <f t="shared" si="212"/>
        <v>1094.85</v>
      </c>
      <c r="W1701" s="14">
        <f t="shared" si="213"/>
        <v>12.2465517241379</v>
      </c>
      <c r="X1701" s="14">
        <f t="shared" si="214"/>
        <v>0</v>
      </c>
      <c r="Y1701" s="9">
        <f t="shared" si="215"/>
        <v>0</v>
      </c>
    </row>
    <row r="1702" spans="1:25">
      <c r="A1702" s="5" t="s">
        <v>3510</v>
      </c>
      <c r="B1702" s="6" t="s">
        <v>3511</v>
      </c>
      <c r="C1702" s="7" t="s">
        <v>4131</v>
      </c>
      <c r="D1702" s="7">
        <v>45092</v>
      </c>
      <c r="E1702" s="6">
        <v>6</v>
      </c>
      <c r="F1702" s="6">
        <v>15</v>
      </c>
      <c r="G1702" s="6">
        <v>2023</v>
      </c>
      <c r="H1702" s="7">
        <f t="shared" si="208"/>
        <v>45092</v>
      </c>
      <c r="I1702" s="7" t="str" cm="1">
        <f t="array" ref="I1702">_xlfn.IFS(E1702=1,"January",E1702=2,"Febuary",E1702=3,"March",E1702=4,"April",E1702=5,"May",E1702=6,"June",E1702=7,"July",E1702=8,"August",E1702=9,"September",E1702=10,"October",E1702=11,"November",E1702=12,"December",E1702&gt;12,_xlfn.IFS(F1702=1,"January",F1702=2,"Febuary",F1702=3,"March",F1702=4,"April",F1702=5,"May",F1702=6,"June",F1702=7,"July",F1702=8,"August",F1702=9,"September",F1702=10,"October",F1702=11,"November",F1702=12,"December"))</f>
        <v>June</v>
      </c>
      <c r="J1702" s="7" t="str" cm="1">
        <f t="array" ref="J1702">_xlfn.IFS(OR(I1702="December",I1702="January",I1702="Febuary"),"Winter",OR(I1702="March",I1702="April",I1702="May"),"Spring",OR(I1702="June",I1702="July",I1702="August"),"Summer",OR(I1702="September",I1702="October",I1702="November"),"Fall")</f>
        <v>Summer</v>
      </c>
      <c r="K1702" s="11">
        <v>45118</v>
      </c>
      <c r="L1702" s="6">
        <f t="shared" si="209"/>
        <v>26</v>
      </c>
      <c r="M1702" s="6" t="s">
        <v>41</v>
      </c>
      <c r="N1702" s="6">
        <v>71831</v>
      </c>
      <c r="O1702" s="6">
        <v>2825</v>
      </c>
      <c r="P1702" s="12">
        <v>1842.1</v>
      </c>
      <c r="Q1702" s="12">
        <f t="shared" si="210"/>
        <v>1842.1</v>
      </c>
      <c r="R1702" s="6">
        <v>142</v>
      </c>
      <c r="S1702" s="6" t="b">
        <v>1</v>
      </c>
      <c r="T1702" s="6">
        <v>0</v>
      </c>
      <c r="U1702" s="6">
        <f t="shared" si="211"/>
        <v>0</v>
      </c>
      <c r="V1702" s="12">
        <f t="shared" si="212"/>
        <v>5257.9</v>
      </c>
      <c r="W1702" s="12">
        <f t="shared" si="213"/>
        <v>12.9725352112676</v>
      </c>
      <c r="X1702" s="12">
        <f t="shared" si="214"/>
        <v>0</v>
      </c>
      <c r="Y1702" s="6">
        <f t="shared" si="215"/>
        <v>0</v>
      </c>
    </row>
    <row r="1703" spans="1:25">
      <c r="A1703" s="8" t="s">
        <v>3512</v>
      </c>
      <c r="B1703" s="9" t="s">
        <v>3513</v>
      </c>
      <c r="C1703" s="10" t="s">
        <v>4127</v>
      </c>
      <c r="D1703" s="10">
        <v>45208</v>
      </c>
      <c r="E1703" s="9">
        <v>10</v>
      </c>
      <c r="F1703" s="9">
        <v>9</v>
      </c>
      <c r="G1703" s="9">
        <v>2023</v>
      </c>
      <c r="H1703" s="10">
        <f t="shared" si="208"/>
        <v>45208</v>
      </c>
      <c r="I1703" s="10" t="str" cm="1">
        <f t="array" ref="I1703">_xlfn.IFS(E1703=1,"January",E1703=2,"Febuary",E1703=3,"March",E1703=4,"April",E1703=5,"May",E1703=6,"June",E1703=7,"July",E1703=8,"August",E1703=9,"September",E1703=10,"October",E1703=11,"November",E1703=12,"December",E1703&gt;12,_xlfn.IFS(F1703=1,"January",F1703=2,"Febuary",F1703=3,"March",F1703=4,"April",F1703=5,"May",F1703=6,"June",F1703=7,"July",F1703=8,"August",F1703=9,"September",F1703=10,"October",F1703=11,"November",F1703=12,"December"))</f>
        <v>October</v>
      </c>
      <c r="J1703" s="10" t="str" cm="1">
        <f t="array" ref="J1703">_xlfn.IFS(OR(I1703="December",I1703="January",I1703="Febuary"),"Winter",OR(I1703="March",I1703="April",I1703="May"),"Spring",OR(I1703="June",I1703="July",I1703="August"),"Summer",OR(I1703="September",I1703="October",I1703="November"),"Fall")</f>
        <v>Fall</v>
      </c>
      <c r="K1703" s="13">
        <v>45228</v>
      </c>
      <c r="L1703" s="9">
        <f t="shared" si="209"/>
        <v>20</v>
      </c>
      <c r="M1703" s="9" t="s">
        <v>19</v>
      </c>
      <c r="N1703" s="9">
        <v>42873</v>
      </c>
      <c r="O1703" s="9">
        <v>627</v>
      </c>
      <c r="P1703" s="14">
        <v>-1058.27</v>
      </c>
      <c r="Q1703" s="14">
        <f t="shared" si="210"/>
        <v>345.555</v>
      </c>
      <c r="R1703" s="9">
        <v>32</v>
      </c>
      <c r="S1703" s="9" t="b">
        <v>0</v>
      </c>
      <c r="T1703" s="9">
        <v>0</v>
      </c>
      <c r="U1703" s="9">
        <f t="shared" si="211"/>
        <v>0</v>
      </c>
      <c r="V1703" s="14">
        <f t="shared" si="212"/>
        <v>1254.445</v>
      </c>
      <c r="W1703" s="14">
        <f t="shared" si="213"/>
        <v>10.79859375</v>
      </c>
      <c r="X1703" s="14">
        <f t="shared" si="214"/>
        <v>0</v>
      </c>
      <c r="Y1703" s="9">
        <f t="shared" si="215"/>
        <v>0</v>
      </c>
    </row>
    <row r="1704" spans="1:25">
      <c r="A1704" s="5" t="s">
        <v>3514</v>
      </c>
      <c r="B1704" s="6" t="s">
        <v>3515</v>
      </c>
      <c r="C1704" s="7" t="s">
        <v>4131</v>
      </c>
      <c r="D1704" s="7">
        <v>45253</v>
      </c>
      <c r="E1704" s="6">
        <v>11</v>
      </c>
      <c r="F1704" s="6">
        <v>23</v>
      </c>
      <c r="G1704" s="6">
        <v>2023</v>
      </c>
      <c r="H1704" s="7">
        <f t="shared" si="208"/>
        <v>45253</v>
      </c>
      <c r="I1704" s="7" t="str" cm="1">
        <f t="array" ref="I1704">_xlfn.IFS(E1704=1,"January",E1704=2,"Febuary",E1704=3,"March",E1704=4,"April",E1704=5,"May",E1704=6,"June",E1704=7,"July",E1704=8,"August",E1704=9,"September",E1704=10,"October",E1704=11,"November",E1704=12,"December",E1704&gt;12,_xlfn.IFS(F1704=1,"January",F1704=2,"Febuary",F1704=3,"March",F1704=4,"April",F1704=5,"May",F1704=6,"June",F1704=7,"July",F1704=8,"August",F1704=9,"September",F1704=10,"October",F1704=11,"November",F1704=12,"December"))</f>
        <v>November</v>
      </c>
      <c r="J1704" s="7" t="str" cm="1">
        <f t="array" ref="J1704">_xlfn.IFS(OR(I1704="December",I1704="January",I1704="Febuary"),"Winter",OR(I1704="March",I1704="April",I1704="May"),"Spring",OR(I1704="June",I1704="July",I1704="August"),"Summer",OR(I1704="September",I1704="October",I1704="November"),"Fall")</f>
        <v>Fall</v>
      </c>
      <c r="K1704" s="11">
        <v>45272</v>
      </c>
      <c r="L1704" s="6">
        <f t="shared" si="209"/>
        <v>19</v>
      </c>
      <c r="M1704" s="6" t="s">
        <v>19</v>
      </c>
      <c r="N1704" s="6">
        <v>95661</v>
      </c>
      <c r="O1704" s="6">
        <v>3945</v>
      </c>
      <c r="P1704" s="12">
        <v>6774.98</v>
      </c>
      <c r="Q1704" s="12">
        <f t="shared" si="210"/>
        <v>3636.145</v>
      </c>
      <c r="R1704" s="6">
        <v>675</v>
      </c>
      <c r="S1704" s="6" t="b">
        <v>0</v>
      </c>
      <c r="T1704" s="6">
        <v>0</v>
      </c>
      <c r="U1704" s="6">
        <f t="shared" si="211"/>
        <v>0</v>
      </c>
      <c r="V1704" s="12">
        <f t="shared" si="212"/>
        <v>30113.855</v>
      </c>
      <c r="W1704" s="12">
        <f t="shared" si="213"/>
        <v>5.38688148148148</v>
      </c>
      <c r="X1704" s="12">
        <f t="shared" si="214"/>
        <v>0</v>
      </c>
      <c r="Y1704" s="6">
        <f t="shared" si="215"/>
        <v>0</v>
      </c>
    </row>
    <row r="1705" spans="1:25">
      <c r="A1705" s="8" t="s">
        <v>3516</v>
      </c>
      <c r="B1705" s="9" t="s">
        <v>3517</v>
      </c>
      <c r="C1705" s="10" t="s">
        <v>4129</v>
      </c>
      <c r="D1705" s="10">
        <v>44953</v>
      </c>
      <c r="E1705" s="9">
        <v>1</v>
      </c>
      <c r="F1705" s="9">
        <v>27</v>
      </c>
      <c r="G1705" s="9">
        <v>2023</v>
      </c>
      <c r="H1705" s="10">
        <f t="shared" si="208"/>
        <v>44953</v>
      </c>
      <c r="I1705" s="10" t="str" cm="1">
        <f t="array" ref="I1705">_xlfn.IFS(E1705=1,"January",E1705=2,"Febuary",E1705=3,"March",E1705=4,"April",E1705=5,"May",E1705=6,"June",E1705=7,"July",E1705=8,"August",E1705=9,"September",E1705=10,"October",E1705=11,"November",E1705=12,"December",E1705&gt;12,_xlfn.IFS(F1705=1,"January",F1705=2,"Febuary",F1705=3,"March",F1705=4,"April",F1705=5,"May",F1705=6,"June",F1705=7,"July",F1705=8,"August",F1705=9,"September",F1705=10,"October",F1705=11,"November",F1705=12,"December"))</f>
        <v>January</v>
      </c>
      <c r="J1705" s="10" t="str" cm="1">
        <f t="array" ref="J1705">_xlfn.IFS(OR(I1705="December",I1705="January",I1705="Febuary"),"Winter",OR(I1705="March",I1705="April",I1705="May"),"Spring",OR(I1705="June",I1705="July",I1705="August"),"Summer",OR(I1705="September",I1705="October",I1705="November"),"Fall")</f>
        <v>Winter</v>
      </c>
      <c r="K1705" s="13">
        <v>44976</v>
      </c>
      <c r="L1705" s="9">
        <f t="shared" si="209"/>
        <v>23</v>
      </c>
      <c r="M1705" s="9" t="s">
        <v>41</v>
      </c>
      <c r="N1705" s="9">
        <v>10903</v>
      </c>
      <c r="O1705" s="9">
        <v>451</v>
      </c>
      <c r="P1705" s="14">
        <v>551.76</v>
      </c>
      <c r="Q1705" s="14">
        <f t="shared" si="210"/>
        <v>551.76</v>
      </c>
      <c r="R1705" s="9">
        <v>40</v>
      </c>
      <c r="S1705" s="9" t="b">
        <v>1</v>
      </c>
      <c r="T1705" s="9">
        <v>0</v>
      </c>
      <c r="U1705" s="9">
        <f t="shared" si="211"/>
        <v>0</v>
      </c>
      <c r="V1705" s="14">
        <f t="shared" si="212"/>
        <v>1448.24</v>
      </c>
      <c r="W1705" s="14">
        <f t="shared" si="213"/>
        <v>13.794</v>
      </c>
      <c r="X1705" s="14">
        <f t="shared" si="214"/>
        <v>0</v>
      </c>
      <c r="Y1705" s="9">
        <f t="shared" si="215"/>
        <v>0</v>
      </c>
    </row>
    <row r="1706" spans="1:25">
      <c r="A1706" s="5" t="s">
        <v>3518</v>
      </c>
      <c r="B1706" s="6" t="s">
        <v>3519</v>
      </c>
      <c r="C1706" s="7" t="s">
        <v>4131</v>
      </c>
      <c r="D1706" s="7">
        <v>44984</v>
      </c>
      <c r="E1706" s="6">
        <v>2</v>
      </c>
      <c r="F1706" s="6">
        <v>27</v>
      </c>
      <c r="G1706" s="6">
        <v>2023</v>
      </c>
      <c r="H1706" s="7">
        <f t="shared" si="208"/>
        <v>44984</v>
      </c>
      <c r="I1706" s="7" t="str" cm="1">
        <f t="array" ref="I1706">_xlfn.IFS(E1706=1,"January",E1706=2,"Febuary",E1706=3,"March",E1706=4,"April",E1706=5,"May",E1706=6,"June",E1706=7,"July",E1706=8,"August",E1706=9,"September",E1706=10,"October",E1706=11,"November",E1706=12,"December",E1706&gt;12,_xlfn.IFS(F1706=1,"January",F1706=2,"Febuary",F1706=3,"March",F1706=4,"April",F1706=5,"May",F1706=6,"June",F1706=7,"July",F1706=8,"August",F1706=9,"September",F1706=10,"October",F1706=11,"November",F1706=12,"December"))</f>
        <v>Febuary</v>
      </c>
      <c r="J1706" s="7" t="str" cm="1">
        <f t="array" ref="J1706">_xlfn.IFS(OR(I1706="December",I1706="January",I1706="Febuary"),"Winter",OR(I1706="March",I1706="April",I1706="May"),"Spring",OR(I1706="June",I1706="July",I1706="August"),"Summer",OR(I1706="September",I1706="October",I1706="November"),"Fall")</f>
        <v>Winter</v>
      </c>
      <c r="K1706" s="11">
        <v>45011</v>
      </c>
      <c r="L1706" s="6">
        <f t="shared" si="209"/>
        <v>27</v>
      </c>
      <c r="M1706" s="6" t="s">
        <v>33</v>
      </c>
      <c r="N1706" s="6">
        <v>4020</v>
      </c>
      <c r="O1706" s="6">
        <v>136</v>
      </c>
      <c r="P1706" s="12">
        <v>79.69</v>
      </c>
      <c r="Q1706" s="12">
        <f t="shared" si="210"/>
        <v>79.69</v>
      </c>
      <c r="R1706" s="6">
        <v>19</v>
      </c>
      <c r="S1706" s="6" t="b">
        <v>0</v>
      </c>
      <c r="T1706" s="6">
        <v>0</v>
      </c>
      <c r="U1706" s="6">
        <f t="shared" si="211"/>
        <v>0</v>
      </c>
      <c r="V1706" s="12">
        <f t="shared" si="212"/>
        <v>870.31</v>
      </c>
      <c r="W1706" s="12">
        <f t="shared" si="213"/>
        <v>4.19421052631579</v>
      </c>
      <c r="X1706" s="12">
        <f t="shared" si="214"/>
        <v>0</v>
      </c>
      <c r="Y1706" s="6">
        <f t="shared" si="215"/>
        <v>0</v>
      </c>
    </row>
    <row r="1707" spans="1:25">
      <c r="A1707" s="8" t="s">
        <v>3520</v>
      </c>
      <c r="B1707" s="9" t="s">
        <v>3521</v>
      </c>
      <c r="C1707" s="10" t="s">
        <v>4131</v>
      </c>
      <c r="D1707" s="10">
        <v>44934</v>
      </c>
      <c r="E1707" s="9">
        <v>1</v>
      </c>
      <c r="F1707" s="9">
        <v>8</v>
      </c>
      <c r="G1707" s="9">
        <v>2023</v>
      </c>
      <c r="H1707" s="10">
        <f t="shared" si="208"/>
        <v>44934</v>
      </c>
      <c r="I1707" s="10" t="str" cm="1">
        <f t="array" ref="I1707">_xlfn.IFS(E1707=1,"January",E1707=2,"Febuary",E1707=3,"March",E1707=4,"April",E1707=5,"May",E1707=6,"June",E1707=7,"July",E1707=8,"August",E1707=9,"September",E1707=10,"October",E1707=11,"November",E1707=12,"December",E1707&gt;12,_xlfn.IFS(F1707=1,"January",F1707=2,"Febuary",F1707=3,"March",F1707=4,"April",F1707=5,"May",F1707=6,"June",F1707=7,"July",F1707=8,"August",F1707=9,"September",F1707=10,"October",F1707=11,"November",F1707=12,"December"))</f>
        <v>January</v>
      </c>
      <c r="J1707" s="10" t="str" cm="1">
        <f t="array" ref="J1707">_xlfn.IFS(OR(I1707="December",I1707="January",I1707="Febuary"),"Winter",OR(I1707="March",I1707="April",I1707="May"),"Spring",OR(I1707="June",I1707="July",I1707="August"),"Summer",OR(I1707="September",I1707="October",I1707="November"),"Fall")</f>
        <v>Winter</v>
      </c>
      <c r="K1707" s="13">
        <v>44958</v>
      </c>
      <c r="L1707" s="9">
        <f t="shared" si="209"/>
        <v>24</v>
      </c>
      <c r="M1707" s="9" t="s">
        <v>19</v>
      </c>
      <c r="N1707" s="9">
        <v>42755</v>
      </c>
      <c r="O1707" s="9">
        <v>2121</v>
      </c>
      <c r="P1707" s="14">
        <v>1615.96</v>
      </c>
      <c r="Q1707" s="14">
        <f t="shared" si="210"/>
        <v>1615.96</v>
      </c>
      <c r="R1707" s="9">
        <v>250</v>
      </c>
      <c r="S1707" s="9" t="b">
        <v>0</v>
      </c>
      <c r="T1707" s="9">
        <v>0</v>
      </c>
      <c r="U1707" s="9">
        <f t="shared" si="211"/>
        <v>0</v>
      </c>
      <c r="V1707" s="14">
        <f t="shared" si="212"/>
        <v>10884.04</v>
      </c>
      <c r="W1707" s="14">
        <f t="shared" si="213"/>
        <v>6.46384</v>
      </c>
      <c r="X1707" s="14">
        <f t="shared" si="214"/>
        <v>0</v>
      </c>
      <c r="Y1707" s="9">
        <f t="shared" si="215"/>
        <v>0</v>
      </c>
    </row>
    <row r="1708" spans="1:25">
      <c r="A1708" s="5" t="s">
        <v>3522</v>
      </c>
      <c r="B1708" s="6" t="s">
        <v>3523</v>
      </c>
      <c r="C1708" s="7" t="s">
        <v>4127</v>
      </c>
      <c r="D1708" s="7">
        <v>44988</v>
      </c>
      <c r="E1708" s="6">
        <v>3</v>
      </c>
      <c r="F1708" s="6">
        <v>3</v>
      </c>
      <c r="G1708" s="6">
        <v>2023</v>
      </c>
      <c r="H1708" s="7">
        <f t="shared" si="208"/>
        <v>44988</v>
      </c>
      <c r="I1708" s="7" t="str" cm="1">
        <f t="array" ref="I1708">_xlfn.IFS(E1708=1,"January",E1708=2,"Febuary",E1708=3,"March",E1708=4,"April",E1708=5,"May",E1708=6,"June",E1708=7,"July",E1708=8,"August",E1708=9,"September",E1708=10,"October",E1708=11,"November",E1708=12,"December",E1708&gt;12,_xlfn.IFS(F1708=1,"January",F1708=2,"Febuary",F1708=3,"March",F1708=4,"April",F1708=5,"May",F1708=6,"June",F1708=7,"July",F1708=8,"August",F1708=9,"September",F1708=10,"October",F1708=11,"November",F1708=12,"December"))</f>
        <v>March</v>
      </c>
      <c r="J1708" s="7" t="str" cm="1">
        <f t="array" ref="J1708">_xlfn.IFS(OR(I1708="December",I1708="January",I1708="Febuary"),"Winter",OR(I1708="March",I1708="April",I1708="May"),"Spring",OR(I1708="June",I1708="July",I1708="August"),"Summer",OR(I1708="September",I1708="October",I1708="November"),"Fall")</f>
        <v>Spring</v>
      </c>
      <c r="K1708" s="11">
        <v>45001</v>
      </c>
      <c r="L1708" s="6">
        <f t="shared" si="209"/>
        <v>13</v>
      </c>
      <c r="M1708" s="6" t="s">
        <v>19</v>
      </c>
      <c r="N1708" s="6">
        <v>86956</v>
      </c>
      <c r="O1708" s="6">
        <v>2000</v>
      </c>
      <c r="P1708" s="12">
        <v>3122.28</v>
      </c>
      <c r="Q1708" s="12">
        <f t="shared" si="210"/>
        <v>3122.28</v>
      </c>
      <c r="R1708" s="6">
        <v>359</v>
      </c>
      <c r="S1708" s="6" t="b">
        <v>0</v>
      </c>
      <c r="T1708" s="6">
        <v>0</v>
      </c>
      <c r="U1708" s="6">
        <f t="shared" si="211"/>
        <v>0</v>
      </c>
      <c r="V1708" s="12">
        <f t="shared" si="212"/>
        <v>14827.72</v>
      </c>
      <c r="W1708" s="12">
        <f t="shared" si="213"/>
        <v>8.69715877437326</v>
      </c>
      <c r="X1708" s="12">
        <f t="shared" si="214"/>
        <v>0</v>
      </c>
      <c r="Y1708" s="6">
        <f t="shared" si="215"/>
        <v>0</v>
      </c>
    </row>
    <row r="1709" spans="1:25">
      <c r="A1709" s="8" t="s">
        <v>3524</v>
      </c>
      <c r="B1709" s="9" t="s">
        <v>3525</v>
      </c>
      <c r="C1709" s="10" t="s">
        <v>4127</v>
      </c>
      <c r="D1709" s="10">
        <v>44948</v>
      </c>
      <c r="E1709" s="9">
        <v>1</v>
      </c>
      <c r="F1709" s="9">
        <v>22</v>
      </c>
      <c r="G1709" s="9">
        <v>2023</v>
      </c>
      <c r="H1709" s="10">
        <f t="shared" si="208"/>
        <v>44948</v>
      </c>
      <c r="I1709" s="10" t="str" cm="1">
        <f t="array" ref="I1709">_xlfn.IFS(E1709=1,"January",E1709=2,"Febuary",E1709=3,"March",E1709=4,"April",E1709=5,"May",E1709=6,"June",E1709=7,"July",E1709=8,"August",E1709=9,"September",E1709=10,"October",E1709=11,"November",E1709=12,"December",E1709&gt;12,_xlfn.IFS(F1709=1,"January",F1709=2,"Febuary",F1709=3,"March",F1709=4,"April",F1709=5,"May",F1709=6,"June",F1709=7,"July",F1709=8,"August",F1709=9,"September",F1709=10,"October",F1709=11,"November",F1709=12,"December"))</f>
        <v>January</v>
      </c>
      <c r="J1709" s="10" t="str" cm="1">
        <f t="array" ref="J1709">_xlfn.IFS(OR(I1709="December",I1709="January",I1709="Febuary"),"Winter",OR(I1709="March",I1709="April",I1709="May"),"Spring",OR(I1709="June",I1709="July",I1709="August"),"Summer",OR(I1709="September",I1709="October",I1709="November"),"Fall")</f>
        <v>Winter</v>
      </c>
      <c r="K1709" s="13">
        <v>44973</v>
      </c>
      <c r="L1709" s="9">
        <f t="shared" si="209"/>
        <v>25</v>
      </c>
      <c r="M1709" s="9" t="s">
        <v>23</v>
      </c>
      <c r="N1709" s="9">
        <v>87988</v>
      </c>
      <c r="O1709" s="9">
        <v>4192</v>
      </c>
      <c r="P1709" s="14">
        <v>6571.66</v>
      </c>
      <c r="Q1709" s="14">
        <f t="shared" si="210"/>
        <v>3636.145</v>
      </c>
      <c r="R1709" s="9">
        <v>786</v>
      </c>
      <c r="S1709" s="9" t="b">
        <v>1</v>
      </c>
      <c r="T1709" s="9">
        <v>0</v>
      </c>
      <c r="U1709" s="9">
        <f t="shared" si="211"/>
        <v>0</v>
      </c>
      <c r="V1709" s="14">
        <f t="shared" si="212"/>
        <v>35663.855</v>
      </c>
      <c r="W1709" s="14">
        <f t="shared" si="213"/>
        <v>4.62613867684478</v>
      </c>
      <c r="X1709" s="14">
        <f t="shared" si="214"/>
        <v>0</v>
      </c>
      <c r="Y1709" s="9">
        <f t="shared" si="215"/>
        <v>0</v>
      </c>
    </row>
    <row r="1710" spans="1:25">
      <c r="A1710" s="5" t="s">
        <v>3526</v>
      </c>
      <c r="B1710" s="6" t="s">
        <v>3527</v>
      </c>
      <c r="C1710" s="7" t="s">
        <v>4127</v>
      </c>
      <c r="D1710" s="7">
        <v>45279</v>
      </c>
      <c r="E1710" s="6">
        <v>12</v>
      </c>
      <c r="F1710" s="6">
        <v>19</v>
      </c>
      <c r="G1710" s="6">
        <v>2023</v>
      </c>
      <c r="H1710" s="7">
        <f t="shared" si="208"/>
        <v>45279</v>
      </c>
      <c r="I1710" s="7" t="str" cm="1">
        <f t="array" ref="I1710">_xlfn.IFS(E1710=1,"January",E1710=2,"Febuary",E1710=3,"March",E1710=4,"April",E1710=5,"May",E1710=6,"June",E1710=7,"July",E1710=8,"August",E1710=9,"September",E1710=10,"October",E1710=11,"November",E1710=12,"December",E1710&gt;12,_xlfn.IFS(F1710=1,"January",F1710=2,"Febuary",F1710=3,"March",F1710=4,"April",F1710=5,"May",F1710=6,"June",F1710=7,"July",F1710=8,"August",F1710=9,"September",F1710=10,"October",F1710=11,"November",F1710=12,"December"))</f>
        <v>December</v>
      </c>
      <c r="J1710" s="7" t="str" cm="1">
        <f t="array" ref="J1710">_xlfn.IFS(OR(I1710="December",I1710="January",I1710="Febuary"),"Winter",OR(I1710="March",I1710="April",I1710="May"),"Spring",OR(I1710="June",I1710="July",I1710="August"),"Summer",OR(I1710="September",I1710="October",I1710="November"),"Fall")</f>
        <v>Winter</v>
      </c>
      <c r="K1710" s="11">
        <v>45288</v>
      </c>
      <c r="L1710" s="6">
        <f t="shared" si="209"/>
        <v>9</v>
      </c>
      <c r="M1710" s="6" t="s">
        <v>41</v>
      </c>
      <c r="N1710" s="6">
        <v>46648</v>
      </c>
      <c r="O1710" s="6">
        <v>2173</v>
      </c>
      <c r="P1710" s="12">
        <v>4014.69</v>
      </c>
      <c r="Q1710" s="12">
        <f t="shared" si="210"/>
        <v>3636.145</v>
      </c>
      <c r="R1710" s="6">
        <v>433</v>
      </c>
      <c r="S1710" s="6" t="b">
        <v>1</v>
      </c>
      <c r="T1710" s="6">
        <v>0</v>
      </c>
      <c r="U1710" s="6">
        <f t="shared" si="211"/>
        <v>0</v>
      </c>
      <c r="V1710" s="12">
        <f t="shared" si="212"/>
        <v>18013.855</v>
      </c>
      <c r="W1710" s="12">
        <f t="shared" si="213"/>
        <v>8.39756351039261</v>
      </c>
      <c r="X1710" s="12">
        <f t="shared" si="214"/>
        <v>0</v>
      </c>
      <c r="Y1710" s="6">
        <f t="shared" si="215"/>
        <v>0</v>
      </c>
    </row>
    <row r="1711" spans="1:25">
      <c r="A1711" s="8" t="s">
        <v>3528</v>
      </c>
      <c r="B1711" s="9" t="s">
        <v>3529</v>
      </c>
      <c r="C1711" s="10" t="s">
        <v>4127</v>
      </c>
      <c r="D1711" s="10">
        <v>44972</v>
      </c>
      <c r="E1711" s="9">
        <v>2</v>
      </c>
      <c r="F1711" s="9">
        <v>15</v>
      </c>
      <c r="G1711" s="9">
        <v>2023</v>
      </c>
      <c r="H1711" s="10">
        <f t="shared" si="208"/>
        <v>44972</v>
      </c>
      <c r="I1711" s="10" t="str" cm="1">
        <f t="array" ref="I1711">_xlfn.IFS(E1711=1,"January",E1711=2,"Febuary",E1711=3,"March",E1711=4,"April",E1711=5,"May",E1711=6,"June",E1711=7,"July",E1711=8,"August",E1711=9,"September",E1711=10,"October",E1711=11,"November",E1711=12,"December",E1711&gt;12,_xlfn.IFS(F1711=1,"January",F1711=2,"Febuary",F1711=3,"March",F1711=4,"April",F1711=5,"May",F1711=6,"June",F1711=7,"July",F1711=8,"August",F1711=9,"September",F1711=10,"October",F1711=11,"November",F1711=12,"December"))</f>
        <v>Febuary</v>
      </c>
      <c r="J1711" s="10" t="str" cm="1">
        <f t="array" ref="J1711">_xlfn.IFS(OR(I1711="December",I1711="January",I1711="Febuary"),"Winter",OR(I1711="March",I1711="April",I1711="May"),"Spring",OR(I1711="June",I1711="July",I1711="August"),"Summer",OR(I1711="September",I1711="October",I1711="November"),"Fall")</f>
        <v>Winter</v>
      </c>
      <c r="K1711" s="13">
        <v>44989</v>
      </c>
      <c r="L1711" s="9">
        <f t="shared" si="209"/>
        <v>17</v>
      </c>
      <c r="M1711" s="9" t="s">
        <v>14</v>
      </c>
      <c r="N1711" s="9">
        <v>10516</v>
      </c>
      <c r="O1711" s="9">
        <v>109</v>
      </c>
      <c r="P1711" s="14">
        <v>149.77</v>
      </c>
      <c r="Q1711" s="14">
        <f t="shared" si="210"/>
        <v>149.77</v>
      </c>
      <c r="R1711" s="9">
        <v>7</v>
      </c>
      <c r="S1711" s="9" t="b">
        <v>1</v>
      </c>
      <c r="T1711" s="9">
        <v>0</v>
      </c>
      <c r="U1711" s="9">
        <f t="shared" si="211"/>
        <v>0</v>
      </c>
      <c r="V1711" s="14">
        <f t="shared" si="212"/>
        <v>200.23</v>
      </c>
      <c r="W1711" s="14">
        <f t="shared" si="213"/>
        <v>21.3957142857143</v>
      </c>
      <c r="X1711" s="14">
        <f t="shared" si="214"/>
        <v>0</v>
      </c>
      <c r="Y1711" s="9">
        <f t="shared" si="215"/>
        <v>0</v>
      </c>
    </row>
    <row r="1712" spans="1:25">
      <c r="A1712" s="5" t="s">
        <v>3530</v>
      </c>
      <c r="B1712" s="6" t="s">
        <v>3531</v>
      </c>
      <c r="C1712" s="7" t="s">
        <v>4127</v>
      </c>
      <c r="D1712" s="7">
        <v>45278</v>
      </c>
      <c r="E1712" s="6">
        <v>12</v>
      </c>
      <c r="F1712" s="6">
        <v>18</v>
      </c>
      <c r="G1712" s="6">
        <v>2023</v>
      </c>
      <c r="H1712" s="7">
        <f t="shared" si="208"/>
        <v>45278</v>
      </c>
      <c r="I1712" s="7" t="str" cm="1">
        <f t="array" ref="I1712">_xlfn.IFS(E1712=1,"January",E1712=2,"Febuary",E1712=3,"March",E1712=4,"April",E1712=5,"May",E1712=6,"June",E1712=7,"July",E1712=8,"August",E1712=9,"September",E1712=10,"October",E1712=11,"November",E1712=12,"December",E1712&gt;12,_xlfn.IFS(F1712=1,"January",F1712=2,"Febuary",F1712=3,"March",F1712=4,"April",F1712=5,"May",F1712=6,"June",F1712=7,"July",F1712=8,"August",F1712=9,"September",F1712=10,"October",F1712=11,"November",F1712=12,"December"))</f>
        <v>December</v>
      </c>
      <c r="J1712" s="7" t="str" cm="1">
        <f t="array" ref="J1712">_xlfn.IFS(OR(I1712="December",I1712="January",I1712="Febuary"),"Winter",OR(I1712="March",I1712="April",I1712="May"),"Spring",OR(I1712="June",I1712="July",I1712="August"),"Summer",OR(I1712="September",I1712="October",I1712="November"),"Fall")</f>
        <v>Winter</v>
      </c>
      <c r="K1712" s="11">
        <v>45308</v>
      </c>
      <c r="L1712" s="6">
        <f t="shared" si="209"/>
        <v>30</v>
      </c>
      <c r="M1712" s="6" t="s">
        <v>14</v>
      </c>
      <c r="N1712" s="6">
        <v>3396</v>
      </c>
      <c r="O1712" s="6">
        <v>95</v>
      </c>
      <c r="P1712" s="12">
        <v>-65.19</v>
      </c>
      <c r="Q1712" s="12">
        <f t="shared" si="210"/>
        <v>65.19</v>
      </c>
      <c r="R1712" s="6">
        <v>17</v>
      </c>
      <c r="S1712" s="6" t="b">
        <v>1</v>
      </c>
      <c r="T1712" s="6">
        <v>0</v>
      </c>
      <c r="U1712" s="6">
        <f t="shared" si="211"/>
        <v>0</v>
      </c>
      <c r="V1712" s="12">
        <f t="shared" si="212"/>
        <v>784.81</v>
      </c>
      <c r="W1712" s="12">
        <f t="shared" si="213"/>
        <v>3.83470588235294</v>
      </c>
      <c r="X1712" s="12">
        <f t="shared" si="214"/>
        <v>0</v>
      </c>
      <c r="Y1712" s="6">
        <f t="shared" si="215"/>
        <v>0</v>
      </c>
    </row>
    <row r="1713" spans="1:25">
      <c r="A1713" s="8" t="s">
        <v>3532</v>
      </c>
      <c r="B1713" s="9" t="s">
        <v>3533</v>
      </c>
      <c r="C1713" s="10" t="s">
        <v>4127</v>
      </c>
      <c r="D1713" s="10" t="s">
        <v>3064</v>
      </c>
      <c r="E1713" s="9">
        <v>17</v>
      </c>
      <c r="F1713" s="9">
        <v>11</v>
      </c>
      <c r="G1713" s="9">
        <v>2023</v>
      </c>
      <c r="H1713" s="10">
        <f t="shared" si="208"/>
        <v>45247</v>
      </c>
      <c r="I1713" s="10" t="str" cm="1">
        <f t="array" ref="I1713">_xlfn.IFS(E1713=1,"January",E1713=2,"Febuary",E1713=3,"March",E1713=4,"April",E1713=5,"May",E1713=6,"June",E1713=7,"July",E1713=8,"August",E1713=9,"September",E1713=10,"October",E1713=11,"November",E1713=12,"December",E1713&gt;12,_xlfn.IFS(F1713=1,"January",F1713=2,"Febuary",F1713=3,"March",F1713=4,"April",F1713=5,"May",F1713=6,"June",F1713=7,"July",F1713=8,"August",F1713=9,"September",F1713=10,"October",F1713=11,"November",F1713=12,"December"))</f>
        <v>November</v>
      </c>
      <c r="J1713" s="10" t="str" cm="1">
        <f t="array" ref="J1713">_xlfn.IFS(OR(I1713="December",I1713="January",I1713="Febuary"),"Winter",OR(I1713="March",I1713="April",I1713="May"),"Spring",OR(I1713="June",I1713="July",I1713="August"),"Summer",OR(I1713="September",I1713="October",I1713="November"),"Fall")</f>
        <v>Fall</v>
      </c>
      <c r="K1713" s="13">
        <v>45261</v>
      </c>
      <c r="L1713" s="9">
        <f t="shared" si="209"/>
        <v>14</v>
      </c>
      <c r="M1713" s="9" t="s">
        <v>23</v>
      </c>
      <c r="N1713" s="9">
        <v>85082</v>
      </c>
      <c r="O1713" s="9">
        <v>4176</v>
      </c>
      <c r="P1713" s="14">
        <v>2848.54</v>
      </c>
      <c r="Q1713" s="14">
        <f t="shared" si="210"/>
        <v>2848.54</v>
      </c>
      <c r="R1713" s="9">
        <v>0</v>
      </c>
      <c r="S1713" s="9" t="b">
        <v>0</v>
      </c>
      <c r="T1713" s="9">
        <v>0</v>
      </c>
      <c r="U1713" s="9">
        <f t="shared" si="211"/>
        <v>0</v>
      </c>
      <c r="V1713" s="14">
        <f t="shared" si="212"/>
        <v>-2848.54</v>
      </c>
      <c r="W1713" s="14">
        <f t="shared" si="213"/>
        <v>0</v>
      </c>
      <c r="X1713" s="14">
        <f t="shared" si="214"/>
        <v>0</v>
      </c>
      <c r="Y1713" s="9">
        <f t="shared" si="215"/>
        <v>0</v>
      </c>
    </row>
    <row r="1714" spans="1:25">
      <c r="A1714" s="5" t="s">
        <v>3534</v>
      </c>
      <c r="B1714" s="6" t="s">
        <v>3535</v>
      </c>
      <c r="C1714" s="7" t="s">
        <v>4128</v>
      </c>
      <c r="D1714" s="7">
        <v>45109</v>
      </c>
      <c r="E1714" s="6">
        <v>7</v>
      </c>
      <c r="F1714" s="6">
        <v>2</v>
      </c>
      <c r="G1714" s="6">
        <v>2023</v>
      </c>
      <c r="H1714" s="7">
        <f t="shared" si="208"/>
        <v>45109</v>
      </c>
      <c r="I1714" s="7" t="str" cm="1">
        <f t="array" ref="I1714">_xlfn.IFS(E1714=1,"January",E1714=2,"Febuary",E1714=3,"March",E1714=4,"April",E1714=5,"May",E1714=6,"June",E1714=7,"July",E1714=8,"August",E1714=9,"September",E1714=10,"October",E1714=11,"November",E1714=12,"December",E1714&gt;12,_xlfn.IFS(F1714=1,"January",F1714=2,"Febuary",F1714=3,"March",F1714=4,"April",F1714=5,"May",F1714=6,"June",F1714=7,"July",F1714=8,"August",F1714=9,"September",F1714=10,"October",F1714=11,"November",F1714=12,"December"))</f>
        <v>July</v>
      </c>
      <c r="J1714" s="7" t="str" cm="1">
        <f t="array" ref="J1714">_xlfn.IFS(OR(I1714="December",I1714="January",I1714="Febuary"),"Winter",OR(I1714="March",I1714="April",I1714="May"),"Spring",OR(I1714="June",I1714="July",I1714="August"),"Summer",OR(I1714="September",I1714="October",I1714="November"),"Fall")</f>
        <v>Summer</v>
      </c>
      <c r="K1714" s="11">
        <v>45115</v>
      </c>
      <c r="L1714" s="6">
        <f t="shared" si="209"/>
        <v>6</v>
      </c>
      <c r="M1714" s="6" t="s">
        <v>41</v>
      </c>
      <c r="N1714" s="6">
        <v>20129</v>
      </c>
      <c r="O1714" s="6">
        <v>284</v>
      </c>
      <c r="P1714" s="12">
        <v>449.2</v>
      </c>
      <c r="Q1714" s="12">
        <f t="shared" si="210"/>
        <v>449.2</v>
      </c>
      <c r="R1714" s="6">
        <v>39</v>
      </c>
      <c r="S1714" s="6" t="b">
        <v>0</v>
      </c>
      <c r="T1714" s="6">
        <v>0</v>
      </c>
      <c r="U1714" s="6">
        <f t="shared" si="211"/>
        <v>0</v>
      </c>
      <c r="V1714" s="12">
        <f t="shared" si="212"/>
        <v>1500.8</v>
      </c>
      <c r="W1714" s="12">
        <f t="shared" si="213"/>
        <v>11.5179487179487</v>
      </c>
      <c r="X1714" s="12">
        <f t="shared" si="214"/>
        <v>0</v>
      </c>
      <c r="Y1714" s="6">
        <f t="shared" si="215"/>
        <v>0</v>
      </c>
    </row>
    <row r="1715" spans="1:25">
      <c r="A1715" s="8" t="s">
        <v>3536</v>
      </c>
      <c r="B1715" s="9" t="s">
        <v>3537</v>
      </c>
      <c r="C1715" s="10" t="s">
        <v>4127</v>
      </c>
      <c r="D1715" s="10">
        <v>44981</v>
      </c>
      <c r="E1715" s="9">
        <v>2</v>
      </c>
      <c r="F1715" s="9">
        <v>24</v>
      </c>
      <c r="G1715" s="9">
        <v>2023</v>
      </c>
      <c r="H1715" s="10">
        <f t="shared" si="208"/>
        <v>44981</v>
      </c>
      <c r="I1715" s="10" t="str" cm="1">
        <f t="array" ref="I1715">_xlfn.IFS(E1715=1,"January",E1715=2,"Febuary",E1715=3,"March",E1715=4,"April",E1715=5,"May",E1715=6,"June",E1715=7,"July",E1715=8,"August",E1715=9,"September",E1715=10,"October",E1715=11,"November",E1715=12,"December",E1715&gt;12,_xlfn.IFS(F1715=1,"January",F1715=2,"Febuary",F1715=3,"March",F1715=4,"April",F1715=5,"May",F1715=6,"June",F1715=7,"July",F1715=8,"August",F1715=9,"September",F1715=10,"October",F1715=11,"November",F1715=12,"December"))</f>
        <v>Febuary</v>
      </c>
      <c r="J1715" s="10" t="str" cm="1">
        <f t="array" ref="J1715">_xlfn.IFS(OR(I1715="December",I1715="January",I1715="Febuary"),"Winter",OR(I1715="March",I1715="April",I1715="May"),"Spring",OR(I1715="June",I1715="July",I1715="August"),"Summer",OR(I1715="September",I1715="October",I1715="November"),"Fall")</f>
        <v>Winter</v>
      </c>
      <c r="K1715" s="13">
        <v>44998</v>
      </c>
      <c r="L1715" s="9">
        <f t="shared" si="209"/>
        <v>17</v>
      </c>
      <c r="M1715" s="9" t="s">
        <v>23</v>
      </c>
      <c r="N1715" s="9">
        <v>2591</v>
      </c>
      <c r="O1715" s="9">
        <v>82</v>
      </c>
      <c r="P1715" s="14">
        <v>63.61</v>
      </c>
      <c r="Q1715" s="14">
        <f t="shared" si="210"/>
        <v>63.61</v>
      </c>
      <c r="R1715" s="9">
        <v>10</v>
      </c>
      <c r="S1715" s="9" t="b">
        <v>1</v>
      </c>
      <c r="T1715" s="9">
        <v>0</v>
      </c>
      <c r="U1715" s="9">
        <f t="shared" si="211"/>
        <v>0</v>
      </c>
      <c r="V1715" s="14">
        <f t="shared" si="212"/>
        <v>436.39</v>
      </c>
      <c r="W1715" s="14">
        <f t="shared" si="213"/>
        <v>6.361</v>
      </c>
      <c r="X1715" s="14">
        <f t="shared" si="214"/>
        <v>0</v>
      </c>
      <c r="Y1715" s="9">
        <f t="shared" si="215"/>
        <v>0</v>
      </c>
    </row>
    <row r="1716" spans="1:25">
      <c r="A1716" s="5" t="s">
        <v>3538</v>
      </c>
      <c r="B1716" s="6" t="s">
        <v>3539</v>
      </c>
      <c r="C1716" s="7" t="s">
        <v>4127</v>
      </c>
      <c r="D1716" s="7">
        <v>45212</v>
      </c>
      <c r="E1716" s="6">
        <v>10</v>
      </c>
      <c r="F1716" s="6">
        <v>13</v>
      </c>
      <c r="G1716" s="6">
        <v>2023</v>
      </c>
      <c r="H1716" s="7">
        <f t="shared" si="208"/>
        <v>45212</v>
      </c>
      <c r="I1716" s="7" t="str" cm="1">
        <f t="array" ref="I1716">_xlfn.IFS(E1716=1,"January",E1716=2,"Febuary",E1716=3,"March",E1716=4,"April",E1716=5,"May",E1716=6,"June",E1716=7,"July",E1716=8,"August",E1716=9,"September",E1716=10,"October",E1716=11,"November",E1716=12,"December",E1716&gt;12,_xlfn.IFS(F1716=1,"January",F1716=2,"Febuary",F1716=3,"March",F1716=4,"April",F1716=5,"May",F1716=6,"June",F1716=7,"July",F1716=8,"August",F1716=9,"September",F1716=10,"October",F1716=11,"November",F1716=12,"December"))</f>
        <v>October</v>
      </c>
      <c r="J1716" s="7" t="str" cm="1">
        <f t="array" ref="J1716">_xlfn.IFS(OR(I1716="December",I1716="January",I1716="Febuary"),"Winter",OR(I1716="March",I1716="April",I1716="May"),"Spring",OR(I1716="June",I1716="July",I1716="August"),"Summer",OR(I1716="September",I1716="October",I1716="November"),"Fall")</f>
        <v>Fall</v>
      </c>
      <c r="K1716" s="11">
        <v>45240</v>
      </c>
      <c r="L1716" s="6">
        <f t="shared" si="209"/>
        <v>28</v>
      </c>
      <c r="M1716" s="6" t="s">
        <v>19</v>
      </c>
      <c r="N1716" s="6">
        <v>12303</v>
      </c>
      <c r="O1716" s="6">
        <v>604</v>
      </c>
      <c r="P1716" s="12">
        <v>599.52</v>
      </c>
      <c r="Q1716" s="12">
        <f t="shared" si="210"/>
        <v>599.52</v>
      </c>
      <c r="R1716" s="6">
        <v>31</v>
      </c>
      <c r="S1716" s="6" t="b">
        <v>1</v>
      </c>
      <c r="T1716" s="6">
        <v>0</v>
      </c>
      <c r="U1716" s="6">
        <f t="shared" si="211"/>
        <v>0</v>
      </c>
      <c r="V1716" s="12">
        <f t="shared" si="212"/>
        <v>950.48</v>
      </c>
      <c r="W1716" s="12">
        <f t="shared" si="213"/>
        <v>19.3393548387097</v>
      </c>
      <c r="X1716" s="12">
        <f t="shared" si="214"/>
        <v>0</v>
      </c>
      <c r="Y1716" s="6">
        <f t="shared" si="215"/>
        <v>0</v>
      </c>
    </row>
    <row r="1717" spans="1:25">
      <c r="A1717" s="8" t="s">
        <v>3540</v>
      </c>
      <c r="B1717" s="9" t="s">
        <v>3541</v>
      </c>
      <c r="C1717" s="10" t="s">
        <v>4129</v>
      </c>
      <c r="D1717" s="10">
        <v>45151</v>
      </c>
      <c r="E1717" s="9">
        <v>8</v>
      </c>
      <c r="F1717" s="9">
        <v>13</v>
      </c>
      <c r="G1717" s="9">
        <v>2023</v>
      </c>
      <c r="H1717" s="10">
        <f t="shared" si="208"/>
        <v>45151</v>
      </c>
      <c r="I1717" s="10" t="str" cm="1">
        <f t="array" ref="I1717">_xlfn.IFS(E1717=1,"January",E1717=2,"Febuary",E1717=3,"March",E1717=4,"April",E1717=5,"May",E1717=6,"June",E1717=7,"July",E1717=8,"August",E1717=9,"September",E1717=10,"October",E1717=11,"November",E1717=12,"December",E1717&gt;12,_xlfn.IFS(F1717=1,"January",F1717=2,"Febuary",F1717=3,"March",F1717=4,"April",F1717=5,"May",F1717=6,"June",F1717=7,"July",F1717=8,"August",F1717=9,"September",F1717=10,"October",F1717=11,"November",F1717=12,"December"))</f>
        <v>August</v>
      </c>
      <c r="J1717" s="10" t="str" cm="1">
        <f t="array" ref="J1717">_xlfn.IFS(OR(I1717="December",I1717="January",I1717="Febuary"),"Winter",OR(I1717="March",I1717="April",I1717="May"),"Spring",OR(I1717="June",I1717="July",I1717="August"),"Summer",OR(I1717="September",I1717="October",I1717="November"),"Fall")</f>
        <v>Summer</v>
      </c>
      <c r="K1717" s="13">
        <v>45167</v>
      </c>
      <c r="L1717" s="9">
        <f t="shared" si="209"/>
        <v>16</v>
      </c>
      <c r="M1717" s="9" t="s">
        <v>19</v>
      </c>
      <c r="N1717" s="9">
        <v>31561</v>
      </c>
      <c r="O1717" s="9">
        <v>1016</v>
      </c>
      <c r="P1717" s="14">
        <v>1250.51</v>
      </c>
      <c r="Q1717" s="14">
        <f t="shared" si="210"/>
        <v>1250.51</v>
      </c>
      <c r="R1717" s="9">
        <v>0</v>
      </c>
      <c r="S1717" s="9" t="b">
        <v>0</v>
      </c>
      <c r="T1717" s="9">
        <v>0</v>
      </c>
      <c r="U1717" s="9">
        <f t="shared" si="211"/>
        <v>0</v>
      </c>
      <c r="V1717" s="14">
        <f t="shared" si="212"/>
        <v>-1250.51</v>
      </c>
      <c r="W1717" s="14">
        <f t="shared" si="213"/>
        <v>0</v>
      </c>
      <c r="X1717" s="14">
        <f t="shared" si="214"/>
        <v>0</v>
      </c>
      <c r="Y1717" s="9">
        <f t="shared" si="215"/>
        <v>0</v>
      </c>
    </row>
    <row r="1718" spans="1:25">
      <c r="A1718" s="5" t="s">
        <v>3542</v>
      </c>
      <c r="B1718" s="6" t="s">
        <v>3543</v>
      </c>
      <c r="C1718" s="7" t="s">
        <v>4129</v>
      </c>
      <c r="D1718" s="7">
        <v>45120</v>
      </c>
      <c r="E1718" s="6">
        <v>7</v>
      </c>
      <c r="F1718" s="6">
        <v>13</v>
      </c>
      <c r="G1718" s="6">
        <v>2023</v>
      </c>
      <c r="H1718" s="7">
        <f t="shared" si="208"/>
        <v>45120</v>
      </c>
      <c r="I1718" s="7" t="str" cm="1">
        <f t="array" ref="I1718">_xlfn.IFS(E1718=1,"January",E1718=2,"Febuary",E1718=3,"March",E1718=4,"April",E1718=5,"May",E1718=6,"June",E1718=7,"July",E1718=8,"August",E1718=9,"September",E1718=10,"October",E1718=11,"November",E1718=12,"December",E1718&gt;12,_xlfn.IFS(F1718=1,"January",F1718=2,"Febuary",F1718=3,"March",F1718=4,"April",F1718=5,"May",F1718=6,"June",F1718=7,"July",F1718=8,"August",F1718=9,"September",F1718=10,"October",F1718=11,"November",F1718=12,"December"))</f>
        <v>July</v>
      </c>
      <c r="J1718" s="7" t="str" cm="1">
        <f t="array" ref="J1718">_xlfn.IFS(OR(I1718="December",I1718="January",I1718="Febuary"),"Winter",OR(I1718="March",I1718="April",I1718="May"),"Spring",OR(I1718="June",I1718="July",I1718="August"),"Summer",OR(I1718="September",I1718="October",I1718="November"),"Fall")</f>
        <v>Summer</v>
      </c>
      <c r="K1718" s="11">
        <v>45125</v>
      </c>
      <c r="L1718" s="6">
        <f t="shared" si="209"/>
        <v>5</v>
      </c>
      <c r="M1718" s="6" t="s">
        <v>33</v>
      </c>
      <c r="N1718" s="6">
        <v>72719</v>
      </c>
      <c r="O1718" s="6">
        <v>1279</v>
      </c>
      <c r="P1718" s="12">
        <v>687.01</v>
      </c>
      <c r="Q1718" s="12">
        <f t="shared" si="210"/>
        <v>687.01</v>
      </c>
      <c r="R1718" s="6">
        <v>78</v>
      </c>
      <c r="S1718" s="6" t="b">
        <v>1</v>
      </c>
      <c r="T1718" s="6">
        <v>0</v>
      </c>
      <c r="U1718" s="6">
        <f t="shared" si="211"/>
        <v>0</v>
      </c>
      <c r="V1718" s="12">
        <f t="shared" si="212"/>
        <v>3212.99</v>
      </c>
      <c r="W1718" s="12">
        <f t="shared" si="213"/>
        <v>8.80782051282051</v>
      </c>
      <c r="X1718" s="12">
        <f t="shared" si="214"/>
        <v>0</v>
      </c>
      <c r="Y1718" s="6">
        <f t="shared" si="215"/>
        <v>0</v>
      </c>
    </row>
    <row r="1719" spans="1:25">
      <c r="A1719" s="8" t="s">
        <v>3544</v>
      </c>
      <c r="B1719" s="9" t="s">
        <v>3545</v>
      </c>
      <c r="C1719" s="10" t="s">
        <v>4131</v>
      </c>
      <c r="D1719" s="10">
        <v>44947</v>
      </c>
      <c r="E1719" s="9">
        <v>1</v>
      </c>
      <c r="F1719" s="9">
        <v>21</v>
      </c>
      <c r="G1719" s="9">
        <v>2023</v>
      </c>
      <c r="H1719" s="10">
        <f t="shared" si="208"/>
        <v>44947</v>
      </c>
      <c r="I1719" s="10" t="str" cm="1">
        <f t="array" ref="I1719">_xlfn.IFS(E1719=1,"January",E1719=2,"Febuary",E1719=3,"March",E1719=4,"April",E1719=5,"May",E1719=6,"June",E1719=7,"July",E1719=8,"August",E1719=9,"September",E1719=10,"October",E1719=11,"November",E1719=12,"December",E1719&gt;12,_xlfn.IFS(F1719=1,"January",F1719=2,"Febuary",F1719=3,"March",F1719=4,"April",F1719=5,"May",F1719=6,"June",F1719=7,"July",F1719=8,"August",F1719=9,"September",F1719=10,"October",F1719=11,"November",F1719=12,"December"))</f>
        <v>January</v>
      </c>
      <c r="J1719" s="10" t="str" cm="1">
        <f t="array" ref="J1719">_xlfn.IFS(OR(I1719="December",I1719="January",I1719="Febuary"),"Winter",OR(I1719="March",I1719="April",I1719="May"),"Spring",OR(I1719="June",I1719="July",I1719="August"),"Summer",OR(I1719="September",I1719="October",I1719="November"),"Fall")</f>
        <v>Winter</v>
      </c>
      <c r="K1719" s="13">
        <v>44973</v>
      </c>
      <c r="L1719" s="9">
        <f t="shared" si="209"/>
        <v>26</v>
      </c>
      <c r="M1719" s="9" t="s">
        <v>33</v>
      </c>
      <c r="N1719" s="9">
        <v>93108</v>
      </c>
      <c r="O1719" s="9">
        <v>3099</v>
      </c>
      <c r="P1719" s="14">
        <v>2706.14</v>
      </c>
      <c r="Q1719" s="14">
        <f t="shared" si="210"/>
        <v>2706.14</v>
      </c>
      <c r="R1719" s="9">
        <v>474</v>
      </c>
      <c r="S1719" s="9" t="b">
        <v>1</v>
      </c>
      <c r="T1719" s="9">
        <v>0</v>
      </c>
      <c r="U1719" s="9">
        <f t="shared" si="211"/>
        <v>0</v>
      </c>
      <c r="V1719" s="14">
        <f t="shared" si="212"/>
        <v>20993.86</v>
      </c>
      <c r="W1719" s="14">
        <f t="shared" si="213"/>
        <v>5.70915611814346</v>
      </c>
      <c r="X1719" s="14">
        <f t="shared" si="214"/>
        <v>0</v>
      </c>
      <c r="Y1719" s="9">
        <f t="shared" si="215"/>
        <v>0</v>
      </c>
    </row>
    <row r="1720" spans="1:25">
      <c r="A1720" s="5" t="s">
        <v>3546</v>
      </c>
      <c r="B1720" s="6" t="s">
        <v>3547</v>
      </c>
      <c r="C1720" s="7" t="s">
        <v>4129</v>
      </c>
      <c r="D1720" s="7">
        <v>45077</v>
      </c>
      <c r="E1720" s="6">
        <v>5</v>
      </c>
      <c r="F1720" s="6">
        <v>31</v>
      </c>
      <c r="G1720" s="6">
        <v>2023</v>
      </c>
      <c r="H1720" s="7">
        <f t="shared" si="208"/>
        <v>45077</v>
      </c>
      <c r="I1720" s="7" t="str" cm="1">
        <f t="array" ref="I1720">_xlfn.IFS(E1720=1,"January",E1720=2,"Febuary",E1720=3,"March",E1720=4,"April",E1720=5,"May",E1720=6,"June",E1720=7,"July",E1720=8,"August",E1720=9,"September",E1720=10,"October",E1720=11,"November",E1720=12,"December",E1720&gt;12,_xlfn.IFS(F1720=1,"January",F1720=2,"Febuary",F1720=3,"March",F1720=4,"April",F1720=5,"May",F1720=6,"June",F1720=7,"July",F1720=8,"August",F1720=9,"September",F1720=10,"October",F1720=11,"November",F1720=12,"December"))</f>
        <v>May</v>
      </c>
      <c r="J1720" s="7" t="str" cm="1">
        <f t="array" ref="J1720">_xlfn.IFS(OR(I1720="December",I1720="January",I1720="Febuary"),"Winter",OR(I1720="March",I1720="April",I1720="May"),"Spring",OR(I1720="June",I1720="July",I1720="August"),"Summer",OR(I1720="September",I1720="October",I1720="November"),"Fall")</f>
        <v>Spring</v>
      </c>
      <c r="K1720" s="11">
        <v>45079</v>
      </c>
      <c r="L1720" s="6">
        <f t="shared" si="209"/>
        <v>2</v>
      </c>
      <c r="M1720" s="6" t="s">
        <v>23</v>
      </c>
      <c r="N1720" s="6">
        <v>87231</v>
      </c>
      <c r="O1720" s="6">
        <v>1585</v>
      </c>
      <c r="P1720" s="12">
        <v>500000</v>
      </c>
      <c r="Q1720" s="12">
        <f t="shared" si="210"/>
        <v>3636.145</v>
      </c>
      <c r="R1720" s="6">
        <v>265</v>
      </c>
      <c r="S1720" s="6" t="b">
        <v>0</v>
      </c>
      <c r="T1720" s="6">
        <v>0</v>
      </c>
      <c r="U1720" s="6">
        <f t="shared" si="211"/>
        <v>0</v>
      </c>
      <c r="V1720" s="12">
        <f t="shared" si="212"/>
        <v>9613.855</v>
      </c>
      <c r="W1720" s="12">
        <f t="shared" si="213"/>
        <v>13.7213018867925</v>
      </c>
      <c r="X1720" s="12">
        <f t="shared" si="214"/>
        <v>0</v>
      </c>
      <c r="Y1720" s="6">
        <f t="shared" si="215"/>
        <v>0</v>
      </c>
    </row>
    <row r="1721" spans="1:25">
      <c r="A1721" s="8" t="s">
        <v>3548</v>
      </c>
      <c r="B1721" s="9" t="s">
        <v>3549</v>
      </c>
      <c r="C1721" s="10" t="s">
        <v>4129</v>
      </c>
      <c r="D1721" s="10">
        <v>45217</v>
      </c>
      <c r="E1721" s="9">
        <v>10</v>
      </c>
      <c r="F1721" s="9">
        <v>18</v>
      </c>
      <c r="G1721" s="9">
        <v>2023</v>
      </c>
      <c r="H1721" s="10">
        <f t="shared" si="208"/>
        <v>45217</v>
      </c>
      <c r="I1721" s="10" t="str" cm="1">
        <f t="array" ref="I1721">_xlfn.IFS(E1721=1,"January",E1721=2,"Febuary",E1721=3,"March",E1721=4,"April",E1721=5,"May",E1721=6,"June",E1721=7,"July",E1721=8,"August",E1721=9,"September",E1721=10,"October",E1721=11,"November",E1721=12,"December",E1721&gt;12,_xlfn.IFS(F1721=1,"January",F1721=2,"Febuary",F1721=3,"March",F1721=4,"April",F1721=5,"May",F1721=6,"June",F1721=7,"July",F1721=8,"August",F1721=9,"September",F1721=10,"October",F1721=11,"November",F1721=12,"December"))</f>
        <v>October</v>
      </c>
      <c r="J1721" s="10" t="str" cm="1">
        <f t="array" ref="J1721">_xlfn.IFS(OR(I1721="December",I1721="January",I1721="Febuary"),"Winter",OR(I1721="March",I1721="April",I1721="May"),"Spring",OR(I1721="June",I1721="July",I1721="August"),"Summer",OR(I1721="September",I1721="October",I1721="November"),"Fall")</f>
        <v>Fall</v>
      </c>
      <c r="K1721" s="13">
        <v>45224</v>
      </c>
      <c r="L1721" s="9">
        <f t="shared" si="209"/>
        <v>7</v>
      </c>
      <c r="M1721" s="9" t="s">
        <v>23</v>
      </c>
      <c r="N1721" s="9">
        <v>8314</v>
      </c>
      <c r="O1721" s="9">
        <v>255</v>
      </c>
      <c r="P1721" s="14">
        <v>234.46</v>
      </c>
      <c r="Q1721" s="14">
        <f t="shared" si="210"/>
        <v>234.46</v>
      </c>
      <c r="R1721" s="9">
        <v>43</v>
      </c>
      <c r="S1721" s="9" t="b">
        <v>0</v>
      </c>
      <c r="T1721" s="9">
        <v>0</v>
      </c>
      <c r="U1721" s="9">
        <f t="shared" si="211"/>
        <v>0</v>
      </c>
      <c r="V1721" s="14">
        <f t="shared" si="212"/>
        <v>1915.54</v>
      </c>
      <c r="W1721" s="14">
        <f t="shared" si="213"/>
        <v>5.45255813953488</v>
      </c>
      <c r="X1721" s="14">
        <f t="shared" si="214"/>
        <v>0</v>
      </c>
      <c r="Y1721" s="9">
        <f t="shared" si="215"/>
        <v>0</v>
      </c>
    </row>
    <row r="1722" spans="1:25">
      <c r="A1722" s="5" t="s">
        <v>3550</v>
      </c>
      <c r="B1722" s="6" t="s">
        <v>3551</v>
      </c>
      <c r="C1722" s="7" t="s">
        <v>4129</v>
      </c>
      <c r="D1722" s="7">
        <v>45166</v>
      </c>
      <c r="E1722" s="6">
        <v>8</v>
      </c>
      <c r="F1722" s="6">
        <v>28</v>
      </c>
      <c r="G1722" s="6">
        <v>2023</v>
      </c>
      <c r="H1722" s="7">
        <f t="shared" si="208"/>
        <v>45166</v>
      </c>
      <c r="I1722" s="7" t="str" cm="1">
        <f t="array" ref="I1722">_xlfn.IFS(E1722=1,"January",E1722=2,"Febuary",E1722=3,"March",E1722=4,"April",E1722=5,"May",E1722=6,"June",E1722=7,"July",E1722=8,"August",E1722=9,"September",E1722=10,"October",E1722=11,"November",E1722=12,"December",E1722&gt;12,_xlfn.IFS(F1722=1,"January",F1722=2,"Febuary",F1722=3,"March",F1722=4,"April",F1722=5,"May",F1722=6,"June",F1722=7,"July",F1722=8,"August",F1722=9,"September",F1722=10,"October",F1722=11,"November",F1722=12,"December"))</f>
        <v>August</v>
      </c>
      <c r="J1722" s="7" t="str" cm="1">
        <f t="array" ref="J1722">_xlfn.IFS(OR(I1722="December",I1722="January",I1722="Febuary"),"Winter",OR(I1722="March",I1722="April",I1722="May"),"Spring",OR(I1722="June",I1722="July",I1722="August"),"Summer",OR(I1722="September",I1722="October",I1722="November"),"Fall")</f>
        <v>Summer</v>
      </c>
      <c r="K1722" s="11">
        <v>45169</v>
      </c>
      <c r="L1722" s="6">
        <f t="shared" si="209"/>
        <v>3</v>
      </c>
      <c r="M1722" s="6" t="s">
        <v>33</v>
      </c>
      <c r="N1722" s="6">
        <v>20623</v>
      </c>
      <c r="O1722" s="6">
        <v>267</v>
      </c>
      <c r="P1722" s="12">
        <v>188.12</v>
      </c>
      <c r="Q1722" s="12">
        <f t="shared" si="210"/>
        <v>188.12</v>
      </c>
      <c r="R1722" s="6">
        <v>18</v>
      </c>
      <c r="S1722" s="6" t="b">
        <v>1</v>
      </c>
      <c r="T1722" s="6">
        <v>0</v>
      </c>
      <c r="U1722" s="6">
        <f t="shared" si="211"/>
        <v>0</v>
      </c>
      <c r="V1722" s="12">
        <f t="shared" si="212"/>
        <v>711.88</v>
      </c>
      <c r="W1722" s="12">
        <f t="shared" si="213"/>
        <v>10.4511111111111</v>
      </c>
      <c r="X1722" s="12">
        <f t="shared" si="214"/>
        <v>0</v>
      </c>
      <c r="Y1722" s="6">
        <f t="shared" si="215"/>
        <v>0</v>
      </c>
    </row>
    <row r="1723" spans="1:25">
      <c r="A1723" s="8" t="s">
        <v>3552</v>
      </c>
      <c r="B1723" s="9" t="s">
        <v>3553</v>
      </c>
      <c r="C1723" s="10" t="s">
        <v>4128</v>
      </c>
      <c r="D1723" s="10">
        <v>45210</v>
      </c>
      <c r="E1723" s="9">
        <v>10</v>
      </c>
      <c r="F1723" s="9">
        <v>11</v>
      </c>
      <c r="G1723" s="9">
        <v>2023</v>
      </c>
      <c r="H1723" s="10">
        <f t="shared" si="208"/>
        <v>45210</v>
      </c>
      <c r="I1723" s="10" t="str" cm="1">
        <f t="array" ref="I1723">_xlfn.IFS(E1723=1,"January",E1723=2,"Febuary",E1723=3,"March",E1723=4,"April",E1723=5,"May",E1723=6,"June",E1723=7,"July",E1723=8,"August",E1723=9,"September",E1723=10,"October",E1723=11,"November",E1723=12,"December",E1723&gt;12,_xlfn.IFS(F1723=1,"January",F1723=2,"Febuary",F1723=3,"March",F1723=4,"April",F1723=5,"May",F1723=6,"June",F1723=7,"July",F1723=8,"August",F1723=9,"September",F1723=10,"October",F1723=11,"November",F1723=12,"December"))</f>
        <v>October</v>
      </c>
      <c r="J1723" s="10" t="str" cm="1">
        <f t="array" ref="J1723">_xlfn.IFS(OR(I1723="December",I1723="January",I1723="Febuary"),"Winter",OR(I1723="March",I1723="April",I1723="May"),"Spring",OR(I1723="June",I1723="July",I1723="August"),"Summer",OR(I1723="September",I1723="October",I1723="November"),"Fall")</f>
        <v>Fall</v>
      </c>
      <c r="K1723" s="13">
        <v>45230</v>
      </c>
      <c r="L1723" s="9">
        <f t="shared" si="209"/>
        <v>20</v>
      </c>
      <c r="M1723" s="9" t="s">
        <v>14</v>
      </c>
      <c r="N1723" s="9">
        <v>68675</v>
      </c>
      <c r="O1723" s="9">
        <v>2350</v>
      </c>
      <c r="P1723" s="14">
        <v>3741.24</v>
      </c>
      <c r="Q1723" s="14">
        <f t="shared" si="210"/>
        <v>3636.145</v>
      </c>
      <c r="R1723" s="9">
        <v>275</v>
      </c>
      <c r="S1723" s="9" t="b">
        <v>0</v>
      </c>
      <c r="T1723" s="9">
        <v>0</v>
      </c>
      <c r="U1723" s="9">
        <f t="shared" si="211"/>
        <v>0</v>
      </c>
      <c r="V1723" s="14">
        <f t="shared" si="212"/>
        <v>10113.855</v>
      </c>
      <c r="W1723" s="14">
        <f t="shared" si="213"/>
        <v>13.2223454545455</v>
      </c>
      <c r="X1723" s="14">
        <f t="shared" si="214"/>
        <v>0</v>
      </c>
      <c r="Y1723" s="9">
        <f t="shared" si="215"/>
        <v>0</v>
      </c>
    </row>
    <row r="1724" spans="1:25">
      <c r="A1724" s="5" t="s">
        <v>3554</v>
      </c>
      <c r="B1724" s="6" t="s">
        <v>3555</v>
      </c>
      <c r="C1724" s="7" t="s">
        <v>4127</v>
      </c>
      <c r="D1724" s="7">
        <v>45157</v>
      </c>
      <c r="E1724" s="6">
        <v>8</v>
      </c>
      <c r="F1724" s="6">
        <v>19</v>
      </c>
      <c r="G1724" s="6">
        <v>2023</v>
      </c>
      <c r="H1724" s="7">
        <f t="shared" si="208"/>
        <v>45157</v>
      </c>
      <c r="I1724" s="7" t="str" cm="1">
        <f t="array" ref="I1724">_xlfn.IFS(E1724=1,"January",E1724=2,"Febuary",E1724=3,"March",E1724=4,"April",E1724=5,"May",E1724=6,"June",E1724=7,"July",E1724=8,"August",E1724=9,"September",E1724=10,"October",E1724=11,"November",E1724=12,"December",E1724&gt;12,_xlfn.IFS(F1724=1,"January",F1724=2,"Febuary",F1724=3,"March",F1724=4,"April",F1724=5,"May",F1724=6,"June",F1724=7,"July",F1724=8,"August",F1724=9,"September",F1724=10,"October",F1724=11,"November",F1724=12,"December"))</f>
        <v>August</v>
      </c>
      <c r="J1724" s="7" t="str" cm="1">
        <f t="array" ref="J1724">_xlfn.IFS(OR(I1724="December",I1724="January",I1724="Febuary"),"Winter",OR(I1724="March",I1724="April",I1724="May"),"Spring",OR(I1724="June",I1724="July",I1724="August"),"Summer",OR(I1724="September",I1724="October",I1724="November"),"Fall")</f>
        <v>Summer</v>
      </c>
      <c r="K1724" s="11">
        <v>45169</v>
      </c>
      <c r="L1724" s="6">
        <f t="shared" si="209"/>
        <v>12</v>
      </c>
      <c r="M1724" s="6" t="s">
        <v>41</v>
      </c>
      <c r="N1724" s="6">
        <v>97826</v>
      </c>
      <c r="O1724" s="6">
        <v>3000</v>
      </c>
      <c r="P1724" s="12">
        <v>5159.16</v>
      </c>
      <c r="Q1724" s="12">
        <f t="shared" si="210"/>
        <v>3636.145</v>
      </c>
      <c r="R1724" s="6">
        <v>523</v>
      </c>
      <c r="S1724" s="6" t="b">
        <v>0</v>
      </c>
      <c r="T1724" s="6">
        <v>0</v>
      </c>
      <c r="U1724" s="6">
        <f t="shared" si="211"/>
        <v>0</v>
      </c>
      <c r="V1724" s="12">
        <f t="shared" si="212"/>
        <v>22513.855</v>
      </c>
      <c r="W1724" s="12">
        <f t="shared" si="213"/>
        <v>6.95247609942639</v>
      </c>
      <c r="X1724" s="12">
        <f t="shared" si="214"/>
        <v>0</v>
      </c>
      <c r="Y1724" s="6">
        <f t="shared" si="215"/>
        <v>0</v>
      </c>
    </row>
    <row r="1725" spans="1:25">
      <c r="A1725" s="8" t="s">
        <v>3556</v>
      </c>
      <c r="B1725" s="9" t="s">
        <v>3557</v>
      </c>
      <c r="C1725" s="10" t="s">
        <v>4131</v>
      </c>
      <c r="D1725" s="10">
        <v>45114</v>
      </c>
      <c r="E1725" s="9">
        <v>7</v>
      </c>
      <c r="F1725" s="9">
        <v>7</v>
      </c>
      <c r="G1725" s="9">
        <v>2023</v>
      </c>
      <c r="H1725" s="10">
        <f t="shared" si="208"/>
        <v>45114</v>
      </c>
      <c r="I1725" s="10" t="str" cm="1">
        <f t="array" ref="I1725">_xlfn.IFS(E1725=1,"January",E1725=2,"Febuary",E1725=3,"March",E1725=4,"April",E1725=5,"May",E1725=6,"June",E1725=7,"July",E1725=8,"August",E1725=9,"September",E1725=10,"October",E1725=11,"November",E1725=12,"December",E1725&gt;12,_xlfn.IFS(F1725=1,"January",F1725=2,"Febuary",F1725=3,"March",F1725=4,"April",F1725=5,"May",F1725=6,"June",F1725=7,"July",F1725=8,"August",F1725=9,"September",F1725=10,"October",F1725=11,"November",F1725=12,"December"))</f>
        <v>July</v>
      </c>
      <c r="J1725" s="10" t="str" cm="1">
        <f t="array" ref="J1725">_xlfn.IFS(OR(I1725="December",I1725="January",I1725="Febuary"),"Winter",OR(I1725="March",I1725="April",I1725="May"),"Spring",OR(I1725="June",I1725="July",I1725="August"),"Summer",OR(I1725="September",I1725="October",I1725="November"),"Fall")</f>
        <v>Summer</v>
      </c>
      <c r="K1725" s="13">
        <v>45141</v>
      </c>
      <c r="L1725" s="9">
        <f t="shared" si="209"/>
        <v>27</v>
      </c>
      <c r="M1725" s="9" t="s">
        <v>33</v>
      </c>
      <c r="N1725" s="9">
        <v>66082</v>
      </c>
      <c r="O1725" s="9">
        <v>2617</v>
      </c>
      <c r="P1725" s="14">
        <v>2319.23</v>
      </c>
      <c r="Q1725" s="14">
        <f t="shared" si="210"/>
        <v>2319.23</v>
      </c>
      <c r="R1725" s="9">
        <v>249</v>
      </c>
      <c r="S1725" s="9" t="b">
        <v>1</v>
      </c>
      <c r="T1725" s="9">
        <v>0</v>
      </c>
      <c r="U1725" s="9">
        <f t="shared" si="211"/>
        <v>0</v>
      </c>
      <c r="V1725" s="14">
        <f t="shared" si="212"/>
        <v>10130.77</v>
      </c>
      <c r="W1725" s="14">
        <f t="shared" si="213"/>
        <v>9.31417670682731</v>
      </c>
      <c r="X1725" s="14">
        <f t="shared" si="214"/>
        <v>0</v>
      </c>
      <c r="Y1725" s="9">
        <f t="shared" si="215"/>
        <v>0</v>
      </c>
    </row>
    <row r="1726" spans="1:25">
      <c r="A1726" s="5" t="s">
        <v>3558</v>
      </c>
      <c r="B1726" s="6" t="s">
        <v>3559</v>
      </c>
      <c r="C1726" s="7" t="s">
        <v>4127</v>
      </c>
      <c r="D1726" s="7">
        <v>45186</v>
      </c>
      <c r="E1726" s="6">
        <v>9</v>
      </c>
      <c r="F1726" s="6">
        <v>17</v>
      </c>
      <c r="G1726" s="6">
        <v>2023</v>
      </c>
      <c r="H1726" s="7">
        <f t="shared" si="208"/>
        <v>45186</v>
      </c>
      <c r="I1726" s="7" t="str" cm="1">
        <f t="array" ref="I1726">_xlfn.IFS(E1726=1,"January",E1726=2,"Febuary",E1726=3,"March",E1726=4,"April",E1726=5,"May",E1726=6,"June",E1726=7,"July",E1726=8,"August",E1726=9,"September",E1726=10,"October",E1726=11,"November",E1726=12,"December",E1726&gt;12,_xlfn.IFS(F1726=1,"January",F1726=2,"Febuary",F1726=3,"March",F1726=4,"April",F1726=5,"May",F1726=6,"June",F1726=7,"July",F1726=8,"August",F1726=9,"September",F1726=10,"October",F1726=11,"November",F1726=12,"December"))</f>
        <v>September</v>
      </c>
      <c r="J1726" s="7" t="str" cm="1">
        <f t="array" ref="J1726">_xlfn.IFS(OR(I1726="December",I1726="January",I1726="Febuary"),"Winter",OR(I1726="March",I1726="April",I1726="May"),"Spring",OR(I1726="June",I1726="July",I1726="August"),"Summer",OR(I1726="September",I1726="October",I1726="November"),"Fall")</f>
        <v>Fall</v>
      </c>
      <c r="K1726" s="11">
        <v>45196</v>
      </c>
      <c r="L1726" s="6">
        <f t="shared" si="209"/>
        <v>10</v>
      </c>
      <c r="M1726" s="6" t="s">
        <v>19</v>
      </c>
      <c r="N1726" s="6">
        <v>84624</v>
      </c>
      <c r="O1726" s="6">
        <v>2981</v>
      </c>
      <c r="P1726" s="12">
        <v>4953.32</v>
      </c>
      <c r="Q1726" s="12">
        <f t="shared" si="210"/>
        <v>3636.145</v>
      </c>
      <c r="R1726" s="6">
        <v>358</v>
      </c>
      <c r="S1726" s="6" t="b">
        <v>0</v>
      </c>
      <c r="T1726" s="6">
        <v>0</v>
      </c>
      <c r="U1726" s="6">
        <f t="shared" si="211"/>
        <v>0</v>
      </c>
      <c r="V1726" s="12">
        <f t="shared" si="212"/>
        <v>14263.855</v>
      </c>
      <c r="W1726" s="12">
        <f t="shared" si="213"/>
        <v>10.1568296089385</v>
      </c>
      <c r="X1726" s="12">
        <f t="shared" si="214"/>
        <v>0</v>
      </c>
      <c r="Y1726" s="6">
        <f t="shared" si="215"/>
        <v>0</v>
      </c>
    </row>
    <row r="1727" spans="1:25">
      <c r="A1727" s="8" t="s">
        <v>3560</v>
      </c>
      <c r="B1727" s="9" t="s">
        <v>3561</v>
      </c>
      <c r="C1727" s="10" t="s">
        <v>4129</v>
      </c>
      <c r="D1727" s="10">
        <v>44936</v>
      </c>
      <c r="E1727" s="9">
        <v>1</v>
      </c>
      <c r="F1727" s="9">
        <v>10</v>
      </c>
      <c r="G1727" s="9">
        <v>2023</v>
      </c>
      <c r="H1727" s="10">
        <f t="shared" si="208"/>
        <v>44936</v>
      </c>
      <c r="I1727" s="10" t="str" cm="1">
        <f t="array" ref="I1727">_xlfn.IFS(E1727=1,"January",E1727=2,"Febuary",E1727=3,"March",E1727=4,"April",E1727=5,"May",E1727=6,"June",E1727=7,"July",E1727=8,"August",E1727=9,"September",E1727=10,"October",E1727=11,"November",E1727=12,"December",E1727&gt;12,_xlfn.IFS(F1727=1,"January",F1727=2,"Febuary",F1727=3,"March",F1727=4,"April",F1727=5,"May",F1727=6,"June",F1727=7,"July",F1727=8,"August",F1727=9,"September",F1727=10,"October",F1727=11,"November",F1727=12,"December"))</f>
        <v>January</v>
      </c>
      <c r="J1727" s="10" t="str" cm="1">
        <f t="array" ref="J1727">_xlfn.IFS(OR(I1727="December",I1727="January",I1727="Febuary"),"Winter",OR(I1727="March",I1727="April",I1727="May"),"Spring",OR(I1727="June",I1727="July",I1727="August"),"Summer",OR(I1727="September",I1727="October",I1727="November"),"Fall")</f>
        <v>Winter</v>
      </c>
      <c r="K1727" s="13">
        <v>44940</v>
      </c>
      <c r="L1727" s="9">
        <f t="shared" si="209"/>
        <v>4</v>
      </c>
      <c r="M1727" s="9" t="s">
        <v>14</v>
      </c>
      <c r="N1727" s="9">
        <v>34130</v>
      </c>
      <c r="O1727" s="9">
        <v>1091</v>
      </c>
      <c r="P1727" s="14">
        <v>1176.46</v>
      </c>
      <c r="Q1727" s="14">
        <f t="shared" si="210"/>
        <v>1176.46</v>
      </c>
      <c r="R1727" s="9">
        <v>99</v>
      </c>
      <c r="S1727" s="9" t="b">
        <v>0</v>
      </c>
      <c r="T1727" s="9">
        <v>0</v>
      </c>
      <c r="U1727" s="9">
        <f t="shared" si="211"/>
        <v>0</v>
      </c>
      <c r="V1727" s="14">
        <f t="shared" si="212"/>
        <v>3773.54</v>
      </c>
      <c r="W1727" s="14">
        <f t="shared" si="213"/>
        <v>11.8834343434343</v>
      </c>
      <c r="X1727" s="14">
        <f t="shared" si="214"/>
        <v>0</v>
      </c>
      <c r="Y1727" s="9">
        <f t="shared" si="215"/>
        <v>0</v>
      </c>
    </row>
    <row r="1728" spans="1:25">
      <c r="A1728" s="5" t="s">
        <v>3562</v>
      </c>
      <c r="B1728" s="6" t="s">
        <v>3563</v>
      </c>
      <c r="C1728" s="7" t="s">
        <v>4127</v>
      </c>
      <c r="D1728" s="7">
        <v>45244</v>
      </c>
      <c r="E1728" s="6">
        <v>11</v>
      </c>
      <c r="F1728" s="6">
        <v>14</v>
      </c>
      <c r="G1728" s="6">
        <v>2023</v>
      </c>
      <c r="H1728" s="7">
        <f t="shared" si="208"/>
        <v>45244</v>
      </c>
      <c r="I1728" s="7" t="str" cm="1">
        <f t="array" ref="I1728">_xlfn.IFS(E1728=1,"January",E1728=2,"Febuary",E1728=3,"March",E1728=4,"April",E1728=5,"May",E1728=6,"June",E1728=7,"July",E1728=8,"August",E1728=9,"September",E1728=10,"October",E1728=11,"November",E1728=12,"December",E1728&gt;12,_xlfn.IFS(F1728=1,"January",F1728=2,"Febuary",F1728=3,"March",F1728=4,"April",F1728=5,"May",F1728=6,"June",F1728=7,"July",F1728=8,"August",F1728=9,"September",F1728=10,"October",F1728=11,"November",F1728=12,"December"))</f>
        <v>November</v>
      </c>
      <c r="J1728" s="7" t="str" cm="1">
        <f t="array" ref="J1728">_xlfn.IFS(OR(I1728="December",I1728="January",I1728="Febuary"),"Winter",OR(I1728="March",I1728="April",I1728="May"),"Spring",OR(I1728="June",I1728="July",I1728="August"),"Summer",OR(I1728="September",I1728="October",I1728="November"),"Fall")</f>
        <v>Fall</v>
      </c>
      <c r="K1728" s="11">
        <v>45264</v>
      </c>
      <c r="L1728" s="6">
        <f t="shared" si="209"/>
        <v>20</v>
      </c>
      <c r="M1728" s="6" t="s">
        <v>33</v>
      </c>
      <c r="N1728" s="6">
        <v>52756</v>
      </c>
      <c r="O1728" s="6">
        <v>1983</v>
      </c>
      <c r="P1728" s="12">
        <v>2498.64</v>
      </c>
      <c r="Q1728" s="12">
        <f t="shared" si="210"/>
        <v>2498.64</v>
      </c>
      <c r="R1728" s="6">
        <v>237</v>
      </c>
      <c r="S1728" s="6" t="b">
        <v>1</v>
      </c>
      <c r="T1728" s="6">
        <v>0</v>
      </c>
      <c r="U1728" s="6">
        <f t="shared" si="211"/>
        <v>0</v>
      </c>
      <c r="V1728" s="12">
        <f t="shared" si="212"/>
        <v>9351.36</v>
      </c>
      <c r="W1728" s="12">
        <f t="shared" si="213"/>
        <v>10.5427848101266</v>
      </c>
      <c r="X1728" s="12">
        <f t="shared" si="214"/>
        <v>0</v>
      </c>
      <c r="Y1728" s="6">
        <f t="shared" si="215"/>
        <v>0</v>
      </c>
    </row>
    <row r="1729" spans="1:25">
      <c r="A1729" s="8" t="s">
        <v>3564</v>
      </c>
      <c r="B1729" s="9" t="s">
        <v>3565</v>
      </c>
      <c r="C1729" s="10" t="s">
        <v>4129</v>
      </c>
      <c r="D1729" s="10">
        <v>45264</v>
      </c>
      <c r="E1729" s="9">
        <v>12</v>
      </c>
      <c r="F1729" s="9">
        <v>4</v>
      </c>
      <c r="G1729" s="9">
        <v>2023</v>
      </c>
      <c r="H1729" s="10">
        <f t="shared" si="208"/>
        <v>45264</v>
      </c>
      <c r="I1729" s="10" t="str" cm="1">
        <f t="array" ref="I1729">_xlfn.IFS(E1729=1,"January",E1729=2,"Febuary",E1729=3,"March",E1729=4,"April",E1729=5,"May",E1729=6,"June",E1729=7,"July",E1729=8,"August",E1729=9,"September",E1729=10,"October",E1729=11,"November",E1729=12,"December",E1729&gt;12,_xlfn.IFS(F1729=1,"January",F1729=2,"Febuary",F1729=3,"March",F1729=4,"April",F1729=5,"May",F1729=6,"June",F1729=7,"July",F1729=8,"August",F1729=9,"September",F1729=10,"October",F1729=11,"November",F1729=12,"December"))</f>
        <v>December</v>
      </c>
      <c r="J1729" s="10" t="str" cm="1">
        <f t="array" ref="J1729">_xlfn.IFS(OR(I1729="December",I1729="January",I1729="Febuary"),"Winter",OR(I1729="March",I1729="April",I1729="May"),"Spring",OR(I1729="June",I1729="July",I1729="August"),"Summer",OR(I1729="September",I1729="October",I1729="November"),"Fall")</f>
        <v>Winter</v>
      </c>
      <c r="K1729" s="13">
        <v>45293</v>
      </c>
      <c r="L1729" s="9">
        <f t="shared" si="209"/>
        <v>29</v>
      </c>
      <c r="M1729" s="9" t="s">
        <v>19</v>
      </c>
      <c r="N1729" s="9">
        <v>98624</v>
      </c>
      <c r="O1729" s="9">
        <v>1554</v>
      </c>
      <c r="P1729" s="14">
        <v>2772.34</v>
      </c>
      <c r="Q1729" s="14">
        <f t="shared" si="210"/>
        <v>2772.34</v>
      </c>
      <c r="R1729" s="9">
        <v>284</v>
      </c>
      <c r="S1729" s="9" t="b">
        <v>0</v>
      </c>
      <c r="T1729" s="9">
        <v>0</v>
      </c>
      <c r="U1729" s="9">
        <f t="shared" si="211"/>
        <v>0</v>
      </c>
      <c r="V1729" s="14">
        <f t="shared" si="212"/>
        <v>11427.66</v>
      </c>
      <c r="W1729" s="14">
        <f t="shared" si="213"/>
        <v>9.76176056338028</v>
      </c>
      <c r="X1729" s="14">
        <f t="shared" si="214"/>
        <v>0</v>
      </c>
      <c r="Y1729" s="9">
        <f t="shared" si="215"/>
        <v>0</v>
      </c>
    </row>
    <row r="1730" spans="1:25">
      <c r="A1730" s="5" t="s">
        <v>3566</v>
      </c>
      <c r="B1730" s="6" t="s">
        <v>3567</v>
      </c>
      <c r="C1730" s="7" t="s">
        <v>4131</v>
      </c>
      <c r="D1730" s="7">
        <v>45024</v>
      </c>
      <c r="E1730" s="6">
        <v>4</v>
      </c>
      <c r="F1730" s="6">
        <v>8</v>
      </c>
      <c r="G1730" s="6">
        <v>2023</v>
      </c>
      <c r="H1730" s="7">
        <f t="shared" ref="H1730:H1793" si="216">IF(E1730&gt;12,DATE(G1730,F1730,E1730),D1730)</f>
        <v>45024</v>
      </c>
      <c r="I1730" s="7" t="str" cm="1">
        <f t="array" ref="I1730">_xlfn.IFS(E1730=1,"January",E1730=2,"Febuary",E1730=3,"March",E1730=4,"April",E1730=5,"May",E1730=6,"June",E1730=7,"July",E1730=8,"August",E1730=9,"September",E1730=10,"October",E1730=11,"November",E1730=12,"December",E1730&gt;12,_xlfn.IFS(F1730=1,"January",F1730=2,"Febuary",F1730=3,"March",F1730=4,"April",F1730=5,"May",F1730=6,"June",F1730=7,"July",F1730=8,"August",F1730=9,"September",F1730=10,"October",F1730=11,"November",F1730=12,"December"))</f>
        <v>April</v>
      </c>
      <c r="J1730" s="7" t="str" cm="1">
        <f t="array" ref="J1730">_xlfn.IFS(OR(I1730="December",I1730="January",I1730="Febuary"),"Winter",OR(I1730="March",I1730="April",I1730="May"),"Spring",OR(I1730="June",I1730="July",I1730="August"),"Summer",OR(I1730="September",I1730="October",I1730="November"),"Fall")</f>
        <v>Spring</v>
      </c>
      <c r="K1730" s="11">
        <v>45038</v>
      </c>
      <c r="L1730" s="6">
        <f t="shared" ref="L1730:L1793" si="217">IF(DATEDIF(H1730,K1730,"D")&lt;0,H1730+30,DATEDIF(H1730,K1730,"D"))</f>
        <v>14</v>
      </c>
      <c r="M1730" s="6" t="s">
        <v>41</v>
      </c>
      <c r="N1730" s="6">
        <v>27292</v>
      </c>
      <c r="O1730" s="6">
        <v>922</v>
      </c>
      <c r="P1730" s="12">
        <v>1498.19</v>
      </c>
      <c r="Q1730" s="12">
        <f t="shared" ref="Q1730:Q1793" si="218">IF(IF(P1730&lt;$AA$6,$AA$6,IF(P1730&gt;$AA$7,$AA$7,P1730))&lt;0,IF(P1730&lt;$AA$6,$AA$6,IF(P1730&gt;$AA$7,$AA$7,P1730))*(-1),IF(P1730&lt;$AA$6,$AA$6,IF(P1730&gt;$AA$7,$AA$7,P1730)))</f>
        <v>1498.19</v>
      </c>
      <c r="R1730" s="6">
        <v>109</v>
      </c>
      <c r="S1730" s="6" t="b">
        <v>1</v>
      </c>
      <c r="T1730" s="6">
        <v>0</v>
      </c>
      <c r="U1730" s="6">
        <f t="shared" ref="U1730:U1793" si="219">IFERROR((R1730/T1730)*100,0)</f>
        <v>0</v>
      </c>
      <c r="V1730" s="12">
        <f t="shared" ref="V1730:V1793" si="220">(R1730*50)-Q1730</f>
        <v>3951.81</v>
      </c>
      <c r="W1730" s="12">
        <f t="shared" ref="W1730:W1793" si="221">IFERROR(Q1730/R1730,0)</f>
        <v>13.7448623853211</v>
      </c>
      <c r="X1730" s="12">
        <f t="shared" ref="X1730:X1793" si="222">IFERROR(Q1730/T1730,0)</f>
        <v>0</v>
      </c>
      <c r="Y1730" s="6">
        <f t="shared" ref="Y1730:Y1793" si="223">T1730/N1730</f>
        <v>0</v>
      </c>
    </row>
    <row r="1731" spans="1:25">
      <c r="A1731" s="8" t="s">
        <v>3568</v>
      </c>
      <c r="B1731" s="9" t="s">
        <v>3569</v>
      </c>
      <c r="C1731" s="10" t="s">
        <v>4128</v>
      </c>
      <c r="D1731" s="10">
        <v>45209</v>
      </c>
      <c r="E1731" s="9">
        <v>10</v>
      </c>
      <c r="F1731" s="9">
        <v>10</v>
      </c>
      <c r="G1731" s="9">
        <v>2023</v>
      </c>
      <c r="H1731" s="10">
        <f t="shared" si="216"/>
        <v>45209</v>
      </c>
      <c r="I1731" s="10" t="str" cm="1">
        <f t="array" ref="I1731">_xlfn.IFS(E1731=1,"January",E1731=2,"Febuary",E1731=3,"March",E1731=4,"April",E1731=5,"May",E1731=6,"June",E1731=7,"July",E1731=8,"August",E1731=9,"September",E1731=10,"October",E1731=11,"November",E1731=12,"December",E1731&gt;12,_xlfn.IFS(F1731=1,"January",F1731=2,"Febuary",F1731=3,"March",F1731=4,"April",F1731=5,"May",F1731=6,"June",F1731=7,"July",F1731=8,"August",F1731=9,"September",F1731=10,"October",F1731=11,"November",F1731=12,"December"))</f>
        <v>October</v>
      </c>
      <c r="J1731" s="10" t="str" cm="1">
        <f t="array" ref="J1731">_xlfn.IFS(OR(I1731="December",I1731="January",I1731="Febuary"),"Winter",OR(I1731="March",I1731="April",I1731="May"),"Spring",OR(I1731="June",I1731="July",I1731="August"),"Summer",OR(I1731="September",I1731="October",I1731="November"),"Fall")</f>
        <v>Fall</v>
      </c>
      <c r="K1731" s="13">
        <v>45222</v>
      </c>
      <c r="L1731" s="9">
        <f t="shared" si="217"/>
        <v>13</v>
      </c>
      <c r="M1731" s="9" t="s">
        <v>33</v>
      </c>
      <c r="N1731" s="9">
        <v>87206</v>
      </c>
      <c r="O1731" s="9">
        <v>1472</v>
      </c>
      <c r="P1731" s="14">
        <v>2513.7</v>
      </c>
      <c r="Q1731" s="14">
        <f t="shared" si="218"/>
        <v>2513.7</v>
      </c>
      <c r="R1731" s="9">
        <v>196</v>
      </c>
      <c r="S1731" s="9" t="b">
        <v>0</v>
      </c>
      <c r="T1731" s="9">
        <v>0</v>
      </c>
      <c r="U1731" s="9">
        <f t="shared" si="219"/>
        <v>0</v>
      </c>
      <c r="V1731" s="14">
        <f t="shared" si="220"/>
        <v>7286.3</v>
      </c>
      <c r="W1731" s="14">
        <f t="shared" si="221"/>
        <v>12.825</v>
      </c>
      <c r="X1731" s="14">
        <f t="shared" si="222"/>
        <v>0</v>
      </c>
      <c r="Y1731" s="9">
        <f t="shared" si="223"/>
        <v>0</v>
      </c>
    </row>
    <row r="1732" spans="1:25">
      <c r="A1732" s="5" t="s">
        <v>3570</v>
      </c>
      <c r="B1732" s="6" t="s">
        <v>3571</v>
      </c>
      <c r="C1732" s="7" t="s">
        <v>4127</v>
      </c>
      <c r="D1732" s="7">
        <v>45136</v>
      </c>
      <c r="E1732" s="6">
        <v>7</v>
      </c>
      <c r="F1732" s="6">
        <v>29</v>
      </c>
      <c r="G1732" s="6">
        <v>2023</v>
      </c>
      <c r="H1732" s="7">
        <f t="shared" si="216"/>
        <v>45136</v>
      </c>
      <c r="I1732" s="7" t="str" cm="1">
        <f t="array" ref="I1732">_xlfn.IFS(E1732=1,"January",E1732=2,"Febuary",E1732=3,"March",E1732=4,"April",E1732=5,"May",E1732=6,"June",E1732=7,"July",E1732=8,"August",E1732=9,"September",E1732=10,"October",E1732=11,"November",E1732=12,"December",E1732&gt;12,_xlfn.IFS(F1732=1,"January",F1732=2,"Febuary",F1732=3,"March",F1732=4,"April",F1732=5,"May",F1732=6,"June",F1732=7,"July",F1732=8,"August",F1732=9,"September",F1732=10,"October",F1732=11,"November",F1732=12,"December"))</f>
        <v>July</v>
      </c>
      <c r="J1732" s="7" t="str" cm="1">
        <f t="array" ref="J1732">_xlfn.IFS(OR(I1732="December",I1732="January",I1732="Febuary"),"Winter",OR(I1732="March",I1732="April",I1732="May"),"Spring",OR(I1732="June",I1732="July",I1732="August"),"Summer",OR(I1732="September",I1732="October",I1732="November"),"Fall")</f>
        <v>Summer</v>
      </c>
      <c r="K1732" s="11">
        <v>45149</v>
      </c>
      <c r="L1732" s="6">
        <f t="shared" si="217"/>
        <v>13</v>
      </c>
      <c r="M1732" s="6" t="s">
        <v>23</v>
      </c>
      <c r="N1732" s="6">
        <v>70274</v>
      </c>
      <c r="O1732" s="6">
        <v>3304</v>
      </c>
      <c r="P1732" s="12">
        <v>2330.2</v>
      </c>
      <c r="Q1732" s="12">
        <f t="shared" si="218"/>
        <v>2330.2</v>
      </c>
      <c r="R1732" s="6">
        <v>365</v>
      </c>
      <c r="S1732" s="6" t="b">
        <v>1</v>
      </c>
      <c r="T1732" s="6">
        <v>0</v>
      </c>
      <c r="U1732" s="6">
        <f t="shared" si="219"/>
        <v>0</v>
      </c>
      <c r="V1732" s="12">
        <f t="shared" si="220"/>
        <v>15919.8</v>
      </c>
      <c r="W1732" s="12">
        <f t="shared" si="221"/>
        <v>6.3841095890411</v>
      </c>
      <c r="X1732" s="12">
        <f t="shared" si="222"/>
        <v>0</v>
      </c>
      <c r="Y1732" s="6">
        <f t="shared" si="223"/>
        <v>0</v>
      </c>
    </row>
    <row r="1733" spans="1:25">
      <c r="A1733" s="8" t="s">
        <v>3572</v>
      </c>
      <c r="B1733" s="9" t="s">
        <v>3573</v>
      </c>
      <c r="C1733" s="10" t="s">
        <v>4131</v>
      </c>
      <c r="D1733" s="10">
        <v>45194</v>
      </c>
      <c r="E1733" s="9">
        <v>9</v>
      </c>
      <c r="F1733" s="9">
        <v>25</v>
      </c>
      <c r="G1733" s="9">
        <v>2023</v>
      </c>
      <c r="H1733" s="10">
        <f t="shared" si="216"/>
        <v>45194</v>
      </c>
      <c r="I1733" s="10" t="str" cm="1">
        <f t="array" ref="I1733">_xlfn.IFS(E1733=1,"January",E1733=2,"Febuary",E1733=3,"March",E1733=4,"April",E1733=5,"May",E1733=6,"June",E1733=7,"July",E1733=8,"August",E1733=9,"September",E1733=10,"October",E1733=11,"November",E1733=12,"December",E1733&gt;12,_xlfn.IFS(F1733=1,"January",F1733=2,"Febuary",F1733=3,"March",F1733=4,"April",F1733=5,"May",F1733=6,"June",F1733=7,"July",F1733=8,"August",F1733=9,"September",F1733=10,"October",F1733=11,"November",F1733=12,"December"))</f>
        <v>September</v>
      </c>
      <c r="J1733" s="10" t="str" cm="1">
        <f t="array" ref="J1733">_xlfn.IFS(OR(I1733="December",I1733="January",I1733="Febuary"),"Winter",OR(I1733="March",I1733="April",I1733="May"),"Spring",OR(I1733="June",I1733="July",I1733="August"),"Summer",OR(I1733="September",I1733="October",I1733="November"),"Fall")</f>
        <v>Fall</v>
      </c>
      <c r="K1733" s="13">
        <v>45204</v>
      </c>
      <c r="L1733" s="9">
        <f t="shared" si="217"/>
        <v>10</v>
      </c>
      <c r="M1733" s="9" t="s">
        <v>23</v>
      </c>
      <c r="N1733" s="9">
        <v>3469</v>
      </c>
      <c r="O1733" s="9">
        <v>44</v>
      </c>
      <c r="P1733" s="14">
        <v>26.6</v>
      </c>
      <c r="Q1733" s="14">
        <f t="shared" si="218"/>
        <v>26.6</v>
      </c>
      <c r="R1733" s="9">
        <v>5</v>
      </c>
      <c r="S1733" s="9" t="b">
        <v>0</v>
      </c>
      <c r="T1733" s="9">
        <v>0</v>
      </c>
      <c r="U1733" s="9">
        <f t="shared" si="219"/>
        <v>0</v>
      </c>
      <c r="V1733" s="14">
        <f t="shared" si="220"/>
        <v>223.4</v>
      </c>
      <c r="W1733" s="14">
        <f t="shared" si="221"/>
        <v>5.32</v>
      </c>
      <c r="X1733" s="14">
        <f t="shared" si="222"/>
        <v>0</v>
      </c>
      <c r="Y1733" s="9">
        <f t="shared" si="223"/>
        <v>0</v>
      </c>
    </row>
    <row r="1734" spans="1:25">
      <c r="A1734" s="5" t="s">
        <v>3574</v>
      </c>
      <c r="B1734" s="6" t="s">
        <v>3575</v>
      </c>
      <c r="C1734" s="7" t="s">
        <v>4131</v>
      </c>
      <c r="D1734" s="7">
        <v>44993</v>
      </c>
      <c r="E1734" s="6">
        <v>3</v>
      </c>
      <c r="F1734" s="6">
        <v>8</v>
      </c>
      <c r="G1734" s="6">
        <v>2023</v>
      </c>
      <c r="H1734" s="7">
        <f t="shared" si="216"/>
        <v>44993</v>
      </c>
      <c r="I1734" s="7" t="str" cm="1">
        <f t="array" ref="I1734">_xlfn.IFS(E1734=1,"January",E1734=2,"Febuary",E1734=3,"March",E1734=4,"April",E1734=5,"May",E1734=6,"June",E1734=7,"July",E1734=8,"August",E1734=9,"September",E1734=10,"October",E1734=11,"November",E1734=12,"December",E1734&gt;12,_xlfn.IFS(F1734=1,"January",F1734=2,"Febuary",F1734=3,"March",F1734=4,"April",F1734=5,"May",F1734=6,"June",F1734=7,"July",F1734=8,"August",F1734=9,"September",F1734=10,"October",F1734=11,"November",F1734=12,"December"))</f>
        <v>March</v>
      </c>
      <c r="J1734" s="7" t="str" cm="1">
        <f t="array" ref="J1734">_xlfn.IFS(OR(I1734="December",I1734="January",I1734="Febuary"),"Winter",OR(I1734="March",I1734="April",I1734="May"),"Spring",OR(I1734="June",I1734="July",I1734="August"),"Summer",OR(I1734="September",I1734="October",I1734="November"),"Fall")</f>
        <v>Spring</v>
      </c>
      <c r="K1734" s="11">
        <v>45153</v>
      </c>
      <c r="L1734" s="6">
        <f t="shared" si="217"/>
        <v>160</v>
      </c>
      <c r="M1734" s="6" t="s">
        <v>14</v>
      </c>
      <c r="N1734" s="6">
        <v>54947</v>
      </c>
      <c r="O1734" s="6">
        <v>1495</v>
      </c>
      <c r="P1734" s="12">
        <v>2750.96</v>
      </c>
      <c r="Q1734" s="12">
        <f t="shared" si="218"/>
        <v>2750.96</v>
      </c>
      <c r="R1734" s="6">
        <v>78</v>
      </c>
      <c r="S1734" s="6" t="b">
        <v>1</v>
      </c>
      <c r="T1734" s="6">
        <v>0</v>
      </c>
      <c r="U1734" s="6">
        <f t="shared" si="219"/>
        <v>0</v>
      </c>
      <c r="V1734" s="12">
        <f t="shared" si="220"/>
        <v>1149.04</v>
      </c>
      <c r="W1734" s="12">
        <f t="shared" si="221"/>
        <v>35.2687179487179</v>
      </c>
      <c r="X1734" s="12">
        <f t="shared" si="222"/>
        <v>0</v>
      </c>
      <c r="Y1734" s="6">
        <f t="shared" si="223"/>
        <v>0</v>
      </c>
    </row>
    <row r="1735" spans="1:25">
      <c r="A1735" s="8" t="s">
        <v>3576</v>
      </c>
      <c r="B1735" s="9" t="s">
        <v>3577</v>
      </c>
      <c r="C1735" s="10" t="s">
        <v>4129</v>
      </c>
      <c r="D1735" s="10">
        <v>44981</v>
      </c>
      <c r="E1735" s="9">
        <v>2</v>
      </c>
      <c r="F1735" s="9">
        <v>24</v>
      </c>
      <c r="G1735" s="9">
        <v>2023</v>
      </c>
      <c r="H1735" s="10">
        <f t="shared" si="216"/>
        <v>44981</v>
      </c>
      <c r="I1735" s="10" t="str" cm="1">
        <f t="array" ref="I1735">_xlfn.IFS(E1735=1,"January",E1735=2,"Febuary",E1735=3,"March",E1735=4,"April",E1735=5,"May",E1735=6,"June",E1735=7,"July",E1735=8,"August",E1735=9,"September",E1735=10,"October",E1735=11,"November",E1735=12,"December",E1735&gt;12,_xlfn.IFS(F1735=1,"January",F1735=2,"Febuary",F1735=3,"March",F1735=4,"April",F1735=5,"May",F1735=6,"June",F1735=7,"July",F1735=8,"August",F1735=9,"September",F1735=10,"October",F1735=11,"November",F1735=12,"December"))</f>
        <v>Febuary</v>
      </c>
      <c r="J1735" s="10" t="str" cm="1">
        <f t="array" ref="J1735">_xlfn.IFS(OR(I1735="December",I1735="January",I1735="Febuary"),"Winter",OR(I1735="March",I1735="April",I1735="May"),"Spring",OR(I1735="June",I1735="July",I1735="August"),"Summer",OR(I1735="September",I1735="October",I1735="November"),"Fall")</f>
        <v>Winter</v>
      </c>
      <c r="K1735" s="13">
        <v>44982</v>
      </c>
      <c r="L1735" s="9">
        <f t="shared" si="217"/>
        <v>1</v>
      </c>
      <c r="M1735" s="9" t="s">
        <v>41</v>
      </c>
      <c r="N1735" s="9">
        <v>23534</v>
      </c>
      <c r="O1735" s="9">
        <v>890</v>
      </c>
      <c r="P1735" s="14">
        <v>962.76</v>
      </c>
      <c r="Q1735" s="14">
        <f t="shared" si="218"/>
        <v>962.76</v>
      </c>
      <c r="R1735" s="9">
        <v>82</v>
      </c>
      <c r="S1735" s="9" t="b">
        <v>1</v>
      </c>
      <c r="T1735" s="9">
        <v>0</v>
      </c>
      <c r="U1735" s="9">
        <f t="shared" si="219"/>
        <v>0</v>
      </c>
      <c r="V1735" s="14">
        <f t="shared" si="220"/>
        <v>3137.24</v>
      </c>
      <c r="W1735" s="14">
        <f t="shared" si="221"/>
        <v>11.7409756097561</v>
      </c>
      <c r="X1735" s="14">
        <f t="shared" si="222"/>
        <v>0</v>
      </c>
      <c r="Y1735" s="9">
        <f t="shared" si="223"/>
        <v>0</v>
      </c>
    </row>
    <row r="1736" spans="1:25">
      <c r="A1736" s="5" t="s">
        <v>3578</v>
      </c>
      <c r="B1736" s="6" t="s">
        <v>3579</v>
      </c>
      <c r="C1736" s="7" t="s">
        <v>4129</v>
      </c>
      <c r="D1736" s="7">
        <v>45219</v>
      </c>
      <c r="E1736" s="6">
        <v>10</v>
      </c>
      <c r="F1736" s="6">
        <v>20</v>
      </c>
      <c r="G1736" s="6">
        <v>2023</v>
      </c>
      <c r="H1736" s="7">
        <f t="shared" si="216"/>
        <v>45219</v>
      </c>
      <c r="I1736" s="7" t="str" cm="1">
        <f t="array" ref="I1736">_xlfn.IFS(E1736=1,"January",E1736=2,"Febuary",E1736=3,"March",E1736=4,"April",E1736=5,"May",E1736=6,"June",E1736=7,"July",E1736=8,"August",E1736=9,"September",E1736=10,"October",E1736=11,"November",E1736=12,"December",E1736&gt;12,_xlfn.IFS(F1736=1,"January",F1736=2,"Febuary",F1736=3,"March",F1736=4,"April",F1736=5,"May",F1736=6,"June",F1736=7,"July",F1736=8,"August",F1736=9,"September",F1736=10,"October",F1736=11,"November",F1736=12,"December"))</f>
        <v>October</v>
      </c>
      <c r="J1736" s="7" t="str" cm="1">
        <f t="array" ref="J1736">_xlfn.IFS(OR(I1736="December",I1736="January",I1736="Febuary"),"Winter",OR(I1736="March",I1736="April",I1736="May"),"Spring",OR(I1736="June",I1736="July",I1736="August"),"Summer",OR(I1736="September",I1736="October",I1736="November"),"Fall")</f>
        <v>Fall</v>
      </c>
      <c r="K1736" s="11">
        <v>45230</v>
      </c>
      <c r="L1736" s="6">
        <f t="shared" si="217"/>
        <v>11</v>
      </c>
      <c r="M1736" s="6" t="s">
        <v>14</v>
      </c>
      <c r="N1736" s="6">
        <v>64620</v>
      </c>
      <c r="O1736" s="6">
        <v>1830</v>
      </c>
      <c r="P1736" s="12">
        <v>1705.23</v>
      </c>
      <c r="Q1736" s="12">
        <f t="shared" si="218"/>
        <v>1705.23</v>
      </c>
      <c r="R1736" s="6">
        <v>211</v>
      </c>
      <c r="S1736" s="6" t="b">
        <v>0</v>
      </c>
      <c r="T1736" s="6">
        <v>0</v>
      </c>
      <c r="U1736" s="6">
        <f t="shared" si="219"/>
        <v>0</v>
      </c>
      <c r="V1736" s="12">
        <f t="shared" si="220"/>
        <v>8844.77</v>
      </c>
      <c r="W1736" s="12">
        <f t="shared" si="221"/>
        <v>8.08165876777251</v>
      </c>
      <c r="X1736" s="12">
        <f t="shared" si="222"/>
        <v>0</v>
      </c>
      <c r="Y1736" s="6">
        <f t="shared" si="223"/>
        <v>0</v>
      </c>
    </row>
    <row r="1737" spans="1:25">
      <c r="A1737" s="8" t="s">
        <v>3580</v>
      </c>
      <c r="B1737" s="9" t="s">
        <v>3581</v>
      </c>
      <c r="C1737" s="10" t="s">
        <v>4127</v>
      </c>
      <c r="D1737" s="10">
        <v>45177</v>
      </c>
      <c r="E1737" s="9">
        <v>9</v>
      </c>
      <c r="F1737" s="9">
        <v>8</v>
      </c>
      <c r="G1737" s="9">
        <v>2023</v>
      </c>
      <c r="H1737" s="10">
        <f t="shared" si="216"/>
        <v>45177</v>
      </c>
      <c r="I1737" s="10" t="str" cm="1">
        <f t="array" ref="I1737">_xlfn.IFS(E1737=1,"January",E1737=2,"Febuary",E1737=3,"March",E1737=4,"April",E1737=5,"May",E1737=6,"June",E1737=7,"July",E1737=8,"August",E1737=9,"September",E1737=10,"October",E1737=11,"November",E1737=12,"December",E1737&gt;12,_xlfn.IFS(F1737=1,"January",F1737=2,"Febuary",F1737=3,"March",F1737=4,"April",F1737=5,"May",F1737=6,"June",F1737=7,"July",F1737=8,"August",F1737=9,"September",F1737=10,"October",F1737=11,"November",F1737=12,"December"))</f>
        <v>September</v>
      </c>
      <c r="J1737" s="10" t="str" cm="1">
        <f t="array" ref="J1737">_xlfn.IFS(OR(I1737="December",I1737="January",I1737="Febuary"),"Winter",OR(I1737="March",I1737="April",I1737="May"),"Spring",OR(I1737="June",I1737="July",I1737="August"),"Summer",OR(I1737="September",I1737="October",I1737="November"),"Fall")</f>
        <v>Fall</v>
      </c>
      <c r="K1737" s="13">
        <v>45193</v>
      </c>
      <c r="L1737" s="9">
        <f t="shared" si="217"/>
        <v>16</v>
      </c>
      <c r="M1737" s="9" t="s">
        <v>23</v>
      </c>
      <c r="N1737" s="9">
        <v>49874</v>
      </c>
      <c r="O1737" s="9">
        <v>682</v>
      </c>
      <c r="P1737" s="14">
        <v>1082.36</v>
      </c>
      <c r="Q1737" s="14">
        <f t="shared" si="218"/>
        <v>1082.36</v>
      </c>
      <c r="R1737" s="9">
        <v>98</v>
      </c>
      <c r="S1737" s="9" t="b">
        <v>1</v>
      </c>
      <c r="T1737" s="9">
        <v>0</v>
      </c>
      <c r="U1737" s="9">
        <f t="shared" si="219"/>
        <v>0</v>
      </c>
      <c r="V1737" s="14">
        <f t="shared" si="220"/>
        <v>3817.64</v>
      </c>
      <c r="W1737" s="14">
        <f t="shared" si="221"/>
        <v>11.0444897959184</v>
      </c>
      <c r="X1737" s="14">
        <f t="shared" si="222"/>
        <v>0</v>
      </c>
      <c r="Y1737" s="9">
        <f t="shared" si="223"/>
        <v>0</v>
      </c>
    </row>
    <row r="1738" spans="1:25">
      <c r="A1738" s="5" t="s">
        <v>3582</v>
      </c>
      <c r="B1738" s="6" t="s">
        <v>3583</v>
      </c>
      <c r="C1738" s="7" t="s">
        <v>4127</v>
      </c>
      <c r="D1738" s="7">
        <v>45265</v>
      </c>
      <c r="E1738" s="6">
        <v>12</v>
      </c>
      <c r="F1738" s="6">
        <v>5</v>
      </c>
      <c r="G1738" s="6">
        <v>2023</v>
      </c>
      <c r="H1738" s="7">
        <f t="shared" si="216"/>
        <v>45265</v>
      </c>
      <c r="I1738" s="7" t="str" cm="1">
        <f t="array" ref="I1738">_xlfn.IFS(E1738=1,"January",E1738=2,"Febuary",E1738=3,"March",E1738=4,"April",E1738=5,"May",E1738=6,"June",E1738=7,"July",E1738=8,"August",E1738=9,"September",E1738=10,"October",E1738=11,"November",E1738=12,"December",E1738&gt;12,_xlfn.IFS(F1738=1,"January",F1738=2,"Febuary",F1738=3,"March",F1738=4,"April",F1738=5,"May",F1738=6,"June",F1738=7,"July",F1738=8,"August",F1738=9,"September",F1738=10,"October",F1738=11,"November",F1738=12,"December"))</f>
        <v>December</v>
      </c>
      <c r="J1738" s="7" t="str" cm="1">
        <f t="array" ref="J1738">_xlfn.IFS(OR(I1738="December",I1738="January",I1738="Febuary"),"Winter",OR(I1738="March",I1738="April",I1738="May"),"Spring",OR(I1738="June",I1738="July",I1738="August"),"Summer",OR(I1738="September",I1738="October",I1738="November"),"Fall")</f>
        <v>Winter</v>
      </c>
      <c r="K1738" s="11">
        <v>45065</v>
      </c>
      <c r="L1738" s="6">
        <f t="shared" si="217"/>
        <v>45295</v>
      </c>
      <c r="M1738" s="6" t="s">
        <v>41</v>
      </c>
      <c r="N1738" s="6">
        <v>50708</v>
      </c>
      <c r="O1738" s="6">
        <v>1629</v>
      </c>
      <c r="P1738" s="12">
        <v>2858.28</v>
      </c>
      <c r="Q1738" s="12">
        <f t="shared" si="218"/>
        <v>2858.28</v>
      </c>
      <c r="R1738" s="6">
        <v>191</v>
      </c>
      <c r="S1738" s="6" t="b">
        <v>0</v>
      </c>
      <c r="T1738" s="6">
        <v>0</v>
      </c>
      <c r="U1738" s="6">
        <f t="shared" si="219"/>
        <v>0</v>
      </c>
      <c r="V1738" s="12">
        <f t="shared" si="220"/>
        <v>6691.72</v>
      </c>
      <c r="W1738" s="12">
        <f t="shared" si="221"/>
        <v>14.9648167539267</v>
      </c>
      <c r="X1738" s="12">
        <f t="shared" si="222"/>
        <v>0</v>
      </c>
      <c r="Y1738" s="6">
        <f t="shared" si="223"/>
        <v>0</v>
      </c>
    </row>
    <row r="1739" spans="1:25">
      <c r="A1739" s="8" t="s">
        <v>3584</v>
      </c>
      <c r="B1739" s="9" t="s">
        <v>3585</v>
      </c>
      <c r="C1739" s="10" t="s">
        <v>4127</v>
      </c>
      <c r="D1739" s="10">
        <v>45040</v>
      </c>
      <c r="E1739" s="9">
        <v>4</v>
      </c>
      <c r="F1739" s="9">
        <v>24</v>
      </c>
      <c r="G1739" s="9">
        <v>2023</v>
      </c>
      <c r="H1739" s="10">
        <f t="shared" si="216"/>
        <v>45040</v>
      </c>
      <c r="I1739" s="10" t="str" cm="1">
        <f t="array" ref="I1739">_xlfn.IFS(E1739=1,"January",E1739=2,"Febuary",E1739=3,"March",E1739=4,"April",E1739=5,"May",E1739=6,"June",E1739=7,"July",E1739=8,"August",E1739=9,"September",E1739=10,"October",E1739=11,"November",E1739=12,"December",E1739&gt;12,_xlfn.IFS(F1739=1,"January",F1739=2,"Febuary",F1739=3,"March",F1739=4,"April",F1739=5,"May",F1739=6,"June",F1739=7,"July",F1739=8,"August",F1739=9,"September",F1739=10,"October",F1739=11,"November",F1739=12,"December"))</f>
        <v>April</v>
      </c>
      <c r="J1739" s="10" t="str" cm="1">
        <f t="array" ref="J1739">_xlfn.IFS(OR(I1739="December",I1739="January",I1739="Febuary"),"Winter",OR(I1739="March",I1739="April",I1739="May"),"Spring",OR(I1739="June",I1739="July",I1739="August"),"Summer",OR(I1739="September",I1739="October",I1739="November"),"Fall")</f>
        <v>Spring</v>
      </c>
      <c r="K1739" s="13">
        <v>45065</v>
      </c>
      <c r="L1739" s="9">
        <f t="shared" si="217"/>
        <v>25</v>
      </c>
      <c r="M1739" s="9" t="s">
        <v>19</v>
      </c>
      <c r="N1739" s="9">
        <v>75553</v>
      </c>
      <c r="O1739" s="9">
        <v>2694</v>
      </c>
      <c r="P1739" s="14">
        <v>4832.32</v>
      </c>
      <c r="Q1739" s="14">
        <f t="shared" si="218"/>
        <v>3636.145</v>
      </c>
      <c r="R1739" s="9">
        <v>271</v>
      </c>
      <c r="S1739" s="9" t="b">
        <v>1</v>
      </c>
      <c r="T1739" s="9">
        <v>0</v>
      </c>
      <c r="U1739" s="9">
        <f t="shared" si="219"/>
        <v>0</v>
      </c>
      <c r="V1739" s="14">
        <f t="shared" si="220"/>
        <v>9913.855</v>
      </c>
      <c r="W1739" s="14">
        <f t="shared" si="221"/>
        <v>13.4175092250923</v>
      </c>
      <c r="X1739" s="14">
        <f t="shared" si="222"/>
        <v>0</v>
      </c>
      <c r="Y1739" s="9">
        <f t="shared" si="223"/>
        <v>0</v>
      </c>
    </row>
    <row r="1740" spans="1:25">
      <c r="A1740" s="5" t="s">
        <v>3586</v>
      </c>
      <c r="B1740" s="6" t="s">
        <v>3587</v>
      </c>
      <c r="C1740" s="7" t="s">
        <v>4131</v>
      </c>
      <c r="D1740" s="7">
        <v>45033</v>
      </c>
      <c r="E1740" s="6">
        <v>4</v>
      </c>
      <c r="F1740" s="6">
        <v>17</v>
      </c>
      <c r="G1740" s="6">
        <v>2023</v>
      </c>
      <c r="H1740" s="7">
        <f t="shared" si="216"/>
        <v>45033</v>
      </c>
      <c r="I1740" s="7" t="str" cm="1">
        <f t="array" ref="I1740">_xlfn.IFS(E1740=1,"January",E1740=2,"Febuary",E1740=3,"March",E1740=4,"April",E1740=5,"May",E1740=6,"June",E1740=7,"July",E1740=8,"August",E1740=9,"September",E1740=10,"October",E1740=11,"November",E1740=12,"December",E1740&gt;12,_xlfn.IFS(F1740=1,"January",F1740=2,"Febuary",F1740=3,"March",F1740=4,"April",F1740=5,"May",F1740=6,"June",F1740=7,"July",F1740=8,"August",F1740=9,"September",F1740=10,"October",F1740=11,"November",F1740=12,"December"))</f>
        <v>April</v>
      </c>
      <c r="J1740" s="7" t="str" cm="1">
        <f t="array" ref="J1740">_xlfn.IFS(OR(I1740="December",I1740="January",I1740="Febuary"),"Winter",OR(I1740="March",I1740="April",I1740="May"),"Spring",OR(I1740="June",I1740="July",I1740="August"),"Summer",OR(I1740="September",I1740="October",I1740="November"),"Fall")</f>
        <v>Spring</v>
      </c>
      <c r="K1740" s="11">
        <v>45034</v>
      </c>
      <c r="L1740" s="6">
        <f t="shared" si="217"/>
        <v>1</v>
      </c>
      <c r="M1740" s="6" t="s">
        <v>14</v>
      </c>
      <c r="N1740" s="6">
        <v>69344</v>
      </c>
      <c r="O1740" s="6">
        <v>2645</v>
      </c>
      <c r="P1740" s="12">
        <v>2576.22</v>
      </c>
      <c r="Q1740" s="12">
        <f t="shared" si="218"/>
        <v>2576.22</v>
      </c>
      <c r="R1740" s="6">
        <v>286</v>
      </c>
      <c r="S1740" s="6" t="b">
        <v>1</v>
      </c>
      <c r="T1740" s="6">
        <v>0</v>
      </c>
      <c r="U1740" s="6">
        <f t="shared" si="219"/>
        <v>0</v>
      </c>
      <c r="V1740" s="12">
        <f t="shared" si="220"/>
        <v>11723.78</v>
      </c>
      <c r="W1740" s="12">
        <f t="shared" si="221"/>
        <v>9.00776223776224</v>
      </c>
      <c r="X1740" s="12">
        <f t="shared" si="222"/>
        <v>0</v>
      </c>
      <c r="Y1740" s="6">
        <f t="shared" si="223"/>
        <v>0</v>
      </c>
    </row>
    <row r="1741" spans="1:25">
      <c r="A1741" s="8" t="s">
        <v>3588</v>
      </c>
      <c r="B1741" s="9" t="s">
        <v>3589</v>
      </c>
      <c r="C1741" s="10" t="s">
        <v>4129</v>
      </c>
      <c r="D1741" s="10">
        <v>44967</v>
      </c>
      <c r="E1741" s="9">
        <v>2</v>
      </c>
      <c r="F1741" s="9">
        <v>10</v>
      </c>
      <c r="G1741" s="9">
        <v>2023</v>
      </c>
      <c r="H1741" s="10">
        <f t="shared" si="216"/>
        <v>44967</v>
      </c>
      <c r="I1741" s="10" t="str" cm="1">
        <f t="array" ref="I1741">_xlfn.IFS(E1741=1,"January",E1741=2,"Febuary",E1741=3,"March",E1741=4,"April",E1741=5,"May",E1741=6,"June",E1741=7,"July",E1741=8,"August",E1741=9,"September",E1741=10,"October",E1741=11,"November",E1741=12,"December",E1741&gt;12,_xlfn.IFS(F1741=1,"January",F1741=2,"Febuary",F1741=3,"March",F1741=4,"April",F1741=5,"May",F1741=6,"June",F1741=7,"July",F1741=8,"August",F1741=9,"September",F1741=10,"October",F1741=11,"November",F1741=12,"December"))</f>
        <v>Febuary</v>
      </c>
      <c r="J1741" s="10" t="str" cm="1">
        <f t="array" ref="J1741">_xlfn.IFS(OR(I1741="December",I1741="January",I1741="Febuary"),"Winter",OR(I1741="March",I1741="April",I1741="May"),"Spring",OR(I1741="June",I1741="July",I1741="August"),"Summer",OR(I1741="September",I1741="October",I1741="November"),"Fall")</f>
        <v>Winter</v>
      </c>
      <c r="K1741" s="13">
        <v>44974</v>
      </c>
      <c r="L1741" s="9">
        <f t="shared" si="217"/>
        <v>7</v>
      </c>
      <c r="M1741" s="9" t="s">
        <v>19</v>
      </c>
      <c r="N1741" s="9">
        <v>50138</v>
      </c>
      <c r="O1741" s="9">
        <v>1249</v>
      </c>
      <c r="P1741" s="14">
        <v>2221.12</v>
      </c>
      <c r="Q1741" s="14">
        <f t="shared" si="218"/>
        <v>2221.12</v>
      </c>
      <c r="R1741" s="9">
        <v>107</v>
      </c>
      <c r="S1741" s="9" t="b">
        <v>0</v>
      </c>
      <c r="T1741" s="9">
        <v>0</v>
      </c>
      <c r="U1741" s="9">
        <f t="shared" si="219"/>
        <v>0</v>
      </c>
      <c r="V1741" s="14">
        <f t="shared" si="220"/>
        <v>3128.88</v>
      </c>
      <c r="W1741" s="14">
        <f t="shared" si="221"/>
        <v>20.7581308411215</v>
      </c>
      <c r="X1741" s="14">
        <f t="shared" si="222"/>
        <v>0</v>
      </c>
      <c r="Y1741" s="9">
        <f t="shared" si="223"/>
        <v>0</v>
      </c>
    </row>
    <row r="1742" spans="1:25">
      <c r="A1742" s="5" t="s">
        <v>3590</v>
      </c>
      <c r="B1742" s="6" t="s">
        <v>3591</v>
      </c>
      <c r="C1742" s="7" t="s">
        <v>4131</v>
      </c>
      <c r="D1742" s="7">
        <v>45111</v>
      </c>
      <c r="E1742" s="6">
        <v>7</v>
      </c>
      <c r="F1742" s="6">
        <v>4</v>
      </c>
      <c r="G1742" s="6">
        <v>2023</v>
      </c>
      <c r="H1742" s="7">
        <f t="shared" si="216"/>
        <v>45111</v>
      </c>
      <c r="I1742" s="7" t="str" cm="1">
        <f t="array" ref="I1742">_xlfn.IFS(E1742=1,"January",E1742=2,"Febuary",E1742=3,"March",E1742=4,"April",E1742=5,"May",E1742=6,"June",E1742=7,"July",E1742=8,"August",E1742=9,"September",E1742=10,"October",E1742=11,"November",E1742=12,"December",E1742&gt;12,_xlfn.IFS(F1742=1,"January",F1742=2,"Febuary",F1742=3,"March",F1742=4,"April",F1742=5,"May",F1742=6,"June",F1742=7,"July",F1742=8,"August",F1742=9,"September",F1742=10,"October",F1742=11,"November",F1742=12,"December"))</f>
        <v>July</v>
      </c>
      <c r="J1742" s="7" t="str" cm="1">
        <f t="array" ref="J1742">_xlfn.IFS(OR(I1742="December",I1742="January",I1742="Febuary"),"Winter",OR(I1742="March",I1742="April",I1742="May"),"Spring",OR(I1742="June",I1742="July",I1742="August"),"Summer",OR(I1742="September",I1742="October",I1742="November"),"Fall")</f>
        <v>Summer</v>
      </c>
      <c r="K1742" s="11">
        <v>45125</v>
      </c>
      <c r="L1742" s="6">
        <f t="shared" si="217"/>
        <v>14</v>
      </c>
      <c r="M1742" s="6" t="s">
        <v>138</v>
      </c>
      <c r="N1742" s="6">
        <v>55302</v>
      </c>
      <c r="O1742" s="6">
        <v>1799</v>
      </c>
      <c r="P1742" s="12">
        <v>1009.96</v>
      </c>
      <c r="Q1742" s="12">
        <f t="shared" si="218"/>
        <v>1009.96</v>
      </c>
      <c r="R1742" s="6">
        <v>339</v>
      </c>
      <c r="S1742" s="6" t="b">
        <v>1</v>
      </c>
      <c r="T1742" s="6">
        <v>0</v>
      </c>
      <c r="U1742" s="6">
        <f t="shared" si="219"/>
        <v>0</v>
      </c>
      <c r="V1742" s="12">
        <f t="shared" si="220"/>
        <v>15940.04</v>
      </c>
      <c r="W1742" s="12">
        <f t="shared" si="221"/>
        <v>2.97923303834808</v>
      </c>
      <c r="X1742" s="12">
        <f t="shared" si="222"/>
        <v>0</v>
      </c>
      <c r="Y1742" s="6">
        <f t="shared" si="223"/>
        <v>0</v>
      </c>
    </row>
    <row r="1743" spans="1:25">
      <c r="A1743" s="8" t="s">
        <v>3592</v>
      </c>
      <c r="B1743" s="9" t="s">
        <v>3593</v>
      </c>
      <c r="C1743" s="10" t="s">
        <v>4128</v>
      </c>
      <c r="D1743" s="10">
        <v>45139</v>
      </c>
      <c r="E1743" s="9">
        <v>8</v>
      </c>
      <c r="F1743" s="9">
        <v>1</v>
      </c>
      <c r="G1743" s="9">
        <v>2023</v>
      </c>
      <c r="H1743" s="10">
        <f t="shared" si="216"/>
        <v>45139</v>
      </c>
      <c r="I1743" s="10" t="str" cm="1">
        <f t="array" ref="I1743">_xlfn.IFS(E1743=1,"January",E1743=2,"Febuary",E1743=3,"March",E1743=4,"April",E1743=5,"May",E1743=6,"June",E1743=7,"July",E1743=8,"August",E1743=9,"September",E1743=10,"October",E1743=11,"November",E1743=12,"December",E1743&gt;12,_xlfn.IFS(F1743=1,"January",F1743=2,"Febuary",F1743=3,"March",F1743=4,"April",F1743=5,"May",F1743=6,"June",F1743=7,"July",F1743=8,"August",F1743=9,"September",F1743=10,"October",F1743=11,"November",F1743=12,"December"))</f>
        <v>August</v>
      </c>
      <c r="J1743" s="10" t="str" cm="1">
        <f t="array" ref="J1743">_xlfn.IFS(OR(I1743="December",I1743="January",I1743="Febuary"),"Winter",OR(I1743="March",I1743="April",I1743="May"),"Spring",OR(I1743="June",I1743="July",I1743="August"),"Summer",OR(I1743="September",I1743="October",I1743="November"),"Fall")</f>
        <v>Summer</v>
      </c>
      <c r="K1743" s="13">
        <v>45164</v>
      </c>
      <c r="L1743" s="9">
        <f t="shared" si="217"/>
        <v>25</v>
      </c>
      <c r="M1743" s="9" t="s">
        <v>33</v>
      </c>
      <c r="N1743" s="9">
        <v>48638</v>
      </c>
      <c r="O1743" s="9">
        <v>1363</v>
      </c>
      <c r="P1743" s="14">
        <v>783.03</v>
      </c>
      <c r="Q1743" s="14">
        <f t="shared" si="218"/>
        <v>783.03</v>
      </c>
      <c r="R1743" s="9">
        <v>0</v>
      </c>
      <c r="S1743" s="9" t="b">
        <v>0</v>
      </c>
      <c r="T1743" s="9">
        <v>0</v>
      </c>
      <c r="U1743" s="9">
        <f t="shared" si="219"/>
        <v>0</v>
      </c>
      <c r="V1743" s="14">
        <f t="shared" si="220"/>
        <v>-783.03</v>
      </c>
      <c r="W1743" s="14">
        <f t="shared" si="221"/>
        <v>0</v>
      </c>
      <c r="X1743" s="14">
        <f t="shared" si="222"/>
        <v>0</v>
      </c>
      <c r="Y1743" s="9">
        <f t="shared" si="223"/>
        <v>0</v>
      </c>
    </row>
    <row r="1744" spans="1:25">
      <c r="A1744" s="5" t="s">
        <v>3594</v>
      </c>
      <c r="B1744" s="6" t="s">
        <v>3595</v>
      </c>
      <c r="C1744" s="7" t="s">
        <v>4131</v>
      </c>
      <c r="D1744" s="7">
        <v>44956</v>
      </c>
      <c r="E1744" s="6">
        <v>1</v>
      </c>
      <c r="F1744" s="6">
        <v>30</v>
      </c>
      <c r="G1744" s="6">
        <v>2023</v>
      </c>
      <c r="H1744" s="7">
        <f t="shared" si="216"/>
        <v>44956</v>
      </c>
      <c r="I1744" s="7" t="str" cm="1">
        <f t="array" ref="I1744">_xlfn.IFS(E1744=1,"January",E1744=2,"Febuary",E1744=3,"March",E1744=4,"April",E1744=5,"May",E1744=6,"June",E1744=7,"July",E1744=8,"August",E1744=9,"September",E1744=10,"October",E1744=11,"November",E1744=12,"December",E1744&gt;12,_xlfn.IFS(F1744=1,"January",F1744=2,"Febuary",F1744=3,"March",F1744=4,"April",F1744=5,"May",F1744=6,"June",F1744=7,"July",F1744=8,"August",F1744=9,"September",F1744=10,"October",F1744=11,"November",F1744=12,"December"))</f>
        <v>January</v>
      </c>
      <c r="J1744" s="7" t="str" cm="1">
        <f t="array" ref="J1744">_xlfn.IFS(OR(I1744="December",I1744="January",I1744="Febuary"),"Winter",OR(I1744="March",I1744="April",I1744="May"),"Spring",OR(I1744="June",I1744="July",I1744="August"),"Summer",OR(I1744="September",I1744="October",I1744="November"),"Fall")</f>
        <v>Winter</v>
      </c>
      <c r="K1744" s="11">
        <v>44977</v>
      </c>
      <c r="L1744" s="6">
        <f t="shared" si="217"/>
        <v>21</v>
      </c>
      <c r="M1744" s="6" t="s">
        <v>33</v>
      </c>
      <c r="N1744" s="6">
        <v>79249</v>
      </c>
      <c r="O1744" s="6">
        <v>2922</v>
      </c>
      <c r="P1744" s="12">
        <v>4193.88</v>
      </c>
      <c r="Q1744" s="12">
        <f t="shared" si="218"/>
        <v>3636.145</v>
      </c>
      <c r="R1744" s="6">
        <v>151</v>
      </c>
      <c r="S1744" s="6" t="b">
        <v>1</v>
      </c>
      <c r="T1744" s="6">
        <v>0</v>
      </c>
      <c r="U1744" s="6">
        <f t="shared" si="219"/>
        <v>0</v>
      </c>
      <c r="V1744" s="12">
        <f t="shared" si="220"/>
        <v>3913.855</v>
      </c>
      <c r="W1744" s="12">
        <f t="shared" si="221"/>
        <v>24.0804304635762</v>
      </c>
      <c r="X1744" s="12">
        <f t="shared" si="222"/>
        <v>0</v>
      </c>
      <c r="Y1744" s="6">
        <f t="shared" si="223"/>
        <v>0</v>
      </c>
    </row>
    <row r="1745" spans="1:25">
      <c r="A1745" s="8" t="s">
        <v>3596</v>
      </c>
      <c r="B1745" s="9" t="s">
        <v>3597</v>
      </c>
      <c r="C1745" s="10" t="s">
        <v>4128</v>
      </c>
      <c r="D1745" s="10">
        <v>44947</v>
      </c>
      <c r="E1745" s="9">
        <v>1</v>
      </c>
      <c r="F1745" s="9">
        <v>21</v>
      </c>
      <c r="G1745" s="9">
        <v>2023</v>
      </c>
      <c r="H1745" s="10">
        <f t="shared" si="216"/>
        <v>44947</v>
      </c>
      <c r="I1745" s="10" t="str" cm="1">
        <f t="array" ref="I1745">_xlfn.IFS(E1745=1,"January",E1745=2,"Febuary",E1745=3,"March",E1745=4,"April",E1745=5,"May",E1745=6,"June",E1745=7,"July",E1745=8,"August",E1745=9,"September",E1745=10,"October",E1745=11,"November",E1745=12,"December",E1745&gt;12,_xlfn.IFS(F1745=1,"January",F1745=2,"Febuary",F1745=3,"March",F1745=4,"April",F1745=5,"May",F1745=6,"June",F1745=7,"July",F1745=8,"August",F1745=9,"September",F1745=10,"October",F1745=11,"November",F1745=12,"December"))</f>
        <v>January</v>
      </c>
      <c r="J1745" s="10" t="str" cm="1">
        <f t="array" ref="J1745">_xlfn.IFS(OR(I1745="December",I1745="January",I1745="Febuary"),"Winter",OR(I1745="March",I1745="April",I1745="May"),"Spring",OR(I1745="June",I1745="July",I1745="August"),"Summer",OR(I1745="September",I1745="October",I1745="November"),"Fall")</f>
        <v>Winter</v>
      </c>
      <c r="K1745" s="13">
        <v>44972</v>
      </c>
      <c r="L1745" s="9">
        <f t="shared" si="217"/>
        <v>25</v>
      </c>
      <c r="M1745" s="9" t="s">
        <v>19</v>
      </c>
      <c r="N1745" s="9">
        <v>3719</v>
      </c>
      <c r="O1745" s="9">
        <v>123</v>
      </c>
      <c r="P1745" s="14">
        <v>73.14</v>
      </c>
      <c r="Q1745" s="14">
        <f t="shared" si="218"/>
        <v>73.14</v>
      </c>
      <c r="R1745" s="9">
        <v>6</v>
      </c>
      <c r="S1745" s="9" t="b">
        <v>0</v>
      </c>
      <c r="T1745" s="9">
        <v>0</v>
      </c>
      <c r="U1745" s="9">
        <f t="shared" si="219"/>
        <v>0</v>
      </c>
      <c r="V1745" s="14">
        <f t="shared" si="220"/>
        <v>226.86</v>
      </c>
      <c r="W1745" s="14">
        <f t="shared" si="221"/>
        <v>12.19</v>
      </c>
      <c r="X1745" s="14">
        <f t="shared" si="222"/>
        <v>0</v>
      </c>
      <c r="Y1745" s="9">
        <f t="shared" si="223"/>
        <v>0</v>
      </c>
    </row>
    <row r="1746" spans="1:25">
      <c r="A1746" s="5" t="s">
        <v>3598</v>
      </c>
      <c r="B1746" s="6" t="s">
        <v>3599</v>
      </c>
      <c r="C1746" s="7" t="s">
        <v>4128</v>
      </c>
      <c r="D1746" s="7">
        <v>44966</v>
      </c>
      <c r="E1746" s="6">
        <v>2</v>
      </c>
      <c r="F1746" s="6">
        <v>9</v>
      </c>
      <c r="G1746" s="6">
        <v>2023</v>
      </c>
      <c r="H1746" s="7">
        <f t="shared" si="216"/>
        <v>44966</v>
      </c>
      <c r="I1746" s="7" t="str" cm="1">
        <f t="array" ref="I1746">_xlfn.IFS(E1746=1,"January",E1746=2,"Febuary",E1746=3,"March",E1746=4,"April",E1746=5,"May",E1746=6,"June",E1746=7,"July",E1746=8,"August",E1746=9,"September",E1746=10,"October",E1746=11,"November",E1746=12,"December",E1746&gt;12,_xlfn.IFS(F1746=1,"January",F1746=2,"Febuary",F1746=3,"March",F1746=4,"April",F1746=5,"May",F1746=6,"June",F1746=7,"July",F1746=8,"August",F1746=9,"September",F1746=10,"October",F1746=11,"November",F1746=12,"December"))</f>
        <v>Febuary</v>
      </c>
      <c r="J1746" s="7" t="str" cm="1">
        <f t="array" ref="J1746">_xlfn.IFS(OR(I1746="December",I1746="January",I1746="Febuary"),"Winter",OR(I1746="March",I1746="April",I1746="May"),"Spring",OR(I1746="June",I1746="July",I1746="August"),"Summer",OR(I1746="September",I1746="October",I1746="November"),"Fall")</f>
        <v>Winter</v>
      </c>
      <c r="K1746" s="11">
        <v>44971</v>
      </c>
      <c r="L1746" s="6">
        <f t="shared" si="217"/>
        <v>5</v>
      </c>
      <c r="M1746" s="6" t="s">
        <v>138</v>
      </c>
      <c r="N1746" s="6">
        <v>23890</v>
      </c>
      <c r="O1746" s="6">
        <v>741</v>
      </c>
      <c r="P1746" s="12">
        <v>731.3</v>
      </c>
      <c r="Q1746" s="12">
        <f t="shared" si="218"/>
        <v>731.3</v>
      </c>
      <c r="R1746" s="6">
        <v>145</v>
      </c>
      <c r="S1746" s="6" t="b">
        <v>1</v>
      </c>
      <c r="T1746" s="6">
        <v>0</v>
      </c>
      <c r="U1746" s="6">
        <f t="shared" si="219"/>
        <v>0</v>
      </c>
      <c r="V1746" s="12">
        <f t="shared" si="220"/>
        <v>6518.7</v>
      </c>
      <c r="W1746" s="12">
        <f t="shared" si="221"/>
        <v>5.04344827586207</v>
      </c>
      <c r="X1746" s="12">
        <f t="shared" si="222"/>
        <v>0</v>
      </c>
      <c r="Y1746" s="6">
        <f t="shared" si="223"/>
        <v>0</v>
      </c>
    </row>
    <row r="1747" spans="1:25">
      <c r="A1747" s="8" t="s">
        <v>3600</v>
      </c>
      <c r="B1747" s="9" t="s">
        <v>3601</v>
      </c>
      <c r="C1747" s="10" t="s">
        <v>4128</v>
      </c>
      <c r="D1747" s="10">
        <v>44976</v>
      </c>
      <c r="E1747" s="9">
        <v>2</v>
      </c>
      <c r="F1747" s="9">
        <v>19</v>
      </c>
      <c r="G1747" s="9">
        <v>2023</v>
      </c>
      <c r="H1747" s="10">
        <f t="shared" si="216"/>
        <v>44976</v>
      </c>
      <c r="I1747" s="10" t="str" cm="1">
        <f t="array" ref="I1747">_xlfn.IFS(E1747=1,"January",E1747=2,"Febuary",E1747=3,"March",E1747=4,"April",E1747=5,"May",E1747=6,"June",E1747=7,"July",E1747=8,"August",E1747=9,"September",E1747=10,"October",E1747=11,"November",E1747=12,"December",E1747&gt;12,_xlfn.IFS(F1747=1,"January",F1747=2,"Febuary",F1747=3,"March",F1747=4,"April",F1747=5,"May",F1747=6,"June",F1747=7,"July",F1747=8,"August",F1747=9,"September",F1747=10,"October",F1747=11,"November",F1747=12,"December"))</f>
        <v>Febuary</v>
      </c>
      <c r="J1747" s="10" t="str" cm="1">
        <f t="array" ref="J1747">_xlfn.IFS(OR(I1747="December",I1747="January",I1747="Febuary"),"Winter",OR(I1747="March",I1747="April",I1747="May"),"Spring",OR(I1747="June",I1747="July",I1747="August"),"Summer",OR(I1747="September",I1747="October",I1747="November"),"Fall")</f>
        <v>Winter</v>
      </c>
      <c r="K1747" s="13">
        <v>44991</v>
      </c>
      <c r="L1747" s="9">
        <f t="shared" si="217"/>
        <v>15</v>
      </c>
      <c r="M1747" s="9" t="s">
        <v>19</v>
      </c>
      <c r="N1747" s="9">
        <v>78236</v>
      </c>
      <c r="O1747" s="9">
        <v>1563</v>
      </c>
      <c r="P1747" s="14">
        <v>2358.78</v>
      </c>
      <c r="Q1747" s="14">
        <f t="shared" si="218"/>
        <v>2358.78</v>
      </c>
      <c r="R1747" s="9">
        <v>130</v>
      </c>
      <c r="S1747" s="9" t="b">
        <v>0</v>
      </c>
      <c r="T1747" s="9">
        <v>0</v>
      </c>
      <c r="U1747" s="9">
        <f t="shared" si="219"/>
        <v>0</v>
      </c>
      <c r="V1747" s="14">
        <f t="shared" si="220"/>
        <v>4141.22</v>
      </c>
      <c r="W1747" s="14">
        <f t="shared" si="221"/>
        <v>18.1444615384615</v>
      </c>
      <c r="X1747" s="14">
        <f t="shared" si="222"/>
        <v>0</v>
      </c>
      <c r="Y1747" s="9">
        <f t="shared" si="223"/>
        <v>0</v>
      </c>
    </row>
    <row r="1748" spans="1:25">
      <c r="A1748" s="5" t="s">
        <v>3602</v>
      </c>
      <c r="B1748" s="6" t="s">
        <v>3603</v>
      </c>
      <c r="C1748" s="7" t="s">
        <v>4128</v>
      </c>
      <c r="D1748" s="7">
        <v>45124</v>
      </c>
      <c r="E1748" s="6">
        <v>7</v>
      </c>
      <c r="F1748" s="6">
        <v>17</v>
      </c>
      <c r="G1748" s="6">
        <v>2023</v>
      </c>
      <c r="H1748" s="7">
        <f t="shared" si="216"/>
        <v>45124</v>
      </c>
      <c r="I1748" s="7" t="str" cm="1">
        <f t="array" ref="I1748">_xlfn.IFS(E1748=1,"January",E1748=2,"Febuary",E1748=3,"March",E1748=4,"April",E1748=5,"May",E1748=6,"June",E1748=7,"July",E1748=8,"August",E1748=9,"September",E1748=10,"October",E1748=11,"November",E1748=12,"December",E1748&gt;12,_xlfn.IFS(F1748=1,"January",F1748=2,"Febuary",F1748=3,"March",F1748=4,"April",F1748=5,"May",F1748=6,"June",F1748=7,"July",F1748=8,"August",F1748=9,"September",F1748=10,"October",F1748=11,"November",F1748=12,"December"))</f>
        <v>July</v>
      </c>
      <c r="J1748" s="7" t="str" cm="1">
        <f t="array" ref="J1748">_xlfn.IFS(OR(I1748="December",I1748="January",I1748="Febuary"),"Winter",OR(I1748="March",I1748="April",I1748="May"),"Spring",OR(I1748="June",I1748="July",I1748="August"),"Summer",OR(I1748="September",I1748="October",I1748="November"),"Fall")</f>
        <v>Summer</v>
      </c>
      <c r="K1748" s="11">
        <v>45152</v>
      </c>
      <c r="L1748" s="6">
        <f t="shared" si="217"/>
        <v>28</v>
      </c>
      <c r="M1748" s="6" t="s">
        <v>19</v>
      </c>
      <c r="N1748" s="6">
        <v>37509</v>
      </c>
      <c r="O1748" s="6">
        <v>378</v>
      </c>
      <c r="P1748" s="12">
        <v>380.23</v>
      </c>
      <c r="Q1748" s="12">
        <f t="shared" si="218"/>
        <v>380.23</v>
      </c>
      <c r="R1748" s="6">
        <v>64</v>
      </c>
      <c r="S1748" s="6" t="b">
        <v>1</v>
      </c>
      <c r="T1748" s="6">
        <v>0</v>
      </c>
      <c r="U1748" s="6">
        <f t="shared" si="219"/>
        <v>0</v>
      </c>
      <c r="V1748" s="12">
        <f t="shared" si="220"/>
        <v>2819.77</v>
      </c>
      <c r="W1748" s="12">
        <f t="shared" si="221"/>
        <v>5.94109375</v>
      </c>
      <c r="X1748" s="12">
        <f t="shared" si="222"/>
        <v>0</v>
      </c>
      <c r="Y1748" s="6">
        <f t="shared" si="223"/>
        <v>0</v>
      </c>
    </row>
    <row r="1749" spans="1:25">
      <c r="A1749" s="8" t="s">
        <v>3604</v>
      </c>
      <c r="B1749" s="9" t="s">
        <v>3605</v>
      </c>
      <c r="C1749" s="10" t="s">
        <v>4131</v>
      </c>
      <c r="D1749" s="10">
        <v>45054</v>
      </c>
      <c r="E1749" s="9">
        <v>5</v>
      </c>
      <c r="F1749" s="9">
        <v>8</v>
      </c>
      <c r="G1749" s="9">
        <v>2023</v>
      </c>
      <c r="H1749" s="10">
        <f t="shared" si="216"/>
        <v>45054</v>
      </c>
      <c r="I1749" s="10" t="str" cm="1">
        <f t="array" ref="I1749">_xlfn.IFS(E1749=1,"January",E1749=2,"Febuary",E1749=3,"March",E1749=4,"April",E1749=5,"May",E1749=6,"June",E1749=7,"July",E1749=8,"August",E1749=9,"September",E1749=10,"October",E1749=11,"November",E1749=12,"December",E1749&gt;12,_xlfn.IFS(F1749=1,"January",F1749=2,"Febuary",F1749=3,"March",F1749=4,"April",F1749=5,"May",F1749=6,"June",F1749=7,"July",F1749=8,"August",F1749=9,"September",F1749=10,"October",F1749=11,"November",F1749=12,"December"))</f>
        <v>May</v>
      </c>
      <c r="J1749" s="10" t="str" cm="1">
        <f t="array" ref="J1749">_xlfn.IFS(OR(I1749="December",I1749="January",I1749="Febuary"),"Winter",OR(I1749="March",I1749="April",I1749="May"),"Spring",OR(I1749="June",I1749="July",I1749="August"),"Summer",OR(I1749="September",I1749="October",I1749="November"),"Fall")</f>
        <v>Spring</v>
      </c>
      <c r="K1749" s="13">
        <v>45073</v>
      </c>
      <c r="L1749" s="9">
        <f t="shared" si="217"/>
        <v>19</v>
      </c>
      <c r="M1749" s="9" t="s">
        <v>41</v>
      </c>
      <c r="N1749" s="9">
        <v>43534</v>
      </c>
      <c r="O1749" s="9">
        <v>738</v>
      </c>
      <c r="P1749" s="14">
        <v>567.82</v>
      </c>
      <c r="Q1749" s="14">
        <f t="shared" si="218"/>
        <v>567.82</v>
      </c>
      <c r="R1749" s="9">
        <v>43</v>
      </c>
      <c r="S1749" s="9" t="b">
        <v>1</v>
      </c>
      <c r="T1749" s="9">
        <v>0</v>
      </c>
      <c r="U1749" s="9">
        <f t="shared" si="219"/>
        <v>0</v>
      </c>
      <c r="V1749" s="14">
        <f t="shared" si="220"/>
        <v>1582.18</v>
      </c>
      <c r="W1749" s="14">
        <f t="shared" si="221"/>
        <v>13.2051162790698</v>
      </c>
      <c r="X1749" s="14">
        <f t="shared" si="222"/>
        <v>0</v>
      </c>
      <c r="Y1749" s="9">
        <f t="shared" si="223"/>
        <v>0</v>
      </c>
    </row>
    <row r="1750" spans="1:25">
      <c r="A1750" s="5" t="s">
        <v>3606</v>
      </c>
      <c r="B1750" s="6" t="s">
        <v>3607</v>
      </c>
      <c r="C1750" s="7" t="s">
        <v>4128</v>
      </c>
      <c r="D1750" s="7">
        <v>45212</v>
      </c>
      <c r="E1750" s="6">
        <v>10</v>
      </c>
      <c r="F1750" s="6">
        <v>13</v>
      </c>
      <c r="G1750" s="6">
        <v>2023</v>
      </c>
      <c r="H1750" s="7">
        <f t="shared" si="216"/>
        <v>45212</v>
      </c>
      <c r="I1750" s="7" t="str" cm="1">
        <f t="array" ref="I1750">_xlfn.IFS(E1750=1,"January",E1750=2,"Febuary",E1750=3,"March",E1750=4,"April",E1750=5,"May",E1750=6,"June",E1750=7,"July",E1750=8,"August",E1750=9,"September",E1750=10,"October",E1750=11,"November",E1750=12,"December",E1750&gt;12,_xlfn.IFS(F1750=1,"January",F1750=2,"Febuary",F1750=3,"March",F1750=4,"April",F1750=5,"May",F1750=6,"June",F1750=7,"July",F1750=8,"August",F1750=9,"September",F1750=10,"October",F1750=11,"November",F1750=12,"December"))</f>
        <v>October</v>
      </c>
      <c r="J1750" s="7" t="str" cm="1">
        <f t="array" ref="J1750">_xlfn.IFS(OR(I1750="December",I1750="January",I1750="Febuary"),"Winter",OR(I1750="March",I1750="April",I1750="May"),"Spring",OR(I1750="June",I1750="July",I1750="August"),"Summer",OR(I1750="September",I1750="October",I1750="November"),"Fall")</f>
        <v>Fall</v>
      </c>
      <c r="K1750" s="11">
        <v>45238</v>
      </c>
      <c r="L1750" s="6">
        <f t="shared" si="217"/>
        <v>26</v>
      </c>
      <c r="M1750" s="6" t="s">
        <v>14</v>
      </c>
      <c r="N1750" s="6">
        <v>93241</v>
      </c>
      <c r="O1750" s="6">
        <v>1369</v>
      </c>
      <c r="P1750" s="12">
        <v>1262.25</v>
      </c>
      <c r="Q1750" s="12">
        <f t="shared" si="218"/>
        <v>1262.25</v>
      </c>
      <c r="R1750" s="6">
        <v>257</v>
      </c>
      <c r="S1750" s="6" t="b">
        <v>1</v>
      </c>
      <c r="T1750" s="6">
        <v>0</v>
      </c>
      <c r="U1750" s="6">
        <f t="shared" si="219"/>
        <v>0</v>
      </c>
      <c r="V1750" s="12">
        <f t="shared" si="220"/>
        <v>11587.75</v>
      </c>
      <c r="W1750" s="12">
        <f t="shared" si="221"/>
        <v>4.91147859922179</v>
      </c>
      <c r="X1750" s="12">
        <f t="shared" si="222"/>
        <v>0</v>
      </c>
      <c r="Y1750" s="6">
        <f t="shared" si="223"/>
        <v>0</v>
      </c>
    </row>
    <row r="1751" spans="1:25">
      <c r="A1751" s="8" t="s">
        <v>3608</v>
      </c>
      <c r="B1751" s="9" t="s">
        <v>3609</v>
      </c>
      <c r="C1751" s="10" t="s">
        <v>4128</v>
      </c>
      <c r="D1751" s="10">
        <v>44981</v>
      </c>
      <c r="E1751" s="9">
        <v>2</v>
      </c>
      <c r="F1751" s="9">
        <v>24</v>
      </c>
      <c r="G1751" s="9">
        <v>2023</v>
      </c>
      <c r="H1751" s="10">
        <f t="shared" si="216"/>
        <v>44981</v>
      </c>
      <c r="I1751" s="10" t="str" cm="1">
        <f t="array" ref="I1751">_xlfn.IFS(E1751=1,"January",E1751=2,"Febuary",E1751=3,"March",E1751=4,"April",E1751=5,"May",E1751=6,"June",E1751=7,"July",E1751=8,"August",E1751=9,"September",E1751=10,"October",E1751=11,"November",E1751=12,"December",E1751&gt;12,_xlfn.IFS(F1751=1,"January",F1751=2,"Febuary",F1751=3,"March",F1751=4,"April",F1751=5,"May",F1751=6,"June",F1751=7,"July",F1751=8,"August",F1751=9,"September",F1751=10,"October",F1751=11,"November",F1751=12,"December"))</f>
        <v>Febuary</v>
      </c>
      <c r="J1751" s="10" t="str" cm="1">
        <f t="array" ref="J1751">_xlfn.IFS(OR(I1751="December",I1751="January",I1751="Febuary"),"Winter",OR(I1751="March",I1751="April",I1751="May"),"Spring",OR(I1751="June",I1751="July",I1751="August"),"Summer",OR(I1751="September",I1751="October",I1751="November"),"Fall")</f>
        <v>Winter</v>
      </c>
      <c r="K1751" s="13">
        <v>45006</v>
      </c>
      <c r="L1751" s="9">
        <f t="shared" si="217"/>
        <v>25</v>
      </c>
      <c r="M1751" s="9" t="s">
        <v>41</v>
      </c>
      <c r="N1751" s="9">
        <v>19787</v>
      </c>
      <c r="O1751" s="9">
        <v>553</v>
      </c>
      <c r="P1751" s="14">
        <v>656.06</v>
      </c>
      <c r="Q1751" s="14">
        <f t="shared" si="218"/>
        <v>656.06</v>
      </c>
      <c r="R1751" s="9">
        <v>100</v>
      </c>
      <c r="S1751" s="9" t="b">
        <v>1</v>
      </c>
      <c r="T1751" s="9">
        <v>0</v>
      </c>
      <c r="U1751" s="9">
        <f t="shared" si="219"/>
        <v>0</v>
      </c>
      <c r="V1751" s="14">
        <f t="shared" si="220"/>
        <v>4343.94</v>
      </c>
      <c r="W1751" s="14">
        <f t="shared" si="221"/>
        <v>6.5606</v>
      </c>
      <c r="X1751" s="14">
        <f t="shared" si="222"/>
        <v>0</v>
      </c>
      <c r="Y1751" s="9">
        <f t="shared" si="223"/>
        <v>0</v>
      </c>
    </row>
    <row r="1752" spans="1:25">
      <c r="A1752" s="5" t="s">
        <v>3610</v>
      </c>
      <c r="B1752" s="6" t="s">
        <v>3611</v>
      </c>
      <c r="C1752" s="7" t="s">
        <v>4127</v>
      </c>
      <c r="D1752" s="7">
        <v>45272</v>
      </c>
      <c r="E1752" s="6">
        <v>12</v>
      </c>
      <c r="F1752" s="6">
        <v>12</v>
      </c>
      <c r="G1752" s="6">
        <v>2023</v>
      </c>
      <c r="H1752" s="7">
        <f t="shared" si="216"/>
        <v>45272</v>
      </c>
      <c r="I1752" s="7" t="str" cm="1">
        <f t="array" ref="I1752">_xlfn.IFS(E1752=1,"January",E1752=2,"Febuary",E1752=3,"March",E1752=4,"April",E1752=5,"May",E1752=6,"June",E1752=7,"July",E1752=8,"August",E1752=9,"September",E1752=10,"October",E1752=11,"November",E1752=12,"December",E1752&gt;12,_xlfn.IFS(F1752=1,"January",F1752=2,"Febuary",F1752=3,"March",F1752=4,"April",F1752=5,"May",F1752=6,"June",F1752=7,"July",F1752=8,"August",F1752=9,"September",F1752=10,"October",F1752=11,"November",F1752=12,"December"))</f>
        <v>December</v>
      </c>
      <c r="J1752" s="7" t="str" cm="1">
        <f t="array" ref="J1752">_xlfn.IFS(OR(I1752="December",I1752="January",I1752="Febuary"),"Winter",OR(I1752="March",I1752="April",I1752="May"),"Spring",OR(I1752="June",I1752="July",I1752="August"),"Summer",OR(I1752="September",I1752="October",I1752="November"),"Fall")</f>
        <v>Winter</v>
      </c>
      <c r="K1752" s="11">
        <v>45296</v>
      </c>
      <c r="L1752" s="6">
        <f t="shared" si="217"/>
        <v>24</v>
      </c>
      <c r="M1752" s="6" t="s">
        <v>41</v>
      </c>
      <c r="N1752" s="6">
        <v>49845</v>
      </c>
      <c r="O1752" s="6">
        <v>1719</v>
      </c>
      <c r="P1752" s="12">
        <v>2085.28</v>
      </c>
      <c r="Q1752" s="12">
        <f t="shared" si="218"/>
        <v>2085.28</v>
      </c>
      <c r="R1752" s="6">
        <v>0</v>
      </c>
      <c r="S1752" s="6" t="b">
        <v>1</v>
      </c>
      <c r="T1752" s="6">
        <v>0</v>
      </c>
      <c r="U1752" s="6">
        <f t="shared" si="219"/>
        <v>0</v>
      </c>
      <c r="V1752" s="12">
        <f t="shared" si="220"/>
        <v>-2085.28</v>
      </c>
      <c r="W1752" s="12">
        <f t="shared" si="221"/>
        <v>0</v>
      </c>
      <c r="X1752" s="12">
        <f t="shared" si="222"/>
        <v>0</v>
      </c>
      <c r="Y1752" s="6">
        <f t="shared" si="223"/>
        <v>0</v>
      </c>
    </row>
    <row r="1753" spans="1:25">
      <c r="A1753" s="8" t="s">
        <v>3612</v>
      </c>
      <c r="B1753" s="9" t="s">
        <v>3613</v>
      </c>
      <c r="C1753" s="10" t="s">
        <v>4129</v>
      </c>
      <c r="D1753" s="10">
        <v>44980</v>
      </c>
      <c r="E1753" s="9">
        <v>2</v>
      </c>
      <c r="F1753" s="9">
        <v>23</v>
      </c>
      <c r="G1753" s="9">
        <v>2023</v>
      </c>
      <c r="H1753" s="10">
        <f t="shared" si="216"/>
        <v>44980</v>
      </c>
      <c r="I1753" s="10" t="str" cm="1">
        <f t="array" ref="I1753">_xlfn.IFS(E1753=1,"January",E1753=2,"Febuary",E1753=3,"March",E1753=4,"April",E1753=5,"May",E1753=6,"June",E1753=7,"July",E1753=8,"August",E1753=9,"September",E1753=10,"October",E1753=11,"November",E1753=12,"December",E1753&gt;12,_xlfn.IFS(F1753=1,"January",F1753=2,"Febuary",F1753=3,"March",F1753=4,"April",F1753=5,"May",F1753=6,"June",F1753=7,"July",F1753=8,"August",F1753=9,"September",F1753=10,"October",F1753=11,"November",F1753=12,"December"))</f>
        <v>Febuary</v>
      </c>
      <c r="J1753" s="10" t="str" cm="1">
        <f t="array" ref="J1753">_xlfn.IFS(OR(I1753="December",I1753="January",I1753="Febuary"),"Winter",OR(I1753="March",I1753="April",I1753="May"),"Spring",OR(I1753="June",I1753="July",I1753="August"),"Summer",OR(I1753="September",I1753="October",I1753="November"),"Fall")</f>
        <v>Winter</v>
      </c>
      <c r="K1753" s="13">
        <v>44985</v>
      </c>
      <c r="L1753" s="9">
        <f t="shared" si="217"/>
        <v>5</v>
      </c>
      <c r="M1753" s="9" t="s">
        <v>23</v>
      </c>
      <c r="N1753" s="9">
        <v>58932</v>
      </c>
      <c r="O1753" s="9">
        <v>1091</v>
      </c>
      <c r="P1753" s="14">
        <v>1826.88</v>
      </c>
      <c r="Q1753" s="14">
        <f t="shared" si="218"/>
        <v>1826.88</v>
      </c>
      <c r="R1753" s="9">
        <v>56</v>
      </c>
      <c r="S1753" s="9" t="b">
        <v>1</v>
      </c>
      <c r="T1753" s="9">
        <v>58956</v>
      </c>
      <c r="U1753" s="9">
        <f t="shared" si="219"/>
        <v>0.0949860913223421</v>
      </c>
      <c r="V1753" s="14">
        <f t="shared" si="220"/>
        <v>973.12</v>
      </c>
      <c r="W1753" s="14">
        <f t="shared" si="221"/>
        <v>32.6228571428571</v>
      </c>
      <c r="X1753" s="14">
        <f t="shared" si="222"/>
        <v>0.0309871768776715</v>
      </c>
      <c r="Y1753" s="9">
        <f t="shared" si="223"/>
        <v>1.00040724903278</v>
      </c>
    </row>
    <row r="1754" spans="1:25">
      <c r="A1754" s="5" t="s">
        <v>3614</v>
      </c>
      <c r="B1754" s="6" t="s">
        <v>3615</v>
      </c>
      <c r="C1754" s="7" t="s">
        <v>4131</v>
      </c>
      <c r="D1754" s="7">
        <v>45132</v>
      </c>
      <c r="E1754" s="6">
        <v>7</v>
      </c>
      <c r="F1754" s="6">
        <v>25</v>
      </c>
      <c r="G1754" s="6">
        <v>2023</v>
      </c>
      <c r="H1754" s="7">
        <f t="shared" si="216"/>
        <v>45132</v>
      </c>
      <c r="I1754" s="7" t="str" cm="1">
        <f t="array" ref="I1754">_xlfn.IFS(E1754=1,"January",E1754=2,"Febuary",E1754=3,"March",E1754=4,"April",E1754=5,"May",E1754=6,"June",E1754=7,"July",E1754=8,"August",E1754=9,"September",E1754=10,"October",E1754=11,"November",E1754=12,"December",E1754&gt;12,_xlfn.IFS(F1754=1,"January",F1754=2,"Febuary",F1754=3,"March",F1754=4,"April",F1754=5,"May",F1754=6,"June",F1754=7,"July",F1754=8,"August",F1754=9,"September",F1754=10,"October",F1754=11,"November",F1754=12,"December"))</f>
        <v>July</v>
      </c>
      <c r="J1754" s="7" t="str" cm="1">
        <f t="array" ref="J1754">_xlfn.IFS(OR(I1754="December",I1754="January",I1754="Febuary"),"Winter",OR(I1754="March",I1754="April",I1754="May"),"Spring",OR(I1754="June",I1754="July",I1754="August"),"Summer",OR(I1754="September",I1754="October",I1754="November"),"Fall")</f>
        <v>Summer</v>
      </c>
      <c r="K1754" s="11">
        <v>45153</v>
      </c>
      <c r="L1754" s="6">
        <f t="shared" si="217"/>
        <v>21</v>
      </c>
      <c r="M1754" s="6" t="s">
        <v>19</v>
      </c>
      <c r="N1754" s="6">
        <v>93124</v>
      </c>
      <c r="O1754" s="6">
        <v>4429</v>
      </c>
      <c r="P1754" s="12">
        <v>7198.14</v>
      </c>
      <c r="Q1754" s="12">
        <f t="shared" si="218"/>
        <v>3636.145</v>
      </c>
      <c r="R1754" s="6">
        <v>0</v>
      </c>
      <c r="S1754" s="6" t="b">
        <v>0</v>
      </c>
      <c r="T1754" s="6">
        <v>0</v>
      </c>
      <c r="U1754" s="6">
        <f t="shared" si="219"/>
        <v>0</v>
      </c>
      <c r="V1754" s="12">
        <f t="shared" si="220"/>
        <v>-3636.145</v>
      </c>
      <c r="W1754" s="12">
        <f t="shared" si="221"/>
        <v>0</v>
      </c>
      <c r="X1754" s="12">
        <f t="shared" si="222"/>
        <v>0</v>
      </c>
      <c r="Y1754" s="6">
        <f t="shared" si="223"/>
        <v>0</v>
      </c>
    </row>
    <row r="1755" spans="1:25">
      <c r="A1755" s="8" t="s">
        <v>3616</v>
      </c>
      <c r="B1755" s="9" t="s">
        <v>3617</v>
      </c>
      <c r="C1755" s="10" t="s">
        <v>4131</v>
      </c>
      <c r="D1755" s="10">
        <v>45200</v>
      </c>
      <c r="E1755" s="9">
        <v>10</v>
      </c>
      <c r="F1755" s="9">
        <v>1</v>
      </c>
      <c r="G1755" s="9">
        <v>2023</v>
      </c>
      <c r="H1755" s="10">
        <f t="shared" si="216"/>
        <v>45200</v>
      </c>
      <c r="I1755" s="10" t="str" cm="1">
        <f t="array" ref="I1755">_xlfn.IFS(E1755=1,"January",E1755=2,"Febuary",E1755=3,"March",E1755=4,"April",E1755=5,"May",E1755=6,"June",E1755=7,"July",E1755=8,"August",E1755=9,"September",E1755=10,"October",E1755=11,"November",E1755=12,"December",E1755&gt;12,_xlfn.IFS(F1755=1,"January",F1755=2,"Febuary",F1755=3,"March",F1755=4,"April",F1755=5,"May",F1755=6,"June",F1755=7,"July",F1755=8,"August",F1755=9,"September",F1755=10,"October",F1755=11,"November",F1755=12,"December"))</f>
        <v>October</v>
      </c>
      <c r="J1755" s="10" t="str" cm="1">
        <f t="array" ref="J1755">_xlfn.IFS(OR(I1755="December",I1755="January",I1755="Febuary"),"Winter",OR(I1755="March",I1755="April",I1755="May"),"Spring",OR(I1755="June",I1755="July",I1755="August"),"Summer",OR(I1755="September",I1755="October",I1755="November"),"Fall")</f>
        <v>Fall</v>
      </c>
      <c r="K1755" s="13">
        <v>45226</v>
      </c>
      <c r="L1755" s="9">
        <f t="shared" si="217"/>
        <v>26</v>
      </c>
      <c r="M1755" s="9" t="s">
        <v>14</v>
      </c>
      <c r="N1755" s="9">
        <v>92659</v>
      </c>
      <c r="O1755" s="9">
        <v>951</v>
      </c>
      <c r="P1755" s="14">
        <v>1127.15</v>
      </c>
      <c r="Q1755" s="14">
        <f t="shared" si="218"/>
        <v>1127.15</v>
      </c>
      <c r="R1755" s="9">
        <v>105</v>
      </c>
      <c r="S1755" s="9" t="b">
        <v>0</v>
      </c>
      <c r="T1755" s="9">
        <v>0</v>
      </c>
      <c r="U1755" s="9">
        <f t="shared" si="219"/>
        <v>0</v>
      </c>
      <c r="V1755" s="14">
        <f t="shared" si="220"/>
        <v>4122.85</v>
      </c>
      <c r="W1755" s="14">
        <f t="shared" si="221"/>
        <v>10.7347619047619</v>
      </c>
      <c r="X1755" s="14">
        <f t="shared" si="222"/>
        <v>0</v>
      </c>
      <c r="Y1755" s="9">
        <f t="shared" si="223"/>
        <v>0</v>
      </c>
    </row>
    <row r="1756" spans="1:25">
      <c r="A1756" s="5" t="s">
        <v>3618</v>
      </c>
      <c r="B1756" s="6" t="s">
        <v>3619</v>
      </c>
      <c r="C1756" s="7" t="s">
        <v>4127</v>
      </c>
      <c r="D1756" s="7">
        <v>45107</v>
      </c>
      <c r="E1756" s="6">
        <v>6</v>
      </c>
      <c r="F1756" s="6">
        <v>30</v>
      </c>
      <c r="G1756" s="6">
        <v>2023</v>
      </c>
      <c r="H1756" s="7">
        <f t="shared" si="216"/>
        <v>45107</v>
      </c>
      <c r="I1756" s="7" t="str" cm="1">
        <f t="array" ref="I1756">_xlfn.IFS(E1756=1,"January",E1756=2,"Febuary",E1756=3,"March",E1756=4,"April",E1756=5,"May",E1756=6,"June",E1756=7,"July",E1756=8,"August",E1756=9,"September",E1756=10,"October",E1756=11,"November",E1756=12,"December",E1756&gt;12,_xlfn.IFS(F1756=1,"January",F1756=2,"Febuary",F1756=3,"March",F1756=4,"April",F1756=5,"May",F1756=6,"June",F1756=7,"July",F1756=8,"August",F1756=9,"September",F1756=10,"October",F1756=11,"November",F1756=12,"December"))</f>
        <v>June</v>
      </c>
      <c r="J1756" s="7" t="str" cm="1">
        <f t="array" ref="J1756">_xlfn.IFS(OR(I1756="December",I1756="January",I1756="Febuary"),"Winter",OR(I1756="March",I1756="April",I1756="May"),"Spring",OR(I1756="June",I1756="July",I1756="August"),"Summer",OR(I1756="September",I1756="October",I1756="November"),"Fall")</f>
        <v>Summer</v>
      </c>
      <c r="K1756" s="11">
        <v>45117</v>
      </c>
      <c r="L1756" s="6">
        <f t="shared" si="217"/>
        <v>10</v>
      </c>
      <c r="M1756" s="6" t="s">
        <v>23</v>
      </c>
      <c r="N1756" s="6">
        <v>34062</v>
      </c>
      <c r="O1756" s="6">
        <v>1392</v>
      </c>
      <c r="P1756" s="12">
        <v>500000</v>
      </c>
      <c r="Q1756" s="12">
        <f t="shared" si="218"/>
        <v>3636.145</v>
      </c>
      <c r="R1756" s="6">
        <v>165</v>
      </c>
      <c r="S1756" s="6" t="b">
        <v>0</v>
      </c>
      <c r="T1756" s="6">
        <v>0</v>
      </c>
      <c r="U1756" s="6">
        <f t="shared" si="219"/>
        <v>0</v>
      </c>
      <c r="V1756" s="12">
        <f t="shared" si="220"/>
        <v>4613.855</v>
      </c>
      <c r="W1756" s="12">
        <f t="shared" si="221"/>
        <v>22.0372424242424</v>
      </c>
      <c r="X1756" s="12">
        <f t="shared" si="222"/>
        <v>0</v>
      </c>
      <c r="Y1756" s="6">
        <f t="shared" si="223"/>
        <v>0</v>
      </c>
    </row>
    <row r="1757" spans="1:25">
      <c r="A1757" s="8" t="s">
        <v>3620</v>
      </c>
      <c r="B1757" s="9" t="s">
        <v>3621</v>
      </c>
      <c r="C1757" s="10" t="s">
        <v>4131</v>
      </c>
      <c r="D1757" s="10">
        <v>45093</v>
      </c>
      <c r="E1757" s="9">
        <v>6</v>
      </c>
      <c r="F1757" s="9">
        <v>16</v>
      </c>
      <c r="G1757" s="9">
        <v>2023</v>
      </c>
      <c r="H1757" s="10">
        <f t="shared" si="216"/>
        <v>45093</v>
      </c>
      <c r="I1757" s="10" t="str" cm="1">
        <f t="array" ref="I1757">_xlfn.IFS(E1757=1,"January",E1757=2,"Febuary",E1757=3,"March",E1757=4,"April",E1757=5,"May",E1757=6,"June",E1757=7,"July",E1757=8,"August",E1757=9,"September",E1757=10,"October",E1757=11,"November",E1757=12,"December",E1757&gt;12,_xlfn.IFS(F1757=1,"January",F1757=2,"Febuary",F1757=3,"March",F1757=4,"April",F1757=5,"May",F1757=6,"June",F1757=7,"July",F1757=8,"August",F1757=9,"September",F1757=10,"October",F1757=11,"November",F1757=12,"December"))</f>
        <v>June</v>
      </c>
      <c r="J1757" s="10" t="str" cm="1">
        <f t="array" ref="J1757">_xlfn.IFS(OR(I1757="December",I1757="January",I1757="Febuary"),"Winter",OR(I1757="March",I1757="April",I1757="May"),"Spring",OR(I1757="June",I1757="July",I1757="August"),"Summer",OR(I1757="September",I1757="October",I1757="November"),"Fall")</f>
        <v>Summer</v>
      </c>
      <c r="K1757" s="13">
        <v>45106</v>
      </c>
      <c r="L1757" s="9">
        <f t="shared" si="217"/>
        <v>13</v>
      </c>
      <c r="M1757" s="9" t="s">
        <v>14</v>
      </c>
      <c r="N1757" s="9">
        <v>76713</v>
      </c>
      <c r="O1757" s="9">
        <v>2685</v>
      </c>
      <c r="P1757" s="14">
        <v>1802.59</v>
      </c>
      <c r="Q1757" s="14">
        <f t="shared" si="218"/>
        <v>1802.59</v>
      </c>
      <c r="R1757" s="9">
        <v>254</v>
      </c>
      <c r="S1757" s="9" t="b">
        <v>0</v>
      </c>
      <c r="T1757" s="9">
        <v>0</v>
      </c>
      <c r="U1757" s="9">
        <f t="shared" si="219"/>
        <v>0</v>
      </c>
      <c r="V1757" s="14">
        <f t="shared" si="220"/>
        <v>10897.41</v>
      </c>
      <c r="W1757" s="14">
        <f t="shared" si="221"/>
        <v>7.09681102362205</v>
      </c>
      <c r="X1757" s="14">
        <f t="shared" si="222"/>
        <v>0</v>
      </c>
      <c r="Y1757" s="9">
        <f t="shared" si="223"/>
        <v>0</v>
      </c>
    </row>
    <row r="1758" spans="1:25">
      <c r="A1758" s="5" t="s">
        <v>3622</v>
      </c>
      <c r="B1758" s="6" t="s">
        <v>3623</v>
      </c>
      <c r="C1758" s="7" t="s">
        <v>4129</v>
      </c>
      <c r="D1758" s="7">
        <v>45251</v>
      </c>
      <c r="E1758" s="6">
        <v>11</v>
      </c>
      <c r="F1758" s="6">
        <v>21</v>
      </c>
      <c r="G1758" s="6">
        <v>2023</v>
      </c>
      <c r="H1758" s="7">
        <f t="shared" si="216"/>
        <v>45251</v>
      </c>
      <c r="I1758" s="7" t="str" cm="1">
        <f t="array" ref="I1758">_xlfn.IFS(E1758=1,"January",E1758=2,"Febuary",E1758=3,"March",E1758=4,"April",E1758=5,"May",E1758=6,"June",E1758=7,"July",E1758=8,"August",E1758=9,"September",E1758=10,"October",E1758=11,"November",E1758=12,"December",E1758&gt;12,_xlfn.IFS(F1758=1,"January",F1758=2,"Febuary",F1758=3,"March",F1758=4,"April",F1758=5,"May",F1758=6,"June",F1758=7,"July",F1758=8,"August",F1758=9,"September",F1758=10,"October",F1758=11,"November",F1758=12,"December"))</f>
        <v>November</v>
      </c>
      <c r="J1758" s="7" t="str" cm="1">
        <f t="array" ref="J1758">_xlfn.IFS(OR(I1758="December",I1758="January",I1758="Febuary"),"Winter",OR(I1758="March",I1758="April",I1758="May"),"Spring",OR(I1758="June",I1758="July",I1758="August"),"Summer",OR(I1758="September",I1758="October",I1758="November"),"Fall")</f>
        <v>Fall</v>
      </c>
      <c r="K1758" s="11">
        <v>45259</v>
      </c>
      <c r="L1758" s="6">
        <f t="shared" si="217"/>
        <v>8</v>
      </c>
      <c r="M1758" s="6" t="s">
        <v>33</v>
      </c>
      <c r="N1758" s="6">
        <v>88263</v>
      </c>
      <c r="O1758" s="6">
        <v>2201</v>
      </c>
      <c r="P1758" s="12">
        <v>1943.55</v>
      </c>
      <c r="Q1758" s="12">
        <f t="shared" si="218"/>
        <v>1943.55</v>
      </c>
      <c r="R1758" s="6">
        <v>0</v>
      </c>
      <c r="S1758" s="6" t="b">
        <v>0</v>
      </c>
      <c r="T1758" s="6">
        <v>0</v>
      </c>
      <c r="U1758" s="6">
        <f t="shared" si="219"/>
        <v>0</v>
      </c>
      <c r="V1758" s="12">
        <f t="shared" si="220"/>
        <v>-1943.55</v>
      </c>
      <c r="W1758" s="12">
        <f t="shared" si="221"/>
        <v>0</v>
      </c>
      <c r="X1758" s="12">
        <f t="shared" si="222"/>
        <v>0</v>
      </c>
      <c r="Y1758" s="6">
        <f t="shared" si="223"/>
        <v>0</v>
      </c>
    </row>
    <row r="1759" spans="1:25">
      <c r="A1759" s="8" t="s">
        <v>3624</v>
      </c>
      <c r="B1759" s="9" t="s">
        <v>3625</v>
      </c>
      <c r="C1759" s="10" t="s">
        <v>4127</v>
      </c>
      <c r="D1759" s="10">
        <v>45238</v>
      </c>
      <c r="E1759" s="9">
        <v>11</v>
      </c>
      <c r="F1759" s="9">
        <v>8</v>
      </c>
      <c r="G1759" s="9">
        <v>2023</v>
      </c>
      <c r="H1759" s="10">
        <f t="shared" si="216"/>
        <v>45238</v>
      </c>
      <c r="I1759" s="10" t="str" cm="1">
        <f t="array" ref="I1759">_xlfn.IFS(E1759=1,"January",E1759=2,"Febuary",E1759=3,"March",E1759=4,"April",E1759=5,"May",E1759=6,"June",E1759=7,"July",E1759=8,"August",E1759=9,"September",E1759=10,"October",E1759=11,"November",E1759=12,"December",E1759&gt;12,_xlfn.IFS(F1759=1,"January",F1759=2,"Febuary",F1759=3,"March",F1759=4,"April",F1759=5,"May",F1759=6,"June",F1759=7,"July",F1759=8,"August",F1759=9,"September",F1759=10,"October",F1759=11,"November",F1759=12,"December"))</f>
        <v>November</v>
      </c>
      <c r="J1759" s="10" t="str" cm="1">
        <f t="array" ref="J1759">_xlfn.IFS(OR(I1759="December",I1759="January",I1759="Febuary"),"Winter",OR(I1759="March",I1759="April",I1759="May"),"Spring",OR(I1759="June",I1759="July",I1759="August"),"Summer",OR(I1759="September",I1759="October",I1759="November"),"Fall")</f>
        <v>Fall</v>
      </c>
      <c r="K1759" s="13">
        <v>45243</v>
      </c>
      <c r="L1759" s="9">
        <f t="shared" si="217"/>
        <v>5</v>
      </c>
      <c r="M1759" s="9" t="s">
        <v>23</v>
      </c>
      <c r="N1759" s="9">
        <v>96756</v>
      </c>
      <c r="O1759" s="9">
        <v>1162</v>
      </c>
      <c r="P1759" s="14">
        <v>2024.16</v>
      </c>
      <c r="Q1759" s="14">
        <f t="shared" si="218"/>
        <v>2024.16</v>
      </c>
      <c r="R1759" s="9">
        <v>160</v>
      </c>
      <c r="S1759" s="9" t="b">
        <v>1</v>
      </c>
      <c r="T1759" s="9">
        <v>0</v>
      </c>
      <c r="U1759" s="9">
        <f t="shared" si="219"/>
        <v>0</v>
      </c>
      <c r="V1759" s="14">
        <f t="shared" si="220"/>
        <v>5975.84</v>
      </c>
      <c r="W1759" s="14">
        <f t="shared" si="221"/>
        <v>12.651</v>
      </c>
      <c r="X1759" s="14">
        <f t="shared" si="222"/>
        <v>0</v>
      </c>
      <c r="Y1759" s="9">
        <f t="shared" si="223"/>
        <v>0</v>
      </c>
    </row>
    <row r="1760" spans="1:25">
      <c r="A1760" s="5" t="s">
        <v>3626</v>
      </c>
      <c r="B1760" s="6" t="s">
        <v>3627</v>
      </c>
      <c r="C1760" s="7" t="s">
        <v>4129</v>
      </c>
      <c r="D1760" s="7">
        <v>45119</v>
      </c>
      <c r="E1760" s="6">
        <v>7</v>
      </c>
      <c r="F1760" s="6">
        <v>12</v>
      </c>
      <c r="G1760" s="6">
        <v>2023</v>
      </c>
      <c r="H1760" s="7">
        <f t="shared" si="216"/>
        <v>45119</v>
      </c>
      <c r="I1760" s="7" t="str" cm="1">
        <f t="array" ref="I1760">_xlfn.IFS(E1760=1,"January",E1760=2,"Febuary",E1760=3,"March",E1760=4,"April",E1760=5,"May",E1760=6,"June",E1760=7,"July",E1760=8,"August",E1760=9,"September",E1760=10,"October",E1760=11,"November",E1760=12,"December",E1760&gt;12,_xlfn.IFS(F1760=1,"January",F1760=2,"Febuary",F1760=3,"March",F1760=4,"April",F1760=5,"May",F1760=6,"June",F1760=7,"July",F1760=8,"August",F1760=9,"September",F1760=10,"October",F1760=11,"November",F1760=12,"December"))</f>
        <v>July</v>
      </c>
      <c r="J1760" s="7" t="str" cm="1">
        <f t="array" ref="J1760">_xlfn.IFS(OR(I1760="December",I1760="January",I1760="Febuary"),"Winter",OR(I1760="March",I1760="April",I1760="May"),"Spring",OR(I1760="June",I1760="July",I1760="August"),"Summer",OR(I1760="September",I1760="October",I1760="November"),"Fall")</f>
        <v>Summer</v>
      </c>
      <c r="K1760" s="11">
        <v>45120</v>
      </c>
      <c r="L1760" s="6">
        <f t="shared" si="217"/>
        <v>1</v>
      </c>
      <c r="M1760" s="6" t="s">
        <v>33</v>
      </c>
      <c r="N1760" s="6">
        <v>61461</v>
      </c>
      <c r="O1760" s="6">
        <v>2157</v>
      </c>
      <c r="P1760" s="12">
        <v>2301.5</v>
      </c>
      <c r="Q1760" s="12">
        <f t="shared" si="218"/>
        <v>2301.5</v>
      </c>
      <c r="R1760" s="6">
        <v>0</v>
      </c>
      <c r="S1760" s="6" t="b">
        <v>0</v>
      </c>
      <c r="T1760" s="6">
        <v>0</v>
      </c>
      <c r="U1760" s="6">
        <f t="shared" si="219"/>
        <v>0</v>
      </c>
      <c r="V1760" s="12">
        <f t="shared" si="220"/>
        <v>-2301.5</v>
      </c>
      <c r="W1760" s="12">
        <f t="shared" si="221"/>
        <v>0</v>
      </c>
      <c r="X1760" s="12">
        <f t="shared" si="222"/>
        <v>0</v>
      </c>
      <c r="Y1760" s="6">
        <f t="shared" si="223"/>
        <v>0</v>
      </c>
    </row>
    <row r="1761" spans="1:25">
      <c r="A1761" s="8" t="s">
        <v>3628</v>
      </c>
      <c r="B1761" s="9" t="s">
        <v>3629</v>
      </c>
      <c r="C1761" s="10" t="s">
        <v>4127</v>
      </c>
      <c r="D1761" s="10">
        <v>45057</v>
      </c>
      <c r="E1761" s="9">
        <v>5</v>
      </c>
      <c r="F1761" s="9">
        <v>11</v>
      </c>
      <c r="G1761" s="9">
        <v>2023</v>
      </c>
      <c r="H1761" s="10">
        <f t="shared" si="216"/>
        <v>45057</v>
      </c>
      <c r="I1761" s="10" t="str" cm="1">
        <f t="array" ref="I1761">_xlfn.IFS(E1761=1,"January",E1761=2,"Febuary",E1761=3,"March",E1761=4,"April",E1761=5,"May",E1761=6,"June",E1761=7,"July",E1761=8,"August",E1761=9,"September",E1761=10,"October",E1761=11,"November",E1761=12,"December",E1761&gt;12,_xlfn.IFS(F1761=1,"January",F1761=2,"Febuary",F1761=3,"March",F1761=4,"April",F1761=5,"May",F1761=6,"June",F1761=7,"July",F1761=8,"August",F1761=9,"September",F1761=10,"October",F1761=11,"November",F1761=12,"December"))</f>
        <v>May</v>
      </c>
      <c r="J1761" s="10" t="str" cm="1">
        <f t="array" ref="J1761">_xlfn.IFS(OR(I1761="December",I1761="January",I1761="Febuary"),"Winter",OR(I1761="March",I1761="April",I1761="May"),"Spring",OR(I1761="June",I1761="July",I1761="August"),"Summer",OR(I1761="September",I1761="October",I1761="November"),"Fall")</f>
        <v>Spring</v>
      </c>
      <c r="K1761" s="13">
        <v>45052</v>
      </c>
      <c r="L1761" s="9">
        <f t="shared" si="217"/>
        <v>45087</v>
      </c>
      <c r="M1761" s="9" t="s">
        <v>23</v>
      </c>
      <c r="N1761" s="9">
        <v>76418</v>
      </c>
      <c r="O1761" s="9">
        <v>1942</v>
      </c>
      <c r="P1761" s="14">
        <v>3829.18</v>
      </c>
      <c r="Q1761" s="14">
        <f t="shared" si="218"/>
        <v>3636.145</v>
      </c>
      <c r="R1761" s="9">
        <v>179</v>
      </c>
      <c r="S1761" s="9" t="b">
        <v>1</v>
      </c>
      <c r="T1761" s="9">
        <v>0</v>
      </c>
      <c r="U1761" s="9">
        <f t="shared" si="219"/>
        <v>0</v>
      </c>
      <c r="V1761" s="14">
        <f t="shared" si="220"/>
        <v>5313.855</v>
      </c>
      <c r="W1761" s="14">
        <f t="shared" si="221"/>
        <v>20.3136592178771</v>
      </c>
      <c r="X1761" s="14">
        <f t="shared" si="222"/>
        <v>0</v>
      </c>
      <c r="Y1761" s="9">
        <f t="shared" si="223"/>
        <v>0</v>
      </c>
    </row>
    <row r="1762" spans="1:25">
      <c r="A1762" s="5" t="s">
        <v>3630</v>
      </c>
      <c r="B1762" s="6" t="s">
        <v>3631</v>
      </c>
      <c r="C1762" s="7" t="s">
        <v>4127</v>
      </c>
      <c r="D1762" s="7" t="s">
        <v>1724</v>
      </c>
      <c r="E1762" s="6">
        <v>23</v>
      </c>
      <c r="F1762" s="6">
        <v>7</v>
      </c>
      <c r="G1762" s="6">
        <v>2023</v>
      </c>
      <c r="H1762" s="7">
        <f t="shared" si="216"/>
        <v>45130</v>
      </c>
      <c r="I1762" s="7" t="str" cm="1">
        <f t="array" ref="I1762">_xlfn.IFS(E1762=1,"January",E1762=2,"Febuary",E1762=3,"March",E1762=4,"April",E1762=5,"May",E1762=6,"June",E1762=7,"July",E1762=8,"August",E1762=9,"September",E1762=10,"October",E1762=11,"November",E1762=12,"December",E1762&gt;12,_xlfn.IFS(F1762=1,"January",F1762=2,"Febuary",F1762=3,"March",F1762=4,"April",F1762=5,"May",F1762=6,"June",F1762=7,"July",F1762=8,"August",F1762=9,"September",F1762=10,"October",F1762=11,"November",F1762=12,"December"))</f>
        <v>July</v>
      </c>
      <c r="J1762" s="7" t="str" cm="1">
        <f t="array" ref="J1762">_xlfn.IFS(OR(I1762="December",I1762="January",I1762="Febuary"),"Winter",OR(I1762="March",I1762="April",I1762="May"),"Spring",OR(I1762="June",I1762="July",I1762="August"),"Summer",OR(I1762="September",I1762="October",I1762="November"),"Fall")</f>
        <v>Summer</v>
      </c>
      <c r="K1762" s="11">
        <v>45138</v>
      </c>
      <c r="L1762" s="6">
        <f t="shared" si="217"/>
        <v>8</v>
      </c>
      <c r="M1762" s="6" t="s">
        <v>19</v>
      </c>
      <c r="N1762" s="6">
        <v>67672</v>
      </c>
      <c r="O1762" s="6">
        <v>3211</v>
      </c>
      <c r="P1762" s="12">
        <v>3851.21</v>
      </c>
      <c r="Q1762" s="12">
        <f t="shared" si="218"/>
        <v>3636.145</v>
      </c>
      <c r="R1762" s="6">
        <v>178</v>
      </c>
      <c r="S1762" s="6" t="b">
        <v>1</v>
      </c>
      <c r="T1762" s="6">
        <v>0</v>
      </c>
      <c r="U1762" s="6">
        <f t="shared" si="219"/>
        <v>0</v>
      </c>
      <c r="V1762" s="12">
        <f t="shared" si="220"/>
        <v>5263.855</v>
      </c>
      <c r="W1762" s="12">
        <f t="shared" si="221"/>
        <v>20.4277808988764</v>
      </c>
      <c r="X1762" s="12">
        <f t="shared" si="222"/>
        <v>0</v>
      </c>
      <c r="Y1762" s="6">
        <f t="shared" si="223"/>
        <v>0</v>
      </c>
    </row>
    <row r="1763" spans="1:25">
      <c r="A1763" s="8" t="s">
        <v>3632</v>
      </c>
      <c r="B1763" s="9" t="s">
        <v>3633</v>
      </c>
      <c r="C1763" s="10" t="s">
        <v>4129</v>
      </c>
      <c r="D1763" s="10">
        <v>44944</v>
      </c>
      <c r="E1763" s="9">
        <v>1</v>
      </c>
      <c r="F1763" s="9">
        <v>18</v>
      </c>
      <c r="G1763" s="9">
        <v>2023</v>
      </c>
      <c r="H1763" s="10">
        <f t="shared" si="216"/>
        <v>44944</v>
      </c>
      <c r="I1763" s="10" t="str" cm="1">
        <f t="array" ref="I1763">_xlfn.IFS(E1763=1,"January",E1763=2,"Febuary",E1763=3,"March",E1763=4,"April",E1763=5,"May",E1763=6,"June",E1763=7,"July",E1763=8,"August",E1763=9,"September",E1763=10,"October",E1763=11,"November",E1763=12,"December",E1763&gt;12,_xlfn.IFS(F1763=1,"January",F1763=2,"Febuary",F1763=3,"March",F1763=4,"April",F1763=5,"May",F1763=6,"June",F1763=7,"July",F1763=8,"August",F1763=9,"September",F1763=10,"October",F1763=11,"November",F1763=12,"December"))</f>
        <v>January</v>
      </c>
      <c r="J1763" s="10" t="str" cm="1">
        <f t="array" ref="J1763">_xlfn.IFS(OR(I1763="December",I1763="January",I1763="Febuary"),"Winter",OR(I1763="March",I1763="April",I1763="May"),"Spring",OR(I1763="June",I1763="July",I1763="August"),"Summer",OR(I1763="September",I1763="October",I1763="November"),"Fall")</f>
        <v>Winter</v>
      </c>
      <c r="K1763" s="13">
        <v>44973</v>
      </c>
      <c r="L1763" s="9">
        <f t="shared" si="217"/>
        <v>29</v>
      </c>
      <c r="M1763" s="9" t="s">
        <v>41</v>
      </c>
      <c r="N1763" s="9">
        <v>35832</v>
      </c>
      <c r="O1763" s="9">
        <v>1135</v>
      </c>
      <c r="P1763" s="14">
        <v>1915.77</v>
      </c>
      <c r="Q1763" s="14">
        <f t="shared" si="218"/>
        <v>1915.77</v>
      </c>
      <c r="R1763" s="9">
        <v>226</v>
      </c>
      <c r="S1763" s="9" t="b">
        <v>0</v>
      </c>
      <c r="T1763" s="9">
        <v>0</v>
      </c>
      <c r="U1763" s="9">
        <f t="shared" si="219"/>
        <v>0</v>
      </c>
      <c r="V1763" s="14">
        <f t="shared" si="220"/>
        <v>9384.23</v>
      </c>
      <c r="W1763" s="14">
        <f t="shared" si="221"/>
        <v>8.47685840707965</v>
      </c>
      <c r="X1763" s="14">
        <f t="shared" si="222"/>
        <v>0</v>
      </c>
      <c r="Y1763" s="9">
        <f t="shared" si="223"/>
        <v>0</v>
      </c>
    </row>
    <row r="1764" spans="1:25">
      <c r="A1764" s="5" t="s">
        <v>3634</v>
      </c>
      <c r="B1764" s="6" t="s">
        <v>3635</v>
      </c>
      <c r="C1764" s="7" t="s">
        <v>4131</v>
      </c>
      <c r="D1764" s="7">
        <v>45192</v>
      </c>
      <c r="E1764" s="6">
        <v>9</v>
      </c>
      <c r="F1764" s="6">
        <v>23</v>
      </c>
      <c r="G1764" s="6">
        <v>2023</v>
      </c>
      <c r="H1764" s="7">
        <f t="shared" si="216"/>
        <v>45192</v>
      </c>
      <c r="I1764" s="7" t="str" cm="1">
        <f t="array" ref="I1764">_xlfn.IFS(E1764=1,"January",E1764=2,"Febuary",E1764=3,"March",E1764=4,"April",E1764=5,"May",E1764=6,"June",E1764=7,"July",E1764=8,"August",E1764=9,"September",E1764=10,"October",E1764=11,"November",E1764=12,"December",E1764&gt;12,_xlfn.IFS(F1764=1,"January",F1764=2,"Febuary",F1764=3,"March",F1764=4,"April",F1764=5,"May",F1764=6,"June",F1764=7,"July",F1764=8,"August",F1764=9,"September",F1764=10,"October",F1764=11,"November",F1764=12,"December"))</f>
        <v>September</v>
      </c>
      <c r="J1764" s="7" t="str" cm="1">
        <f t="array" ref="J1764">_xlfn.IFS(OR(I1764="December",I1764="January",I1764="Febuary"),"Winter",OR(I1764="March",I1764="April",I1764="May"),"Spring",OR(I1764="June",I1764="July",I1764="August"),"Summer",OR(I1764="September",I1764="October",I1764="November"),"Fall")</f>
        <v>Fall</v>
      </c>
      <c r="K1764" s="11">
        <v>45207</v>
      </c>
      <c r="L1764" s="6">
        <f t="shared" si="217"/>
        <v>15</v>
      </c>
      <c r="M1764" s="6" t="s">
        <v>33</v>
      </c>
      <c r="N1764" s="6">
        <v>32966</v>
      </c>
      <c r="O1764" s="6">
        <v>1568</v>
      </c>
      <c r="P1764" s="12">
        <v>1730.23</v>
      </c>
      <c r="Q1764" s="12">
        <f t="shared" si="218"/>
        <v>1730.23</v>
      </c>
      <c r="R1764" s="6">
        <v>191</v>
      </c>
      <c r="S1764" s="6" t="b">
        <v>0</v>
      </c>
      <c r="T1764" s="6">
        <v>0</v>
      </c>
      <c r="U1764" s="6">
        <f t="shared" si="219"/>
        <v>0</v>
      </c>
      <c r="V1764" s="12">
        <f t="shared" si="220"/>
        <v>7819.77</v>
      </c>
      <c r="W1764" s="12">
        <f t="shared" si="221"/>
        <v>9.05879581151832</v>
      </c>
      <c r="X1764" s="12">
        <f t="shared" si="222"/>
        <v>0</v>
      </c>
      <c r="Y1764" s="6">
        <f t="shared" si="223"/>
        <v>0</v>
      </c>
    </row>
    <row r="1765" spans="1:25">
      <c r="A1765" s="8" t="s">
        <v>3636</v>
      </c>
      <c r="B1765" s="9" t="s">
        <v>3637</v>
      </c>
      <c r="C1765" s="10" t="s">
        <v>4129</v>
      </c>
      <c r="D1765" s="10">
        <v>44930</v>
      </c>
      <c r="E1765" s="9">
        <v>1</v>
      </c>
      <c r="F1765" s="9">
        <v>4</v>
      </c>
      <c r="G1765" s="9">
        <v>2023</v>
      </c>
      <c r="H1765" s="10">
        <f t="shared" si="216"/>
        <v>44930</v>
      </c>
      <c r="I1765" s="10" t="str" cm="1">
        <f t="array" ref="I1765">_xlfn.IFS(E1765=1,"January",E1765=2,"Febuary",E1765=3,"March",E1765=4,"April",E1765=5,"May",E1765=6,"June",E1765=7,"July",E1765=8,"August",E1765=9,"September",E1765=10,"October",E1765=11,"November",E1765=12,"December",E1765&gt;12,_xlfn.IFS(F1765=1,"January",F1765=2,"Febuary",F1765=3,"March",F1765=4,"April",F1765=5,"May",F1765=6,"June",F1765=7,"July",F1765=8,"August",F1765=9,"September",F1765=10,"October",F1765=11,"November",F1765=12,"December"))</f>
        <v>January</v>
      </c>
      <c r="J1765" s="10" t="str" cm="1">
        <f t="array" ref="J1765">_xlfn.IFS(OR(I1765="December",I1765="January",I1765="Febuary"),"Winter",OR(I1765="March",I1765="April",I1765="May"),"Spring",OR(I1765="June",I1765="July",I1765="August"),"Summer",OR(I1765="September",I1765="October",I1765="November"),"Fall")</f>
        <v>Winter</v>
      </c>
      <c r="K1765" s="13">
        <v>44939</v>
      </c>
      <c r="L1765" s="9">
        <f t="shared" si="217"/>
        <v>9</v>
      </c>
      <c r="M1765" s="9" t="s">
        <v>14</v>
      </c>
      <c r="N1765" s="9">
        <v>73545</v>
      </c>
      <c r="O1765" s="9">
        <v>1384</v>
      </c>
      <c r="P1765" s="14">
        <v>1574.2</v>
      </c>
      <c r="Q1765" s="14">
        <f t="shared" si="218"/>
        <v>1574.2</v>
      </c>
      <c r="R1765" s="9">
        <v>226</v>
      </c>
      <c r="S1765" s="9" t="b">
        <v>1</v>
      </c>
      <c r="T1765" s="9">
        <v>0</v>
      </c>
      <c r="U1765" s="9">
        <f t="shared" si="219"/>
        <v>0</v>
      </c>
      <c r="V1765" s="14">
        <f t="shared" si="220"/>
        <v>9725.8</v>
      </c>
      <c r="W1765" s="14">
        <f t="shared" si="221"/>
        <v>6.96548672566372</v>
      </c>
      <c r="X1765" s="14">
        <f t="shared" si="222"/>
        <v>0</v>
      </c>
      <c r="Y1765" s="9">
        <f t="shared" si="223"/>
        <v>0</v>
      </c>
    </row>
    <row r="1766" spans="1:25">
      <c r="A1766" s="5" t="s">
        <v>3638</v>
      </c>
      <c r="B1766" s="6" t="s">
        <v>3639</v>
      </c>
      <c r="C1766" s="7" t="s">
        <v>4129</v>
      </c>
      <c r="D1766" s="7">
        <v>45236</v>
      </c>
      <c r="E1766" s="6">
        <v>11</v>
      </c>
      <c r="F1766" s="6">
        <v>6</v>
      </c>
      <c r="G1766" s="6">
        <v>2023</v>
      </c>
      <c r="H1766" s="7">
        <f t="shared" si="216"/>
        <v>45236</v>
      </c>
      <c r="I1766" s="7" t="str" cm="1">
        <f t="array" ref="I1766">_xlfn.IFS(E1766=1,"January",E1766=2,"Febuary",E1766=3,"March",E1766=4,"April",E1766=5,"May",E1766=6,"June",E1766=7,"July",E1766=8,"August",E1766=9,"September",E1766=10,"October",E1766=11,"November",E1766=12,"December",E1766&gt;12,_xlfn.IFS(F1766=1,"January",F1766=2,"Febuary",F1766=3,"March",F1766=4,"April",F1766=5,"May",F1766=6,"June",F1766=7,"July",F1766=8,"August",F1766=9,"September",F1766=10,"October",F1766=11,"November",F1766=12,"December"))</f>
        <v>November</v>
      </c>
      <c r="J1766" s="7" t="str" cm="1">
        <f t="array" ref="J1766">_xlfn.IFS(OR(I1766="December",I1766="January",I1766="Febuary"),"Winter",OR(I1766="March",I1766="April",I1766="May"),"Spring",OR(I1766="June",I1766="July",I1766="August"),"Summer",OR(I1766="September",I1766="October",I1766="November"),"Fall")</f>
        <v>Fall</v>
      </c>
      <c r="K1766" s="11">
        <v>45104</v>
      </c>
      <c r="L1766" s="6">
        <f t="shared" si="217"/>
        <v>45266</v>
      </c>
      <c r="M1766" s="6" t="s">
        <v>33</v>
      </c>
      <c r="N1766" s="6">
        <v>13987</v>
      </c>
      <c r="O1766" s="6">
        <v>545</v>
      </c>
      <c r="P1766" s="12">
        <v>585.51</v>
      </c>
      <c r="Q1766" s="12">
        <f t="shared" si="218"/>
        <v>585.51</v>
      </c>
      <c r="R1766" s="6">
        <v>64</v>
      </c>
      <c r="S1766" s="6" t="b">
        <v>0</v>
      </c>
      <c r="T1766" s="6">
        <v>0</v>
      </c>
      <c r="U1766" s="6">
        <f t="shared" si="219"/>
        <v>0</v>
      </c>
      <c r="V1766" s="12">
        <f t="shared" si="220"/>
        <v>2614.49</v>
      </c>
      <c r="W1766" s="12">
        <f t="shared" si="221"/>
        <v>9.14859375</v>
      </c>
      <c r="X1766" s="12">
        <f t="shared" si="222"/>
        <v>0</v>
      </c>
      <c r="Y1766" s="6">
        <f t="shared" si="223"/>
        <v>0</v>
      </c>
    </row>
    <row r="1767" spans="1:25">
      <c r="A1767" s="8" t="s">
        <v>3640</v>
      </c>
      <c r="B1767" s="9" t="s">
        <v>3641</v>
      </c>
      <c r="C1767" s="10" t="s">
        <v>4127</v>
      </c>
      <c r="D1767" s="10">
        <v>45280</v>
      </c>
      <c r="E1767" s="9">
        <v>12</v>
      </c>
      <c r="F1767" s="9">
        <v>20</v>
      </c>
      <c r="G1767" s="9">
        <v>2023</v>
      </c>
      <c r="H1767" s="10">
        <f t="shared" si="216"/>
        <v>45280</v>
      </c>
      <c r="I1767" s="10" t="str" cm="1">
        <f t="array" ref="I1767">_xlfn.IFS(E1767=1,"January",E1767=2,"Febuary",E1767=3,"March",E1767=4,"April",E1767=5,"May",E1767=6,"June",E1767=7,"July",E1767=8,"August",E1767=9,"September",E1767=10,"October",E1767=11,"November",E1767=12,"December",E1767&gt;12,_xlfn.IFS(F1767=1,"January",F1767=2,"Febuary",F1767=3,"March",F1767=4,"April",F1767=5,"May",F1767=6,"June",F1767=7,"July",F1767=8,"August",F1767=9,"September",F1767=10,"October",F1767=11,"November",F1767=12,"December"))</f>
        <v>December</v>
      </c>
      <c r="J1767" s="10" t="str" cm="1">
        <f t="array" ref="J1767">_xlfn.IFS(OR(I1767="December",I1767="January",I1767="Febuary"),"Winter",OR(I1767="March",I1767="April",I1767="May"),"Spring",OR(I1767="June",I1767="July",I1767="August"),"Summer",OR(I1767="September",I1767="October",I1767="November"),"Fall")</f>
        <v>Winter</v>
      </c>
      <c r="K1767" s="13">
        <v>45293</v>
      </c>
      <c r="L1767" s="9">
        <f t="shared" si="217"/>
        <v>13</v>
      </c>
      <c r="M1767" s="9" t="s">
        <v>41</v>
      </c>
      <c r="N1767" s="9">
        <v>38311</v>
      </c>
      <c r="O1767" s="9">
        <v>1329</v>
      </c>
      <c r="P1767" s="14">
        <v>2097.98</v>
      </c>
      <c r="Q1767" s="14">
        <f t="shared" si="218"/>
        <v>2097.98</v>
      </c>
      <c r="R1767" s="9">
        <v>75</v>
      </c>
      <c r="S1767" s="9" t="b">
        <v>1</v>
      </c>
      <c r="T1767" s="9">
        <v>0</v>
      </c>
      <c r="U1767" s="9">
        <f t="shared" si="219"/>
        <v>0</v>
      </c>
      <c r="V1767" s="14">
        <f t="shared" si="220"/>
        <v>1652.02</v>
      </c>
      <c r="W1767" s="14">
        <f t="shared" si="221"/>
        <v>27.9730666666667</v>
      </c>
      <c r="X1767" s="14">
        <f t="shared" si="222"/>
        <v>0</v>
      </c>
      <c r="Y1767" s="9">
        <f t="shared" si="223"/>
        <v>0</v>
      </c>
    </row>
    <row r="1768" spans="1:25">
      <c r="A1768" s="5" t="s">
        <v>3642</v>
      </c>
      <c r="B1768" s="6" t="s">
        <v>3643</v>
      </c>
      <c r="C1768" s="7" t="s">
        <v>4129</v>
      </c>
      <c r="D1768" s="7">
        <v>45188</v>
      </c>
      <c r="E1768" s="6">
        <v>9</v>
      </c>
      <c r="F1768" s="6">
        <v>19</v>
      </c>
      <c r="G1768" s="6">
        <v>2023</v>
      </c>
      <c r="H1768" s="7">
        <f t="shared" si="216"/>
        <v>45188</v>
      </c>
      <c r="I1768" s="7" t="str" cm="1">
        <f t="array" ref="I1768">_xlfn.IFS(E1768=1,"January",E1768=2,"Febuary",E1768=3,"March",E1768=4,"April",E1768=5,"May",E1768=6,"June",E1768=7,"July",E1768=8,"August",E1768=9,"September",E1768=10,"October",E1768=11,"November",E1768=12,"December",E1768&gt;12,_xlfn.IFS(F1768=1,"January",F1768=2,"Febuary",F1768=3,"March",F1768=4,"April",F1768=5,"May",F1768=6,"June",F1768=7,"July",F1768=8,"August",F1768=9,"September",F1768=10,"October",F1768=11,"November",F1768=12,"December"))</f>
        <v>September</v>
      </c>
      <c r="J1768" s="7" t="str" cm="1">
        <f t="array" ref="J1768">_xlfn.IFS(OR(I1768="December",I1768="January",I1768="Febuary"),"Winter",OR(I1768="March",I1768="April",I1768="May"),"Spring",OR(I1768="June",I1768="July",I1768="August"),"Summer",OR(I1768="September",I1768="October",I1768="November"),"Fall")</f>
        <v>Fall</v>
      </c>
      <c r="K1768" s="11">
        <v>45203</v>
      </c>
      <c r="L1768" s="6">
        <f t="shared" si="217"/>
        <v>15</v>
      </c>
      <c r="M1768" s="6" t="s">
        <v>23</v>
      </c>
      <c r="N1768" s="6">
        <v>32575</v>
      </c>
      <c r="O1768" s="6">
        <v>1289</v>
      </c>
      <c r="P1768" s="12">
        <v>1703.13</v>
      </c>
      <c r="Q1768" s="12">
        <f t="shared" si="218"/>
        <v>1703.13</v>
      </c>
      <c r="R1768" s="6">
        <v>124</v>
      </c>
      <c r="S1768" s="6" t="b">
        <v>1</v>
      </c>
      <c r="T1768" s="6">
        <v>0</v>
      </c>
      <c r="U1768" s="6">
        <f t="shared" si="219"/>
        <v>0</v>
      </c>
      <c r="V1768" s="12">
        <f t="shared" si="220"/>
        <v>4496.87</v>
      </c>
      <c r="W1768" s="12">
        <f t="shared" si="221"/>
        <v>13.7349193548387</v>
      </c>
      <c r="X1768" s="12">
        <f t="shared" si="222"/>
        <v>0</v>
      </c>
      <c r="Y1768" s="6">
        <f t="shared" si="223"/>
        <v>0</v>
      </c>
    </row>
    <row r="1769" spans="1:25">
      <c r="A1769" s="8" t="s">
        <v>3644</v>
      </c>
      <c r="B1769" s="9" t="s">
        <v>3645</v>
      </c>
      <c r="C1769" s="10" t="s">
        <v>4131</v>
      </c>
      <c r="D1769" s="10" t="s">
        <v>682</v>
      </c>
      <c r="E1769" s="9">
        <v>21</v>
      </c>
      <c r="F1769" s="9">
        <v>3</v>
      </c>
      <c r="G1769" s="9">
        <v>2023</v>
      </c>
      <c r="H1769" s="10">
        <f t="shared" si="216"/>
        <v>45006</v>
      </c>
      <c r="I1769" s="10" t="str" cm="1">
        <f t="array" ref="I1769">_xlfn.IFS(E1769=1,"January",E1769=2,"Febuary",E1769=3,"March",E1769=4,"April",E1769=5,"May",E1769=6,"June",E1769=7,"July",E1769=8,"August",E1769=9,"September",E1769=10,"October",E1769=11,"November",E1769=12,"December",E1769&gt;12,_xlfn.IFS(F1769=1,"January",F1769=2,"Febuary",F1769=3,"March",F1769=4,"April",F1769=5,"May",F1769=6,"June",F1769=7,"July",F1769=8,"August",F1769=9,"September",F1769=10,"October",F1769=11,"November",F1769=12,"December"))</f>
        <v>March</v>
      </c>
      <c r="J1769" s="10" t="str" cm="1">
        <f t="array" ref="J1769">_xlfn.IFS(OR(I1769="December",I1769="January",I1769="Febuary"),"Winter",OR(I1769="March",I1769="April",I1769="May"),"Spring",OR(I1769="June",I1769="July",I1769="August"),"Summer",OR(I1769="September",I1769="October",I1769="November"),"Fall")</f>
        <v>Spring</v>
      </c>
      <c r="K1769" s="13">
        <v>45001</v>
      </c>
      <c r="L1769" s="9">
        <f t="shared" si="217"/>
        <v>45036</v>
      </c>
      <c r="M1769" s="9" t="s">
        <v>14</v>
      </c>
      <c r="N1769" s="9">
        <v>64852</v>
      </c>
      <c r="O1769" s="9">
        <v>1205</v>
      </c>
      <c r="P1769" s="14">
        <v>2308.38</v>
      </c>
      <c r="Q1769" s="14">
        <f t="shared" si="218"/>
        <v>2308.38</v>
      </c>
      <c r="R1769" s="9">
        <v>118</v>
      </c>
      <c r="S1769" s="9" t="b">
        <v>1</v>
      </c>
      <c r="T1769" s="9">
        <v>0</v>
      </c>
      <c r="U1769" s="9">
        <f t="shared" si="219"/>
        <v>0</v>
      </c>
      <c r="V1769" s="14">
        <f t="shared" si="220"/>
        <v>3591.62</v>
      </c>
      <c r="W1769" s="14">
        <f t="shared" si="221"/>
        <v>19.5625423728814</v>
      </c>
      <c r="X1769" s="14">
        <f t="shared" si="222"/>
        <v>0</v>
      </c>
      <c r="Y1769" s="9">
        <f t="shared" si="223"/>
        <v>0</v>
      </c>
    </row>
    <row r="1770" spans="1:25">
      <c r="A1770" s="5" t="s">
        <v>3646</v>
      </c>
      <c r="B1770" s="6" t="s">
        <v>3647</v>
      </c>
      <c r="C1770" s="7" t="s">
        <v>4129</v>
      </c>
      <c r="D1770" s="7">
        <v>45162</v>
      </c>
      <c r="E1770" s="6">
        <v>8</v>
      </c>
      <c r="F1770" s="6">
        <v>24</v>
      </c>
      <c r="G1770" s="6">
        <v>2023</v>
      </c>
      <c r="H1770" s="7">
        <f t="shared" si="216"/>
        <v>45162</v>
      </c>
      <c r="I1770" s="7" t="str" cm="1">
        <f t="array" ref="I1770">_xlfn.IFS(E1770=1,"January",E1770=2,"Febuary",E1770=3,"March",E1770=4,"April",E1770=5,"May",E1770=6,"June",E1770=7,"July",E1770=8,"August",E1770=9,"September",E1770=10,"October",E1770=11,"November",E1770=12,"December",E1770&gt;12,_xlfn.IFS(F1770=1,"January",F1770=2,"Febuary",F1770=3,"March",F1770=4,"April",F1770=5,"May",F1770=6,"June",F1770=7,"July",F1770=8,"August",F1770=9,"September",F1770=10,"October",F1770=11,"November",F1770=12,"December"))</f>
        <v>August</v>
      </c>
      <c r="J1770" s="7" t="str" cm="1">
        <f t="array" ref="J1770">_xlfn.IFS(OR(I1770="December",I1770="January",I1770="Febuary"),"Winter",OR(I1770="March",I1770="April",I1770="May"),"Spring",OR(I1770="June",I1770="July",I1770="August"),"Summer",OR(I1770="September",I1770="October",I1770="November"),"Fall")</f>
        <v>Summer</v>
      </c>
      <c r="K1770" s="11">
        <v>45177</v>
      </c>
      <c r="L1770" s="6">
        <f t="shared" si="217"/>
        <v>15</v>
      </c>
      <c r="M1770" s="6" t="s">
        <v>33</v>
      </c>
      <c r="N1770" s="6">
        <v>2007</v>
      </c>
      <c r="O1770" s="6">
        <v>73</v>
      </c>
      <c r="P1770" s="12">
        <v>63.97</v>
      </c>
      <c r="Q1770" s="12">
        <f t="shared" si="218"/>
        <v>63.97</v>
      </c>
      <c r="R1770" s="6">
        <v>12</v>
      </c>
      <c r="S1770" s="6" t="b">
        <v>0</v>
      </c>
      <c r="T1770" s="6">
        <v>0</v>
      </c>
      <c r="U1770" s="6">
        <f t="shared" si="219"/>
        <v>0</v>
      </c>
      <c r="V1770" s="12">
        <f t="shared" si="220"/>
        <v>536.03</v>
      </c>
      <c r="W1770" s="12">
        <f t="shared" si="221"/>
        <v>5.33083333333333</v>
      </c>
      <c r="X1770" s="12">
        <f t="shared" si="222"/>
        <v>0</v>
      </c>
      <c r="Y1770" s="6">
        <f t="shared" si="223"/>
        <v>0</v>
      </c>
    </row>
    <row r="1771" spans="1:25">
      <c r="A1771" s="8" t="s">
        <v>3648</v>
      </c>
      <c r="B1771" s="9" t="s">
        <v>3649</v>
      </c>
      <c r="C1771" s="10" t="s">
        <v>4129</v>
      </c>
      <c r="D1771" s="10">
        <v>45114</v>
      </c>
      <c r="E1771" s="9">
        <v>7</v>
      </c>
      <c r="F1771" s="9">
        <v>7</v>
      </c>
      <c r="G1771" s="9">
        <v>2023</v>
      </c>
      <c r="H1771" s="10">
        <f t="shared" si="216"/>
        <v>45114</v>
      </c>
      <c r="I1771" s="10" t="str" cm="1">
        <f t="array" ref="I1771">_xlfn.IFS(E1771=1,"January",E1771=2,"Febuary",E1771=3,"March",E1771=4,"April",E1771=5,"May",E1771=6,"June",E1771=7,"July",E1771=8,"August",E1771=9,"September",E1771=10,"October",E1771=11,"November",E1771=12,"December",E1771&gt;12,_xlfn.IFS(F1771=1,"January",F1771=2,"Febuary",F1771=3,"March",F1771=4,"April",F1771=5,"May",F1771=6,"June",F1771=7,"July",F1771=8,"August",F1771=9,"September",F1771=10,"October",F1771=11,"November",F1771=12,"December"))</f>
        <v>July</v>
      </c>
      <c r="J1771" s="10" t="str" cm="1">
        <f t="array" ref="J1771">_xlfn.IFS(OR(I1771="December",I1771="January",I1771="Febuary"),"Winter",OR(I1771="March",I1771="April",I1771="May"),"Spring",OR(I1771="June",I1771="July",I1771="August"),"Summer",OR(I1771="September",I1771="October",I1771="November"),"Fall")</f>
        <v>Summer</v>
      </c>
      <c r="K1771" s="13">
        <v>45126</v>
      </c>
      <c r="L1771" s="9">
        <f t="shared" si="217"/>
        <v>12</v>
      </c>
      <c r="M1771" s="9" t="s">
        <v>19</v>
      </c>
      <c r="N1771" s="9">
        <v>71981</v>
      </c>
      <c r="O1771" s="9">
        <v>2153</v>
      </c>
      <c r="P1771" s="14">
        <v>1401.27</v>
      </c>
      <c r="Q1771" s="14">
        <f t="shared" si="218"/>
        <v>1401.27</v>
      </c>
      <c r="R1771" s="9">
        <v>318</v>
      </c>
      <c r="S1771" s="9" t="b">
        <v>1</v>
      </c>
      <c r="T1771" s="9">
        <v>0</v>
      </c>
      <c r="U1771" s="9">
        <f t="shared" si="219"/>
        <v>0</v>
      </c>
      <c r="V1771" s="14">
        <f t="shared" si="220"/>
        <v>14498.73</v>
      </c>
      <c r="W1771" s="14">
        <f t="shared" si="221"/>
        <v>4.40650943396226</v>
      </c>
      <c r="X1771" s="14">
        <f t="shared" si="222"/>
        <v>0</v>
      </c>
      <c r="Y1771" s="9">
        <f t="shared" si="223"/>
        <v>0</v>
      </c>
    </row>
    <row r="1772" spans="1:25">
      <c r="A1772" s="5" t="s">
        <v>3650</v>
      </c>
      <c r="B1772" s="6" t="s">
        <v>3651</v>
      </c>
      <c r="C1772" s="7" t="s">
        <v>4129</v>
      </c>
      <c r="D1772" s="7">
        <v>45058</v>
      </c>
      <c r="E1772" s="6">
        <v>5</v>
      </c>
      <c r="F1772" s="6">
        <v>12</v>
      </c>
      <c r="G1772" s="6">
        <v>2023</v>
      </c>
      <c r="H1772" s="7">
        <f t="shared" si="216"/>
        <v>45058</v>
      </c>
      <c r="I1772" s="7" t="str" cm="1">
        <f t="array" ref="I1772">_xlfn.IFS(E1772=1,"January",E1772=2,"Febuary",E1772=3,"March",E1772=4,"April",E1772=5,"May",E1772=6,"June",E1772=7,"July",E1772=8,"August",E1772=9,"September",E1772=10,"October",E1772=11,"November",E1772=12,"December",E1772&gt;12,_xlfn.IFS(F1772=1,"January",F1772=2,"Febuary",F1772=3,"March",F1772=4,"April",F1772=5,"May",F1772=6,"June",F1772=7,"July",F1772=8,"August",F1772=9,"September",F1772=10,"October",F1772=11,"November",F1772=12,"December"))</f>
        <v>May</v>
      </c>
      <c r="J1772" s="7" t="str" cm="1">
        <f t="array" ref="J1772">_xlfn.IFS(OR(I1772="December",I1772="January",I1772="Febuary"),"Winter",OR(I1772="March",I1772="April",I1772="May"),"Spring",OR(I1772="June",I1772="July",I1772="August"),"Summer",OR(I1772="September",I1772="October",I1772="November"),"Fall")</f>
        <v>Spring</v>
      </c>
      <c r="K1772" s="11">
        <v>45294</v>
      </c>
      <c r="L1772" s="6">
        <f t="shared" si="217"/>
        <v>236</v>
      </c>
      <c r="M1772" s="6" t="s">
        <v>14</v>
      </c>
      <c r="N1772" s="6">
        <v>77242</v>
      </c>
      <c r="O1772" s="6">
        <v>3067</v>
      </c>
      <c r="P1772" s="12">
        <v>3342.7</v>
      </c>
      <c r="Q1772" s="12">
        <f t="shared" si="218"/>
        <v>3342.7</v>
      </c>
      <c r="R1772" s="6">
        <v>280</v>
      </c>
      <c r="S1772" s="6" t="b">
        <v>1</v>
      </c>
      <c r="T1772" s="6">
        <v>0</v>
      </c>
      <c r="U1772" s="6">
        <f t="shared" si="219"/>
        <v>0</v>
      </c>
      <c r="V1772" s="12">
        <f t="shared" si="220"/>
        <v>10657.3</v>
      </c>
      <c r="W1772" s="12">
        <f t="shared" si="221"/>
        <v>11.9382142857143</v>
      </c>
      <c r="X1772" s="12">
        <f t="shared" si="222"/>
        <v>0</v>
      </c>
      <c r="Y1772" s="6">
        <f t="shared" si="223"/>
        <v>0</v>
      </c>
    </row>
    <row r="1773" spans="1:25">
      <c r="A1773" s="8" t="s">
        <v>3652</v>
      </c>
      <c r="B1773" s="9" t="s">
        <v>3653</v>
      </c>
      <c r="C1773" s="10" t="s">
        <v>4128</v>
      </c>
      <c r="D1773" s="10">
        <v>45131</v>
      </c>
      <c r="E1773" s="9">
        <v>7</v>
      </c>
      <c r="F1773" s="9">
        <v>24</v>
      </c>
      <c r="G1773" s="9">
        <v>2023</v>
      </c>
      <c r="H1773" s="10">
        <f t="shared" si="216"/>
        <v>45131</v>
      </c>
      <c r="I1773" s="10" t="str" cm="1">
        <f t="array" ref="I1773">_xlfn.IFS(E1773=1,"January",E1773=2,"Febuary",E1773=3,"March",E1773=4,"April",E1773=5,"May",E1773=6,"June",E1773=7,"July",E1773=8,"August",E1773=9,"September",E1773=10,"October",E1773=11,"November",E1773=12,"December",E1773&gt;12,_xlfn.IFS(F1773=1,"January",F1773=2,"Febuary",F1773=3,"March",F1773=4,"April",F1773=5,"May",F1773=6,"June",F1773=7,"July",F1773=8,"August",F1773=9,"September",F1773=10,"October",F1773=11,"November",F1773=12,"December"))</f>
        <v>July</v>
      </c>
      <c r="J1773" s="10" t="str" cm="1">
        <f t="array" ref="J1773">_xlfn.IFS(OR(I1773="December",I1773="January",I1773="Febuary"),"Winter",OR(I1773="March",I1773="April",I1773="May"),"Spring",OR(I1773="June",I1773="July",I1773="August"),"Summer",OR(I1773="September",I1773="October",I1773="November"),"Fall")</f>
        <v>Summer</v>
      </c>
      <c r="K1773" s="13">
        <v>45138</v>
      </c>
      <c r="L1773" s="9">
        <f t="shared" si="217"/>
        <v>7</v>
      </c>
      <c r="M1773" s="9" t="s">
        <v>19</v>
      </c>
      <c r="N1773" s="9">
        <v>48517</v>
      </c>
      <c r="O1773" s="9">
        <v>1119</v>
      </c>
      <c r="P1773" s="14">
        <v>1594.65</v>
      </c>
      <c r="Q1773" s="14">
        <f t="shared" si="218"/>
        <v>1594.65</v>
      </c>
      <c r="R1773" s="9">
        <v>0</v>
      </c>
      <c r="S1773" s="9" t="b">
        <v>0</v>
      </c>
      <c r="T1773" s="9">
        <v>0</v>
      </c>
      <c r="U1773" s="9">
        <f t="shared" si="219"/>
        <v>0</v>
      </c>
      <c r="V1773" s="14">
        <f t="shared" si="220"/>
        <v>-1594.65</v>
      </c>
      <c r="W1773" s="14">
        <f t="shared" si="221"/>
        <v>0</v>
      </c>
      <c r="X1773" s="14">
        <f t="shared" si="222"/>
        <v>0</v>
      </c>
      <c r="Y1773" s="9">
        <f t="shared" si="223"/>
        <v>0</v>
      </c>
    </row>
    <row r="1774" spans="1:25">
      <c r="A1774" s="5" t="s">
        <v>3654</v>
      </c>
      <c r="B1774" s="6" t="s">
        <v>3655</v>
      </c>
      <c r="C1774" s="7" t="s">
        <v>4129</v>
      </c>
      <c r="D1774" s="7">
        <v>44966</v>
      </c>
      <c r="E1774" s="6">
        <v>2</v>
      </c>
      <c r="F1774" s="6">
        <v>9</v>
      </c>
      <c r="G1774" s="6">
        <v>2023</v>
      </c>
      <c r="H1774" s="7">
        <f t="shared" si="216"/>
        <v>44966</v>
      </c>
      <c r="I1774" s="7" t="str" cm="1">
        <f t="array" ref="I1774">_xlfn.IFS(E1774=1,"January",E1774=2,"Febuary",E1774=3,"March",E1774=4,"April",E1774=5,"May",E1774=6,"June",E1774=7,"July",E1774=8,"August",E1774=9,"September",E1774=10,"October",E1774=11,"November",E1774=12,"December",E1774&gt;12,_xlfn.IFS(F1774=1,"January",F1774=2,"Febuary",F1774=3,"March",F1774=4,"April",F1774=5,"May",F1774=6,"June",F1774=7,"July",F1774=8,"August",F1774=9,"September",F1774=10,"October",F1774=11,"November",F1774=12,"December"))</f>
        <v>Febuary</v>
      </c>
      <c r="J1774" s="7" t="str" cm="1">
        <f t="array" ref="J1774">_xlfn.IFS(OR(I1774="December",I1774="January",I1774="Febuary"),"Winter",OR(I1774="March",I1774="April",I1774="May"),"Spring",OR(I1774="June",I1774="July",I1774="August"),"Summer",OR(I1774="September",I1774="October",I1774="November"),"Fall")</f>
        <v>Winter</v>
      </c>
      <c r="K1774" s="11">
        <v>44981</v>
      </c>
      <c r="L1774" s="6">
        <f t="shared" si="217"/>
        <v>15</v>
      </c>
      <c r="M1774" s="6" t="s">
        <v>19</v>
      </c>
      <c r="N1774" s="6">
        <v>30257</v>
      </c>
      <c r="O1774" s="6">
        <v>1379</v>
      </c>
      <c r="P1774" s="12">
        <v>2470.06</v>
      </c>
      <c r="Q1774" s="12">
        <f t="shared" si="218"/>
        <v>2470.06</v>
      </c>
      <c r="R1774" s="6">
        <v>0</v>
      </c>
      <c r="S1774" s="6" t="b">
        <v>1</v>
      </c>
      <c r="T1774" s="6">
        <v>0</v>
      </c>
      <c r="U1774" s="6">
        <f t="shared" si="219"/>
        <v>0</v>
      </c>
      <c r="V1774" s="12">
        <f t="shared" si="220"/>
        <v>-2470.06</v>
      </c>
      <c r="W1774" s="12">
        <f t="shared" si="221"/>
        <v>0</v>
      </c>
      <c r="X1774" s="12">
        <f t="shared" si="222"/>
        <v>0</v>
      </c>
      <c r="Y1774" s="6">
        <f t="shared" si="223"/>
        <v>0</v>
      </c>
    </row>
    <row r="1775" spans="1:25">
      <c r="A1775" s="8" t="s">
        <v>3656</v>
      </c>
      <c r="B1775" s="9" t="s">
        <v>3657</v>
      </c>
      <c r="C1775" s="10" t="s">
        <v>4129</v>
      </c>
      <c r="D1775" s="10">
        <v>45015</v>
      </c>
      <c r="E1775" s="9">
        <v>3</v>
      </c>
      <c r="F1775" s="9">
        <v>30</v>
      </c>
      <c r="G1775" s="9">
        <v>2023</v>
      </c>
      <c r="H1775" s="10">
        <f t="shared" si="216"/>
        <v>45015</v>
      </c>
      <c r="I1775" s="10" t="str" cm="1">
        <f t="array" ref="I1775">_xlfn.IFS(E1775=1,"January",E1775=2,"Febuary",E1775=3,"March",E1775=4,"April",E1775=5,"May",E1775=6,"June",E1775=7,"July",E1775=8,"August",E1775=9,"September",E1775=10,"October",E1775=11,"November",E1775=12,"December",E1775&gt;12,_xlfn.IFS(F1775=1,"January",F1775=2,"Febuary",F1775=3,"March",F1775=4,"April",F1775=5,"May",F1775=6,"June",F1775=7,"July",F1775=8,"August",F1775=9,"September",F1775=10,"October",F1775=11,"November",F1775=12,"December"))</f>
        <v>March</v>
      </c>
      <c r="J1775" s="10" t="str" cm="1">
        <f t="array" ref="J1775">_xlfn.IFS(OR(I1775="December",I1775="January",I1775="Febuary"),"Winter",OR(I1775="March",I1775="April",I1775="May"),"Spring",OR(I1775="June",I1775="July",I1775="August"),"Summer",OR(I1775="September",I1775="October",I1775="November"),"Fall")</f>
        <v>Spring</v>
      </c>
      <c r="K1775" s="13">
        <v>45020</v>
      </c>
      <c r="L1775" s="9">
        <f t="shared" si="217"/>
        <v>5</v>
      </c>
      <c r="M1775" s="9" t="s">
        <v>19</v>
      </c>
      <c r="N1775" s="9">
        <v>88272</v>
      </c>
      <c r="O1775" s="9">
        <v>1180</v>
      </c>
      <c r="P1775" s="14">
        <v>1202.77</v>
      </c>
      <c r="Q1775" s="14">
        <f t="shared" si="218"/>
        <v>1202.77</v>
      </c>
      <c r="R1775" s="9">
        <v>235</v>
      </c>
      <c r="S1775" s="9" t="b">
        <v>1</v>
      </c>
      <c r="T1775" s="9">
        <v>88308</v>
      </c>
      <c r="U1775" s="9">
        <f t="shared" si="219"/>
        <v>0.266114055351724</v>
      </c>
      <c r="V1775" s="14">
        <f t="shared" si="220"/>
        <v>10547.23</v>
      </c>
      <c r="W1775" s="14">
        <f t="shared" si="221"/>
        <v>5.11817021276596</v>
      </c>
      <c r="X1775" s="14">
        <f t="shared" si="222"/>
        <v>0.0136201703129954</v>
      </c>
      <c r="Y1775" s="9">
        <f t="shared" si="223"/>
        <v>1.00040783034258</v>
      </c>
    </row>
    <row r="1776" spans="1:25">
      <c r="A1776" s="5" t="s">
        <v>3658</v>
      </c>
      <c r="B1776" s="6" t="s">
        <v>3659</v>
      </c>
      <c r="C1776" s="7" t="s">
        <v>4128</v>
      </c>
      <c r="D1776" s="7">
        <v>45286</v>
      </c>
      <c r="E1776" s="6">
        <v>12</v>
      </c>
      <c r="F1776" s="6">
        <v>26</v>
      </c>
      <c r="G1776" s="6">
        <v>2023</v>
      </c>
      <c r="H1776" s="7">
        <f t="shared" si="216"/>
        <v>45286</v>
      </c>
      <c r="I1776" s="7" t="str" cm="1">
        <f t="array" ref="I1776">_xlfn.IFS(E1776=1,"January",E1776=2,"Febuary",E1776=3,"March",E1776=4,"April",E1776=5,"May",E1776=6,"June",E1776=7,"July",E1776=8,"August",E1776=9,"September",E1776=10,"October",E1776=11,"November",E1776=12,"December",E1776&gt;12,_xlfn.IFS(F1776=1,"January",F1776=2,"Febuary",F1776=3,"March",F1776=4,"April",F1776=5,"May",F1776=6,"June",F1776=7,"July",F1776=8,"August",F1776=9,"September",F1776=10,"October",F1776=11,"November",F1776=12,"December"))</f>
        <v>December</v>
      </c>
      <c r="J1776" s="7" t="str" cm="1">
        <f t="array" ref="J1776">_xlfn.IFS(OR(I1776="December",I1776="January",I1776="Febuary"),"Winter",OR(I1776="March",I1776="April",I1776="May"),"Spring",OR(I1776="June",I1776="July",I1776="August"),"Summer",OR(I1776="September",I1776="October",I1776="November"),"Fall")</f>
        <v>Winter</v>
      </c>
      <c r="K1776" s="11">
        <v>45300</v>
      </c>
      <c r="L1776" s="6">
        <f t="shared" si="217"/>
        <v>14</v>
      </c>
      <c r="M1776" s="6" t="s">
        <v>19</v>
      </c>
      <c r="N1776" s="6">
        <v>43207</v>
      </c>
      <c r="O1776" s="6">
        <v>1827</v>
      </c>
      <c r="P1776" s="12">
        <v>2705.2</v>
      </c>
      <c r="Q1776" s="12">
        <f t="shared" si="218"/>
        <v>2705.2</v>
      </c>
      <c r="R1776" s="6">
        <v>364</v>
      </c>
      <c r="S1776" s="6" t="b">
        <v>1</v>
      </c>
      <c r="T1776" s="6">
        <v>0</v>
      </c>
      <c r="U1776" s="6">
        <f t="shared" si="219"/>
        <v>0</v>
      </c>
      <c r="V1776" s="12">
        <f t="shared" si="220"/>
        <v>15494.8</v>
      </c>
      <c r="W1776" s="12">
        <f t="shared" si="221"/>
        <v>7.43186813186813</v>
      </c>
      <c r="X1776" s="12">
        <f t="shared" si="222"/>
        <v>0</v>
      </c>
      <c r="Y1776" s="6">
        <f t="shared" si="223"/>
        <v>0</v>
      </c>
    </row>
    <row r="1777" spans="1:25">
      <c r="A1777" s="8" t="s">
        <v>3660</v>
      </c>
      <c r="B1777" s="9" t="s">
        <v>3661</v>
      </c>
      <c r="C1777" s="10" t="s">
        <v>4129</v>
      </c>
      <c r="D1777" s="10">
        <v>45231</v>
      </c>
      <c r="E1777" s="9">
        <v>11</v>
      </c>
      <c r="F1777" s="9">
        <v>1</v>
      </c>
      <c r="G1777" s="9">
        <v>2023</v>
      </c>
      <c r="H1777" s="10">
        <f t="shared" si="216"/>
        <v>45231</v>
      </c>
      <c r="I1777" s="10" t="str" cm="1">
        <f t="array" ref="I1777">_xlfn.IFS(E1777=1,"January",E1777=2,"Febuary",E1777=3,"March",E1777=4,"April",E1777=5,"May",E1777=6,"June",E1777=7,"July",E1777=8,"August",E1777=9,"September",E1777=10,"October",E1777=11,"November",E1777=12,"December",E1777&gt;12,_xlfn.IFS(F1777=1,"January",F1777=2,"Febuary",F1777=3,"March",F1777=4,"April",F1777=5,"May",F1777=6,"June",F1777=7,"July",F1777=8,"August",F1777=9,"September",F1777=10,"October",F1777=11,"November",F1777=12,"December"))</f>
        <v>November</v>
      </c>
      <c r="J1777" s="10" t="str" cm="1">
        <f t="array" ref="J1777">_xlfn.IFS(OR(I1777="December",I1777="January",I1777="Febuary"),"Winter",OR(I1777="March",I1777="April",I1777="May"),"Spring",OR(I1777="June",I1777="July",I1777="August"),"Summer",OR(I1777="September",I1777="October",I1777="November"),"Fall")</f>
        <v>Fall</v>
      </c>
      <c r="K1777" s="13">
        <v>44939</v>
      </c>
      <c r="L1777" s="9">
        <f t="shared" si="217"/>
        <v>45261</v>
      </c>
      <c r="M1777" s="9" t="s">
        <v>41</v>
      </c>
      <c r="N1777" s="9">
        <v>14281</v>
      </c>
      <c r="O1777" s="9">
        <v>634</v>
      </c>
      <c r="P1777" s="14">
        <v>650.04</v>
      </c>
      <c r="Q1777" s="14">
        <f t="shared" si="218"/>
        <v>650.04</v>
      </c>
      <c r="R1777" s="9">
        <v>49</v>
      </c>
      <c r="S1777" s="9" t="b">
        <v>1</v>
      </c>
      <c r="T1777" s="9">
        <v>0</v>
      </c>
      <c r="U1777" s="9">
        <f t="shared" si="219"/>
        <v>0</v>
      </c>
      <c r="V1777" s="14">
        <f t="shared" si="220"/>
        <v>1799.96</v>
      </c>
      <c r="W1777" s="14">
        <f t="shared" si="221"/>
        <v>13.2661224489796</v>
      </c>
      <c r="X1777" s="14">
        <f t="shared" si="222"/>
        <v>0</v>
      </c>
      <c r="Y1777" s="9">
        <f t="shared" si="223"/>
        <v>0</v>
      </c>
    </row>
    <row r="1778" spans="1:25">
      <c r="A1778" s="5" t="s">
        <v>3662</v>
      </c>
      <c r="B1778" s="6" t="s">
        <v>3663</v>
      </c>
      <c r="C1778" s="7" t="s">
        <v>4128</v>
      </c>
      <c r="D1778" s="7">
        <v>45222</v>
      </c>
      <c r="E1778" s="6">
        <v>10</v>
      </c>
      <c r="F1778" s="6">
        <v>23</v>
      </c>
      <c r="G1778" s="6">
        <v>2023</v>
      </c>
      <c r="H1778" s="7">
        <f t="shared" si="216"/>
        <v>45222</v>
      </c>
      <c r="I1778" s="7" t="str" cm="1">
        <f t="array" ref="I1778">_xlfn.IFS(E1778=1,"January",E1778=2,"Febuary",E1778=3,"March",E1778=4,"April",E1778=5,"May",E1778=6,"June",E1778=7,"July",E1778=8,"August",E1778=9,"September",E1778=10,"October",E1778=11,"November",E1778=12,"December",E1778&gt;12,_xlfn.IFS(F1778=1,"January",F1778=2,"Febuary",F1778=3,"March",F1778=4,"April",F1778=5,"May",F1778=6,"June",F1778=7,"July",F1778=8,"August",F1778=9,"September",F1778=10,"October",F1778=11,"November",F1778=12,"December"))</f>
        <v>October</v>
      </c>
      <c r="J1778" s="7" t="str" cm="1">
        <f t="array" ref="J1778">_xlfn.IFS(OR(I1778="December",I1778="January",I1778="Febuary"),"Winter",OR(I1778="March",I1778="April",I1778="May"),"Spring",OR(I1778="June",I1778="July",I1778="August"),"Summer",OR(I1778="September",I1778="October",I1778="November"),"Fall")</f>
        <v>Fall</v>
      </c>
      <c r="K1778" s="11">
        <v>45230</v>
      </c>
      <c r="L1778" s="6">
        <f t="shared" si="217"/>
        <v>8</v>
      </c>
      <c r="M1778" s="6" t="s">
        <v>14</v>
      </c>
      <c r="N1778" s="6">
        <v>62246</v>
      </c>
      <c r="O1778" s="6">
        <v>2657</v>
      </c>
      <c r="P1778" s="12">
        <v>3788.43</v>
      </c>
      <c r="Q1778" s="12">
        <f t="shared" si="218"/>
        <v>3636.145</v>
      </c>
      <c r="R1778" s="6">
        <v>257</v>
      </c>
      <c r="S1778" s="6" t="b">
        <v>0</v>
      </c>
      <c r="T1778" s="6">
        <v>0</v>
      </c>
      <c r="U1778" s="6">
        <f t="shared" si="219"/>
        <v>0</v>
      </c>
      <c r="V1778" s="12">
        <f t="shared" si="220"/>
        <v>9213.855</v>
      </c>
      <c r="W1778" s="12">
        <f t="shared" si="221"/>
        <v>14.1484241245136</v>
      </c>
      <c r="X1778" s="12">
        <f t="shared" si="222"/>
        <v>0</v>
      </c>
      <c r="Y1778" s="6">
        <f t="shared" si="223"/>
        <v>0</v>
      </c>
    </row>
    <row r="1779" spans="1:25">
      <c r="A1779" s="8" t="s">
        <v>3664</v>
      </c>
      <c r="B1779" s="9" t="s">
        <v>3665</v>
      </c>
      <c r="C1779" s="10" t="s">
        <v>4128</v>
      </c>
      <c r="D1779" s="10">
        <v>45098</v>
      </c>
      <c r="E1779" s="9">
        <v>6</v>
      </c>
      <c r="F1779" s="9">
        <v>21</v>
      </c>
      <c r="G1779" s="9">
        <v>2023</v>
      </c>
      <c r="H1779" s="10">
        <f t="shared" si="216"/>
        <v>45098</v>
      </c>
      <c r="I1779" s="10" t="str" cm="1">
        <f t="array" ref="I1779">_xlfn.IFS(E1779=1,"January",E1779=2,"Febuary",E1779=3,"March",E1779=4,"April",E1779=5,"May",E1779=6,"June",E1779=7,"July",E1779=8,"August",E1779=9,"September",E1779=10,"October",E1779=11,"November",E1779=12,"December",E1779&gt;12,_xlfn.IFS(F1779=1,"January",F1779=2,"Febuary",F1779=3,"March",F1779=4,"April",F1779=5,"May",F1779=6,"June",F1779=7,"July",F1779=8,"August",F1779=9,"September",F1779=10,"October",F1779=11,"November",F1779=12,"December"))</f>
        <v>June</v>
      </c>
      <c r="J1779" s="10" t="str" cm="1">
        <f t="array" ref="J1779">_xlfn.IFS(OR(I1779="December",I1779="January",I1779="Febuary"),"Winter",OR(I1779="March",I1779="April",I1779="May"),"Spring",OR(I1779="June",I1779="July",I1779="August"),"Summer",OR(I1779="September",I1779="October",I1779="November"),"Fall")</f>
        <v>Summer</v>
      </c>
      <c r="K1779" s="13">
        <v>45103</v>
      </c>
      <c r="L1779" s="9">
        <f t="shared" si="217"/>
        <v>5</v>
      </c>
      <c r="M1779" s="9" t="s">
        <v>19</v>
      </c>
      <c r="N1779" s="9">
        <v>2435</v>
      </c>
      <c r="O1779" s="9">
        <v>74</v>
      </c>
      <c r="P1779" s="14">
        <v>135.21</v>
      </c>
      <c r="Q1779" s="14">
        <f t="shared" si="218"/>
        <v>135.21</v>
      </c>
      <c r="R1779" s="9">
        <v>9</v>
      </c>
      <c r="S1779" s="9" t="b">
        <v>0</v>
      </c>
      <c r="T1779" s="9">
        <v>2508</v>
      </c>
      <c r="U1779" s="9">
        <f t="shared" si="219"/>
        <v>0.358851674641148</v>
      </c>
      <c r="V1779" s="14">
        <f t="shared" si="220"/>
        <v>314.79</v>
      </c>
      <c r="W1779" s="14">
        <f t="shared" si="221"/>
        <v>15.0233333333333</v>
      </c>
      <c r="X1779" s="14">
        <f t="shared" si="222"/>
        <v>0.0539114832535885</v>
      </c>
      <c r="Y1779" s="9">
        <f t="shared" si="223"/>
        <v>1.0299794661191</v>
      </c>
    </row>
    <row r="1780" spans="1:25">
      <c r="A1780" s="5" t="s">
        <v>3666</v>
      </c>
      <c r="B1780" s="6" t="s">
        <v>3667</v>
      </c>
      <c r="C1780" s="7" t="s">
        <v>4128</v>
      </c>
      <c r="D1780" s="7">
        <v>45140</v>
      </c>
      <c r="E1780" s="6">
        <v>8</v>
      </c>
      <c r="F1780" s="6">
        <v>2</v>
      </c>
      <c r="G1780" s="6">
        <v>2023</v>
      </c>
      <c r="H1780" s="7">
        <f t="shared" si="216"/>
        <v>45140</v>
      </c>
      <c r="I1780" s="7" t="str" cm="1">
        <f t="array" ref="I1780">_xlfn.IFS(E1780=1,"January",E1780=2,"Febuary",E1780=3,"March",E1780=4,"April",E1780=5,"May",E1780=6,"June",E1780=7,"July",E1780=8,"August",E1780=9,"September",E1780=10,"October",E1780=11,"November",E1780=12,"December",E1780&gt;12,_xlfn.IFS(F1780=1,"January",F1780=2,"Febuary",F1780=3,"March",F1780=4,"April",F1780=5,"May",F1780=6,"June",F1780=7,"July",F1780=8,"August",F1780=9,"September",F1780=10,"October",F1780=11,"November",F1780=12,"December"))</f>
        <v>August</v>
      </c>
      <c r="J1780" s="7" t="str" cm="1">
        <f t="array" ref="J1780">_xlfn.IFS(OR(I1780="December",I1780="January",I1780="Febuary"),"Winter",OR(I1780="March",I1780="April",I1780="May"),"Spring",OR(I1780="June",I1780="July",I1780="August"),"Summer",OR(I1780="September",I1780="October",I1780="November"),"Fall")</f>
        <v>Summer</v>
      </c>
      <c r="K1780" s="11">
        <v>45169</v>
      </c>
      <c r="L1780" s="6">
        <f t="shared" si="217"/>
        <v>29</v>
      </c>
      <c r="M1780" s="6" t="s">
        <v>14</v>
      </c>
      <c r="N1780" s="6">
        <v>99875</v>
      </c>
      <c r="O1780" s="6">
        <v>2750</v>
      </c>
      <c r="P1780" s="12">
        <v>2329.35</v>
      </c>
      <c r="Q1780" s="12">
        <f t="shared" si="218"/>
        <v>2329.35</v>
      </c>
      <c r="R1780" s="6">
        <v>0</v>
      </c>
      <c r="S1780" s="6" t="b">
        <v>1</v>
      </c>
      <c r="T1780" s="6">
        <v>0</v>
      </c>
      <c r="U1780" s="6">
        <f t="shared" si="219"/>
        <v>0</v>
      </c>
      <c r="V1780" s="12">
        <f t="shared" si="220"/>
        <v>-2329.35</v>
      </c>
      <c r="W1780" s="12">
        <f t="shared" si="221"/>
        <v>0</v>
      </c>
      <c r="X1780" s="12">
        <f t="shared" si="222"/>
        <v>0</v>
      </c>
      <c r="Y1780" s="6">
        <f t="shared" si="223"/>
        <v>0</v>
      </c>
    </row>
    <row r="1781" spans="1:25">
      <c r="A1781" s="8" t="s">
        <v>3668</v>
      </c>
      <c r="B1781" s="9" t="s">
        <v>3669</v>
      </c>
      <c r="C1781" s="10" t="s">
        <v>4129</v>
      </c>
      <c r="D1781" s="10">
        <v>45043</v>
      </c>
      <c r="E1781" s="9">
        <v>4</v>
      </c>
      <c r="F1781" s="9">
        <v>27</v>
      </c>
      <c r="G1781" s="9">
        <v>2023</v>
      </c>
      <c r="H1781" s="10">
        <f t="shared" si="216"/>
        <v>45043</v>
      </c>
      <c r="I1781" s="10" t="str" cm="1">
        <f t="array" ref="I1781">_xlfn.IFS(E1781=1,"January",E1781=2,"Febuary",E1781=3,"March",E1781=4,"April",E1781=5,"May",E1781=6,"June",E1781=7,"July",E1781=8,"August",E1781=9,"September",E1781=10,"October",E1781=11,"November",E1781=12,"December",E1781&gt;12,_xlfn.IFS(F1781=1,"January",F1781=2,"Febuary",F1781=3,"March",F1781=4,"April",F1781=5,"May",F1781=6,"June",F1781=7,"July",F1781=8,"August",F1781=9,"September",F1781=10,"October",F1781=11,"November",F1781=12,"December"))</f>
        <v>April</v>
      </c>
      <c r="J1781" s="10" t="str" cm="1">
        <f t="array" ref="J1781">_xlfn.IFS(OR(I1781="December",I1781="January",I1781="Febuary"),"Winter",OR(I1781="March",I1781="April",I1781="May"),"Spring",OR(I1781="June",I1781="July",I1781="August"),"Summer",OR(I1781="September",I1781="October",I1781="November"),"Fall")</f>
        <v>Spring</v>
      </c>
      <c r="K1781" s="13">
        <v>45064</v>
      </c>
      <c r="L1781" s="9">
        <f t="shared" si="217"/>
        <v>21</v>
      </c>
      <c r="M1781" s="9" t="s">
        <v>138</v>
      </c>
      <c r="N1781" s="9">
        <v>92357</v>
      </c>
      <c r="O1781" s="9">
        <v>4604</v>
      </c>
      <c r="P1781" s="14">
        <v>5093.69</v>
      </c>
      <c r="Q1781" s="14">
        <f t="shared" si="218"/>
        <v>3636.145</v>
      </c>
      <c r="R1781" s="9">
        <v>594</v>
      </c>
      <c r="S1781" s="9" t="b">
        <v>1</v>
      </c>
      <c r="T1781" s="9">
        <v>0</v>
      </c>
      <c r="U1781" s="9">
        <f t="shared" si="219"/>
        <v>0</v>
      </c>
      <c r="V1781" s="14">
        <f t="shared" si="220"/>
        <v>26063.855</v>
      </c>
      <c r="W1781" s="14">
        <f t="shared" si="221"/>
        <v>6.12145622895623</v>
      </c>
      <c r="X1781" s="14">
        <f t="shared" si="222"/>
        <v>0</v>
      </c>
      <c r="Y1781" s="9">
        <f t="shared" si="223"/>
        <v>0</v>
      </c>
    </row>
    <row r="1782" spans="1:25">
      <c r="A1782" s="5" t="s">
        <v>3670</v>
      </c>
      <c r="B1782" s="6" t="s">
        <v>3671</v>
      </c>
      <c r="C1782" s="7" t="s">
        <v>4131</v>
      </c>
      <c r="D1782" s="7">
        <v>44932</v>
      </c>
      <c r="E1782" s="6">
        <v>1</v>
      </c>
      <c r="F1782" s="6">
        <v>6</v>
      </c>
      <c r="G1782" s="6">
        <v>2023</v>
      </c>
      <c r="H1782" s="7">
        <f t="shared" si="216"/>
        <v>44932</v>
      </c>
      <c r="I1782" s="7" t="str" cm="1">
        <f t="array" ref="I1782">_xlfn.IFS(E1782=1,"January",E1782=2,"Febuary",E1782=3,"March",E1782=4,"April",E1782=5,"May",E1782=6,"June",E1782=7,"July",E1782=8,"August",E1782=9,"September",E1782=10,"October",E1782=11,"November",E1782=12,"December",E1782&gt;12,_xlfn.IFS(F1782=1,"January",F1782=2,"Febuary",F1782=3,"March",F1782=4,"April",F1782=5,"May",F1782=6,"June",F1782=7,"July",F1782=8,"August",F1782=9,"September",F1782=10,"October",F1782=11,"November",F1782=12,"December"))</f>
        <v>January</v>
      </c>
      <c r="J1782" s="7" t="str" cm="1">
        <f t="array" ref="J1782">_xlfn.IFS(OR(I1782="December",I1782="January",I1782="Febuary"),"Winter",OR(I1782="March",I1782="April",I1782="May"),"Spring",OR(I1782="June",I1782="July",I1782="August"),"Summer",OR(I1782="September",I1782="October",I1782="November"),"Fall")</f>
        <v>Winter</v>
      </c>
      <c r="K1782" s="11">
        <v>44962</v>
      </c>
      <c r="L1782" s="6">
        <f t="shared" si="217"/>
        <v>30</v>
      </c>
      <c r="M1782" s="6" t="s">
        <v>23</v>
      </c>
      <c r="N1782" s="6">
        <v>27660</v>
      </c>
      <c r="O1782" s="6">
        <v>530</v>
      </c>
      <c r="P1782" s="12">
        <v>1054.65</v>
      </c>
      <c r="Q1782" s="12">
        <f t="shared" si="218"/>
        <v>1054.65</v>
      </c>
      <c r="R1782" s="6">
        <v>103</v>
      </c>
      <c r="S1782" s="6" t="b">
        <v>0</v>
      </c>
      <c r="T1782" s="6">
        <v>0</v>
      </c>
      <c r="U1782" s="6">
        <f t="shared" si="219"/>
        <v>0</v>
      </c>
      <c r="V1782" s="12">
        <f t="shared" si="220"/>
        <v>4095.35</v>
      </c>
      <c r="W1782" s="12">
        <f t="shared" si="221"/>
        <v>10.2393203883495</v>
      </c>
      <c r="X1782" s="12">
        <f t="shared" si="222"/>
        <v>0</v>
      </c>
      <c r="Y1782" s="6">
        <f t="shared" si="223"/>
        <v>0</v>
      </c>
    </row>
    <row r="1783" spans="1:25">
      <c r="A1783" s="8" t="s">
        <v>3672</v>
      </c>
      <c r="B1783" s="9" t="s">
        <v>3673</v>
      </c>
      <c r="C1783" s="10" t="s">
        <v>4128</v>
      </c>
      <c r="D1783" s="10">
        <v>44954</v>
      </c>
      <c r="E1783" s="9">
        <v>1</v>
      </c>
      <c r="F1783" s="9">
        <v>28</v>
      </c>
      <c r="G1783" s="9">
        <v>2023</v>
      </c>
      <c r="H1783" s="10">
        <f t="shared" si="216"/>
        <v>44954</v>
      </c>
      <c r="I1783" s="10" t="str" cm="1">
        <f t="array" ref="I1783">_xlfn.IFS(E1783=1,"January",E1783=2,"Febuary",E1783=3,"March",E1783=4,"April",E1783=5,"May",E1783=6,"June",E1783=7,"July",E1783=8,"August",E1783=9,"September",E1783=10,"October",E1783=11,"November",E1783=12,"December",E1783&gt;12,_xlfn.IFS(F1783=1,"January",F1783=2,"Febuary",F1783=3,"March",F1783=4,"April",F1783=5,"May",F1783=6,"June",F1783=7,"July",F1783=8,"August",F1783=9,"September",F1783=10,"October",F1783=11,"November",F1783=12,"December"))</f>
        <v>January</v>
      </c>
      <c r="J1783" s="10" t="str" cm="1">
        <f t="array" ref="J1783">_xlfn.IFS(OR(I1783="December",I1783="January",I1783="Febuary"),"Winter",OR(I1783="March",I1783="April",I1783="May"),"Spring",OR(I1783="June",I1783="July",I1783="August"),"Summer",OR(I1783="September",I1783="October",I1783="November"),"Fall")</f>
        <v>Winter</v>
      </c>
      <c r="K1783" s="13">
        <v>44958</v>
      </c>
      <c r="L1783" s="9">
        <f t="shared" si="217"/>
        <v>4</v>
      </c>
      <c r="M1783" s="9" t="s">
        <v>23</v>
      </c>
      <c r="N1783" s="9">
        <v>6084</v>
      </c>
      <c r="O1783" s="9">
        <v>193</v>
      </c>
      <c r="P1783" s="14">
        <v>500000</v>
      </c>
      <c r="Q1783" s="14">
        <f t="shared" si="218"/>
        <v>3636.145</v>
      </c>
      <c r="R1783" s="9">
        <v>0</v>
      </c>
      <c r="S1783" s="9" t="b">
        <v>0</v>
      </c>
      <c r="T1783" s="9">
        <v>0</v>
      </c>
      <c r="U1783" s="9">
        <f t="shared" si="219"/>
        <v>0</v>
      </c>
      <c r="V1783" s="14">
        <f t="shared" si="220"/>
        <v>-3636.145</v>
      </c>
      <c r="W1783" s="14">
        <f t="shared" si="221"/>
        <v>0</v>
      </c>
      <c r="X1783" s="14">
        <f t="shared" si="222"/>
        <v>0</v>
      </c>
      <c r="Y1783" s="9">
        <f t="shared" si="223"/>
        <v>0</v>
      </c>
    </row>
    <row r="1784" spans="1:25">
      <c r="A1784" s="5" t="s">
        <v>3674</v>
      </c>
      <c r="B1784" s="6" t="s">
        <v>3675</v>
      </c>
      <c r="C1784" s="7" t="s">
        <v>4128</v>
      </c>
      <c r="D1784" s="7">
        <v>45203</v>
      </c>
      <c r="E1784" s="6">
        <v>10</v>
      </c>
      <c r="F1784" s="6">
        <v>4</v>
      </c>
      <c r="G1784" s="6">
        <v>2023</v>
      </c>
      <c r="H1784" s="7">
        <f t="shared" si="216"/>
        <v>45203</v>
      </c>
      <c r="I1784" s="7" t="str" cm="1">
        <f t="array" ref="I1784">_xlfn.IFS(E1784=1,"January",E1784=2,"Febuary",E1784=3,"March",E1784=4,"April",E1784=5,"May",E1784=6,"June",E1784=7,"July",E1784=8,"August",E1784=9,"September",E1784=10,"October",E1784=11,"November",E1784=12,"December",E1784&gt;12,_xlfn.IFS(F1784=1,"January",F1784=2,"Febuary",F1784=3,"March",F1784=4,"April",F1784=5,"May",F1784=6,"June",F1784=7,"July",F1784=8,"August",F1784=9,"September",F1784=10,"October",F1784=11,"November",F1784=12,"December"))</f>
        <v>October</v>
      </c>
      <c r="J1784" s="7" t="str" cm="1">
        <f t="array" ref="J1784">_xlfn.IFS(OR(I1784="December",I1784="January",I1784="Febuary"),"Winter",OR(I1784="March",I1784="April",I1784="May"),"Spring",OR(I1784="June",I1784="July",I1784="August"),"Summer",OR(I1784="September",I1784="October",I1784="November"),"Fall")</f>
        <v>Fall</v>
      </c>
      <c r="K1784" s="11">
        <v>45213</v>
      </c>
      <c r="L1784" s="6">
        <f t="shared" si="217"/>
        <v>10</v>
      </c>
      <c r="M1784" s="6" t="s">
        <v>234</v>
      </c>
      <c r="N1784" s="6">
        <v>83197</v>
      </c>
      <c r="O1784" s="6">
        <v>3063</v>
      </c>
      <c r="P1784" s="12">
        <v>4125.74</v>
      </c>
      <c r="Q1784" s="12">
        <f t="shared" si="218"/>
        <v>3636.145</v>
      </c>
      <c r="R1784" s="6">
        <v>250</v>
      </c>
      <c r="S1784" s="6" t="b">
        <v>0</v>
      </c>
      <c r="T1784" s="6">
        <v>0</v>
      </c>
      <c r="U1784" s="6">
        <f t="shared" si="219"/>
        <v>0</v>
      </c>
      <c r="V1784" s="12">
        <f t="shared" si="220"/>
        <v>8863.855</v>
      </c>
      <c r="W1784" s="12">
        <f t="shared" si="221"/>
        <v>14.54458</v>
      </c>
      <c r="X1784" s="12">
        <f t="shared" si="222"/>
        <v>0</v>
      </c>
      <c r="Y1784" s="6">
        <f t="shared" si="223"/>
        <v>0</v>
      </c>
    </row>
    <row r="1785" spans="1:25">
      <c r="A1785" s="8" t="s">
        <v>3676</v>
      </c>
      <c r="B1785" s="9" t="s">
        <v>3677</v>
      </c>
      <c r="C1785" s="10" t="s">
        <v>4129</v>
      </c>
      <c r="D1785" s="10">
        <v>45284</v>
      </c>
      <c r="E1785" s="9">
        <v>12</v>
      </c>
      <c r="F1785" s="9">
        <v>24</v>
      </c>
      <c r="G1785" s="9">
        <v>2023</v>
      </c>
      <c r="H1785" s="10">
        <f t="shared" si="216"/>
        <v>45284</v>
      </c>
      <c r="I1785" s="10" t="str" cm="1">
        <f t="array" ref="I1785">_xlfn.IFS(E1785=1,"January",E1785=2,"Febuary",E1785=3,"March",E1785=4,"April",E1785=5,"May",E1785=6,"June",E1785=7,"July",E1785=8,"August",E1785=9,"September",E1785=10,"October",E1785=11,"November",E1785=12,"December",E1785&gt;12,_xlfn.IFS(F1785=1,"January",F1785=2,"Febuary",F1785=3,"March",F1785=4,"April",F1785=5,"May",F1785=6,"June",F1785=7,"July",F1785=8,"August",F1785=9,"September",F1785=10,"October",F1785=11,"November",F1785=12,"December"))</f>
        <v>December</v>
      </c>
      <c r="J1785" s="10" t="str" cm="1">
        <f t="array" ref="J1785">_xlfn.IFS(OR(I1785="December",I1785="January",I1785="Febuary"),"Winter",OR(I1785="March",I1785="April",I1785="May"),"Spring",OR(I1785="June",I1785="July",I1785="August"),"Summer",OR(I1785="September",I1785="October",I1785="November"),"Fall")</f>
        <v>Winter</v>
      </c>
      <c r="K1785" s="13">
        <v>45296</v>
      </c>
      <c r="L1785" s="9">
        <f t="shared" si="217"/>
        <v>12</v>
      </c>
      <c r="M1785" s="9" t="s">
        <v>33</v>
      </c>
      <c r="N1785" s="9">
        <v>14507</v>
      </c>
      <c r="O1785" s="9">
        <v>551</v>
      </c>
      <c r="P1785" s="14">
        <v>702.49</v>
      </c>
      <c r="Q1785" s="14">
        <f t="shared" si="218"/>
        <v>702.49</v>
      </c>
      <c r="R1785" s="9">
        <v>36</v>
      </c>
      <c r="S1785" s="9" t="b">
        <v>1</v>
      </c>
      <c r="T1785" s="9">
        <v>0</v>
      </c>
      <c r="U1785" s="9">
        <f t="shared" si="219"/>
        <v>0</v>
      </c>
      <c r="V1785" s="14">
        <f t="shared" si="220"/>
        <v>1097.51</v>
      </c>
      <c r="W1785" s="14">
        <f t="shared" si="221"/>
        <v>19.5136111111111</v>
      </c>
      <c r="X1785" s="14">
        <f t="shared" si="222"/>
        <v>0</v>
      </c>
      <c r="Y1785" s="9">
        <f t="shared" si="223"/>
        <v>0</v>
      </c>
    </row>
    <row r="1786" spans="1:25">
      <c r="A1786" s="5" t="s">
        <v>3678</v>
      </c>
      <c r="B1786" s="6" t="s">
        <v>3679</v>
      </c>
      <c r="C1786" s="7" t="s">
        <v>4127</v>
      </c>
      <c r="D1786" s="7">
        <v>45128</v>
      </c>
      <c r="E1786" s="6">
        <v>7</v>
      </c>
      <c r="F1786" s="6">
        <v>21</v>
      </c>
      <c r="G1786" s="6">
        <v>2023</v>
      </c>
      <c r="H1786" s="7">
        <f t="shared" si="216"/>
        <v>45128</v>
      </c>
      <c r="I1786" s="7" t="str" cm="1">
        <f t="array" ref="I1786">_xlfn.IFS(E1786=1,"January",E1786=2,"Febuary",E1786=3,"March",E1786=4,"April",E1786=5,"May",E1786=6,"June",E1786=7,"July",E1786=8,"August",E1786=9,"September",E1786=10,"October",E1786=11,"November",E1786=12,"December",E1786&gt;12,_xlfn.IFS(F1786=1,"January",F1786=2,"Febuary",F1786=3,"March",F1786=4,"April",F1786=5,"May",F1786=6,"June",F1786=7,"July",F1786=8,"August",F1786=9,"September",F1786=10,"October",F1786=11,"November",F1786=12,"December"))</f>
        <v>July</v>
      </c>
      <c r="J1786" s="7" t="str" cm="1">
        <f t="array" ref="J1786">_xlfn.IFS(OR(I1786="December",I1786="January",I1786="Febuary"),"Winter",OR(I1786="March",I1786="April",I1786="May"),"Spring",OR(I1786="June",I1786="July",I1786="August"),"Summer",OR(I1786="September",I1786="October",I1786="November"),"Fall")</f>
        <v>Summer</v>
      </c>
      <c r="K1786" s="11">
        <v>45130</v>
      </c>
      <c r="L1786" s="6">
        <f t="shared" si="217"/>
        <v>2</v>
      </c>
      <c r="M1786" s="6" t="s">
        <v>19</v>
      </c>
      <c r="N1786" s="6">
        <v>73595</v>
      </c>
      <c r="O1786" s="6">
        <v>1336</v>
      </c>
      <c r="P1786" s="12">
        <v>1238.34</v>
      </c>
      <c r="Q1786" s="12">
        <f t="shared" si="218"/>
        <v>1238.34</v>
      </c>
      <c r="R1786" s="6">
        <v>204</v>
      </c>
      <c r="S1786" s="6" t="b">
        <v>0</v>
      </c>
      <c r="T1786" s="6">
        <v>0</v>
      </c>
      <c r="U1786" s="6">
        <f t="shared" si="219"/>
        <v>0</v>
      </c>
      <c r="V1786" s="12">
        <f t="shared" si="220"/>
        <v>8961.66</v>
      </c>
      <c r="W1786" s="12">
        <f t="shared" si="221"/>
        <v>6.07029411764706</v>
      </c>
      <c r="X1786" s="12">
        <f t="shared" si="222"/>
        <v>0</v>
      </c>
      <c r="Y1786" s="6">
        <f t="shared" si="223"/>
        <v>0</v>
      </c>
    </row>
    <row r="1787" spans="1:25">
      <c r="A1787" s="8" t="s">
        <v>3680</v>
      </c>
      <c r="B1787" s="9" t="s">
        <v>3681</v>
      </c>
      <c r="C1787" s="10" t="s">
        <v>4129</v>
      </c>
      <c r="D1787" s="10">
        <v>45221</v>
      </c>
      <c r="E1787" s="9">
        <v>10</v>
      </c>
      <c r="F1787" s="9">
        <v>22</v>
      </c>
      <c r="G1787" s="9">
        <v>2023</v>
      </c>
      <c r="H1787" s="10">
        <f t="shared" si="216"/>
        <v>45221</v>
      </c>
      <c r="I1787" s="10" t="str" cm="1">
        <f t="array" ref="I1787">_xlfn.IFS(E1787=1,"January",E1787=2,"Febuary",E1787=3,"March",E1787=4,"April",E1787=5,"May",E1787=6,"June",E1787=7,"July",E1787=8,"August",E1787=9,"September",E1787=10,"October",E1787=11,"November",E1787=12,"December",E1787&gt;12,_xlfn.IFS(F1787=1,"January",F1787=2,"Febuary",F1787=3,"March",F1787=4,"April",F1787=5,"May",F1787=6,"June",F1787=7,"July",F1787=8,"August",F1787=9,"September",F1787=10,"October",F1787=11,"November",F1787=12,"December"))</f>
        <v>October</v>
      </c>
      <c r="J1787" s="10" t="str" cm="1">
        <f t="array" ref="J1787">_xlfn.IFS(OR(I1787="December",I1787="January",I1787="Febuary"),"Winter",OR(I1787="March",I1787="April",I1787="May"),"Spring",OR(I1787="June",I1787="July",I1787="August"),"Summer",OR(I1787="September",I1787="October",I1787="November"),"Fall")</f>
        <v>Fall</v>
      </c>
      <c r="K1787" s="13">
        <v>45233</v>
      </c>
      <c r="L1787" s="9">
        <f t="shared" si="217"/>
        <v>12</v>
      </c>
      <c r="M1787" s="9" t="s">
        <v>23</v>
      </c>
      <c r="N1787" s="9">
        <v>84807</v>
      </c>
      <c r="O1787" s="9">
        <v>3066</v>
      </c>
      <c r="P1787" s="14">
        <v>3911.65</v>
      </c>
      <c r="Q1787" s="14">
        <f t="shared" si="218"/>
        <v>3636.145</v>
      </c>
      <c r="R1787" s="9">
        <v>226</v>
      </c>
      <c r="S1787" s="9" t="b">
        <v>0</v>
      </c>
      <c r="T1787" s="9">
        <v>0</v>
      </c>
      <c r="U1787" s="9">
        <f t="shared" si="219"/>
        <v>0</v>
      </c>
      <c r="V1787" s="14">
        <f t="shared" si="220"/>
        <v>7663.855</v>
      </c>
      <c r="W1787" s="14">
        <f t="shared" si="221"/>
        <v>16.0891371681416</v>
      </c>
      <c r="X1787" s="14">
        <f t="shared" si="222"/>
        <v>0</v>
      </c>
      <c r="Y1787" s="9">
        <f t="shared" si="223"/>
        <v>0</v>
      </c>
    </row>
    <row r="1788" spans="1:25">
      <c r="A1788" s="5" t="s">
        <v>3682</v>
      </c>
      <c r="B1788" s="6" t="s">
        <v>3683</v>
      </c>
      <c r="C1788" s="7" t="s">
        <v>4127</v>
      </c>
      <c r="D1788" s="7">
        <v>45075</v>
      </c>
      <c r="E1788" s="6">
        <v>5</v>
      </c>
      <c r="F1788" s="6">
        <v>29</v>
      </c>
      <c r="G1788" s="6">
        <v>2023</v>
      </c>
      <c r="H1788" s="7">
        <f t="shared" si="216"/>
        <v>45075</v>
      </c>
      <c r="I1788" s="7" t="str" cm="1">
        <f t="array" ref="I1788">_xlfn.IFS(E1788=1,"January",E1788=2,"Febuary",E1788=3,"March",E1788=4,"April",E1788=5,"May",E1788=6,"June",E1788=7,"July",E1788=8,"August",E1788=9,"September",E1788=10,"October",E1788=11,"November",E1788=12,"December",E1788&gt;12,_xlfn.IFS(F1788=1,"January",F1788=2,"Febuary",F1788=3,"March",F1788=4,"April",F1788=5,"May",F1788=6,"June",F1788=7,"July",F1788=8,"August",F1788=9,"September",F1788=10,"October",F1788=11,"November",F1788=12,"December"))</f>
        <v>May</v>
      </c>
      <c r="J1788" s="7" t="str" cm="1">
        <f t="array" ref="J1788">_xlfn.IFS(OR(I1788="December",I1788="January",I1788="Febuary"),"Winter",OR(I1788="March",I1788="April",I1788="May"),"Spring",OR(I1788="June",I1788="July",I1788="August"),"Summer",OR(I1788="September",I1788="October",I1788="November"),"Fall")</f>
        <v>Spring</v>
      </c>
      <c r="K1788" s="11">
        <v>45090</v>
      </c>
      <c r="L1788" s="6">
        <f t="shared" si="217"/>
        <v>15</v>
      </c>
      <c r="M1788" s="6" t="s">
        <v>33</v>
      </c>
      <c r="N1788" s="6">
        <v>46539</v>
      </c>
      <c r="O1788" s="6">
        <v>1988</v>
      </c>
      <c r="P1788" s="12">
        <v>3523.28</v>
      </c>
      <c r="Q1788" s="12">
        <f t="shared" si="218"/>
        <v>3523.28</v>
      </c>
      <c r="R1788" s="6">
        <v>334</v>
      </c>
      <c r="S1788" s="6" t="b">
        <v>1</v>
      </c>
      <c r="T1788" s="6">
        <v>0</v>
      </c>
      <c r="U1788" s="6">
        <f t="shared" si="219"/>
        <v>0</v>
      </c>
      <c r="V1788" s="12">
        <f t="shared" si="220"/>
        <v>13176.72</v>
      </c>
      <c r="W1788" s="12">
        <f t="shared" si="221"/>
        <v>10.5487425149701</v>
      </c>
      <c r="X1788" s="12">
        <f t="shared" si="222"/>
        <v>0</v>
      </c>
      <c r="Y1788" s="6">
        <f t="shared" si="223"/>
        <v>0</v>
      </c>
    </row>
    <row r="1789" spans="1:25">
      <c r="A1789" s="8" t="s">
        <v>3684</v>
      </c>
      <c r="B1789" s="9" t="s">
        <v>3685</v>
      </c>
      <c r="C1789" s="10" t="s">
        <v>4131</v>
      </c>
      <c r="D1789" s="10" t="s">
        <v>485</v>
      </c>
      <c r="E1789" s="9">
        <v>22</v>
      </c>
      <c r="F1789" s="9">
        <v>6</v>
      </c>
      <c r="G1789" s="9">
        <v>2023</v>
      </c>
      <c r="H1789" s="10">
        <f t="shared" si="216"/>
        <v>45099</v>
      </c>
      <c r="I1789" s="10" t="str" cm="1">
        <f t="array" ref="I1789">_xlfn.IFS(E1789=1,"January",E1789=2,"Febuary",E1789=3,"March",E1789=4,"April",E1789=5,"May",E1789=6,"June",E1789=7,"July",E1789=8,"August",E1789=9,"September",E1789=10,"October",E1789=11,"November",E1789=12,"December",E1789&gt;12,_xlfn.IFS(F1789=1,"January",F1789=2,"Febuary",F1789=3,"March",F1789=4,"April",F1789=5,"May",F1789=6,"June",F1789=7,"July",F1789=8,"August",F1789=9,"September",F1789=10,"October",F1789=11,"November",F1789=12,"December"))</f>
        <v>June</v>
      </c>
      <c r="J1789" s="10" t="str" cm="1">
        <f t="array" ref="J1789">_xlfn.IFS(OR(I1789="December",I1789="January",I1789="Febuary"),"Winter",OR(I1789="March",I1789="April",I1789="May"),"Spring",OR(I1789="June",I1789="July",I1789="August"),"Summer",OR(I1789="September",I1789="October",I1789="November"),"Fall")</f>
        <v>Summer</v>
      </c>
      <c r="K1789" s="13">
        <v>45129</v>
      </c>
      <c r="L1789" s="9">
        <f t="shared" si="217"/>
        <v>30</v>
      </c>
      <c r="M1789" s="9" t="s">
        <v>23</v>
      </c>
      <c r="N1789" s="9">
        <v>8491</v>
      </c>
      <c r="O1789" s="9">
        <v>101</v>
      </c>
      <c r="P1789" s="14">
        <v>154.3</v>
      </c>
      <c r="Q1789" s="14">
        <f t="shared" si="218"/>
        <v>154.3</v>
      </c>
      <c r="R1789" s="9">
        <v>9</v>
      </c>
      <c r="S1789" s="9" t="b">
        <v>1</v>
      </c>
      <c r="T1789" s="9">
        <v>0</v>
      </c>
      <c r="U1789" s="9">
        <f t="shared" si="219"/>
        <v>0</v>
      </c>
      <c r="V1789" s="14">
        <f t="shared" si="220"/>
        <v>295.7</v>
      </c>
      <c r="W1789" s="14">
        <f t="shared" si="221"/>
        <v>17.1444444444444</v>
      </c>
      <c r="X1789" s="14">
        <f t="shared" si="222"/>
        <v>0</v>
      </c>
      <c r="Y1789" s="9">
        <f t="shared" si="223"/>
        <v>0</v>
      </c>
    </row>
    <row r="1790" spans="1:25">
      <c r="A1790" s="5" t="s">
        <v>3686</v>
      </c>
      <c r="B1790" s="6" t="s">
        <v>3687</v>
      </c>
      <c r="C1790" s="7" t="s">
        <v>4131</v>
      </c>
      <c r="D1790" s="7">
        <v>45219</v>
      </c>
      <c r="E1790" s="6">
        <v>10</v>
      </c>
      <c r="F1790" s="6">
        <v>20</v>
      </c>
      <c r="G1790" s="6">
        <v>2023</v>
      </c>
      <c r="H1790" s="7">
        <f t="shared" si="216"/>
        <v>45219</v>
      </c>
      <c r="I1790" s="7" t="str" cm="1">
        <f t="array" ref="I1790">_xlfn.IFS(E1790=1,"January",E1790=2,"Febuary",E1790=3,"March",E1790=4,"April",E1790=5,"May",E1790=6,"June",E1790=7,"July",E1790=8,"August",E1790=9,"September",E1790=10,"October",E1790=11,"November",E1790=12,"December",E1790&gt;12,_xlfn.IFS(F1790=1,"January",F1790=2,"Febuary",F1790=3,"March",F1790=4,"April",F1790=5,"May",F1790=6,"June",F1790=7,"July",F1790=8,"August",F1790=9,"September",F1790=10,"October",F1790=11,"November",F1790=12,"December"))</f>
        <v>October</v>
      </c>
      <c r="J1790" s="7" t="str" cm="1">
        <f t="array" ref="J1790">_xlfn.IFS(OR(I1790="December",I1790="January",I1790="Febuary"),"Winter",OR(I1790="March",I1790="April",I1790="May"),"Spring",OR(I1790="June",I1790="July",I1790="August"),"Summer",OR(I1790="September",I1790="October",I1790="November"),"Fall")</f>
        <v>Fall</v>
      </c>
      <c r="K1790" s="11">
        <v>45232</v>
      </c>
      <c r="L1790" s="6">
        <f t="shared" si="217"/>
        <v>13</v>
      </c>
      <c r="M1790" s="6" t="s">
        <v>19</v>
      </c>
      <c r="N1790" s="6">
        <v>51192</v>
      </c>
      <c r="O1790" s="6">
        <v>2378</v>
      </c>
      <c r="P1790" s="12">
        <v>2223.59</v>
      </c>
      <c r="Q1790" s="12">
        <f t="shared" si="218"/>
        <v>2223.59</v>
      </c>
      <c r="R1790" s="6">
        <v>235</v>
      </c>
      <c r="S1790" s="6" t="b">
        <v>0</v>
      </c>
      <c r="T1790" s="6">
        <v>0</v>
      </c>
      <c r="U1790" s="6">
        <f t="shared" si="219"/>
        <v>0</v>
      </c>
      <c r="V1790" s="12">
        <f t="shared" si="220"/>
        <v>9526.41</v>
      </c>
      <c r="W1790" s="12">
        <f t="shared" si="221"/>
        <v>9.46208510638298</v>
      </c>
      <c r="X1790" s="12">
        <f t="shared" si="222"/>
        <v>0</v>
      </c>
      <c r="Y1790" s="6">
        <f t="shared" si="223"/>
        <v>0</v>
      </c>
    </row>
    <row r="1791" spans="1:25">
      <c r="A1791" s="8" t="s">
        <v>3688</v>
      </c>
      <c r="B1791" s="9" t="s">
        <v>3689</v>
      </c>
      <c r="C1791" s="10" t="s">
        <v>4131</v>
      </c>
      <c r="D1791" s="10" t="s">
        <v>3460</v>
      </c>
      <c r="E1791" s="9">
        <v>15</v>
      </c>
      <c r="F1791" s="9">
        <v>5</v>
      </c>
      <c r="G1791" s="9">
        <v>2023</v>
      </c>
      <c r="H1791" s="10">
        <f t="shared" si="216"/>
        <v>45061</v>
      </c>
      <c r="I1791" s="10" t="str" cm="1">
        <f t="array" ref="I1791">_xlfn.IFS(E1791=1,"January",E1791=2,"Febuary",E1791=3,"March",E1791=4,"April",E1791=5,"May",E1791=6,"June",E1791=7,"July",E1791=8,"August",E1791=9,"September",E1791=10,"October",E1791=11,"November",E1791=12,"December",E1791&gt;12,_xlfn.IFS(F1791=1,"January",F1791=2,"Febuary",F1791=3,"March",F1791=4,"April",F1791=5,"May",F1791=6,"June",F1791=7,"July",F1791=8,"August",F1791=9,"September",F1791=10,"October",F1791=11,"November",F1791=12,"December"))</f>
        <v>May</v>
      </c>
      <c r="J1791" s="10" t="str" cm="1">
        <f t="array" ref="J1791">_xlfn.IFS(OR(I1791="December",I1791="January",I1791="Febuary"),"Winter",OR(I1791="March",I1791="April",I1791="May"),"Spring",OR(I1791="June",I1791="July",I1791="August"),"Summer",OR(I1791="September",I1791="October",I1791="November"),"Fall")</f>
        <v>Spring</v>
      </c>
      <c r="K1791" s="13">
        <v>45090</v>
      </c>
      <c r="L1791" s="9">
        <f t="shared" si="217"/>
        <v>29</v>
      </c>
      <c r="M1791" s="9" t="s">
        <v>33</v>
      </c>
      <c r="N1791" s="9">
        <v>81395</v>
      </c>
      <c r="O1791" s="9">
        <v>910</v>
      </c>
      <c r="P1791" s="14">
        <v>730</v>
      </c>
      <c r="Q1791" s="14">
        <f t="shared" si="218"/>
        <v>730</v>
      </c>
      <c r="R1791" s="9">
        <v>46</v>
      </c>
      <c r="S1791" s="9" t="b">
        <v>1</v>
      </c>
      <c r="T1791" s="9">
        <v>0</v>
      </c>
      <c r="U1791" s="9">
        <f t="shared" si="219"/>
        <v>0</v>
      </c>
      <c r="V1791" s="14">
        <f t="shared" si="220"/>
        <v>1570</v>
      </c>
      <c r="W1791" s="14">
        <f t="shared" si="221"/>
        <v>15.8695652173913</v>
      </c>
      <c r="X1791" s="14">
        <f t="shared" si="222"/>
        <v>0</v>
      </c>
      <c r="Y1791" s="9">
        <f t="shared" si="223"/>
        <v>0</v>
      </c>
    </row>
    <row r="1792" spans="1:25">
      <c r="A1792" s="5" t="s">
        <v>3690</v>
      </c>
      <c r="B1792" s="6" t="s">
        <v>3691</v>
      </c>
      <c r="C1792" s="7" t="s">
        <v>4131</v>
      </c>
      <c r="D1792" s="7">
        <v>45183</v>
      </c>
      <c r="E1792" s="6">
        <v>9</v>
      </c>
      <c r="F1792" s="6">
        <v>14</v>
      </c>
      <c r="G1792" s="6">
        <v>2023</v>
      </c>
      <c r="H1792" s="7">
        <f t="shared" si="216"/>
        <v>45183</v>
      </c>
      <c r="I1792" s="7" t="str" cm="1">
        <f t="array" ref="I1792">_xlfn.IFS(E1792=1,"January",E1792=2,"Febuary",E1792=3,"March",E1792=4,"April",E1792=5,"May",E1792=6,"June",E1792=7,"July",E1792=8,"August",E1792=9,"September",E1792=10,"October",E1792=11,"November",E1792=12,"December",E1792&gt;12,_xlfn.IFS(F1792=1,"January",F1792=2,"Febuary",F1792=3,"March",F1792=4,"April",F1792=5,"May",F1792=6,"June",F1792=7,"July",F1792=8,"August",F1792=9,"September",F1792=10,"October",F1792=11,"November",F1792=12,"December"))</f>
        <v>September</v>
      </c>
      <c r="J1792" s="7" t="str" cm="1">
        <f t="array" ref="J1792">_xlfn.IFS(OR(I1792="December",I1792="January",I1792="Febuary"),"Winter",OR(I1792="March",I1792="April",I1792="May"),"Spring",OR(I1792="June",I1792="July",I1792="August"),"Summer",OR(I1792="September",I1792="October",I1792="November"),"Fall")</f>
        <v>Fall</v>
      </c>
      <c r="K1792" s="11">
        <v>45204</v>
      </c>
      <c r="L1792" s="6">
        <f t="shared" si="217"/>
        <v>21</v>
      </c>
      <c r="M1792" s="6" t="s">
        <v>23</v>
      </c>
      <c r="N1792" s="6">
        <v>64888</v>
      </c>
      <c r="O1792" s="6">
        <v>1572</v>
      </c>
      <c r="P1792" s="12">
        <v>1411.36</v>
      </c>
      <c r="Q1792" s="12">
        <f t="shared" si="218"/>
        <v>1411.36</v>
      </c>
      <c r="R1792" s="6">
        <v>243</v>
      </c>
      <c r="S1792" s="6" t="b">
        <v>1</v>
      </c>
      <c r="T1792" s="6">
        <v>0</v>
      </c>
      <c r="U1792" s="6">
        <f t="shared" si="219"/>
        <v>0</v>
      </c>
      <c r="V1792" s="12">
        <f t="shared" si="220"/>
        <v>10738.64</v>
      </c>
      <c r="W1792" s="12">
        <f t="shared" si="221"/>
        <v>5.8080658436214</v>
      </c>
      <c r="X1792" s="12">
        <f t="shared" si="222"/>
        <v>0</v>
      </c>
      <c r="Y1792" s="6">
        <f t="shared" si="223"/>
        <v>0</v>
      </c>
    </row>
    <row r="1793" spans="1:25">
      <c r="A1793" s="8" t="s">
        <v>3692</v>
      </c>
      <c r="B1793" s="9" t="s">
        <v>3693</v>
      </c>
      <c r="C1793" s="10" t="s">
        <v>4127</v>
      </c>
      <c r="D1793" s="10">
        <v>44996</v>
      </c>
      <c r="E1793" s="9">
        <v>3</v>
      </c>
      <c r="F1793" s="9">
        <v>11</v>
      </c>
      <c r="G1793" s="9">
        <v>2023</v>
      </c>
      <c r="H1793" s="10">
        <f t="shared" si="216"/>
        <v>44996</v>
      </c>
      <c r="I1793" s="10" t="str" cm="1">
        <f t="array" ref="I1793">_xlfn.IFS(E1793=1,"January",E1793=2,"Febuary",E1793=3,"March",E1793=4,"April",E1793=5,"May",E1793=6,"June",E1793=7,"July",E1793=8,"August",E1793=9,"September",E1793=10,"October",E1793=11,"November",E1793=12,"December",E1793&gt;12,_xlfn.IFS(F1793=1,"January",F1793=2,"Febuary",F1793=3,"March",F1793=4,"April",F1793=5,"May",F1793=6,"June",F1793=7,"July",F1793=8,"August",F1793=9,"September",F1793=10,"October",F1793=11,"November",F1793=12,"December"))</f>
        <v>March</v>
      </c>
      <c r="J1793" s="10" t="str" cm="1">
        <f t="array" ref="J1793">_xlfn.IFS(OR(I1793="December",I1793="January",I1793="Febuary"),"Winter",OR(I1793="March",I1793="April",I1793="May"),"Spring",OR(I1793="June",I1793="July",I1793="August"),"Summer",OR(I1793="September",I1793="October",I1793="November"),"Fall")</f>
        <v>Spring</v>
      </c>
      <c r="K1793" s="13">
        <v>45024</v>
      </c>
      <c r="L1793" s="9">
        <f t="shared" si="217"/>
        <v>28</v>
      </c>
      <c r="M1793" s="9" t="s">
        <v>33</v>
      </c>
      <c r="N1793" s="9">
        <v>74609</v>
      </c>
      <c r="O1793" s="9">
        <v>793</v>
      </c>
      <c r="P1793" s="14">
        <v>598.43</v>
      </c>
      <c r="Q1793" s="14">
        <f t="shared" si="218"/>
        <v>598.43</v>
      </c>
      <c r="R1793" s="9">
        <v>53</v>
      </c>
      <c r="S1793" s="9" t="b">
        <v>1</v>
      </c>
      <c r="T1793" s="9">
        <v>0</v>
      </c>
      <c r="U1793" s="9">
        <f t="shared" si="219"/>
        <v>0</v>
      </c>
      <c r="V1793" s="14">
        <f t="shared" si="220"/>
        <v>2051.57</v>
      </c>
      <c r="W1793" s="14">
        <f t="shared" si="221"/>
        <v>11.2911320754717</v>
      </c>
      <c r="X1793" s="14">
        <f t="shared" si="222"/>
        <v>0</v>
      </c>
      <c r="Y1793" s="9">
        <f t="shared" si="223"/>
        <v>0</v>
      </c>
    </row>
    <row r="1794" spans="1:25">
      <c r="A1794" s="5" t="s">
        <v>3694</v>
      </c>
      <c r="B1794" s="6" t="s">
        <v>3695</v>
      </c>
      <c r="C1794" s="7" t="s">
        <v>4128</v>
      </c>
      <c r="D1794" s="7">
        <v>45129</v>
      </c>
      <c r="E1794" s="6">
        <v>7</v>
      </c>
      <c r="F1794" s="6">
        <v>22</v>
      </c>
      <c r="G1794" s="6">
        <v>2023</v>
      </c>
      <c r="H1794" s="7">
        <f t="shared" ref="H1794:H1857" si="224">IF(E1794&gt;12,DATE(G1794,F1794,E1794),D1794)</f>
        <v>45129</v>
      </c>
      <c r="I1794" s="7" t="str" cm="1">
        <f t="array" ref="I1794">_xlfn.IFS(E1794=1,"January",E1794=2,"Febuary",E1794=3,"March",E1794=4,"April",E1794=5,"May",E1794=6,"June",E1794=7,"July",E1794=8,"August",E1794=9,"September",E1794=10,"October",E1794=11,"November",E1794=12,"December",E1794&gt;12,_xlfn.IFS(F1794=1,"January",F1794=2,"Febuary",F1794=3,"March",F1794=4,"April",F1794=5,"May",F1794=6,"June",F1794=7,"July",F1794=8,"August",F1794=9,"September",F1794=10,"October",F1794=11,"November",F1794=12,"December"))</f>
        <v>July</v>
      </c>
      <c r="J1794" s="7" t="str" cm="1">
        <f t="array" ref="J1794">_xlfn.IFS(OR(I1794="December",I1794="January",I1794="Febuary"),"Winter",OR(I1794="March",I1794="April",I1794="May"),"Spring",OR(I1794="June",I1794="July",I1794="August"),"Summer",OR(I1794="September",I1794="October",I1794="November"),"Fall")</f>
        <v>Summer</v>
      </c>
      <c r="K1794" s="11">
        <v>45143</v>
      </c>
      <c r="L1794" s="6">
        <f t="shared" ref="L1794:L1857" si="225">IF(DATEDIF(H1794,K1794,"D")&lt;0,H1794+30,DATEDIF(H1794,K1794,"D"))</f>
        <v>14</v>
      </c>
      <c r="M1794" s="6" t="s">
        <v>138</v>
      </c>
      <c r="N1794" s="6">
        <v>10077</v>
      </c>
      <c r="O1794" s="6">
        <v>131</v>
      </c>
      <c r="P1794" s="12">
        <v>84.29</v>
      </c>
      <c r="Q1794" s="12">
        <f t="shared" ref="Q1794:Q1857" si="226">IF(IF(P1794&lt;$AA$6,$AA$6,IF(P1794&gt;$AA$7,$AA$7,P1794))&lt;0,IF(P1794&lt;$AA$6,$AA$6,IF(P1794&gt;$AA$7,$AA$7,P1794))*(-1),IF(P1794&lt;$AA$6,$AA$6,IF(P1794&gt;$AA$7,$AA$7,P1794)))</f>
        <v>84.29</v>
      </c>
      <c r="R1794" s="6">
        <v>21</v>
      </c>
      <c r="S1794" s="6" t="b">
        <v>0</v>
      </c>
      <c r="T1794" s="6">
        <v>0</v>
      </c>
      <c r="U1794" s="6">
        <f t="shared" ref="U1794:U1857" si="227">IFERROR((R1794/T1794)*100,0)</f>
        <v>0</v>
      </c>
      <c r="V1794" s="12">
        <f t="shared" ref="V1794:V1857" si="228">(R1794*50)-Q1794</f>
        <v>965.71</v>
      </c>
      <c r="W1794" s="12">
        <f t="shared" ref="W1794:W1857" si="229">IFERROR(Q1794/R1794,0)</f>
        <v>4.01380952380952</v>
      </c>
      <c r="X1794" s="12">
        <f t="shared" ref="X1794:X1857" si="230">IFERROR(Q1794/T1794,0)</f>
        <v>0</v>
      </c>
      <c r="Y1794" s="6">
        <f t="shared" ref="Y1794:Y1857" si="231">T1794/N1794</f>
        <v>0</v>
      </c>
    </row>
    <row r="1795" spans="1:25">
      <c r="A1795" s="8" t="s">
        <v>3696</v>
      </c>
      <c r="B1795" s="9" t="s">
        <v>3697</v>
      </c>
      <c r="C1795" s="10" t="s">
        <v>4127</v>
      </c>
      <c r="D1795" s="10">
        <v>45242</v>
      </c>
      <c r="E1795" s="9">
        <v>11</v>
      </c>
      <c r="F1795" s="9">
        <v>12</v>
      </c>
      <c r="G1795" s="9">
        <v>2023</v>
      </c>
      <c r="H1795" s="10">
        <f t="shared" si="224"/>
        <v>45242</v>
      </c>
      <c r="I1795" s="10" t="str" cm="1">
        <f t="array" ref="I1795">_xlfn.IFS(E1795=1,"January",E1795=2,"Febuary",E1795=3,"March",E1795=4,"April",E1795=5,"May",E1795=6,"June",E1795=7,"July",E1795=8,"August",E1795=9,"September",E1795=10,"October",E1795=11,"November",E1795=12,"December",E1795&gt;12,_xlfn.IFS(F1795=1,"January",F1795=2,"Febuary",F1795=3,"March",F1795=4,"April",F1795=5,"May",F1795=6,"June",F1795=7,"July",F1795=8,"August",F1795=9,"September",F1795=10,"October",F1795=11,"November",F1795=12,"December"))</f>
        <v>November</v>
      </c>
      <c r="J1795" s="10" t="str" cm="1">
        <f t="array" ref="J1795">_xlfn.IFS(OR(I1795="December",I1795="January",I1795="Febuary"),"Winter",OR(I1795="March",I1795="April",I1795="May"),"Spring",OR(I1795="June",I1795="July",I1795="August"),"Summer",OR(I1795="September",I1795="October",I1795="November"),"Fall")</f>
        <v>Fall</v>
      </c>
      <c r="K1795" s="13">
        <v>45245</v>
      </c>
      <c r="L1795" s="9">
        <f t="shared" si="225"/>
        <v>3</v>
      </c>
      <c r="M1795" s="9" t="s">
        <v>19</v>
      </c>
      <c r="N1795" s="9">
        <v>21953</v>
      </c>
      <c r="O1795" s="9">
        <v>1019</v>
      </c>
      <c r="P1795" s="14">
        <v>1150.15</v>
      </c>
      <c r="Q1795" s="14">
        <f t="shared" si="226"/>
        <v>1150.15</v>
      </c>
      <c r="R1795" s="9">
        <v>126</v>
      </c>
      <c r="S1795" s="9" t="b">
        <v>1</v>
      </c>
      <c r="T1795" s="9">
        <v>0</v>
      </c>
      <c r="U1795" s="9">
        <f t="shared" si="227"/>
        <v>0</v>
      </c>
      <c r="V1795" s="14">
        <f t="shared" si="228"/>
        <v>5149.85</v>
      </c>
      <c r="W1795" s="14">
        <f t="shared" si="229"/>
        <v>9.1281746031746</v>
      </c>
      <c r="X1795" s="14">
        <f t="shared" si="230"/>
        <v>0</v>
      </c>
      <c r="Y1795" s="9">
        <f t="shared" si="231"/>
        <v>0</v>
      </c>
    </row>
    <row r="1796" spans="1:25">
      <c r="A1796" s="5" t="s">
        <v>3698</v>
      </c>
      <c r="B1796" s="6" t="s">
        <v>3699</v>
      </c>
      <c r="C1796" s="7" t="s">
        <v>4129</v>
      </c>
      <c r="D1796" s="7">
        <v>45051</v>
      </c>
      <c r="E1796" s="6">
        <v>5</v>
      </c>
      <c r="F1796" s="6">
        <v>5</v>
      </c>
      <c r="G1796" s="6">
        <v>2023</v>
      </c>
      <c r="H1796" s="7">
        <f t="shared" si="224"/>
        <v>45051</v>
      </c>
      <c r="I1796" s="7" t="str" cm="1">
        <f t="array" ref="I1796">_xlfn.IFS(E1796=1,"January",E1796=2,"Febuary",E1796=3,"March",E1796=4,"April",E1796=5,"May",E1796=6,"June",E1796=7,"July",E1796=8,"August",E1796=9,"September",E1796=10,"October",E1796=11,"November",E1796=12,"December",E1796&gt;12,_xlfn.IFS(F1796=1,"January",F1796=2,"Febuary",F1796=3,"March",F1796=4,"April",F1796=5,"May",F1796=6,"June",F1796=7,"July",F1796=8,"August",F1796=9,"September",F1796=10,"October",F1796=11,"November",F1796=12,"December"))</f>
        <v>May</v>
      </c>
      <c r="J1796" s="7" t="str" cm="1">
        <f t="array" ref="J1796">_xlfn.IFS(OR(I1796="December",I1796="January",I1796="Febuary"),"Winter",OR(I1796="March",I1796="April",I1796="May"),"Spring",OR(I1796="June",I1796="July",I1796="August"),"Summer",OR(I1796="September",I1796="October",I1796="November"),"Fall")</f>
        <v>Spring</v>
      </c>
      <c r="K1796" s="11">
        <v>45071</v>
      </c>
      <c r="L1796" s="6">
        <f t="shared" si="225"/>
        <v>20</v>
      </c>
      <c r="M1796" s="6" t="s">
        <v>14</v>
      </c>
      <c r="N1796" s="6">
        <v>77919</v>
      </c>
      <c r="O1796" s="6">
        <v>1885</v>
      </c>
      <c r="P1796" s="12">
        <v>1262.85</v>
      </c>
      <c r="Q1796" s="12">
        <f t="shared" si="226"/>
        <v>1262.85</v>
      </c>
      <c r="R1796" s="6">
        <v>316</v>
      </c>
      <c r="S1796" s="6" t="b">
        <v>1</v>
      </c>
      <c r="T1796" s="6">
        <v>0</v>
      </c>
      <c r="U1796" s="6">
        <f t="shared" si="227"/>
        <v>0</v>
      </c>
      <c r="V1796" s="12">
        <f t="shared" si="228"/>
        <v>14537.15</v>
      </c>
      <c r="W1796" s="12">
        <f t="shared" si="229"/>
        <v>3.99636075949367</v>
      </c>
      <c r="X1796" s="12">
        <f t="shared" si="230"/>
        <v>0</v>
      </c>
      <c r="Y1796" s="6">
        <f t="shared" si="231"/>
        <v>0</v>
      </c>
    </row>
    <row r="1797" spans="1:25">
      <c r="A1797" s="8" t="s">
        <v>3700</v>
      </c>
      <c r="B1797" s="9" t="s">
        <v>3701</v>
      </c>
      <c r="C1797" s="10" t="s">
        <v>4127</v>
      </c>
      <c r="D1797" s="10">
        <v>45147</v>
      </c>
      <c r="E1797" s="9">
        <v>8</v>
      </c>
      <c r="F1797" s="9">
        <v>9</v>
      </c>
      <c r="G1797" s="9">
        <v>2023</v>
      </c>
      <c r="H1797" s="10">
        <f t="shared" si="224"/>
        <v>45147</v>
      </c>
      <c r="I1797" s="10" t="str" cm="1">
        <f t="array" ref="I1797">_xlfn.IFS(E1797=1,"January",E1797=2,"Febuary",E1797=3,"March",E1797=4,"April",E1797=5,"May",E1797=6,"June",E1797=7,"July",E1797=8,"August",E1797=9,"September",E1797=10,"October",E1797=11,"November",E1797=12,"December",E1797&gt;12,_xlfn.IFS(F1797=1,"January",F1797=2,"Febuary",F1797=3,"March",F1797=4,"April",F1797=5,"May",F1797=6,"June",F1797=7,"July",F1797=8,"August",F1797=9,"September",F1797=10,"October",F1797=11,"November",F1797=12,"December"))</f>
        <v>August</v>
      </c>
      <c r="J1797" s="10" t="str" cm="1">
        <f t="array" ref="J1797">_xlfn.IFS(OR(I1797="December",I1797="January",I1797="Febuary"),"Winter",OR(I1797="March",I1797="April",I1797="May"),"Spring",OR(I1797="June",I1797="July",I1797="August"),"Summer",OR(I1797="September",I1797="October",I1797="November"),"Fall")</f>
        <v>Summer</v>
      </c>
      <c r="K1797" s="13">
        <v>45157</v>
      </c>
      <c r="L1797" s="9">
        <f t="shared" si="225"/>
        <v>10</v>
      </c>
      <c r="M1797" s="9" t="s">
        <v>19</v>
      </c>
      <c r="N1797" s="9">
        <v>68889</v>
      </c>
      <c r="O1797" s="9">
        <v>1859</v>
      </c>
      <c r="P1797" s="14">
        <v>1408.88</v>
      </c>
      <c r="Q1797" s="14">
        <f t="shared" si="226"/>
        <v>1408.88</v>
      </c>
      <c r="R1797" s="9">
        <v>255</v>
      </c>
      <c r="S1797" s="9" t="b">
        <v>0</v>
      </c>
      <c r="T1797" s="9">
        <v>0</v>
      </c>
      <c r="U1797" s="9">
        <f t="shared" si="227"/>
        <v>0</v>
      </c>
      <c r="V1797" s="14">
        <f t="shared" si="228"/>
        <v>11341.12</v>
      </c>
      <c r="W1797" s="14">
        <f t="shared" si="229"/>
        <v>5.52501960784314</v>
      </c>
      <c r="X1797" s="14">
        <f t="shared" si="230"/>
        <v>0</v>
      </c>
      <c r="Y1797" s="9">
        <f t="shared" si="231"/>
        <v>0</v>
      </c>
    </row>
    <row r="1798" spans="1:25">
      <c r="A1798" s="5" t="s">
        <v>3702</v>
      </c>
      <c r="B1798" s="6" t="s">
        <v>3703</v>
      </c>
      <c r="C1798" s="7" t="s">
        <v>4128</v>
      </c>
      <c r="D1798" s="7">
        <v>44972</v>
      </c>
      <c r="E1798" s="6">
        <v>2</v>
      </c>
      <c r="F1798" s="6">
        <v>15</v>
      </c>
      <c r="G1798" s="6">
        <v>2023</v>
      </c>
      <c r="H1798" s="7">
        <f t="shared" si="224"/>
        <v>44972</v>
      </c>
      <c r="I1798" s="7" t="str" cm="1">
        <f t="array" ref="I1798">_xlfn.IFS(E1798=1,"January",E1798=2,"Febuary",E1798=3,"March",E1798=4,"April",E1798=5,"May",E1798=6,"June",E1798=7,"July",E1798=8,"August",E1798=9,"September",E1798=10,"October",E1798=11,"November",E1798=12,"December",E1798&gt;12,_xlfn.IFS(F1798=1,"January",F1798=2,"Febuary",F1798=3,"March",F1798=4,"April",F1798=5,"May",F1798=6,"June",F1798=7,"July",F1798=8,"August",F1798=9,"September",F1798=10,"October",F1798=11,"November",F1798=12,"December"))</f>
        <v>Febuary</v>
      </c>
      <c r="J1798" s="7" t="str" cm="1">
        <f t="array" ref="J1798">_xlfn.IFS(OR(I1798="December",I1798="January",I1798="Febuary"),"Winter",OR(I1798="March",I1798="April",I1798="May"),"Spring",OR(I1798="June",I1798="July",I1798="August"),"Summer",OR(I1798="September",I1798="October",I1798="November"),"Fall")</f>
        <v>Winter</v>
      </c>
      <c r="K1798" s="11">
        <v>44984</v>
      </c>
      <c r="L1798" s="6">
        <f t="shared" si="225"/>
        <v>12</v>
      </c>
      <c r="M1798" s="6" t="s">
        <v>33</v>
      </c>
      <c r="N1798" s="6">
        <v>24821</v>
      </c>
      <c r="O1798" s="6">
        <v>462</v>
      </c>
      <c r="P1798" s="12">
        <v>610.3</v>
      </c>
      <c r="Q1798" s="12">
        <f t="shared" si="226"/>
        <v>610.3</v>
      </c>
      <c r="R1798" s="6">
        <v>0</v>
      </c>
      <c r="S1798" s="6" t="b">
        <v>1</v>
      </c>
      <c r="T1798" s="6">
        <v>0</v>
      </c>
      <c r="U1798" s="6">
        <f t="shared" si="227"/>
        <v>0</v>
      </c>
      <c r="V1798" s="12">
        <f t="shared" si="228"/>
        <v>-610.3</v>
      </c>
      <c r="W1798" s="12">
        <f t="shared" si="229"/>
        <v>0</v>
      </c>
      <c r="X1798" s="12">
        <f t="shared" si="230"/>
        <v>0</v>
      </c>
      <c r="Y1798" s="6">
        <f t="shared" si="231"/>
        <v>0</v>
      </c>
    </row>
    <row r="1799" spans="1:25">
      <c r="A1799" s="8" t="s">
        <v>3704</v>
      </c>
      <c r="B1799" s="9" t="s">
        <v>3705</v>
      </c>
      <c r="C1799" s="10" t="s">
        <v>4127</v>
      </c>
      <c r="D1799" s="10">
        <v>45114</v>
      </c>
      <c r="E1799" s="9">
        <v>7</v>
      </c>
      <c r="F1799" s="9">
        <v>7</v>
      </c>
      <c r="G1799" s="9">
        <v>2023</v>
      </c>
      <c r="H1799" s="10">
        <f t="shared" si="224"/>
        <v>45114</v>
      </c>
      <c r="I1799" s="10" t="str" cm="1">
        <f t="array" ref="I1799">_xlfn.IFS(E1799=1,"January",E1799=2,"Febuary",E1799=3,"March",E1799=4,"April",E1799=5,"May",E1799=6,"June",E1799=7,"July",E1799=8,"August",E1799=9,"September",E1799=10,"October",E1799=11,"November",E1799=12,"December",E1799&gt;12,_xlfn.IFS(F1799=1,"January",F1799=2,"Febuary",F1799=3,"March",F1799=4,"April",F1799=5,"May",F1799=6,"June",F1799=7,"July",F1799=8,"August",F1799=9,"September",F1799=10,"October",F1799=11,"November",F1799=12,"December"))</f>
        <v>July</v>
      </c>
      <c r="J1799" s="10" t="str" cm="1">
        <f t="array" ref="J1799">_xlfn.IFS(OR(I1799="December",I1799="January",I1799="Febuary"),"Winter",OR(I1799="March",I1799="April",I1799="May"),"Spring",OR(I1799="June",I1799="July",I1799="August"),"Summer",OR(I1799="September",I1799="October",I1799="November"),"Fall")</f>
        <v>Summer</v>
      </c>
      <c r="K1799" s="13">
        <v>45141</v>
      </c>
      <c r="L1799" s="9">
        <f t="shared" si="225"/>
        <v>27</v>
      </c>
      <c r="M1799" s="9" t="s">
        <v>19</v>
      </c>
      <c r="N1799" s="9">
        <v>38567</v>
      </c>
      <c r="O1799" s="9">
        <v>1306</v>
      </c>
      <c r="P1799" s="14">
        <v>975.45</v>
      </c>
      <c r="Q1799" s="14">
        <f t="shared" si="226"/>
        <v>975.45</v>
      </c>
      <c r="R1799" s="9">
        <v>215</v>
      </c>
      <c r="S1799" s="9" t="b">
        <v>1</v>
      </c>
      <c r="T1799" s="9">
        <v>0</v>
      </c>
      <c r="U1799" s="9">
        <f t="shared" si="227"/>
        <v>0</v>
      </c>
      <c r="V1799" s="14">
        <f t="shared" si="228"/>
        <v>9774.55</v>
      </c>
      <c r="W1799" s="14">
        <f t="shared" si="229"/>
        <v>4.53697674418605</v>
      </c>
      <c r="X1799" s="14">
        <f t="shared" si="230"/>
        <v>0</v>
      </c>
      <c r="Y1799" s="9">
        <f t="shared" si="231"/>
        <v>0</v>
      </c>
    </row>
    <row r="1800" spans="1:25">
      <c r="A1800" s="5" t="s">
        <v>3706</v>
      </c>
      <c r="B1800" s="6" t="s">
        <v>3707</v>
      </c>
      <c r="C1800" s="7" t="s">
        <v>4127</v>
      </c>
      <c r="D1800" s="7">
        <v>45231</v>
      </c>
      <c r="E1800" s="6">
        <v>11</v>
      </c>
      <c r="F1800" s="6">
        <v>1</v>
      </c>
      <c r="G1800" s="6">
        <v>2023</v>
      </c>
      <c r="H1800" s="7">
        <f t="shared" si="224"/>
        <v>45231</v>
      </c>
      <c r="I1800" s="7" t="str" cm="1">
        <f t="array" ref="I1800">_xlfn.IFS(E1800=1,"January",E1800=2,"Febuary",E1800=3,"March",E1800=4,"April",E1800=5,"May",E1800=6,"June",E1800=7,"July",E1800=8,"August",E1800=9,"September",E1800=10,"October",E1800=11,"November",E1800=12,"December",E1800&gt;12,_xlfn.IFS(F1800=1,"January",F1800=2,"Febuary",F1800=3,"March",F1800=4,"April",F1800=5,"May",F1800=6,"June",F1800=7,"July",F1800=8,"August",F1800=9,"September",F1800=10,"October",F1800=11,"November",F1800=12,"December"))</f>
        <v>November</v>
      </c>
      <c r="J1800" s="7" t="str" cm="1">
        <f t="array" ref="J1800">_xlfn.IFS(OR(I1800="December",I1800="January",I1800="Febuary"),"Winter",OR(I1800="March",I1800="April",I1800="May"),"Spring",OR(I1800="June",I1800="July",I1800="August"),"Summer",OR(I1800="September",I1800="October",I1800="November"),"Fall")</f>
        <v>Fall</v>
      </c>
      <c r="K1800" s="11">
        <v>45248</v>
      </c>
      <c r="L1800" s="6">
        <f t="shared" si="225"/>
        <v>17</v>
      </c>
      <c r="M1800" s="6" t="s">
        <v>14</v>
      </c>
      <c r="N1800" s="6">
        <v>25860</v>
      </c>
      <c r="O1800" s="6">
        <v>873</v>
      </c>
      <c r="P1800" s="12">
        <v>520.15</v>
      </c>
      <c r="Q1800" s="12">
        <f t="shared" si="226"/>
        <v>520.15</v>
      </c>
      <c r="R1800" s="6">
        <v>52</v>
      </c>
      <c r="S1800" s="6" t="b">
        <v>1</v>
      </c>
      <c r="T1800" s="6">
        <v>0</v>
      </c>
      <c r="U1800" s="6">
        <f t="shared" si="227"/>
        <v>0</v>
      </c>
      <c r="V1800" s="12">
        <f t="shared" si="228"/>
        <v>2079.85</v>
      </c>
      <c r="W1800" s="12">
        <f t="shared" si="229"/>
        <v>10.0028846153846</v>
      </c>
      <c r="X1800" s="12">
        <f t="shared" si="230"/>
        <v>0</v>
      </c>
      <c r="Y1800" s="6">
        <f t="shared" si="231"/>
        <v>0</v>
      </c>
    </row>
    <row r="1801" spans="1:25">
      <c r="A1801" s="8" t="s">
        <v>3708</v>
      </c>
      <c r="B1801" s="9" t="s">
        <v>3709</v>
      </c>
      <c r="C1801" s="10" t="s">
        <v>4129</v>
      </c>
      <c r="D1801" s="10">
        <v>45013</v>
      </c>
      <c r="E1801" s="9">
        <v>3</v>
      </c>
      <c r="F1801" s="9">
        <v>28</v>
      </c>
      <c r="G1801" s="9">
        <v>2023</v>
      </c>
      <c r="H1801" s="10">
        <f t="shared" si="224"/>
        <v>45013</v>
      </c>
      <c r="I1801" s="10" t="str" cm="1">
        <f t="array" ref="I1801">_xlfn.IFS(E1801=1,"January",E1801=2,"Febuary",E1801=3,"March",E1801=4,"April",E1801=5,"May",E1801=6,"June",E1801=7,"July",E1801=8,"August",E1801=9,"September",E1801=10,"October",E1801=11,"November",E1801=12,"December",E1801&gt;12,_xlfn.IFS(F1801=1,"January",F1801=2,"Febuary",F1801=3,"March",F1801=4,"April",F1801=5,"May",F1801=6,"June",F1801=7,"July",F1801=8,"August",F1801=9,"September",F1801=10,"October",F1801=11,"November",F1801=12,"December"))</f>
        <v>March</v>
      </c>
      <c r="J1801" s="10" t="str" cm="1">
        <f t="array" ref="J1801">_xlfn.IFS(OR(I1801="December",I1801="January",I1801="Febuary"),"Winter",OR(I1801="March",I1801="April",I1801="May"),"Spring",OR(I1801="June",I1801="July",I1801="August"),"Summer",OR(I1801="September",I1801="October",I1801="November"),"Fall")</f>
        <v>Spring</v>
      </c>
      <c r="K1801" s="13">
        <v>45031</v>
      </c>
      <c r="L1801" s="9">
        <f t="shared" si="225"/>
        <v>18</v>
      </c>
      <c r="M1801" s="9" t="s">
        <v>415</v>
      </c>
      <c r="N1801" s="9">
        <v>22195</v>
      </c>
      <c r="O1801" s="9">
        <v>552</v>
      </c>
      <c r="P1801" s="14">
        <v>538.8</v>
      </c>
      <c r="Q1801" s="14">
        <f t="shared" si="226"/>
        <v>538.8</v>
      </c>
      <c r="R1801" s="9">
        <v>0</v>
      </c>
      <c r="S1801" s="9" t="b">
        <v>1</v>
      </c>
      <c r="T1801" s="9">
        <v>0</v>
      </c>
      <c r="U1801" s="9">
        <f t="shared" si="227"/>
        <v>0</v>
      </c>
      <c r="V1801" s="14">
        <f t="shared" si="228"/>
        <v>-538.8</v>
      </c>
      <c r="W1801" s="14">
        <f t="shared" si="229"/>
        <v>0</v>
      </c>
      <c r="X1801" s="14">
        <f t="shared" si="230"/>
        <v>0</v>
      </c>
      <c r="Y1801" s="9">
        <f t="shared" si="231"/>
        <v>0</v>
      </c>
    </row>
    <row r="1802" spans="1:25">
      <c r="A1802" s="5" t="s">
        <v>3710</v>
      </c>
      <c r="B1802" s="6" t="s">
        <v>3711</v>
      </c>
      <c r="C1802" s="7" t="s">
        <v>4127</v>
      </c>
      <c r="D1802" s="7">
        <v>45153</v>
      </c>
      <c r="E1802" s="6">
        <v>8</v>
      </c>
      <c r="F1802" s="6">
        <v>15</v>
      </c>
      <c r="G1802" s="6">
        <v>2023</v>
      </c>
      <c r="H1802" s="7">
        <f t="shared" si="224"/>
        <v>45153</v>
      </c>
      <c r="I1802" s="7" t="str" cm="1">
        <f t="array" ref="I1802">_xlfn.IFS(E1802=1,"January",E1802=2,"Febuary",E1802=3,"March",E1802=4,"April",E1802=5,"May",E1802=6,"June",E1802=7,"July",E1802=8,"August",E1802=9,"September",E1802=10,"October",E1802=11,"November",E1802=12,"December",E1802&gt;12,_xlfn.IFS(F1802=1,"January",F1802=2,"Febuary",F1802=3,"March",F1802=4,"April",F1802=5,"May",F1802=6,"June",F1802=7,"July",F1802=8,"August",F1802=9,"September",F1802=10,"October",F1802=11,"November",F1802=12,"December"))</f>
        <v>August</v>
      </c>
      <c r="J1802" s="7" t="str" cm="1">
        <f t="array" ref="J1802">_xlfn.IFS(OR(I1802="December",I1802="January",I1802="Febuary"),"Winter",OR(I1802="March",I1802="April",I1802="May"),"Spring",OR(I1802="June",I1802="July",I1802="August"),"Summer",OR(I1802="September",I1802="October",I1802="November"),"Fall")</f>
        <v>Summer</v>
      </c>
      <c r="K1802" s="11">
        <v>45169</v>
      </c>
      <c r="L1802" s="6">
        <f t="shared" si="225"/>
        <v>16</v>
      </c>
      <c r="M1802" s="6" t="s">
        <v>23</v>
      </c>
      <c r="N1802" s="6">
        <v>78475</v>
      </c>
      <c r="O1802" s="6">
        <v>1830</v>
      </c>
      <c r="P1802" s="12">
        <v>1519.78</v>
      </c>
      <c r="Q1802" s="12">
        <f t="shared" si="226"/>
        <v>1519.78</v>
      </c>
      <c r="R1802" s="6">
        <v>138</v>
      </c>
      <c r="S1802" s="6" t="b">
        <v>1</v>
      </c>
      <c r="T1802" s="6">
        <v>0</v>
      </c>
      <c r="U1802" s="6">
        <f t="shared" si="227"/>
        <v>0</v>
      </c>
      <c r="V1802" s="12">
        <f t="shared" si="228"/>
        <v>5380.22</v>
      </c>
      <c r="W1802" s="12">
        <f t="shared" si="229"/>
        <v>11.0128985507246</v>
      </c>
      <c r="X1802" s="12">
        <f t="shared" si="230"/>
        <v>0</v>
      </c>
      <c r="Y1802" s="6">
        <f t="shared" si="231"/>
        <v>0</v>
      </c>
    </row>
    <row r="1803" spans="1:25">
      <c r="A1803" s="8" t="s">
        <v>3712</v>
      </c>
      <c r="B1803" s="9" t="s">
        <v>3713</v>
      </c>
      <c r="C1803" s="10" t="s">
        <v>4128</v>
      </c>
      <c r="D1803" s="10">
        <v>45046</v>
      </c>
      <c r="E1803" s="9">
        <v>4</v>
      </c>
      <c r="F1803" s="9">
        <v>30</v>
      </c>
      <c r="G1803" s="9">
        <v>2023</v>
      </c>
      <c r="H1803" s="10">
        <f t="shared" si="224"/>
        <v>45046</v>
      </c>
      <c r="I1803" s="10" t="str" cm="1">
        <f t="array" ref="I1803">_xlfn.IFS(E1803=1,"January",E1803=2,"Febuary",E1803=3,"March",E1803=4,"April",E1803=5,"May",E1803=6,"June",E1803=7,"July",E1803=8,"August",E1803=9,"September",E1803=10,"October",E1803=11,"November",E1803=12,"December",E1803&gt;12,_xlfn.IFS(F1803=1,"January",F1803=2,"Febuary",F1803=3,"March",F1803=4,"April",F1803=5,"May",F1803=6,"June",F1803=7,"July",F1803=8,"August",F1803=9,"September",F1803=10,"October",F1803=11,"November",F1803=12,"December"))</f>
        <v>April</v>
      </c>
      <c r="J1803" s="10" t="str" cm="1">
        <f t="array" ref="J1803">_xlfn.IFS(OR(I1803="December",I1803="January",I1803="Febuary"),"Winter",OR(I1803="March",I1803="April",I1803="May"),"Spring",OR(I1803="June",I1803="July",I1803="August"),"Summer",OR(I1803="September",I1803="October",I1803="November"),"Fall")</f>
        <v>Spring</v>
      </c>
      <c r="K1803" s="13">
        <v>45041</v>
      </c>
      <c r="L1803" s="9">
        <f t="shared" si="225"/>
        <v>45076</v>
      </c>
      <c r="M1803" s="9" t="s">
        <v>41</v>
      </c>
      <c r="N1803" s="9">
        <v>91874</v>
      </c>
      <c r="O1803" s="9">
        <v>4170</v>
      </c>
      <c r="P1803" s="14">
        <v>5308.23</v>
      </c>
      <c r="Q1803" s="14">
        <f t="shared" si="226"/>
        <v>3636.145</v>
      </c>
      <c r="R1803" s="9">
        <v>679</v>
      </c>
      <c r="S1803" s="9" t="b">
        <v>0</v>
      </c>
      <c r="T1803" s="9">
        <v>91898</v>
      </c>
      <c r="U1803" s="9">
        <f t="shared" si="227"/>
        <v>0.738862652070774</v>
      </c>
      <c r="V1803" s="14">
        <f t="shared" si="228"/>
        <v>30313.855</v>
      </c>
      <c r="W1803" s="14">
        <f t="shared" si="229"/>
        <v>5.35514727540501</v>
      </c>
      <c r="X1803" s="14">
        <f t="shared" si="230"/>
        <v>0.0395671831813532</v>
      </c>
      <c r="Y1803" s="9">
        <f t="shared" si="231"/>
        <v>1.00026122733309</v>
      </c>
    </row>
    <row r="1804" spans="1:25">
      <c r="A1804" s="5" t="s">
        <v>3714</v>
      </c>
      <c r="B1804" s="6" t="s">
        <v>3715</v>
      </c>
      <c r="C1804" s="7" t="s">
        <v>4128</v>
      </c>
      <c r="D1804" s="7">
        <v>44970</v>
      </c>
      <c r="E1804" s="6">
        <v>2</v>
      </c>
      <c r="F1804" s="6">
        <v>13</v>
      </c>
      <c r="G1804" s="6">
        <v>2023</v>
      </c>
      <c r="H1804" s="7">
        <f t="shared" si="224"/>
        <v>44970</v>
      </c>
      <c r="I1804" s="7" t="str" cm="1">
        <f t="array" ref="I1804">_xlfn.IFS(E1804=1,"January",E1804=2,"Febuary",E1804=3,"March",E1804=4,"April",E1804=5,"May",E1804=6,"June",E1804=7,"July",E1804=8,"August",E1804=9,"September",E1804=10,"October",E1804=11,"November",E1804=12,"December",E1804&gt;12,_xlfn.IFS(F1804=1,"January",F1804=2,"Febuary",F1804=3,"March",F1804=4,"April",F1804=5,"May",F1804=6,"June",F1804=7,"July",F1804=8,"August",F1804=9,"September",F1804=10,"October",F1804=11,"November",F1804=12,"December"))</f>
        <v>Febuary</v>
      </c>
      <c r="J1804" s="7" t="str" cm="1">
        <f t="array" ref="J1804">_xlfn.IFS(OR(I1804="December",I1804="January",I1804="Febuary"),"Winter",OR(I1804="March",I1804="April",I1804="May"),"Spring",OR(I1804="June",I1804="July",I1804="August"),"Summer",OR(I1804="September",I1804="October",I1804="November"),"Fall")</f>
        <v>Winter</v>
      </c>
      <c r="K1804" s="11">
        <v>45000</v>
      </c>
      <c r="L1804" s="6">
        <f t="shared" si="225"/>
        <v>30</v>
      </c>
      <c r="M1804" s="6" t="s">
        <v>23</v>
      </c>
      <c r="N1804" s="6">
        <v>88266</v>
      </c>
      <c r="O1804" s="6">
        <v>2235</v>
      </c>
      <c r="P1804" s="12">
        <v>1460.69</v>
      </c>
      <c r="Q1804" s="12">
        <f t="shared" si="226"/>
        <v>1460.69</v>
      </c>
      <c r="R1804" s="6">
        <v>417</v>
      </c>
      <c r="S1804" s="6" t="b">
        <v>1</v>
      </c>
      <c r="T1804" s="6">
        <v>0</v>
      </c>
      <c r="U1804" s="6">
        <f t="shared" si="227"/>
        <v>0</v>
      </c>
      <c r="V1804" s="12">
        <f t="shared" si="228"/>
        <v>19389.31</v>
      </c>
      <c r="W1804" s="12">
        <f t="shared" si="229"/>
        <v>3.50285371702638</v>
      </c>
      <c r="X1804" s="12">
        <f t="shared" si="230"/>
        <v>0</v>
      </c>
      <c r="Y1804" s="6">
        <f t="shared" si="231"/>
        <v>0</v>
      </c>
    </row>
    <row r="1805" spans="1:25">
      <c r="A1805" s="8" t="s">
        <v>3716</v>
      </c>
      <c r="B1805" s="9" t="s">
        <v>3717</v>
      </c>
      <c r="C1805" s="10" t="s">
        <v>4128</v>
      </c>
      <c r="D1805" s="10">
        <v>45244</v>
      </c>
      <c r="E1805" s="9">
        <v>11</v>
      </c>
      <c r="F1805" s="9">
        <v>14</v>
      </c>
      <c r="G1805" s="9">
        <v>2023</v>
      </c>
      <c r="H1805" s="10">
        <f t="shared" si="224"/>
        <v>45244</v>
      </c>
      <c r="I1805" s="10" t="str" cm="1">
        <f t="array" ref="I1805">_xlfn.IFS(E1805=1,"January",E1805=2,"Febuary",E1805=3,"March",E1805=4,"April",E1805=5,"May",E1805=6,"June",E1805=7,"July",E1805=8,"August",E1805=9,"September",E1805=10,"October",E1805=11,"November",E1805=12,"December",E1805&gt;12,_xlfn.IFS(F1805=1,"January",F1805=2,"Febuary",F1805=3,"March",F1805=4,"April",F1805=5,"May",F1805=6,"June",F1805=7,"July",F1805=8,"August",F1805=9,"September",F1805=10,"October",F1805=11,"November",F1805=12,"December"))</f>
        <v>November</v>
      </c>
      <c r="J1805" s="10" t="str" cm="1">
        <f t="array" ref="J1805">_xlfn.IFS(OR(I1805="December",I1805="January",I1805="Febuary"),"Winter",OR(I1805="March",I1805="April",I1805="May"),"Spring",OR(I1805="June",I1805="July",I1805="August"),"Summer",OR(I1805="September",I1805="October",I1805="November"),"Fall")</f>
        <v>Fall</v>
      </c>
      <c r="K1805" s="13">
        <v>45272</v>
      </c>
      <c r="L1805" s="9">
        <f t="shared" si="225"/>
        <v>28</v>
      </c>
      <c r="M1805" s="9" t="s">
        <v>19</v>
      </c>
      <c r="N1805" s="9">
        <v>22427</v>
      </c>
      <c r="O1805" s="9">
        <v>666</v>
      </c>
      <c r="P1805" s="14">
        <v>1084.02</v>
      </c>
      <c r="Q1805" s="14">
        <f t="shared" si="226"/>
        <v>1084.02</v>
      </c>
      <c r="R1805" s="9">
        <v>88</v>
      </c>
      <c r="S1805" s="9" t="b">
        <v>1</v>
      </c>
      <c r="T1805" s="9">
        <v>0</v>
      </c>
      <c r="U1805" s="9">
        <f t="shared" si="227"/>
        <v>0</v>
      </c>
      <c r="V1805" s="14">
        <f t="shared" si="228"/>
        <v>3315.98</v>
      </c>
      <c r="W1805" s="14">
        <f t="shared" si="229"/>
        <v>12.3184090909091</v>
      </c>
      <c r="X1805" s="14">
        <f t="shared" si="230"/>
        <v>0</v>
      </c>
      <c r="Y1805" s="9">
        <f t="shared" si="231"/>
        <v>0</v>
      </c>
    </row>
    <row r="1806" spans="1:25">
      <c r="A1806" s="5" t="s">
        <v>3718</v>
      </c>
      <c r="B1806" s="6" t="s">
        <v>3719</v>
      </c>
      <c r="C1806" s="7" t="s">
        <v>4129</v>
      </c>
      <c r="D1806" s="7" t="s">
        <v>3720</v>
      </c>
      <c r="E1806" s="6">
        <v>28</v>
      </c>
      <c r="F1806" s="6">
        <v>5</v>
      </c>
      <c r="G1806" s="6">
        <v>2023</v>
      </c>
      <c r="H1806" s="7">
        <f t="shared" si="224"/>
        <v>45074</v>
      </c>
      <c r="I1806" s="7" t="str" cm="1">
        <f t="array" ref="I1806">_xlfn.IFS(E1806=1,"January",E1806=2,"Febuary",E1806=3,"March",E1806=4,"April",E1806=5,"May",E1806=6,"June",E1806=7,"July",E1806=8,"August",E1806=9,"September",E1806=10,"October",E1806=11,"November",E1806=12,"December",E1806&gt;12,_xlfn.IFS(F1806=1,"January",F1806=2,"Febuary",F1806=3,"March",F1806=4,"April",F1806=5,"May",F1806=6,"June",F1806=7,"July",F1806=8,"August",F1806=9,"September",F1806=10,"October",F1806=11,"November",F1806=12,"December"))</f>
        <v>May</v>
      </c>
      <c r="J1806" s="7" t="str" cm="1">
        <f t="array" ref="J1806">_xlfn.IFS(OR(I1806="December",I1806="January",I1806="Febuary"),"Winter",OR(I1806="March",I1806="April",I1806="May"),"Spring",OR(I1806="June",I1806="July",I1806="August"),"Summer",OR(I1806="September",I1806="October",I1806="November"),"Fall")</f>
        <v>Spring</v>
      </c>
      <c r="K1806" s="11">
        <v>45102</v>
      </c>
      <c r="L1806" s="6">
        <f t="shared" si="225"/>
        <v>28</v>
      </c>
      <c r="M1806" s="6" t="s">
        <v>23</v>
      </c>
      <c r="N1806" s="6">
        <v>28083</v>
      </c>
      <c r="O1806" s="6">
        <v>599</v>
      </c>
      <c r="P1806" s="12">
        <v>1113.75</v>
      </c>
      <c r="Q1806" s="12">
        <f t="shared" si="226"/>
        <v>1113.75</v>
      </c>
      <c r="R1806" s="6">
        <v>77</v>
      </c>
      <c r="S1806" s="6" t="b">
        <v>1</v>
      </c>
      <c r="T1806" s="6">
        <v>0</v>
      </c>
      <c r="U1806" s="6">
        <f t="shared" si="227"/>
        <v>0</v>
      </c>
      <c r="V1806" s="12">
        <f t="shared" si="228"/>
        <v>2736.25</v>
      </c>
      <c r="W1806" s="12">
        <f t="shared" si="229"/>
        <v>14.4642857142857</v>
      </c>
      <c r="X1806" s="12">
        <f t="shared" si="230"/>
        <v>0</v>
      </c>
      <c r="Y1806" s="6">
        <f t="shared" si="231"/>
        <v>0</v>
      </c>
    </row>
    <row r="1807" spans="1:25">
      <c r="A1807" s="8" t="s">
        <v>3721</v>
      </c>
      <c r="B1807" s="9" t="s">
        <v>3722</v>
      </c>
      <c r="C1807" s="10" t="s">
        <v>4131</v>
      </c>
      <c r="D1807" s="10">
        <v>45282</v>
      </c>
      <c r="E1807" s="9">
        <v>12</v>
      </c>
      <c r="F1807" s="9">
        <v>22</v>
      </c>
      <c r="G1807" s="9">
        <v>2023</v>
      </c>
      <c r="H1807" s="10">
        <f t="shared" si="224"/>
        <v>45282</v>
      </c>
      <c r="I1807" s="10" t="str" cm="1">
        <f t="array" ref="I1807">_xlfn.IFS(E1807=1,"January",E1807=2,"Febuary",E1807=3,"March",E1807=4,"April",E1807=5,"May",E1807=6,"June",E1807=7,"July",E1807=8,"August",E1807=9,"September",E1807=10,"October",E1807=11,"November",E1807=12,"December",E1807&gt;12,_xlfn.IFS(F1807=1,"January",F1807=2,"Febuary",F1807=3,"March",F1807=4,"April",F1807=5,"May",F1807=6,"June",F1807=7,"July",F1807=8,"August",F1807=9,"September",F1807=10,"October",F1807=11,"November",F1807=12,"December"))</f>
        <v>December</v>
      </c>
      <c r="J1807" s="10" t="str" cm="1">
        <f t="array" ref="J1807">_xlfn.IFS(OR(I1807="December",I1807="January",I1807="Febuary"),"Winter",OR(I1807="March",I1807="April",I1807="May"),"Spring",OR(I1807="June",I1807="July",I1807="August"),"Summer",OR(I1807="September",I1807="October",I1807="November"),"Fall")</f>
        <v>Winter</v>
      </c>
      <c r="K1807" s="13">
        <v>45298</v>
      </c>
      <c r="L1807" s="9">
        <f t="shared" si="225"/>
        <v>16</v>
      </c>
      <c r="M1807" s="9" t="s">
        <v>19</v>
      </c>
      <c r="N1807" s="9">
        <v>88046</v>
      </c>
      <c r="O1807" s="9">
        <v>3651</v>
      </c>
      <c r="P1807" s="14">
        <v>5896.92</v>
      </c>
      <c r="Q1807" s="14">
        <f t="shared" si="226"/>
        <v>3636.145</v>
      </c>
      <c r="R1807" s="9">
        <v>0</v>
      </c>
      <c r="S1807" s="9" t="b">
        <v>1</v>
      </c>
      <c r="T1807" s="9">
        <v>0</v>
      </c>
      <c r="U1807" s="9">
        <f t="shared" si="227"/>
        <v>0</v>
      </c>
      <c r="V1807" s="14">
        <f t="shared" si="228"/>
        <v>-3636.145</v>
      </c>
      <c r="W1807" s="14">
        <f t="shared" si="229"/>
        <v>0</v>
      </c>
      <c r="X1807" s="14">
        <f t="shared" si="230"/>
        <v>0</v>
      </c>
      <c r="Y1807" s="9">
        <f t="shared" si="231"/>
        <v>0</v>
      </c>
    </row>
    <row r="1808" spans="1:25">
      <c r="A1808" s="5" t="s">
        <v>3723</v>
      </c>
      <c r="B1808" s="6" t="s">
        <v>3724</v>
      </c>
      <c r="C1808" s="7" t="s">
        <v>4127</v>
      </c>
      <c r="D1808" s="7" t="s">
        <v>3725</v>
      </c>
      <c r="E1808" s="6">
        <v>30</v>
      </c>
      <c r="F1808" s="6">
        <v>8</v>
      </c>
      <c r="G1808" s="6">
        <v>2023</v>
      </c>
      <c r="H1808" s="7">
        <f t="shared" si="224"/>
        <v>45168</v>
      </c>
      <c r="I1808" s="7" t="str" cm="1">
        <f t="array" ref="I1808">_xlfn.IFS(E1808=1,"January",E1808=2,"Febuary",E1808=3,"March",E1808=4,"April",E1808=5,"May",E1808=6,"June",E1808=7,"July",E1808=8,"August",E1808=9,"September",E1808=10,"October",E1808=11,"November",E1808=12,"December",E1808&gt;12,_xlfn.IFS(F1808=1,"January",F1808=2,"Febuary",F1808=3,"March",F1808=4,"April",F1808=5,"May",F1808=6,"June",F1808=7,"July",F1808=8,"August",F1808=9,"September",F1808=10,"October",F1808=11,"November",F1808=12,"December"))</f>
        <v>August</v>
      </c>
      <c r="J1808" s="7" t="str" cm="1">
        <f t="array" ref="J1808">_xlfn.IFS(OR(I1808="December",I1808="January",I1808="Febuary"),"Winter",OR(I1808="March",I1808="April",I1808="May"),"Spring",OR(I1808="June",I1808="July",I1808="August"),"Summer",OR(I1808="September",I1808="October",I1808="November"),"Fall")</f>
        <v>Summer</v>
      </c>
      <c r="K1808" s="11">
        <v>45171</v>
      </c>
      <c r="L1808" s="6">
        <f t="shared" si="225"/>
        <v>3</v>
      </c>
      <c r="M1808" s="6" t="s">
        <v>138</v>
      </c>
      <c r="N1808" s="6">
        <v>58372</v>
      </c>
      <c r="O1808" s="6">
        <v>1511</v>
      </c>
      <c r="P1808" s="12">
        <v>1963.15</v>
      </c>
      <c r="Q1808" s="12">
        <f t="shared" si="226"/>
        <v>1963.15</v>
      </c>
      <c r="R1808" s="6">
        <v>76</v>
      </c>
      <c r="S1808" s="6" t="b">
        <v>1</v>
      </c>
      <c r="T1808" s="6">
        <v>0</v>
      </c>
      <c r="U1808" s="6">
        <f t="shared" si="227"/>
        <v>0</v>
      </c>
      <c r="V1808" s="12">
        <f t="shared" si="228"/>
        <v>1836.85</v>
      </c>
      <c r="W1808" s="12">
        <f t="shared" si="229"/>
        <v>25.8309210526316</v>
      </c>
      <c r="X1808" s="12">
        <f t="shared" si="230"/>
        <v>0</v>
      </c>
      <c r="Y1808" s="6">
        <f t="shared" si="231"/>
        <v>0</v>
      </c>
    </row>
    <row r="1809" spans="1:25">
      <c r="A1809" s="8" t="s">
        <v>3726</v>
      </c>
      <c r="B1809" s="9" t="s">
        <v>3727</v>
      </c>
      <c r="C1809" s="10" t="s">
        <v>4131</v>
      </c>
      <c r="D1809" s="10">
        <v>45034</v>
      </c>
      <c r="E1809" s="9">
        <v>4</v>
      </c>
      <c r="F1809" s="9">
        <v>18</v>
      </c>
      <c r="G1809" s="9">
        <v>2023</v>
      </c>
      <c r="H1809" s="10">
        <f t="shared" si="224"/>
        <v>45034</v>
      </c>
      <c r="I1809" s="10" t="str" cm="1">
        <f t="array" ref="I1809">_xlfn.IFS(E1809=1,"January",E1809=2,"Febuary",E1809=3,"March",E1809=4,"April",E1809=5,"May",E1809=6,"June",E1809=7,"July",E1809=8,"August",E1809=9,"September",E1809=10,"October",E1809=11,"November",E1809=12,"December",E1809&gt;12,_xlfn.IFS(F1809=1,"January",F1809=2,"Febuary",F1809=3,"March",F1809=4,"April",F1809=5,"May",F1809=6,"June",F1809=7,"July",F1809=8,"August",F1809=9,"September",F1809=10,"October",F1809=11,"November",F1809=12,"December"))</f>
        <v>April</v>
      </c>
      <c r="J1809" s="10" t="str" cm="1">
        <f t="array" ref="J1809">_xlfn.IFS(OR(I1809="December",I1809="January",I1809="Febuary"),"Winter",OR(I1809="March",I1809="April",I1809="May"),"Spring",OR(I1809="June",I1809="July",I1809="August"),"Summer",OR(I1809="September",I1809="October",I1809="November"),"Fall")</f>
        <v>Spring</v>
      </c>
      <c r="K1809" s="13">
        <v>45046</v>
      </c>
      <c r="L1809" s="9">
        <f t="shared" si="225"/>
        <v>12</v>
      </c>
      <c r="M1809" s="9" t="s">
        <v>41</v>
      </c>
      <c r="N1809" s="9">
        <v>45064</v>
      </c>
      <c r="O1809" s="9">
        <v>1376</v>
      </c>
      <c r="P1809" s="14">
        <v>2464.42</v>
      </c>
      <c r="Q1809" s="14">
        <f t="shared" si="226"/>
        <v>2464.42</v>
      </c>
      <c r="R1809" s="9">
        <v>258</v>
      </c>
      <c r="S1809" s="9" t="b">
        <v>0</v>
      </c>
      <c r="T1809" s="9">
        <v>0</v>
      </c>
      <c r="U1809" s="9">
        <f t="shared" si="227"/>
        <v>0</v>
      </c>
      <c r="V1809" s="14">
        <f t="shared" si="228"/>
        <v>10435.58</v>
      </c>
      <c r="W1809" s="14">
        <f t="shared" si="229"/>
        <v>9.55201550387597</v>
      </c>
      <c r="X1809" s="14">
        <f t="shared" si="230"/>
        <v>0</v>
      </c>
      <c r="Y1809" s="9">
        <f t="shared" si="231"/>
        <v>0</v>
      </c>
    </row>
    <row r="1810" spans="1:25">
      <c r="A1810" s="5" t="s">
        <v>3728</v>
      </c>
      <c r="B1810" s="6" t="s">
        <v>3729</v>
      </c>
      <c r="C1810" s="7" t="s">
        <v>4129</v>
      </c>
      <c r="D1810" s="7">
        <v>45206</v>
      </c>
      <c r="E1810" s="6">
        <v>10</v>
      </c>
      <c r="F1810" s="6">
        <v>7</v>
      </c>
      <c r="G1810" s="6">
        <v>2023</v>
      </c>
      <c r="H1810" s="7">
        <f t="shared" si="224"/>
        <v>45206</v>
      </c>
      <c r="I1810" s="7" t="str" cm="1">
        <f t="array" ref="I1810">_xlfn.IFS(E1810=1,"January",E1810=2,"Febuary",E1810=3,"March",E1810=4,"April",E1810=5,"May",E1810=6,"June",E1810=7,"July",E1810=8,"August",E1810=9,"September",E1810=10,"October",E1810=11,"November",E1810=12,"December",E1810&gt;12,_xlfn.IFS(F1810=1,"January",F1810=2,"Febuary",F1810=3,"March",F1810=4,"April",F1810=5,"May",F1810=6,"June",F1810=7,"July",F1810=8,"August",F1810=9,"September",F1810=10,"October",F1810=11,"November",F1810=12,"December"))</f>
        <v>October</v>
      </c>
      <c r="J1810" s="7" t="str" cm="1">
        <f t="array" ref="J1810">_xlfn.IFS(OR(I1810="December",I1810="January",I1810="Febuary"),"Winter",OR(I1810="March",I1810="April",I1810="May"),"Spring",OR(I1810="June",I1810="July",I1810="August"),"Summer",OR(I1810="September",I1810="October",I1810="November"),"Fall")</f>
        <v>Fall</v>
      </c>
      <c r="K1810" s="11">
        <v>45217</v>
      </c>
      <c r="L1810" s="6">
        <f t="shared" si="225"/>
        <v>11</v>
      </c>
      <c r="M1810" s="6" t="s">
        <v>19</v>
      </c>
      <c r="N1810" s="6">
        <v>8813</v>
      </c>
      <c r="O1810" s="6">
        <v>177</v>
      </c>
      <c r="P1810" s="12">
        <v>273</v>
      </c>
      <c r="Q1810" s="12">
        <f t="shared" si="226"/>
        <v>273</v>
      </c>
      <c r="R1810" s="6">
        <v>14</v>
      </c>
      <c r="S1810" s="6" t="b">
        <v>1</v>
      </c>
      <c r="T1810" s="6">
        <v>0</v>
      </c>
      <c r="U1810" s="6">
        <f t="shared" si="227"/>
        <v>0</v>
      </c>
      <c r="V1810" s="12">
        <f t="shared" si="228"/>
        <v>427</v>
      </c>
      <c r="W1810" s="12">
        <f t="shared" si="229"/>
        <v>19.5</v>
      </c>
      <c r="X1810" s="12">
        <f t="shared" si="230"/>
        <v>0</v>
      </c>
      <c r="Y1810" s="6">
        <f t="shared" si="231"/>
        <v>0</v>
      </c>
    </row>
    <row r="1811" spans="1:25">
      <c r="A1811" s="8" t="s">
        <v>3730</v>
      </c>
      <c r="B1811" s="9" t="s">
        <v>3731</v>
      </c>
      <c r="C1811" s="10" t="s">
        <v>4128</v>
      </c>
      <c r="D1811" s="10">
        <v>45174</v>
      </c>
      <c r="E1811" s="9">
        <v>9</v>
      </c>
      <c r="F1811" s="9">
        <v>5</v>
      </c>
      <c r="G1811" s="9">
        <v>2023</v>
      </c>
      <c r="H1811" s="10">
        <f t="shared" si="224"/>
        <v>45174</v>
      </c>
      <c r="I1811" s="10" t="str" cm="1">
        <f t="array" ref="I1811">_xlfn.IFS(E1811=1,"January",E1811=2,"Febuary",E1811=3,"March",E1811=4,"April",E1811=5,"May",E1811=6,"June",E1811=7,"July",E1811=8,"August",E1811=9,"September",E1811=10,"October",E1811=11,"November",E1811=12,"December",E1811&gt;12,_xlfn.IFS(F1811=1,"January",F1811=2,"Febuary",F1811=3,"March",F1811=4,"April",F1811=5,"May",F1811=6,"June",F1811=7,"July",F1811=8,"August",F1811=9,"September",F1811=10,"October",F1811=11,"November",F1811=12,"December"))</f>
        <v>September</v>
      </c>
      <c r="J1811" s="10" t="str" cm="1">
        <f t="array" ref="J1811">_xlfn.IFS(OR(I1811="December",I1811="January",I1811="Febuary"),"Winter",OR(I1811="March",I1811="April",I1811="May"),"Spring",OR(I1811="June",I1811="July",I1811="August"),"Summer",OR(I1811="September",I1811="October",I1811="November"),"Fall")</f>
        <v>Fall</v>
      </c>
      <c r="K1811" s="13">
        <v>45181</v>
      </c>
      <c r="L1811" s="9">
        <f t="shared" si="225"/>
        <v>7</v>
      </c>
      <c r="M1811" s="9" t="s">
        <v>33</v>
      </c>
      <c r="N1811" s="9">
        <v>32598</v>
      </c>
      <c r="O1811" s="9">
        <v>1613</v>
      </c>
      <c r="P1811" s="14">
        <v>832.03</v>
      </c>
      <c r="Q1811" s="14">
        <f t="shared" si="226"/>
        <v>832.03</v>
      </c>
      <c r="R1811" s="9">
        <v>318</v>
      </c>
      <c r="S1811" s="9" t="b">
        <v>1</v>
      </c>
      <c r="T1811" s="9">
        <v>0</v>
      </c>
      <c r="U1811" s="9">
        <f t="shared" si="227"/>
        <v>0</v>
      </c>
      <c r="V1811" s="14">
        <f t="shared" si="228"/>
        <v>15067.97</v>
      </c>
      <c r="W1811" s="14">
        <f t="shared" si="229"/>
        <v>2.6164465408805</v>
      </c>
      <c r="X1811" s="14">
        <f t="shared" si="230"/>
        <v>0</v>
      </c>
      <c r="Y1811" s="9">
        <f t="shared" si="231"/>
        <v>0</v>
      </c>
    </row>
    <row r="1812" spans="1:25">
      <c r="A1812" s="5" t="s">
        <v>3732</v>
      </c>
      <c r="B1812" s="6" t="s">
        <v>3733</v>
      </c>
      <c r="C1812" s="7" t="s">
        <v>4127</v>
      </c>
      <c r="D1812" s="7">
        <v>45282</v>
      </c>
      <c r="E1812" s="6">
        <v>12</v>
      </c>
      <c r="F1812" s="6">
        <v>22</v>
      </c>
      <c r="G1812" s="6">
        <v>2023</v>
      </c>
      <c r="H1812" s="7">
        <f t="shared" si="224"/>
        <v>45282</v>
      </c>
      <c r="I1812" s="7" t="str" cm="1">
        <f t="array" ref="I1812">_xlfn.IFS(E1812=1,"January",E1812=2,"Febuary",E1812=3,"March",E1812=4,"April",E1812=5,"May",E1812=6,"June",E1812=7,"July",E1812=8,"August",E1812=9,"September",E1812=10,"October",E1812=11,"November",E1812=12,"December",E1812&gt;12,_xlfn.IFS(F1812=1,"January",F1812=2,"Febuary",F1812=3,"March",F1812=4,"April",F1812=5,"May",F1812=6,"June",F1812=7,"July",F1812=8,"August",F1812=9,"September",F1812=10,"October",F1812=11,"November",F1812=12,"December"))</f>
        <v>December</v>
      </c>
      <c r="J1812" s="7" t="str" cm="1">
        <f t="array" ref="J1812">_xlfn.IFS(OR(I1812="December",I1812="January",I1812="Febuary"),"Winter",OR(I1812="March",I1812="April",I1812="May"),"Spring",OR(I1812="June",I1812="July",I1812="August"),"Summer",OR(I1812="September",I1812="October",I1812="November"),"Fall")</f>
        <v>Winter</v>
      </c>
      <c r="K1812" s="11">
        <v>45292</v>
      </c>
      <c r="L1812" s="6">
        <f t="shared" si="225"/>
        <v>10</v>
      </c>
      <c r="M1812" s="6" t="s">
        <v>19</v>
      </c>
      <c r="N1812" s="6">
        <v>94106</v>
      </c>
      <c r="O1812" s="6">
        <v>2038</v>
      </c>
      <c r="P1812" s="12">
        <v>2223.73</v>
      </c>
      <c r="Q1812" s="12">
        <f t="shared" si="226"/>
        <v>2223.73</v>
      </c>
      <c r="R1812" s="6">
        <v>326</v>
      </c>
      <c r="S1812" s="6" t="b">
        <v>1</v>
      </c>
      <c r="T1812" s="6">
        <v>0</v>
      </c>
      <c r="U1812" s="6">
        <f t="shared" si="227"/>
        <v>0</v>
      </c>
      <c r="V1812" s="12">
        <f t="shared" si="228"/>
        <v>14076.27</v>
      </c>
      <c r="W1812" s="12">
        <f t="shared" si="229"/>
        <v>6.82125766871166</v>
      </c>
      <c r="X1812" s="12">
        <f t="shared" si="230"/>
        <v>0</v>
      </c>
      <c r="Y1812" s="6">
        <f t="shared" si="231"/>
        <v>0</v>
      </c>
    </row>
    <row r="1813" spans="1:25">
      <c r="A1813" s="8" t="s">
        <v>3734</v>
      </c>
      <c r="B1813" s="9" t="s">
        <v>3735</v>
      </c>
      <c r="C1813" s="10" t="s">
        <v>4128</v>
      </c>
      <c r="D1813" s="10">
        <v>45225</v>
      </c>
      <c r="E1813" s="9">
        <v>10</v>
      </c>
      <c r="F1813" s="9">
        <v>26</v>
      </c>
      <c r="G1813" s="9">
        <v>2023</v>
      </c>
      <c r="H1813" s="10">
        <f t="shared" si="224"/>
        <v>45225</v>
      </c>
      <c r="I1813" s="10" t="str" cm="1">
        <f t="array" ref="I1813">_xlfn.IFS(E1813=1,"January",E1813=2,"Febuary",E1813=3,"March",E1813=4,"April",E1813=5,"May",E1813=6,"June",E1813=7,"July",E1813=8,"August",E1813=9,"September",E1813=10,"October",E1813=11,"November",E1813=12,"December",E1813&gt;12,_xlfn.IFS(F1813=1,"January",F1813=2,"Febuary",F1813=3,"March",F1813=4,"April",F1813=5,"May",F1813=6,"June",F1813=7,"July",F1813=8,"August",F1813=9,"September",F1813=10,"October",F1813=11,"November",F1813=12,"December"))</f>
        <v>October</v>
      </c>
      <c r="J1813" s="10" t="str" cm="1">
        <f t="array" ref="J1813">_xlfn.IFS(OR(I1813="December",I1813="January",I1813="Febuary"),"Winter",OR(I1813="March",I1813="April",I1813="May"),"Spring",OR(I1813="June",I1813="July",I1813="August"),"Summer",OR(I1813="September",I1813="October",I1813="November"),"Fall")</f>
        <v>Fall</v>
      </c>
      <c r="K1813" s="13">
        <v>45255</v>
      </c>
      <c r="L1813" s="9">
        <f t="shared" si="225"/>
        <v>30</v>
      </c>
      <c r="M1813" s="9" t="s">
        <v>14</v>
      </c>
      <c r="N1813" s="9">
        <v>28082</v>
      </c>
      <c r="O1813" s="9">
        <v>1146</v>
      </c>
      <c r="P1813" s="14">
        <v>2035.79</v>
      </c>
      <c r="Q1813" s="14">
        <f t="shared" si="226"/>
        <v>2035.79</v>
      </c>
      <c r="R1813" s="9">
        <v>190</v>
      </c>
      <c r="S1813" s="9" t="b">
        <v>0</v>
      </c>
      <c r="T1813" s="9">
        <v>0</v>
      </c>
      <c r="U1813" s="9">
        <f t="shared" si="227"/>
        <v>0</v>
      </c>
      <c r="V1813" s="14">
        <f t="shared" si="228"/>
        <v>7464.21</v>
      </c>
      <c r="W1813" s="14">
        <f t="shared" si="229"/>
        <v>10.7146842105263</v>
      </c>
      <c r="X1813" s="14">
        <f t="shared" si="230"/>
        <v>0</v>
      </c>
      <c r="Y1813" s="9">
        <f t="shared" si="231"/>
        <v>0</v>
      </c>
    </row>
    <row r="1814" spans="1:25">
      <c r="A1814" s="5" t="s">
        <v>3736</v>
      </c>
      <c r="B1814" s="6" t="s">
        <v>3737</v>
      </c>
      <c r="C1814" s="7" t="s">
        <v>4131</v>
      </c>
      <c r="D1814" s="7">
        <v>45057</v>
      </c>
      <c r="E1814" s="6">
        <v>5</v>
      </c>
      <c r="F1814" s="6">
        <v>11</v>
      </c>
      <c r="G1814" s="6">
        <v>2023</v>
      </c>
      <c r="H1814" s="7">
        <f t="shared" si="224"/>
        <v>45057</v>
      </c>
      <c r="I1814" s="7" t="str" cm="1">
        <f t="array" ref="I1814">_xlfn.IFS(E1814=1,"January",E1814=2,"Febuary",E1814=3,"March",E1814=4,"April",E1814=5,"May",E1814=6,"June",E1814=7,"July",E1814=8,"August",E1814=9,"September",E1814=10,"October",E1814=11,"November",E1814=12,"December",E1814&gt;12,_xlfn.IFS(F1814=1,"January",F1814=2,"Febuary",F1814=3,"March",F1814=4,"April",F1814=5,"May",F1814=6,"June",F1814=7,"July",F1814=8,"August",F1814=9,"September",F1814=10,"October",F1814=11,"November",F1814=12,"December"))</f>
        <v>May</v>
      </c>
      <c r="J1814" s="7" t="str" cm="1">
        <f t="array" ref="J1814">_xlfn.IFS(OR(I1814="December",I1814="January",I1814="Febuary"),"Winter",OR(I1814="March",I1814="April",I1814="May"),"Spring",OR(I1814="June",I1814="July",I1814="August"),"Summer",OR(I1814="September",I1814="October",I1814="November"),"Fall")</f>
        <v>Spring</v>
      </c>
      <c r="K1814" s="11">
        <v>45074</v>
      </c>
      <c r="L1814" s="6">
        <f t="shared" si="225"/>
        <v>17</v>
      </c>
      <c r="M1814" s="6" t="s">
        <v>23</v>
      </c>
      <c r="N1814" s="6">
        <v>30241</v>
      </c>
      <c r="O1814" s="6">
        <v>819</v>
      </c>
      <c r="P1814" s="12">
        <v>834.39</v>
      </c>
      <c r="Q1814" s="12">
        <f t="shared" si="226"/>
        <v>834.39</v>
      </c>
      <c r="R1814" s="6">
        <v>121</v>
      </c>
      <c r="S1814" s="6" t="b">
        <v>1</v>
      </c>
      <c r="T1814" s="6">
        <v>0</v>
      </c>
      <c r="U1814" s="6">
        <f t="shared" si="227"/>
        <v>0</v>
      </c>
      <c r="V1814" s="12">
        <f t="shared" si="228"/>
        <v>5215.61</v>
      </c>
      <c r="W1814" s="12">
        <f t="shared" si="229"/>
        <v>6.89578512396694</v>
      </c>
      <c r="X1814" s="12">
        <f t="shared" si="230"/>
        <v>0</v>
      </c>
      <c r="Y1814" s="6">
        <f t="shared" si="231"/>
        <v>0</v>
      </c>
    </row>
    <row r="1815" spans="1:25">
      <c r="A1815" s="8" t="s">
        <v>3738</v>
      </c>
      <c r="B1815" s="9" t="s">
        <v>3739</v>
      </c>
      <c r="C1815" s="10" t="s">
        <v>4129</v>
      </c>
      <c r="D1815" s="10">
        <v>45283</v>
      </c>
      <c r="E1815" s="9">
        <v>12</v>
      </c>
      <c r="F1815" s="9">
        <v>23</v>
      </c>
      <c r="G1815" s="9">
        <v>2023</v>
      </c>
      <c r="H1815" s="10">
        <f t="shared" si="224"/>
        <v>45283</v>
      </c>
      <c r="I1815" s="10" t="str" cm="1">
        <f t="array" ref="I1815">_xlfn.IFS(E1815=1,"January",E1815=2,"Febuary",E1815=3,"March",E1815=4,"April",E1815=5,"May",E1815=6,"June",E1815=7,"July",E1815=8,"August",E1815=9,"September",E1815=10,"October",E1815=11,"November",E1815=12,"December",E1815&gt;12,_xlfn.IFS(F1815=1,"January",F1815=2,"Febuary",F1815=3,"March",F1815=4,"April",F1815=5,"May",F1815=6,"June",F1815=7,"July",F1815=8,"August",F1815=9,"September",F1815=10,"October",F1815=11,"November",F1815=12,"December"))</f>
        <v>December</v>
      </c>
      <c r="J1815" s="10" t="str" cm="1">
        <f t="array" ref="J1815">_xlfn.IFS(OR(I1815="December",I1815="January",I1815="Febuary"),"Winter",OR(I1815="March",I1815="April",I1815="May"),"Spring",OR(I1815="June",I1815="July",I1815="August"),"Summer",OR(I1815="September",I1815="October",I1815="November"),"Fall")</f>
        <v>Winter</v>
      </c>
      <c r="K1815" s="13">
        <v>45289</v>
      </c>
      <c r="L1815" s="9">
        <f t="shared" si="225"/>
        <v>6</v>
      </c>
      <c r="M1815" s="9" t="s">
        <v>33</v>
      </c>
      <c r="N1815" s="9">
        <v>97214</v>
      </c>
      <c r="O1815" s="9">
        <v>1774</v>
      </c>
      <c r="P1815" s="14">
        <v>980.71</v>
      </c>
      <c r="Q1815" s="14">
        <f t="shared" si="226"/>
        <v>980.71</v>
      </c>
      <c r="R1815" s="9">
        <v>214</v>
      </c>
      <c r="S1815" s="9" t="b">
        <v>0</v>
      </c>
      <c r="T1815" s="9">
        <v>0</v>
      </c>
      <c r="U1815" s="9">
        <f t="shared" si="227"/>
        <v>0</v>
      </c>
      <c r="V1815" s="14">
        <f t="shared" si="228"/>
        <v>9719.29</v>
      </c>
      <c r="W1815" s="14">
        <f t="shared" si="229"/>
        <v>4.58275700934579</v>
      </c>
      <c r="X1815" s="14">
        <f t="shared" si="230"/>
        <v>0</v>
      </c>
      <c r="Y1815" s="9">
        <f t="shared" si="231"/>
        <v>0</v>
      </c>
    </row>
    <row r="1816" spans="1:25">
      <c r="A1816" s="5" t="s">
        <v>3740</v>
      </c>
      <c r="B1816" s="6" t="s">
        <v>3741</v>
      </c>
      <c r="C1816" s="7" t="s">
        <v>4129</v>
      </c>
      <c r="D1816" s="7">
        <v>45262</v>
      </c>
      <c r="E1816" s="6">
        <v>12</v>
      </c>
      <c r="F1816" s="6">
        <v>2</v>
      </c>
      <c r="G1816" s="6">
        <v>2023</v>
      </c>
      <c r="H1816" s="7">
        <f t="shared" si="224"/>
        <v>45262</v>
      </c>
      <c r="I1816" s="7" t="str" cm="1">
        <f t="array" ref="I1816">_xlfn.IFS(E1816=1,"January",E1816=2,"Febuary",E1816=3,"March",E1816=4,"April",E1816=5,"May",E1816=6,"June",E1816=7,"July",E1816=8,"August",E1816=9,"September",E1816=10,"October",E1816=11,"November",E1816=12,"December",E1816&gt;12,_xlfn.IFS(F1816=1,"January",F1816=2,"Febuary",F1816=3,"March",F1816=4,"April",F1816=5,"May",F1816=6,"June",F1816=7,"July",F1816=8,"August",F1816=9,"September",F1816=10,"October",F1816=11,"November",F1816=12,"December"))</f>
        <v>December</v>
      </c>
      <c r="J1816" s="7" t="str" cm="1">
        <f t="array" ref="J1816">_xlfn.IFS(OR(I1816="December",I1816="January",I1816="Febuary"),"Winter",OR(I1816="March",I1816="April",I1816="May"),"Spring",OR(I1816="June",I1816="July",I1816="August"),"Summer",OR(I1816="September",I1816="October",I1816="November"),"Fall")</f>
        <v>Winter</v>
      </c>
      <c r="K1816" s="11">
        <v>44970</v>
      </c>
      <c r="L1816" s="6">
        <f t="shared" si="225"/>
        <v>45292</v>
      </c>
      <c r="M1816" s="6" t="s">
        <v>234</v>
      </c>
      <c r="N1816" s="6">
        <v>45569</v>
      </c>
      <c r="O1816" s="6">
        <v>1913</v>
      </c>
      <c r="P1816" s="12">
        <v>3097.66</v>
      </c>
      <c r="Q1816" s="12">
        <f t="shared" si="226"/>
        <v>3097.66</v>
      </c>
      <c r="R1816" s="6">
        <v>259</v>
      </c>
      <c r="S1816" s="6" t="b">
        <v>1</v>
      </c>
      <c r="T1816" s="6">
        <v>0</v>
      </c>
      <c r="U1816" s="6">
        <f t="shared" si="227"/>
        <v>0</v>
      </c>
      <c r="V1816" s="12">
        <f t="shared" si="228"/>
        <v>9852.34</v>
      </c>
      <c r="W1816" s="12">
        <f t="shared" si="229"/>
        <v>11.9600772200772</v>
      </c>
      <c r="X1816" s="12">
        <f t="shared" si="230"/>
        <v>0</v>
      </c>
      <c r="Y1816" s="6">
        <f t="shared" si="231"/>
        <v>0</v>
      </c>
    </row>
    <row r="1817" spans="1:25">
      <c r="A1817" s="8" t="s">
        <v>3742</v>
      </c>
      <c r="B1817" s="9" t="s">
        <v>3743</v>
      </c>
      <c r="C1817" s="10" t="s">
        <v>4128</v>
      </c>
      <c r="D1817" s="10">
        <v>45265</v>
      </c>
      <c r="E1817" s="9">
        <v>12</v>
      </c>
      <c r="F1817" s="9">
        <v>5</v>
      </c>
      <c r="G1817" s="9">
        <v>2023</v>
      </c>
      <c r="H1817" s="10">
        <f t="shared" si="224"/>
        <v>45265</v>
      </c>
      <c r="I1817" s="10" t="str" cm="1">
        <f t="array" ref="I1817">_xlfn.IFS(E1817=1,"January",E1817=2,"Febuary",E1817=3,"March",E1817=4,"April",E1817=5,"May",E1817=6,"June",E1817=7,"July",E1817=8,"August",E1817=9,"September",E1817=10,"October",E1817=11,"November",E1817=12,"December",E1817&gt;12,_xlfn.IFS(F1817=1,"January",F1817=2,"Febuary",F1817=3,"March",F1817=4,"April",F1817=5,"May",F1817=6,"June",F1817=7,"July",F1817=8,"August",F1817=9,"September",F1817=10,"October",F1817=11,"November",F1817=12,"December"))</f>
        <v>December</v>
      </c>
      <c r="J1817" s="10" t="str" cm="1">
        <f t="array" ref="J1817">_xlfn.IFS(OR(I1817="December",I1817="January",I1817="Febuary"),"Winter",OR(I1817="March",I1817="April",I1817="May"),"Spring",OR(I1817="June",I1817="July",I1817="August"),"Summer",OR(I1817="September",I1817="October",I1817="November"),"Fall")</f>
        <v>Winter</v>
      </c>
      <c r="K1817" s="13">
        <v>45269</v>
      </c>
      <c r="L1817" s="9">
        <f t="shared" si="225"/>
        <v>4</v>
      </c>
      <c r="M1817" s="9" t="s">
        <v>41</v>
      </c>
      <c r="N1817" s="9">
        <v>12745</v>
      </c>
      <c r="O1817" s="9">
        <v>297</v>
      </c>
      <c r="P1817" s="14">
        <v>505.81</v>
      </c>
      <c r="Q1817" s="14">
        <f t="shared" si="226"/>
        <v>505.81</v>
      </c>
      <c r="R1817" s="9">
        <v>16</v>
      </c>
      <c r="S1817" s="9" t="b">
        <v>1</v>
      </c>
      <c r="T1817" s="9">
        <v>0</v>
      </c>
      <c r="U1817" s="9">
        <f t="shared" si="227"/>
        <v>0</v>
      </c>
      <c r="V1817" s="14">
        <f t="shared" si="228"/>
        <v>294.19</v>
      </c>
      <c r="W1817" s="14">
        <f t="shared" si="229"/>
        <v>31.613125</v>
      </c>
      <c r="X1817" s="14">
        <f t="shared" si="230"/>
        <v>0</v>
      </c>
      <c r="Y1817" s="9">
        <f t="shared" si="231"/>
        <v>0</v>
      </c>
    </row>
    <row r="1818" spans="1:25">
      <c r="A1818" s="5" t="s">
        <v>3744</v>
      </c>
      <c r="B1818" s="6" t="s">
        <v>3745</v>
      </c>
      <c r="C1818" s="7" t="s">
        <v>4128</v>
      </c>
      <c r="D1818" s="7">
        <v>45264</v>
      </c>
      <c r="E1818" s="6">
        <v>12</v>
      </c>
      <c r="F1818" s="6">
        <v>4</v>
      </c>
      <c r="G1818" s="6">
        <v>2023</v>
      </c>
      <c r="H1818" s="7">
        <f t="shared" si="224"/>
        <v>45264</v>
      </c>
      <c r="I1818" s="7" t="str" cm="1">
        <f t="array" ref="I1818">_xlfn.IFS(E1818=1,"January",E1818=2,"Febuary",E1818=3,"March",E1818=4,"April",E1818=5,"May",E1818=6,"June",E1818=7,"July",E1818=8,"August",E1818=9,"September",E1818=10,"October",E1818=11,"November",E1818=12,"December",E1818&gt;12,_xlfn.IFS(F1818=1,"January",F1818=2,"Febuary",F1818=3,"March",F1818=4,"April",F1818=5,"May",F1818=6,"June",F1818=7,"July",F1818=8,"August",F1818=9,"September",F1818=10,"October",F1818=11,"November",F1818=12,"December"))</f>
        <v>December</v>
      </c>
      <c r="J1818" s="7" t="str" cm="1">
        <f t="array" ref="J1818">_xlfn.IFS(OR(I1818="December",I1818="January",I1818="Febuary"),"Winter",OR(I1818="March",I1818="April",I1818="May"),"Spring",OR(I1818="June",I1818="July",I1818="August"),"Summer",OR(I1818="September",I1818="October",I1818="November"),"Fall")</f>
        <v>Winter</v>
      </c>
      <c r="K1818" s="11">
        <v>45269</v>
      </c>
      <c r="L1818" s="6">
        <f t="shared" si="225"/>
        <v>5</v>
      </c>
      <c r="M1818" s="6" t="s">
        <v>14</v>
      </c>
      <c r="N1818" s="6">
        <v>27029</v>
      </c>
      <c r="O1818" s="6">
        <v>1205</v>
      </c>
      <c r="P1818" s="12">
        <v>892.77</v>
      </c>
      <c r="Q1818" s="12">
        <f t="shared" si="226"/>
        <v>892.77</v>
      </c>
      <c r="R1818" s="6">
        <v>173</v>
      </c>
      <c r="S1818" s="6" t="b">
        <v>1</v>
      </c>
      <c r="T1818" s="6">
        <v>0</v>
      </c>
      <c r="U1818" s="6">
        <f t="shared" si="227"/>
        <v>0</v>
      </c>
      <c r="V1818" s="12">
        <f t="shared" si="228"/>
        <v>7757.23</v>
      </c>
      <c r="W1818" s="12">
        <f t="shared" si="229"/>
        <v>5.16052023121387</v>
      </c>
      <c r="X1818" s="12">
        <f t="shared" si="230"/>
        <v>0</v>
      </c>
      <c r="Y1818" s="6">
        <f t="shared" si="231"/>
        <v>0</v>
      </c>
    </row>
    <row r="1819" spans="1:25">
      <c r="A1819" s="8" t="s">
        <v>3746</v>
      </c>
      <c r="B1819" s="9" t="s">
        <v>3747</v>
      </c>
      <c r="C1819" s="10" t="s">
        <v>4129</v>
      </c>
      <c r="D1819" s="10">
        <v>45076</v>
      </c>
      <c r="E1819" s="9">
        <v>5</v>
      </c>
      <c r="F1819" s="9">
        <v>30</v>
      </c>
      <c r="G1819" s="9">
        <v>2023</v>
      </c>
      <c r="H1819" s="10">
        <f t="shared" si="224"/>
        <v>45076</v>
      </c>
      <c r="I1819" s="10" t="str" cm="1">
        <f t="array" ref="I1819">_xlfn.IFS(E1819=1,"January",E1819=2,"Febuary",E1819=3,"March",E1819=4,"April",E1819=5,"May",E1819=6,"June",E1819=7,"July",E1819=8,"August",E1819=9,"September",E1819=10,"October",E1819=11,"November",E1819=12,"December",E1819&gt;12,_xlfn.IFS(F1819=1,"January",F1819=2,"Febuary",F1819=3,"March",F1819=4,"April",F1819=5,"May",F1819=6,"June",F1819=7,"July",F1819=8,"August",F1819=9,"September",F1819=10,"October",F1819=11,"November",F1819=12,"December"))</f>
        <v>May</v>
      </c>
      <c r="J1819" s="10" t="str" cm="1">
        <f t="array" ref="J1819">_xlfn.IFS(OR(I1819="December",I1819="January",I1819="Febuary"),"Winter",OR(I1819="March",I1819="April",I1819="May"),"Spring",OR(I1819="June",I1819="July",I1819="August"),"Summer",OR(I1819="September",I1819="October",I1819="November"),"Fall")</f>
        <v>Spring</v>
      </c>
      <c r="K1819" s="13">
        <v>45100</v>
      </c>
      <c r="L1819" s="9">
        <f t="shared" si="225"/>
        <v>24</v>
      </c>
      <c r="M1819" s="9" t="s">
        <v>41</v>
      </c>
      <c r="N1819" s="9">
        <v>14025</v>
      </c>
      <c r="O1819" s="9">
        <v>653</v>
      </c>
      <c r="P1819" s="14">
        <v>852.83</v>
      </c>
      <c r="Q1819" s="14">
        <f t="shared" si="226"/>
        <v>852.83</v>
      </c>
      <c r="R1819" s="9">
        <v>93</v>
      </c>
      <c r="S1819" s="9" t="b">
        <v>0</v>
      </c>
      <c r="T1819" s="9">
        <v>0</v>
      </c>
      <c r="U1819" s="9">
        <f t="shared" si="227"/>
        <v>0</v>
      </c>
      <c r="V1819" s="14">
        <f t="shared" si="228"/>
        <v>3797.17</v>
      </c>
      <c r="W1819" s="14">
        <f t="shared" si="229"/>
        <v>9.17021505376344</v>
      </c>
      <c r="X1819" s="14">
        <f t="shared" si="230"/>
        <v>0</v>
      </c>
      <c r="Y1819" s="9">
        <f t="shared" si="231"/>
        <v>0</v>
      </c>
    </row>
    <row r="1820" spans="1:25">
      <c r="A1820" s="5" t="s">
        <v>3748</v>
      </c>
      <c r="B1820" s="6" t="s">
        <v>3749</v>
      </c>
      <c r="C1820" s="7" t="s">
        <v>4129</v>
      </c>
      <c r="D1820" s="7">
        <v>45045</v>
      </c>
      <c r="E1820" s="6">
        <v>4</v>
      </c>
      <c r="F1820" s="6">
        <v>29</v>
      </c>
      <c r="G1820" s="6">
        <v>2023</v>
      </c>
      <c r="H1820" s="7">
        <f t="shared" si="224"/>
        <v>45045</v>
      </c>
      <c r="I1820" s="7" t="str" cm="1">
        <f t="array" ref="I1820">_xlfn.IFS(E1820=1,"January",E1820=2,"Febuary",E1820=3,"March",E1820=4,"April",E1820=5,"May",E1820=6,"June",E1820=7,"July",E1820=8,"August",E1820=9,"September",E1820=10,"October",E1820=11,"November",E1820=12,"December",E1820&gt;12,_xlfn.IFS(F1820=1,"January",F1820=2,"Febuary",F1820=3,"March",F1820=4,"April",F1820=5,"May",F1820=6,"June",F1820=7,"July",F1820=8,"August",F1820=9,"September",F1820=10,"October",F1820=11,"November",F1820=12,"December"))</f>
        <v>April</v>
      </c>
      <c r="J1820" s="7" t="str" cm="1">
        <f t="array" ref="J1820">_xlfn.IFS(OR(I1820="December",I1820="January",I1820="Febuary"),"Winter",OR(I1820="March",I1820="April",I1820="May"),"Spring",OR(I1820="June",I1820="July",I1820="August"),"Summer",OR(I1820="September",I1820="October",I1820="November"),"Fall")</f>
        <v>Spring</v>
      </c>
      <c r="K1820" s="11">
        <v>45068</v>
      </c>
      <c r="L1820" s="6">
        <f t="shared" si="225"/>
        <v>23</v>
      </c>
      <c r="M1820" s="6" t="s">
        <v>33</v>
      </c>
      <c r="N1820" s="6">
        <v>15288</v>
      </c>
      <c r="O1820" s="6">
        <v>678</v>
      </c>
      <c r="P1820" s="12">
        <v>534.22</v>
      </c>
      <c r="Q1820" s="12">
        <f t="shared" si="226"/>
        <v>534.22</v>
      </c>
      <c r="R1820" s="6">
        <v>124</v>
      </c>
      <c r="S1820" s="6" t="b">
        <v>0</v>
      </c>
      <c r="T1820" s="6">
        <v>0</v>
      </c>
      <c r="U1820" s="6">
        <f t="shared" si="227"/>
        <v>0</v>
      </c>
      <c r="V1820" s="12">
        <f t="shared" si="228"/>
        <v>5665.78</v>
      </c>
      <c r="W1820" s="12">
        <f t="shared" si="229"/>
        <v>4.30822580645161</v>
      </c>
      <c r="X1820" s="12">
        <f t="shared" si="230"/>
        <v>0</v>
      </c>
      <c r="Y1820" s="6">
        <f t="shared" si="231"/>
        <v>0</v>
      </c>
    </row>
    <row r="1821" spans="1:25">
      <c r="A1821" s="8" t="s">
        <v>3750</v>
      </c>
      <c r="B1821" s="9" t="s">
        <v>3751</v>
      </c>
      <c r="C1821" s="10" t="s">
        <v>4131</v>
      </c>
      <c r="D1821" s="10" t="s">
        <v>3752</v>
      </c>
      <c r="E1821" s="9">
        <v>30</v>
      </c>
      <c r="F1821" s="9">
        <v>12</v>
      </c>
      <c r="G1821" s="9">
        <v>2023</v>
      </c>
      <c r="H1821" s="10">
        <f t="shared" si="224"/>
        <v>45290</v>
      </c>
      <c r="I1821" s="10" t="str" cm="1">
        <f t="array" ref="I1821">_xlfn.IFS(E1821=1,"January",E1821=2,"Febuary",E1821=3,"March",E1821=4,"April",E1821=5,"May",E1821=6,"June",E1821=7,"July",E1821=8,"August",E1821=9,"September",E1821=10,"October",E1821=11,"November",E1821=12,"December",E1821&gt;12,_xlfn.IFS(F1821=1,"January",F1821=2,"Febuary",F1821=3,"March",F1821=4,"April",F1821=5,"May",F1821=6,"June",F1821=7,"July",F1821=8,"August",F1821=9,"September",F1821=10,"October",F1821=11,"November",F1821=12,"December"))</f>
        <v>December</v>
      </c>
      <c r="J1821" s="10" t="str" cm="1">
        <f t="array" ref="J1821">_xlfn.IFS(OR(I1821="December",I1821="January",I1821="Febuary"),"Winter",OR(I1821="March",I1821="April",I1821="May"),"Spring",OR(I1821="June",I1821="July",I1821="August"),"Summer",OR(I1821="September",I1821="October",I1821="November"),"Fall")</f>
        <v>Winter</v>
      </c>
      <c r="K1821" s="13">
        <v>45308</v>
      </c>
      <c r="L1821" s="9">
        <f t="shared" si="225"/>
        <v>18</v>
      </c>
      <c r="M1821" s="9" t="s">
        <v>41</v>
      </c>
      <c r="N1821" s="9">
        <v>90186</v>
      </c>
      <c r="O1821" s="9">
        <v>1028</v>
      </c>
      <c r="P1821" s="14">
        <v>1623.06</v>
      </c>
      <c r="Q1821" s="14">
        <f t="shared" si="226"/>
        <v>1623.06</v>
      </c>
      <c r="R1821" s="9">
        <v>129</v>
      </c>
      <c r="S1821" s="9" t="b">
        <v>0</v>
      </c>
      <c r="T1821" s="9">
        <v>90254</v>
      </c>
      <c r="U1821" s="9">
        <f t="shared" si="227"/>
        <v>0.14292995324307</v>
      </c>
      <c r="V1821" s="14">
        <f t="shared" si="228"/>
        <v>4826.94</v>
      </c>
      <c r="W1821" s="14">
        <f t="shared" si="229"/>
        <v>12.5818604651163</v>
      </c>
      <c r="X1821" s="14">
        <f t="shared" si="230"/>
        <v>0.017983247279899</v>
      </c>
      <c r="Y1821" s="9">
        <f t="shared" si="231"/>
        <v>1.00075399729448</v>
      </c>
    </row>
    <row r="1822" spans="1:25">
      <c r="A1822" s="5" t="s">
        <v>3753</v>
      </c>
      <c r="B1822" s="6" t="s">
        <v>3754</v>
      </c>
      <c r="C1822" s="7" t="s">
        <v>4127</v>
      </c>
      <c r="D1822" s="7">
        <v>45088</v>
      </c>
      <c r="E1822" s="6">
        <v>6</v>
      </c>
      <c r="F1822" s="6">
        <v>11</v>
      </c>
      <c r="G1822" s="6">
        <v>2023</v>
      </c>
      <c r="H1822" s="7">
        <f t="shared" si="224"/>
        <v>45088</v>
      </c>
      <c r="I1822" s="7" t="str" cm="1">
        <f t="array" ref="I1822">_xlfn.IFS(E1822=1,"January",E1822=2,"Febuary",E1822=3,"March",E1822=4,"April",E1822=5,"May",E1822=6,"June",E1822=7,"July",E1822=8,"August",E1822=9,"September",E1822=10,"October",E1822=11,"November",E1822=12,"December",E1822&gt;12,_xlfn.IFS(F1822=1,"January",F1822=2,"Febuary",F1822=3,"March",F1822=4,"April",F1822=5,"May",F1822=6,"June",F1822=7,"July",F1822=8,"August",F1822=9,"September",F1822=10,"October",F1822=11,"November",F1822=12,"December"))</f>
        <v>June</v>
      </c>
      <c r="J1822" s="7" t="str" cm="1">
        <f t="array" ref="J1822">_xlfn.IFS(OR(I1822="December",I1822="January",I1822="Febuary"),"Winter",OR(I1822="March",I1822="April",I1822="May"),"Spring",OR(I1822="June",I1822="July",I1822="August"),"Summer",OR(I1822="September",I1822="October",I1822="November"),"Fall")</f>
        <v>Summer</v>
      </c>
      <c r="K1822" s="11">
        <v>45097</v>
      </c>
      <c r="L1822" s="6">
        <f t="shared" si="225"/>
        <v>9</v>
      </c>
      <c r="M1822" s="6" t="s">
        <v>14</v>
      </c>
      <c r="N1822" s="6">
        <v>7540</v>
      </c>
      <c r="O1822" s="6">
        <v>312</v>
      </c>
      <c r="P1822" s="12">
        <v>283.09</v>
      </c>
      <c r="Q1822" s="12">
        <f t="shared" si="226"/>
        <v>283.09</v>
      </c>
      <c r="R1822" s="6">
        <v>0</v>
      </c>
      <c r="S1822" s="6" t="b">
        <v>1</v>
      </c>
      <c r="T1822" s="6">
        <v>0</v>
      </c>
      <c r="U1822" s="6">
        <f t="shared" si="227"/>
        <v>0</v>
      </c>
      <c r="V1822" s="12">
        <f t="shared" si="228"/>
        <v>-283.09</v>
      </c>
      <c r="W1822" s="12">
        <f t="shared" si="229"/>
        <v>0</v>
      </c>
      <c r="X1822" s="12">
        <f t="shared" si="230"/>
        <v>0</v>
      </c>
      <c r="Y1822" s="6">
        <f t="shared" si="231"/>
        <v>0</v>
      </c>
    </row>
    <row r="1823" spans="1:25">
      <c r="A1823" s="8" t="s">
        <v>3755</v>
      </c>
      <c r="B1823" s="9" t="s">
        <v>3756</v>
      </c>
      <c r="C1823" s="10" t="s">
        <v>4128</v>
      </c>
      <c r="D1823" s="10">
        <v>44972</v>
      </c>
      <c r="E1823" s="9">
        <v>2</v>
      </c>
      <c r="F1823" s="9">
        <v>15</v>
      </c>
      <c r="G1823" s="9">
        <v>2023</v>
      </c>
      <c r="H1823" s="10">
        <f t="shared" si="224"/>
        <v>44972</v>
      </c>
      <c r="I1823" s="10" t="str" cm="1">
        <f t="array" ref="I1823">_xlfn.IFS(E1823=1,"January",E1823=2,"Febuary",E1823=3,"March",E1823=4,"April",E1823=5,"May",E1823=6,"June",E1823=7,"July",E1823=8,"August",E1823=9,"September",E1823=10,"October",E1823=11,"November",E1823=12,"December",E1823&gt;12,_xlfn.IFS(F1823=1,"January",F1823=2,"Febuary",F1823=3,"March",F1823=4,"April",F1823=5,"May",F1823=6,"June",F1823=7,"July",F1823=8,"August",F1823=9,"September",F1823=10,"October",F1823=11,"November",F1823=12,"December"))</f>
        <v>Febuary</v>
      </c>
      <c r="J1823" s="10" t="str" cm="1">
        <f t="array" ref="J1823">_xlfn.IFS(OR(I1823="December",I1823="January",I1823="Febuary"),"Winter",OR(I1823="March",I1823="April",I1823="May"),"Spring",OR(I1823="June",I1823="July",I1823="August"),"Summer",OR(I1823="September",I1823="October",I1823="November"),"Fall")</f>
        <v>Winter</v>
      </c>
      <c r="K1823" s="13">
        <v>44974</v>
      </c>
      <c r="L1823" s="9">
        <f t="shared" si="225"/>
        <v>2</v>
      </c>
      <c r="M1823" s="9" t="s">
        <v>14</v>
      </c>
      <c r="N1823" s="9">
        <v>98768</v>
      </c>
      <c r="O1823" s="9">
        <v>2612</v>
      </c>
      <c r="P1823" s="14">
        <v>2544.93</v>
      </c>
      <c r="Q1823" s="14">
        <f t="shared" si="226"/>
        <v>2544.93</v>
      </c>
      <c r="R1823" s="9">
        <v>250</v>
      </c>
      <c r="S1823" s="9" t="b">
        <v>1</v>
      </c>
      <c r="T1823" s="9">
        <v>0</v>
      </c>
      <c r="U1823" s="9">
        <f t="shared" si="227"/>
        <v>0</v>
      </c>
      <c r="V1823" s="14">
        <f t="shared" si="228"/>
        <v>9955.07</v>
      </c>
      <c r="W1823" s="14">
        <f t="shared" si="229"/>
        <v>10.17972</v>
      </c>
      <c r="X1823" s="14">
        <f t="shared" si="230"/>
        <v>0</v>
      </c>
      <c r="Y1823" s="9">
        <f t="shared" si="231"/>
        <v>0</v>
      </c>
    </row>
    <row r="1824" spans="1:25">
      <c r="A1824" s="5" t="s">
        <v>3757</v>
      </c>
      <c r="B1824" s="6" t="s">
        <v>3758</v>
      </c>
      <c r="C1824" s="7" t="s">
        <v>4129</v>
      </c>
      <c r="D1824" s="7">
        <v>45161</v>
      </c>
      <c r="E1824" s="6">
        <v>8</v>
      </c>
      <c r="F1824" s="6">
        <v>23</v>
      </c>
      <c r="G1824" s="6">
        <v>2023</v>
      </c>
      <c r="H1824" s="7">
        <f t="shared" si="224"/>
        <v>45161</v>
      </c>
      <c r="I1824" s="7" t="str" cm="1">
        <f t="array" ref="I1824">_xlfn.IFS(E1824=1,"January",E1824=2,"Febuary",E1824=3,"March",E1824=4,"April",E1824=5,"May",E1824=6,"June",E1824=7,"July",E1824=8,"August",E1824=9,"September",E1824=10,"October",E1824=11,"November",E1824=12,"December",E1824&gt;12,_xlfn.IFS(F1824=1,"January",F1824=2,"Febuary",F1824=3,"March",F1824=4,"April",F1824=5,"May",F1824=6,"June",F1824=7,"July",F1824=8,"August",F1824=9,"September",F1824=10,"October",F1824=11,"November",F1824=12,"December"))</f>
        <v>August</v>
      </c>
      <c r="J1824" s="7" t="str" cm="1">
        <f t="array" ref="J1824">_xlfn.IFS(OR(I1824="December",I1824="January",I1824="Febuary"),"Winter",OR(I1824="March",I1824="April",I1824="May"),"Spring",OR(I1824="June",I1824="July",I1824="August"),"Summer",OR(I1824="September",I1824="October",I1824="November"),"Fall")</f>
        <v>Summer</v>
      </c>
      <c r="K1824" s="11">
        <v>45162</v>
      </c>
      <c r="L1824" s="6">
        <f t="shared" si="225"/>
        <v>1</v>
      </c>
      <c r="M1824" s="6" t="s">
        <v>41</v>
      </c>
      <c r="N1824" s="6">
        <v>82958</v>
      </c>
      <c r="O1824" s="6">
        <v>3728</v>
      </c>
      <c r="P1824" s="12">
        <v>6589.08</v>
      </c>
      <c r="Q1824" s="12">
        <f t="shared" si="226"/>
        <v>3636.145</v>
      </c>
      <c r="R1824" s="6">
        <v>553</v>
      </c>
      <c r="S1824" s="6" t="b">
        <v>1</v>
      </c>
      <c r="T1824" s="6">
        <v>0</v>
      </c>
      <c r="U1824" s="6">
        <f t="shared" si="227"/>
        <v>0</v>
      </c>
      <c r="V1824" s="12">
        <f t="shared" si="228"/>
        <v>24013.855</v>
      </c>
      <c r="W1824" s="12">
        <f t="shared" si="229"/>
        <v>6.57530741410488</v>
      </c>
      <c r="X1824" s="12">
        <f t="shared" si="230"/>
        <v>0</v>
      </c>
      <c r="Y1824" s="6">
        <f t="shared" si="231"/>
        <v>0</v>
      </c>
    </row>
    <row r="1825" spans="1:25">
      <c r="A1825" s="8" t="s">
        <v>3759</v>
      </c>
      <c r="B1825" s="9" t="s">
        <v>3760</v>
      </c>
      <c r="C1825" s="10" t="s">
        <v>4131</v>
      </c>
      <c r="D1825" s="10">
        <v>44947</v>
      </c>
      <c r="E1825" s="9">
        <v>1</v>
      </c>
      <c r="F1825" s="9">
        <v>21</v>
      </c>
      <c r="G1825" s="9">
        <v>2023</v>
      </c>
      <c r="H1825" s="10">
        <f t="shared" si="224"/>
        <v>44947</v>
      </c>
      <c r="I1825" s="10" t="str" cm="1">
        <f t="array" ref="I1825">_xlfn.IFS(E1825=1,"January",E1825=2,"Febuary",E1825=3,"March",E1825=4,"April",E1825=5,"May",E1825=6,"June",E1825=7,"July",E1825=8,"August",E1825=9,"September",E1825=10,"October",E1825=11,"November",E1825=12,"December",E1825&gt;12,_xlfn.IFS(F1825=1,"January",F1825=2,"Febuary",F1825=3,"March",F1825=4,"April",F1825=5,"May",F1825=6,"June",F1825=7,"July",F1825=8,"August",F1825=9,"September",F1825=10,"October",F1825=11,"November",F1825=12,"December"))</f>
        <v>January</v>
      </c>
      <c r="J1825" s="10" t="str" cm="1">
        <f t="array" ref="J1825">_xlfn.IFS(OR(I1825="December",I1825="January",I1825="Febuary"),"Winter",OR(I1825="March",I1825="April",I1825="May"),"Spring",OR(I1825="June",I1825="July",I1825="August"),"Summer",OR(I1825="September",I1825="October",I1825="November"),"Fall")</f>
        <v>Winter</v>
      </c>
      <c r="K1825" s="13">
        <v>44964</v>
      </c>
      <c r="L1825" s="9">
        <f t="shared" si="225"/>
        <v>17</v>
      </c>
      <c r="M1825" s="9" t="s">
        <v>19</v>
      </c>
      <c r="N1825" s="9">
        <v>69878</v>
      </c>
      <c r="O1825" s="9">
        <v>2481</v>
      </c>
      <c r="P1825" s="14">
        <v>3013.13</v>
      </c>
      <c r="Q1825" s="14">
        <f t="shared" si="226"/>
        <v>3013.13</v>
      </c>
      <c r="R1825" s="9">
        <v>213</v>
      </c>
      <c r="S1825" s="9" t="b">
        <v>1</v>
      </c>
      <c r="T1825" s="9">
        <v>0</v>
      </c>
      <c r="U1825" s="9">
        <f t="shared" si="227"/>
        <v>0</v>
      </c>
      <c r="V1825" s="14">
        <f t="shared" si="228"/>
        <v>7636.87</v>
      </c>
      <c r="W1825" s="14">
        <f t="shared" si="229"/>
        <v>14.1461502347418</v>
      </c>
      <c r="X1825" s="14">
        <f t="shared" si="230"/>
        <v>0</v>
      </c>
      <c r="Y1825" s="9">
        <f t="shared" si="231"/>
        <v>0</v>
      </c>
    </row>
    <row r="1826" spans="1:25">
      <c r="A1826" s="5" t="s">
        <v>3761</v>
      </c>
      <c r="B1826" s="6" t="s">
        <v>3762</v>
      </c>
      <c r="C1826" s="7" t="s">
        <v>4129</v>
      </c>
      <c r="D1826" s="7">
        <v>45097</v>
      </c>
      <c r="E1826" s="6">
        <v>6</v>
      </c>
      <c r="F1826" s="6">
        <v>20</v>
      </c>
      <c r="G1826" s="6">
        <v>2023</v>
      </c>
      <c r="H1826" s="7">
        <f t="shared" si="224"/>
        <v>45097</v>
      </c>
      <c r="I1826" s="7" t="str" cm="1">
        <f t="array" ref="I1826">_xlfn.IFS(E1826=1,"January",E1826=2,"Febuary",E1826=3,"March",E1826=4,"April",E1826=5,"May",E1826=6,"June",E1826=7,"July",E1826=8,"August",E1826=9,"September",E1826=10,"October",E1826=11,"November",E1826=12,"December",E1826&gt;12,_xlfn.IFS(F1826=1,"January",F1826=2,"Febuary",F1826=3,"March",F1826=4,"April",F1826=5,"May",F1826=6,"June",F1826=7,"July",F1826=8,"August",F1826=9,"September",F1826=10,"October",F1826=11,"November",F1826=12,"December"))</f>
        <v>June</v>
      </c>
      <c r="J1826" s="7" t="str" cm="1">
        <f t="array" ref="J1826">_xlfn.IFS(OR(I1826="December",I1826="January",I1826="Febuary"),"Winter",OR(I1826="March",I1826="April",I1826="May"),"Spring",OR(I1826="June",I1826="July",I1826="August"),"Summer",OR(I1826="September",I1826="October",I1826="November"),"Fall")</f>
        <v>Summer</v>
      </c>
      <c r="K1826" s="11">
        <v>45104</v>
      </c>
      <c r="L1826" s="6">
        <f t="shared" si="225"/>
        <v>7</v>
      </c>
      <c r="M1826" s="6" t="s">
        <v>33</v>
      </c>
      <c r="N1826" s="6">
        <v>42846</v>
      </c>
      <c r="O1826" s="6">
        <v>1857</v>
      </c>
      <c r="P1826" s="12">
        <v>2794.1</v>
      </c>
      <c r="Q1826" s="12">
        <f t="shared" si="226"/>
        <v>2794.1</v>
      </c>
      <c r="R1826" s="6">
        <v>170</v>
      </c>
      <c r="S1826" s="6" t="b">
        <v>0</v>
      </c>
      <c r="T1826" s="6">
        <v>0</v>
      </c>
      <c r="U1826" s="6">
        <f t="shared" si="227"/>
        <v>0</v>
      </c>
      <c r="V1826" s="12">
        <f t="shared" si="228"/>
        <v>5705.9</v>
      </c>
      <c r="W1826" s="12">
        <f t="shared" si="229"/>
        <v>16.4358823529412</v>
      </c>
      <c r="X1826" s="12">
        <f t="shared" si="230"/>
        <v>0</v>
      </c>
      <c r="Y1826" s="6">
        <f t="shared" si="231"/>
        <v>0</v>
      </c>
    </row>
    <row r="1827" spans="1:25">
      <c r="A1827" s="8" t="s">
        <v>3763</v>
      </c>
      <c r="B1827" s="9" t="s">
        <v>3764</v>
      </c>
      <c r="C1827" s="10" t="s">
        <v>4129</v>
      </c>
      <c r="D1827" s="10">
        <v>44936</v>
      </c>
      <c r="E1827" s="9">
        <v>1</v>
      </c>
      <c r="F1827" s="9">
        <v>10</v>
      </c>
      <c r="G1827" s="9">
        <v>2023</v>
      </c>
      <c r="H1827" s="10">
        <f t="shared" si="224"/>
        <v>44936</v>
      </c>
      <c r="I1827" s="10" t="str" cm="1">
        <f t="array" ref="I1827">_xlfn.IFS(E1827=1,"January",E1827=2,"Febuary",E1827=3,"March",E1827=4,"April",E1827=5,"May",E1827=6,"June",E1827=7,"July",E1827=8,"August",E1827=9,"September",E1827=10,"October",E1827=11,"November",E1827=12,"December",E1827&gt;12,_xlfn.IFS(F1827=1,"January",F1827=2,"Febuary",F1827=3,"March",F1827=4,"April",F1827=5,"May",F1827=6,"June",F1827=7,"July",F1827=8,"August",F1827=9,"September",F1827=10,"October",F1827=11,"November",F1827=12,"December"))</f>
        <v>January</v>
      </c>
      <c r="J1827" s="10" t="str" cm="1">
        <f t="array" ref="J1827">_xlfn.IFS(OR(I1827="December",I1827="January",I1827="Febuary"),"Winter",OR(I1827="March",I1827="April",I1827="May"),"Spring",OR(I1827="June",I1827="July",I1827="August"),"Summer",OR(I1827="September",I1827="October",I1827="November"),"Fall")</f>
        <v>Winter</v>
      </c>
      <c r="K1827" s="13">
        <v>44957</v>
      </c>
      <c r="L1827" s="9">
        <f t="shared" si="225"/>
        <v>21</v>
      </c>
      <c r="M1827" s="9" t="s">
        <v>191</v>
      </c>
      <c r="N1827" s="9">
        <v>76932</v>
      </c>
      <c r="O1827" s="9">
        <v>2306</v>
      </c>
      <c r="P1827" s="14">
        <v>2544.81</v>
      </c>
      <c r="Q1827" s="14">
        <f t="shared" si="226"/>
        <v>2544.81</v>
      </c>
      <c r="R1827" s="9">
        <v>399</v>
      </c>
      <c r="S1827" s="9" t="b">
        <v>0</v>
      </c>
      <c r="T1827" s="9">
        <v>0</v>
      </c>
      <c r="U1827" s="9">
        <f t="shared" si="227"/>
        <v>0</v>
      </c>
      <c r="V1827" s="14">
        <f t="shared" si="228"/>
        <v>17405.19</v>
      </c>
      <c r="W1827" s="14">
        <f t="shared" si="229"/>
        <v>6.37796992481203</v>
      </c>
      <c r="X1827" s="14">
        <f t="shared" si="230"/>
        <v>0</v>
      </c>
      <c r="Y1827" s="9">
        <f t="shared" si="231"/>
        <v>0</v>
      </c>
    </row>
    <row r="1828" spans="1:25">
      <c r="A1828" s="5" t="s">
        <v>3765</v>
      </c>
      <c r="B1828" s="6" t="s">
        <v>3766</v>
      </c>
      <c r="C1828" s="7" t="s">
        <v>4128</v>
      </c>
      <c r="D1828" s="7">
        <v>45247</v>
      </c>
      <c r="E1828" s="6">
        <v>11</v>
      </c>
      <c r="F1828" s="6">
        <v>17</v>
      </c>
      <c r="G1828" s="6">
        <v>2023</v>
      </c>
      <c r="H1828" s="7">
        <f t="shared" si="224"/>
        <v>45247</v>
      </c>
      <c r="I1828" s="7" t="str" cm="1">
        <f t="array" ref="I1828">_xlfn.IFS(E1828=1,"January",E1828=2,"Febuary",E1828=3,"March",E1828=4,"April",E1828=5,"May",E1828=6,"June",E1828=7,"July",E1828=8,"August",E1828=9,"September",E1828=10,"October",E1828=11,"November",E1828=12,"December",E1828&gt;12,_xlfn.IFS(F1828=1,"January",F1828=2,"Febuary",F1828=3,"March",F1828=4,"April",F1828=5,"May",F1828=6,"June",F1828=7,"July",F1828=8,"August",F1828=9,"September",F1828=10,"October",F1828=11,"November",F1828=12,"December"))</f>
        <v>November</v>
      </c>
      <c r="J1828" s="7" t="str" cm="1">
        <f t="array" ref="J1828">_xlfn.IFS(OR(I1828="December",I1828="January",I1828="Febuary"),"Winter",OR(I1828="March",I1828="April",I1828="May"),"Spring",OR(I1828="June",I1828="July",I1828="August"),"Summer",OR(I1828="September",I1828="October",I1828="November"),"Fall")</f>
        <v>Fall</v>
      </c>
      <c r="K1828" s="11">
        <v>45264</v>
      </c>
      <c r="L1828" s="6">
        <f t="shared" si="225"/>
        <v>17</v>
      </c>
      <c r="M1828" s="6" t="s">
        <v>14</v>
      </c>
      <c r="N1828" s="6">
        <v>18482</v>
      </c>
      <c r="O1828" s="6">
        <v>580</v>
      </c>
      <c r="P1828" s="12">
        <v>549.27</v>
      </c>
      <c r="Q1828" s="12">
        <f t="shared" si="226"/>
        <v>549.27</v>
      </c>
      <c r="R1828" s="6">
        <v>79</v>
      </c>
      <c r="S1828" s="6" t="b">
        <v>1</v>
      </c>
      <c r="T1828" s="6">
        <v>0</v>
      </c>
      <c r="U1828" s="6">
        <f t="shared" si="227"/>
        <v>0</v>
      </c>
      <c r="V1828" s="12">
        <f t="shared" si="228"/>
        <v>3400.73</v>
      </c>
      <c r="W1828" s="12">
        <f t="shared" si="229"/>
        <v>6.95278481012658</v>
      </c>
      <c r="X1828" s="12">
        <f t="shared" si="230"/>
        <v>0</v>
      </c>
      <c r="Y1828" s="6">
        <f t="shared" si="231"/>
        <v>0</v>
      </c>
    </row>
    <row r="1829" spans="1:25">
      <c r="A1829" s="8" t="s">
        <v>3767</v>
      </c>
      <c r="B1829" s="9" t="s">
        <v>3768</v>
      </c>
      <c r="C1829" s="10" t="s">
        <v>4127</v>
      </c>
      <c r="D1829" s="10">
        <v>45183</v>
      </c>
      <c r="E1829" s="9">
        <v>9</v>
      </c>
      <c r="F1829" s="9">
        <v>14</v>
      </c>
      <c r="G1829" s="9">
        <v>2023</v>
      </c>
      <c r="H1829" s="10">
        <f t="shared" si="224"/>
        <v>45183</v>
      </c>
      <c r="I1829" s="10" t="str" cm="1">
        <f t="array" ref="I1829">_xlfn.IFS(E1829=1,"January",E1829=2,"Febuary",E1829=3,"March",E1829=4,"April",E1829=5,"May",E1829=6,"June",E1829=7,"July",E1829=8,"August",E1829=9,"September",E1829=10,"October",E1829=11,"November",E1829=12,"December",E1829&gt;12,_xlfn.IFS(F1829=1,"January",F1829=2,"Febuary",F1829=3,"March",F1829=4,"April",F1829=5,"May",F1829=6,"June",F1829=7,"July",F1829=8,"August",F1829=9,"September",F1829=10,"October",F1829=11,"November",F1829=12,"December"))</f>
        <v>September</v>
      </c>
      <c r="J1829" s="10" t="str" cm="1">
        <f t="array" ref="J1829">_xlfn.IFS(OR(I1829="December",I1829="January",I1829="Febuary"),"Winter",OR(I1829="March",I1829="April",I1829="May"),"Spring",OR(I1829="June",I1829="July",I1829="August"),"Summer",OR(I1829="September",I1829="October",I1829="November"),"Fall")</f>
        <v>Fall</v>
      </c>
      <c r="K1829" s="13">
        <v>45195</v>
      </c>
      <c r="L1829" s="9">
        <f t="shared" si="225"/>
        <v>12</v>
      </c>
      <c r="M1829" s="9" t="s">
        <v>41</v>
      </c>
      <c r="N1829" s="9">
        <v>24411</v>
      </c>
      <c r="O1829" s="9">
        <v>385</v>
      </c>
      <c r="P1829" s="14">
        <v>553.71</v>
      </c>
      <c r="Q1829" s="14">
        <f t="shared" si="226"/>
        <v>553.71</v>
      </c>
      <c r="R1829" s="9">
        <v>48</v>
      </c>
      <c r="S1829" s="9" t="b">
        <v>0</v>
      </c>
      <c r="T1829" s="9">
        <v>0</v>
      </c>
      <c r="U1829" s="9">
        <f t="shared" si="227"/>
        <v>0</v>
      </c>
      <c r="V1829" s="14">
        <f t="shared" si="228"/>
        <v>1846.29</v>
      </c>
      <c r="W1829" s="14">
        <f t="shared" si="229"/>
        <v>11.535625</v>
      </c>
      <c r="X1829" s="14">
        <f t="shared" si="230"/>
        <v>0</v>
      </c>
      <c r="Y1829" s="9">
        <f t="shared" si="231"/>
        <v>0</v>
      </c>
    </row>
    <row r="1830" spans="1:25">
      <c r="A1830" s="5" t="s">
        <v>3769</v>
      </c>
      <c r="B1830" s="6" t="s">
        <v>3770</v>
      </c>
      <c r="C1830" s="7" t="s">
        <v>4127</v>
      </c>
      <c r="D1830" s="7">
        <v>45058</v>
      </c>
      <c r="E1830" s="6">
        <v>5</v>
      </c>
      <c r="F1830" s="6">
        <v>12</v>
      </c>
      <c r="G1830" s="6">
        <v>2023</v>
      </c>
      <c r="H1830" s="7">
        <f t="shared" si="224"/>
        <v>45058</v>
      </c>
      <c r="I1830" s="7" t="str" cm="1">
        <f t="array" ref="I1830">_xlfn.IFS(E1830=1,"January",E1830=2,"Febuary",E1830=3,"March",E1830=4,"April",E1830=5,"May",E1830=6,"June",E1830=7,"July",E1830=8,"August",E1830=9,"September",E1830=10,"October",E1830=11,"November",E1830=12,"December",E1830&gt;12,_xlfn.IFS(F1830=1,"January",F1830=2,"Febuary",F1830=3,"March",F1830=4,"April",F1830=5,"May",F1830=6,"June",F1830=7,"July",F1830=8,"August",F1830=9,"September",F1830=10,"October",F1830=11,"November",F1830=12,"December"))</f>
        <v>May</v>
      </c>
      <c r="J1830" s="7" t="str" cm="1">
        <f t="array" ref="J1830">_xlfn.IFS(OR(I1830="December",I1830="January",I1830="Febuary"),"Winter",OR(I1830="March",I1830="April",I1830="May"),"Spring",OR(I1830="June",I1830="July",I1830="August"),"Summer",OR(I1830="September",I1830="October",I1830="November"),"Fall")</f>
        <v>Spring</v>
      </c>
      <c r="K1830" s="11">
        <v>45059</v>
      </c>
      <c r="L1830" s="6">
        <f t="shared" si="225"/>
        <v>1</v>
      </c>
      <c r="M1830" s="6" t="s">
        <v>33</v>
      </c>
      <c r="N1830" s="6">
        <v>51975</v>
      </c>
      <c r="O1830" s="6">
        <v>2149</v>
      </c>
      <c r="P1830" s="12">
        <v>1573.68</v>
      </c>
      <c r="Q1830" s="12">
        <f t="shared" si="226"/>
        <v>1573.68</v>
      </c>
      <c r="R1830" s="6">
        <v>210</v>
      </c>
      <c r="S1830" s="6" t="b">
        <v>0</v>
      </c>
      <c r="T1830" s="6">
        <v>0</v>
      </c>
      <c r="U1830" s="6">
        <f t="shared" si="227"/>
        <v>0</v>
      </c>
      <c r="V1830" s="12">
        <f t="shared" si="228"/>
        <v>8926.32</v>
      </c>
      <c r="W1830" s="12">
        <f t="shared" si="229"/>
        <v>7.49371428571429</v>
      </c>
      <c r="X1830" s="12">
        <f t="shared" si="230"/>
        <v>0</v>
      </c>
      <c r="Y1830" s="6">
        <f t="shared" si="231"/>
        <v>0</v>
      </c>
    </row>
    <row r="1831" spans="1:25">
      <c r="A1831" s="8" t="s">
        <v>3771</v>
      </c>
      <c r="B1831" s="9" t="s">
        <v>3772</v>
      </c>
      <c r="C1831" s="10" t="s">
        <v>4127</v>
      </c>
      <c r="D1831" s="10">
        <v>44942</v>
      </c>
      <c r="E1831" s="9">
        <v>1</v>
      </c>
      <c r="F1831" s="9">
        <v>16</v>
      </c>
      <c r="G1831" s="9">
        <v>2023</v>
      </c>
      <c r="H1831" s="10">
        <f t="shared" si="224"/>
        <v>44942</v>
      </c>
      <c r="I1831" s="10" t="str" cm="1">
        <f t="array" ref="I1831">_xlfn.IFS(E1831=1,"January",E1831=2,"Febuary",E1831=3,"March",E1831=4,"April",E1831=5,"May",E1831=6,"June",E1831=7,"July",E1831=8,"August",E1831=9,"September",E1831=10,"October",E1831=11,"November",E1831=12,"December",E1831&gt;12,_xlfn.IFS(F1831=1,"January",F1831=2,"Febuary",F1831=3,"March",F1831=4,"April",F1831=5,"May",F1831=6,"June",F1831=7,"July",F1831=8,"August",F1831=9,"September",F1831=10,"October",F1831=11,"November",F1831=12,"December"))</f>
        <v>January</v>
      </c>
      <c r="J1831" s="10" t="str" cm="1">
        <f t="array" ref="J1831">_xlfn.IFS(OR(I1831="December",I1831="January",I1831="Febuary"),"Winter",OR(I1831="March",I1831="April",I1831="May"),"Spring",OR(I1831="June",I1831="July",I1831="August"),"Summer",OR(I1831="September",I1831="October",I1831="November"),"Fall")</f>
        <v>Winter</v>
      </c>
      <c r="K1831" s="13">
        <v>44957</v>
      </c>
      <c r="L1831" s="9">
        <f t="shared" si="225"/>
        <v>15</v>
      </c>
      <c r="M1831" s="9" t="s">
        <v>14</v>
      </c>
      <c r="N1831" s="9">
        <v>61545</v>
      </c>
      <c r="O1831" s="9">
        <v>1647</v>
      </c>
      <c r="P1831" s="14">
        <v>1745</v>
      </c>
      <c r="Q1831" s="14">
        <f t="shared" si="226"/>
        <v>1745</v>
      </c>
      <c r="R1831" s="9">
        <v>262</v>
      </c>
      <c r="S1831" s="9" t="b">
        <v>1</v>
      </c>
      <c r="T1831" s="9">
        <v>0</v>
      </c>
      <c r="U1831" s="9">
        <f t="shared" si="227"/>
        <v>0</v>
      </c>
      <c r="V1831" s="14">
        <f t="shared" si="228"/>
        <v>11355</v>
      </c>
      <c r="W1831" s="14">
        <f t="shared" si="229"/>
        <v>6.66030534351145</v>
      </c>
      <c r="X1831" s="14">
        <f t="shared" si="230"/>
        <v>0</v>
      </c>
      <c r="Y1831" s="9">
        <f t="shared" si="231"/>
        <v>0</v>
      </c>
    </row>
    <row r="1832" spans="1:25">
      <c r="A1832" s="5" t="s">
        <v>3773</v>
      </c>
      <c r="B1832" s="6" t="s">
        <v>3774</v>
      </c>
      <c r="C1832" s="7" t="s">
        <v>4127</v>
      </c>
      <c r="D1832" s="7">
        <v>45042</v>
      </c>
      <c r="E1832" s="6">
        <v>4</v>
      </c>
      <c r="F1832" s="6">
        <v>26</v>
      </c>
      <c r="G1832" s="6">
        <v>2023</v>
      </c>
      <c r="H1832" s="7">
        <f t="shared" si="224"/>
        <v>45042</v>
      </c>
      <c r="I1832" s="7" t="str" cm="1">
        <f t="array" ref="I1832">_xlfn.IFS(E1832=1,"January",E1832=2,"Febuary",E1832=3,"March",E1832=4,"April",E1832=5,"May",E1832=6,"June",E1832=7,"July",E1832=8,"August",E1832=9,"September",E1832=10,"October",E1832=11,"November",E1832=12,"December",E1832&gt;12,_xlfn.IFS(F1832=1,"January",F1832=2,"Febuary",F1832=3,"March",F1832=4,"April",F1832=5,"May",F1832=6,"June",F1832=7,"July",F1832=8,"August",F1832=9,"September",F1832=10,"October",F1832=11,"November",F1832=12,"December"))</f>
        <v>April</v>
      </c>
      <c r="J1832" s="7" t="str" cm="1">
        <f t="array" ref="J1832">_xlfn.IFS(OR(I1832="December",I1832="January",I1832="Febuary"),"Winter",OR(I1832="March",I1832="April",I1832="May"),"Spring",OR(I1832="June",I1832="July",I1832="August"),"Summer",OR(I1832="September",I1832="October",I1832="November"),"Fall")</f>
        <v>Spring</v>
      </c>
      <c r="K1832" s="11">
        <v>45055</v>
      </c>
      <c r="L1832" s="6">
        <f t="shared" si="225"/>
        <v>13</v>
      </c>
      <c r="M1832" s="6" t="s">
        <v>41</v>
      </c>
      <c r="N1832" s="6">
        <v>79797</v>
      </c>
      <c r="O1832" s="6">
        <v>2394</v>
      </c>
      <c r="P1832" s="12">
        <v>1947.65</v>
      </c>
      <c r="Q1832" s="12">
        <f t="shared" si="226"/>
        <v>1947.65</v>
      </c>
      <c r="R1832" s="6">
        <v>0</v>
      </c>
      <c r="S1832" s="6" t="b">
        <v>0</v>
      </c>
      <c r="T1832" s="6">
        <v>0</v>
      </c>
      <c r="U1832" s="6">
        <f t="shared" si="227"/>
        <v>0</v>
      </c>
      <c r="V1832" s="12">
        <f t="shared" si="228"/>
        <v>-1947.65</v>
      </c>
      <c r="W1832" s="12">
        <f t="shared" si="229"/>
        <v>0</v>
      </c>
      <c r="X1832" s="12">
        <f t="shared" si="230"/>
        <v>0</v>
      </c>
      <c r="Y1832" s="6">
        <f t="shared" si="231"/>
        <v>0</v>
      </c>
    </row>
    <row r="1833" spans="1:25">
      <c r="A1833" s="8" t="s">
        <v>3775</v>
      </c>
      <c r="B1833" s="9" t="s">
        <v>3776</v>
      </c>
      <c r="C1833" s="10" t="s">
        <v>4128</v>
      </c>
      <c r="D1833" s="10">
        <v>45263</v>
      </c>
      <c r="E1833" s="9">
        <v>12</v>
      </c>
      <c r="F1833" s="9">
        <v>3</v>
      </c>
      <c r="G1833" s="9">
        <v>2023</v>
      </c>
      <c r="H1833" s="10">
        <f t="shared" si="224"/>
        <v>45263</v>
      </c>
      <c r="I1833" s="10" t="str" cm="1">
        <f t="array" ref="I1833">_xlfn.IFS(E1833=1,"January",E1833=2,"Febuary",E1833=3,"March",E1833=4,"April",E1833=5,"May",E1833=6,"June",E1833=7,"July",E1833=8,"August",E1833=9,"September",E1833=10,"October",E1833=11,"November",E1833=12,"December",E1833&gt;12,_xlfn.IFS(F1833=1,"January",F1833=2,"Febuary",F1833=3,"March",F1833=4,"April",F1833=5,"May",F1833=6,"June",F1833=7,"July",F1833=8,"August",F1833=9,"September",F1833=10,"October",F1833=11,"November",F1833=12,"December"))</f>
        <v>December</v>
      </c>
      <c r="J1833" s="10" t="str" cm="1">
        <f t="array" ref="J1833">_xlfn.IFS(OR(I1833="December",I1833="January",I1833="Febuary"),"Winter",OR(I1833="March",I1833="April",I1833="May"),"Spring",OR(I1833="June",I1833="July",I1833="August"),"Summer",OR(I1833="September",I1833="October",I1833="November"),"Fall")</f>
        <v>Winter</v>
      </c>
      <c r="K1833" s="13">
        <v>45274</v>
      </c>
      <c r="L1833" s="9">
        <f t="shared" si="225"/>
        <v>11</v>
      </c>
      <c r="M1833" s="9" t="s">
        <v>14</v>
      </c>
      <c r="N1833" s="9">
        <v>53307</v>
      </c>
      <c r="O1833" s="9">
        <v>2207</v>
      </c>
      <c r="P1833" s="14">
        <v>3406.93</v>
      </c>
      <c r="Q1833" s="14">
        <f t="shared" si="226"/>
        <v>3406.93</v>
      </c>
      <c r="R1833" s="9">
        <v>354</v>
      </c>
      <c r="S1833" s="9" t="b">
        <v>0</v>
      </c>
      <c r="T1833" s="9">
        <v>0</v>
      </c>
      <c r="U1833" s="9">
        <f t="shared" si="227"/>
        <v>0</v>
      </c>
      <c r="V1833" s="14">
        <f t="shared" si="228"/>
        <v>14293.07</v>
      </c>
      <c r="W1833" s="14">
        <f t="shared" si="229"/>
        <v>9.62409604519774</v>
      </c>
      <c r="X1833" s="14">
        <f t="shared" si="230"/>
        <v>0</v>
      </c>
      <c r="Y1833" s="9">
        <f t="shared" si="231"/>
        <v>0</v>
      </c>
    </row>
    <row r="1834" spans="1:25">
      <c r="A1834" s="5" t="s">
        <v>3777</v>
      </c>
      <c r="B1834" s="6" t="s">
        <v>3778</v>
      </c>
      <c r="C1834" s="7" t="s">
        <v>4128</v>
      </c>
      <c r="D1834" s="7">
        <v>45193</v>
      </c>
      <c r="E1834" s="6">
        <v>9</v>
      </c>
      <c r="F1834" s="6">
        <v>24</v>
      </c>
      <c r="G1834" s="6">
        <v>2023</v>
      </c>
      <c r="H1834" s="7">
        <f t="shared" si="224"/>
        <v>45193</v>
      </c>
      <c r="I1834" s="7" t="str" cm="1">
        <f t="array" ref="I1834">_xlfn.IFS(E1834=1,"January",E1834=2,"Febuary",E1834=3,"March",E1834=4,"April",E1834=5,"May",E1834=6,"June",E1834=7,"July",E1834=8,"August",E1834=9,"September",E1834=10,"October",E1834=11,"November",E1834=12,"December",E1834&gt;12,_xlfn.IFS(F1834=1,"January",F1834=2,"Febuary",F1834=3,"March",F1834=4,"April",F1834=5,"May",F1834=6,"June",F1834=7,"July",F1834=8,"August",F1834=9,"September",F1834=10,"October",F1834=11,"November",F1834=12,"December"))</f>
        <v>September</v>
      </c>
      <c r="J1834" s="7" t="str" cm="1">
        <f t="array" ref="J1834">_xlfn.IFS(OR(I1834="December",I1834="January",I1834="Febuary"),"Winter",OR(I1834="March",I1834="April",I1834="May"),"Spring",OR(I1834="June",I1834="July",I1834="August"),"Summer",OR(I1834="September",I1834="October",I1834="November"),"Fall")</f>
        <v>Fall</v>
      </c>
      <c r="K1834" s="11">
        <v>45219</v>
      </c>
      <c r="L1834" s="6">
        <f t="shared" si="225"/>
        <v>26</v>
      </c>
      <c r="M1834" s="6" t="s">
        <v>33</v>
      </c>
      <c r="N1834" s="6">
        <v>4093</v>
      </c>
      <c r="O1834" s="6">
        <v>138</v>
      </c>
      <c r="P1834" s="12">
        <v>264.45</v>
      </c>
      <c r="Q1834" s="12">
        <f t="shared" si="226"/>
        <v>264.45</v>
      </c>
      <c r="R1834" s="6">
        <v>8</v>
      </c>
      <c r="S1834" s="6" t="b">
        <v>0</v>
      </c>
      <c r="T1834" s="6">
        <v>0</v>
      </c>
      <c r="U1834" s="6">
        <f t="shared" si="227"/>
        <v>0</v>
      </c>
      <c r="V1834" s="12">
        <f t="shared" si="228"/>
        <v>135.55</v>
      </c>
      <c r="W1834" s="12">
        <f t="shared" si="229"/>
        <v>33.05625</v>
      </c>
      <c r="X1834" s="12">
        <f t="shared" si="230"/>
        <v>0</v>
      </c>
      <c r="Y1834" s="6">
        <f t="shared" si="231"/>
        <v>0</v>
      </c>
    </row>
    <row r="1835" spans="1:25">
      <c r="A1835" s="8" t="s">
        <v>3779</v>
      </c>
      <c r="B1835" s="9" t="s">
        <v>3780</v>
      </c>
      <c r="C1835" s="10" t="s">
        <v>4129</v>
      </c>
      <c r="D1835" s="10">
        <v>45247</v>
      </c>
      <c r="E1835" s="9">
        <v>11</v>
      </c>
      <c r="F1835" s="9">
        <v>17</v>
      </c>
      <c r="G1835" s="9">
        <v>2023</v>
      </c>
      <c r="H1835" s="10">
        <f t="shared" si="224"/>
        <v>45247</v>
      </c>
      <c r="I1835" s="10" t="str" cm="1">
        <f t="array" ref="I1835">_xlfn.IFS(E1835=1,"January",E1835=2,"Febuary",E1835=3,"March",E1835=4,"April",E1835=5,"May",E1835=6,"June",E1835=7,"July",E1835=8,"August",E1835=9,"September",E1835=10,"October",E1835=11,"November",E1835=12,"December",E1835&gt;12,_xlfn.IFS(F1835=1,"January",F1835=2,"Febuary",F1835=3,"March",F1835=4,"April",F1835=5,"May",F1835=6,"June",F1835=7,"July",F1835=8,"August",F1835=9,"September",F1835=10,"October",F1835=11,"November",F1835=12,"December"))</f>
        <v>November</v>
      </c>
      <c r="J1835" s="10" t="str" cm="1">
        <f t="array" ref="J1835">_xlfn.IFS(OR(I1835="December",I1835="January",I1835="Febuary"),"Winter",OR(I1835="March",I1835="April",I1835="May"),"Spring",OR(I1835="June",I1835="July",I1835="August"),"Summer",OR(I1835="September",I1835="October",I1835="November"),"Fall")</f>
        <v>Fall</v>
      </c>
      <c r="K1835" s="13">
        <v>45267</v>
      </c>
      <c r="L1835" s="9">
        <f t="shared" si="225"/>
        <v>20</v>
      </c>
      <c r="M1835" s="9" t="s">
        <v>14</v>
      </c>
      <c r="N1835" s="9">
        <v>78258</v>
      </c>
      <c r="O1835" s="9">
        <v>1412</v>
      </c>
      <c r="P1835" s="14">
        <v>2814.49</v>
      </c>
      <c r="Q1835" s="14">
        <f t="shared" si="226"/>
        <v>2814.49</v>
      </c>
      <c r="R1835" s="9">
        <v>253</v>
      </c>
      <c r="S1835" s="9" t="b">
        <v>0</v>
      </c>
      <c r="T1835" s="9">
        <v>0</v>
      </c>
      <c r="U1835" s="9">
        <f t="shared" si="227"/>
        <v>0</v>
      </c>
      <c r="V1835" s="14">
        <f t="shared" si="228"/>
        <v>9835.51</v>
      </c>
      <c r="W1835" s="14">
        <f t="shared" si="229"/>
        <v>11.1244664031621</v>
      </c>
      <c r="X1835" s="14">
        <f t="shared" si="230"/>
        <v>0</v>
      </c>
      <c r="Y1835" s="9">
        <f t="shared" si="231"/>
        <v>0</v>
      </c>
    </row>
    <row r="1836" spans="1:25">
      <c r="A1836" s="5" t="s">
        <v>3781</v>
      </c>
      <c r="B1836" s="6" t="s">
        <v>3782</v>
      </c>
      <c r="C1836" s="7" t="s">
        <v>4131</v>
      </c>
      <c r="D1836" s="7">
        <v>45220</v>
      </c>
      <c r="E1836" s="6">
        <v>10</v>
      </c>
      <c r="F1836" s="6">
        <v>21</v>
      </c>
      <c r="G1836" s="6">
        <v>2023</v>
      </c>
      <c r="H1836" s="7">
        <f t="shared" si="224"/>
        <v>45220</v>
      </c>
      <c r="I1836" s="7" t="str" cm="1">
        <f t="array" ref="I1836">_xlfn.IFS(E1836=1,"January",E1836=2,"Febuary",E1836=3,"March",E1836=4,"April",E1836=5,"May",E1836=6,"June",E1836=7,"July",E1836=8,"August",E1836=9,"September",E1836=10,"October",E1836=11,"November",E1836=12,"December",E1836&gt;12,_xlfn.IFS(F1836=1,"January",F1836=2,"Febuary",F1836=3,"March",F1836=4,"April",F1836=5,"May",F1836=6,"June",F1836=7,"July",F1836=8,"August",F1836=9,"September",F1836=10,"October",F1836=11,"November",F1836=12,"December"))</f>
        <v>October</v>
      </c>
      <c r="J1836" s="7" t="str" cm="1">
        <f t="array" ref="J1836">_xlfn.IFS(OR(I1836="December",I1836="January",I1836="Febuary"),"Winter",OR(I1836="March",I1836="April",I1836="May"),"Spring",OR(I1836="June",I1836="July",I1836="August"),"Summer",OR(I1836="September",I1836="October",I1836="November"),"Fall")</f>
        <v>Fall</v>
      </c>
      <c r="K1836" s="11">
        <v>45235</v>
      </c>
      <c r="L1836" s="6">
        <f t="shared" si="225"/>
        <v>15</v>
      </c>
      <c r="M1836" s="6" t="s">
        <v>14</v>
      </c>
      <c r="N1836" s="6">
        <v>23042</v>
      </c>
      <c r="O1836" s="6">
        <v>774</v>
      </c>
      <c r="P1836" s="12">
        <v>909.77</v>
      </c>
      <c r="Q1836" s="12">
        <f t="shared" si="226"/>
        <v>909.77</v>
      </c>
      <c r="R1836" s="6">
        <v>0</v>
      </c>
      <c r="S1836" s="6" t="b">
        <v>1</v>
      </c>
      <c r="T1836" s="6">
        <v>0</v>
      </c>
      <c r="U1836" s="6">
        <f t="shared" si="227"/>
        <v>0</v>
      </c>
      <c r="V1836" s="12">
        <f t="shared" si="228"/>
        <v>-909.77</v>
      </c>
      <c r="W1836" s="12">
        <f t="shared" si="229"/>
        <v>0</v>
      </c>
      <c r="X1836" s="12">
        <f t="shared" si="230"/>
        <v>0</v>
      </c>
      <c r="Y1836" s="6">
        <f t="shared" si="231"/>
        <v>0</v>
      </c>
    </row>
    <row r="1837" spans="1:25">
      <c r="A1837" s="8" t="s">
        <v>3783</v>
      </c>
      <c r="B1837" s="9" t="s">
        <v>3784</v>
      </c>
      <c r="C1837" s="10" t="s">
        <v>4128</v>
      </c>
      <c r="D1837" s="10">
        <v>45236</v>
      </c>
      <c r="E1837" s="9">
        <v>11</v>
      </c>
      <c r="F1837" s="9">
        <v>6</v>
      </c>
      <c r="G1837" s="9">
        <v>2023</v>
      </c>
      <c r="H1837" s="10">
        <f t="shared" si="224"/>
        <v>45236</v>
      </c>
      <c r="I1837" s="10" t="str" cm="1">
        <f t="array" ref="I1837">_xlfn.IFS(E1837=1,"January",E1837=2,"Febuary",E1837=3,"March",E1837=4,"April",E1837=5,"May",E1837=6,"June",E1837=7,"July",E1837=8,"August",E1837=9,"September",E1837=10,"October",E1837=11,"November",E1837=12,"December",E1837&gt;12,_xlfn.IFS(F1837=1,"January",F1837=2,"Febuary",F1837=3,"March",F1837=4,"April",F1837=5,"May",F1837=6,"June",F1837=7,"July",F1837=8,"August",F1837=9,"September",F1837=10,"October",F1837=11,"November",F1837=12,"December"))</f>
        <v>November</v>
      </c>
      <c r="J1837" s="10" t="str" cm="1">
        <f t="array" ref="J1837">_xlfn.IFS(OR(I1837="December",I1837="January",I1837="Febuary"),"Winter",OR(I1837="March",I1837="April",I1837="May"),"Spring",OR(I1837="June",I1837="July",I1837="August"),"Summer",OR(I1837="September",I1837="October",I1837="November"),"Fall")</f>
        <v>Fall</v>
      </c>
      <c r="K1837" s="13">
        <v>45248</v>
      </c>
      <c r="L1837" s="9">
        <f t="shared" si="225"/>
        <v>12</v>
      </c>
      <c r="M1837" s="9" t="s">
        <v>19</v>
      </c>
      <c r="N1837" s="9">
        <v>53930</v>
      </c>
      <c r="O1837" s="9">
        <v>1418</v>
      </c>
      <c r="P1837" s="14">
        <v>1246.13</v>
      </c>
      <c r="Q1837" s="14">
        <f t="shared" si="226"/>
        <v>1246.13</v>
      </c>
      <c r="R1837" s="9">
        <v>164</v>
      </c>
      <c r="S1837" s="9" t="b">
        <v>1</v>
      </c>
      <c r="T1837" s="9">
        <v>0</v>
      </c>
      <c r="U1837" s="9">
        <f t="shared" si="227"/>
        <v>0</v>
      </c>
      <c r="V1837" s="14">
        <f t="shared" si="228"/>
        <v>6953.87</v>
      </c>
      <c r="W1837" s="14">
        <f t="shared" si="229"/>
        <v>7.59835365853659</v>
      </c>
      <c r="X1837" s="14">
        <f t="shared" si="230"/>
        <v>0</v>
      </c>
      <c r="Y1837" s="9">
        <f t="shared" si="231"/>
        <v>0</v>
      </c>
    </row>
    <row r="1838" spans="1:25">
      <c r="A1838" s="5" t="s">
        <v>3785</v>
      </c>
      <c r="B1838" s="6" t="s">
        <v>3786</v>
      </c>
      <c r="C1838" s="7" t="s">
        <v>4129</v>
      </c>
      <c r="D1838" s="7">
        <v>45032</v>
      </c>
      <c r="E1838" s="6">
        <v>4</v>
      </c>
      <c r="F1838" s="6">
        <v>16</v>
      </c>
      <c r="G1838" s="6">
        <v>2023</v>
      </c>
      <c r="H1838" s="7">
        <f t="shared" si="224"/>
        <v>45032</v>
      </c>
      <c r="I1838" s="7" t="str" cm="1">
        <f t="array" ref="I1838">_xlfn.IFS(E1838=1,"January",E1838=2,"Febuary",E1838=3,"March",E1838=4,"April",E1838=5,"May",E1838=6,"June",E1838=7,"July",E1838=8,"August",E1838=9,"September",E1838=10,"October",E1838=11,"November",E1838=12,"December",E1838&gt;12,_xlfn.IFS(F1838=1,"January",F1838=2,"Febuary",F1838=3,"March",F1838=4,"April",F1838=5,"May",F1838=6,"June",F1838=7,"July",F1838=8,"August",F1838=9,"September",F1838=10,"October",F1838=11,"November",F1838=12,"December"))</f>
        <v>April</v>
      </c>
      <c r="J1838" s="7" t="str" cm="1">
        <f t="array" ref="J1838">_xlfn.IFS(OR(I1838="December",I1838="January",I1838="Febuary"),"Winter",OR(I1838="March",I1838="April",I1838="May"),"Spring",OR(I1838="June",I1838="July",I1838="August"),"Summer",OR(I1838="September",I1838="October",I1838="November"),"Fall")</f>
        <v>Spring</v>
      </c>
      <c r="K1838" s="11">
        <v>45052</v>
      </c>
      <c r="L1838" s="6">
        <f t="shared" si="225"/>
        <v>20</v>
      </c>
      <c r="M1838" s="6" t="s">
        <v>33</v>
      </c>
      <c r="N1838" s="6">
        <v>45413</v>
      </c>
      <c r="O1838" s="6">
        <v>1307</v>
      </c>
      <c r="P1838" s="12">
        <v>1521.67</v>
      </c>
      <c r="Q1838" s="12">
        <f t="shared" si="226"/>
        <v>1521.67</v>
      </c>
      <c r="R1838" s="6">
        <v>185</v>
      </c>
      <c r="S1838" s="6" t="b">
        <v>1</v>
      </c>
      <c r="T1838" s="6">
        <v>0</v>
      </c>
      <c r="U1838" s="6">
        <f t="shared" si="227"/>
        <v>0</v>
      </c>
      <c r="V1838" s="12">
        <f t="shared" si="228"/>
        <v>7728.33</v>
      </c>
      <c r="W1838" s="12">
        <f t="shared" si="229"/>
        <v>8.22524324324324</v>
      </c>
      <c r="X1838" s="12">
        <f t="shared" si="230"/>
        <v>0</v>
      </c>
      <c r="Y1838" s="6">
        <f t="shared" si="231"/>
        <v>0</v>
      </c>
    </row>
    <row r="1839" spans="1:25">
      <c r="A1839" s="8" t="s">
        <v>3787</v>
      </c>
      <c r="B1839" s="9" t="s">
        <v>3788</v>
      </c>
      <c r="C1839" s="10" t="s">
        <v>4131</v>
      </c>
      <c r="D1839" s="10">
        <v>45277</v>
      </c>
      <c r="E1839" s="9">
        <v>12</v>
      </c>
      <c r="F1839" s="9">
        <v>17</v>
      </c>
      <c r="G1839" s="9">
        <v>2023</v>
      </c>
      <c r="H1839" s="10">
        <f t="shared" si="224"/>
        <v>45277</v>
      </c>
      <c r="I1839" s="10" t="str" cm="1">
        <f t="array" ref="I1839">_xlfn.IFS(E1839=1,"January",E1839=2,"Febuary",E1839=3,"March",E1839=4,"April",E1839=5,"May",E1839=6,"June",E1839=7,"July",E1839=8,"August",E1839=9,"September",E1839=10,"October",E1839=11,"November",E1839=12,"December",E1839&gt;12,_xlfn.IFS(F1839=1,"January",F1839=2,"Febuary",F1839=3,"March",F1839=4,"April",F1839=5,"May",F1839=6,"June",F1839=7,"July",F1839=8,"August",F1839=9,"September",F1839=10,"October",F1839=11,"November",F1839=12,"December"))</f>
        <v>December</v>
      </c>
      <c r="J1839" s="10" t="str" cm="1">
        <f t="array" ref="J1839">_xlfn.IFS(OR(I1839="December",I1839="January",I1839="Febuary"),"Winter",OR(I1839="March",I1839="April",I1839="May"),"Spring",OR(I1839="June",I1839="July",I1839="August"),"Summer",OR(I1839="September",I1839="October",I1839="November"),"Fall")</f>
        <v>Winter</v>
      </c>
      <c r="K1839" s="13">
        <v>45288</v>
      </c>
      <c r="L1839" s="9">
        <f t="shared" si="225"/>
        <v>11</v>
      </c>
      <c r="M1839" s="9" t="s">
        <v>23</v>
      </c>
      <c r="N1839" s="9">
        <v>94623</v>
      </c>
      <c r="O1839" s="9">
        <v>1053</v>
      </c>
      <c r="P1839" s="14">
        <v>1864.76</v>
      </c>
      <c r="Q1839" s="14">
        <f t="shared" si="226"/>
        <v>1864.76</v>
      </c>
      <c r="R1839" s="9">
        <v>151</v>
      </c>
      <c r="S1839" s="9" t="b">
        <v>0</v>
      </c>
      <c r="T1839" s="9">
        <v>0</v>
      </c>
      <c r="U1839" s="9">
        <f t="shared" si="227"/>
        <v>0</v>
      </c>
      <c r="V1839" s="14">
        <f t="shared" si="228"/>
        <v>5685.24</v>
      </c>
      <c r="W1839" s="14">
        <f t="shared" si="229"/>
        <v>12.3494039735099</v>
      </c>
      <c r="X1839" s="14">
        <f t="shared" si="230"/>
        <v>0</v>
      </c>
      <c r="Y1839" s="9">
        <f t="shared" si="231"/>
        <v>0</v>
      </c>
    </row>
    <row r="1840" spans="1:25">
      <c r="A1840" s="5" t="s">
        <v>3789</v>
      </c>
      <c r="B1840" s="6" t="s">
        <v>3790</v>
      </c>
      <c r="C1840" s="7" t="s">
        <v>4129</v>
      </c>
      <c r="D1840" s="7">
        <v>45085</v>
      </c>
      <c r="E1840" s="6">
        <v>6</v>
      </c>
      <c r="F1840" s="6">
        <v>8</v>
      </c>
      <c r="G1840" s="6">
        <v>2023</v>
      </c>
      <c r="H1840" s="7">
        <f t="shared" si="224"/>
        <v>45085</v>
      </c>
      <c r="I1840" s="7" t="str" cm="1">
        <f t="array" ref="I1840">_xlfn.IFS(E1840=1,"January",E1840=2,"Febuary",E1840=3,"March",E1840=4,"April",E1840=5,"May",E1840=6,"June",E1840=7,"July",E1840=8,"August",E1840=9,"September",E1840=10,"October",E1840=11,"November",E1840=12,"December",E1840&gt;12,_xlfn.IFS(F1840=1,"January",F1840=2,"Febuary",F1840=3,"March",F1840=4,"April",F1840=5,"May",F1840=6,"June",F1840=7,"July",F1840=8,"August",F1840=9,"September",F1840=10,"October",F1840=11,"November",F1840=12,"December"))</f>
        <v>June</v>
      </c>
      <c r="J1840" s="7" t="str" cm="1">
        <f t="array" ref="J1840">_xlfn.IFS(OR(I1840="December",I1840="January",I1840="Febuary"),"Winter",OR(I1840="March",I1840="April",I1840="May"),"Spring",OR(I1840="June",I1840="July",I1840="August"),"Summer",OR(I1840="September",I1840="October",I1840="November"),"Fall")</f>
        <v>Summer</v>
      </c>
      <c r="K1840" s="11">
        <v>45095</v>
      </c>
      <c r="L1840" s="6">
        <f t="shared" si="225"/>
        <v>10</v>
      </c>
      <c r="M1840" s="6" t="s">
        <v>33</v>
      </c>
      <c r="N1840" s="6">
        <v>98883</v>
      </c>
      <c r="O1840" s="6">
        <v>1819</v>
      </c>
      <c r="P1840" s="12">
        <v>1471.59</v>
      </c>
      <c r="Q1840" s="12">
        <f t="shared" si="226"/>
        <v>1471.59</v>
      </c>
      <c r="R1840" s="6">
        <v>126</v>
      </c>
      <c r="S1840" s="6" t="b">
        <v>1</v>
      </c>
      <c r="T1840" s="6">
        <v>0</v>
      </c>
      <c r="U1840" s="6">
        <f t="shared" si="227"/>
        <v>0</v>
      </c>
      <c r="V1840" s="12">
        <f t="shared" si="228"/>
        <v>4828.41</v>
      </c>
      <c r="W1840" s="12">
        <f t="shared" si="229"/>
        <v>11.6792857142857</v>
      </c>
      <c r="X1840" s="12">
        <f t="shared" si="230"/>
        <v>0</v>
      </c>
      <c r="Y1840" s="6">
        <f t="shared" si="231"/>
        <v>0</v>
      </c>
    </row>
    <row r="1841" spans="1:25">
      <c r="A1841" s="8" t="s">
        <v>3791</v>
      </c>
      <c r="B1841" s="9" t="s">
        <v>3792</v>
      </c>
      <c r="C1841" s="10" t="s">
        <v>4129</v>
      </c>
      <c r="D1841" s="10">
        <v>44996</v>
      </c>
      <c r="E1841" s="9">
        <v>3</v>
      </c>
      <c r="F1841" s="9">
        <v>11</v>
      </c>
      <c r="G1841" s="9">
        <v>2023</v>
      </c>
      <c r="H1841" s="10">
        <f t="shared" si="224"/>
        <v>44996</v>
      </c>
      <c r="I1841" s="10" t="str" cm="1">
        <f t="array" ref="I1841">_xlfn.IFS(E1841=1,"January",E1841=2,"Febuary",E1841=3,"March",E1841=4,"April",E1841=5,"May",E1841=6,"June",E1841=7,"July",E1841=8,"August",E1841=9,"September",E1841=10,"October",E1841=11,"November",E1841=12,"December",E1841&gt;12,_xlfn.IFS(F1841=1,"January",F1841=2,"Febuary",F1841=3,"March",F1841=4,"April",F1841=5,"May",F1841=6,"June",F1841=7,"July",F1841=8,"August",F1841=9,"September",F1841=10,"October",F1841=11,"November",F1841=12,"December"))</f>
        <v>March</v>
      </c>
      <c r="J1841" s="10" t="str" cm="1">
        <f t="array" ref="J1841">_xlfn.IFS(OR(I1841="December",I1841="January",I1841="Febuary"),"Winter",OR(I1841="March",I1841="April",I1841="May"),"Spring",OR(I1841="June",I1841="July",I1841="August"),"Summer",OR(I1841="September",I1841="October",I1841="November"),"Fall")</f>
        <v>Spring</v>
      </c>
      <c r="K1841" s="13">
        <v>45008</v>
      </c>
      <c r="L1841" s="9">
        <f t="shared" si="225"/>
        <v>12</v>
      </c>
      <c r="M1841" s="9" t="s">
        <v>41</v>
      </c>
      <c r="N1841" s="9">
        <v>34756</v>
      </c>
      <c r="O1841" s="9">
        <v>738</v>
      </c>
      <c r="P1841" s="14">
        <v>1422.97</v>
      </c>
      <c r="Q1841" s="14">
        <f t="shared" si="226"/>
        <v>1422.97</v>
      </c>
      <c r="R1841" s="9">
        <v>120</v>
      </c>
      <c r="S1841" s="9" t="b">
        <v>0</v>
      </c>
      <c r="T1841" s="9">
        <v>0</v>
      </c>
      <c r="U1841" s="9">
        <f t="shared" si="227"/>
        <v>0</v>
      </c>
      <c r="V1841" s="14">
        <f t="shared" si="228"/>
        <v>4577.03</v>
      </c>
      <c r="W1841" s="14">
        <f t="shared" si="229"/>
        <v>11.8580833333333</v>
      </c>
      <c r="X1841" s="14">
        <f t="shared" si="230"/>
        <v>0</v>
      </c>
      <c r="Y1841" s="9">
        <f t="shared" si="231"/>
        <v>0</v>
      </c>
    </row>
    <row r="1842" spans="1:25">
      <c r="A1842" s="5" t="s">
        <v>3793</v>
      </c>
      <c r="B1842" s="6" t="s">
        <v>3794</v>
      </c>
      <c r="C1842" s="7" t="s">
        <v>4131</v>
      </c>
      <c r="D1842" s="7">
        <v>45001</v>
      </c>
      <c r="E1842" s="6">
        <v>3</v>
      </c>
      <c r="F1842" s="6">
        <v>16</v>
      </c>
      <c r="G1842" s="6">
        <v>2023</v>
      </c>
      <c r="H1842" s="7">
        <f t="shared" si="224"/>
        <v>45001</v>
      </c>
      <c r="I1842" s="7" t="str" cm="1">
        <f t="array" ref="I1842">_xlfn.IFS(E1842=1,"January",E1842=2,"Febuary",E1842=3,"March",E1842=4,"April",E1842=5,"May",E1842=6,"June",E1842=7,"July",E1842=8,"August",E1842=9,"September",E1842=10,"October",E1842=11,"November",E1842=12,"December",E1842&gt;12,_xlfn.IFS(F1842=1,"January",F1842=2,"Febuary",F1842=3,"March",F1842=4,"April",F1842=5,"May",F1842=6,"June",F1842=7,"July",F1842=8,"August",F1842=9,"September",F1842=10,"October",F1842=11,"November",F1842=12,"December"))</f>
        <v>March</v>
      </c>
      <c r="J1842" s="7" t="str" cm="1">
        <f t="array" ref="J1842">_xlfn.IFS(OR(I1842="December",I1842="January",I1842="Febuary"),"Winter",OR(I1842="March",I1842="April",I1842="May"),"Spring",OR(I1842="June",I1842="July",I1842="August"),"Summer",OR(I1842="September",I1842="October",I1842="November"),"Fall")</f>
        <v>Spring</v>
      </c>
      <c r="K1842" s="11">
        <v>45003</v>
      </c>
      <c r="L1842" s="6">
        <f t="shared" si="225"/>
        <v>2</v>
      </c>
      <c r="M1842" s="6" t="s">
        <v>138</v>
      </c>
      <c r="N1842" s="6">
        <v>54268</v>
      </c>
      <c r="O1842" s="6">
        <v>2090</v>
      </c>
      <c r="P1842" s="12">
        <v>2116.75</v>
      </c>
      <c r="Q1842" s="12">
        <f t="shared" si="226"/>
        <v>2116.75</v>
      </c>
      <c r="R1842" s="6">
        <v>191</v>
      </c>
      <c r="S1842" s="6" t="b">
        <v>1</v>
      </c>
      <c r="T1842" s="6">
        <v>0</v>
      </c>
      <c r="U1842" s="6">
        <f t="shared" si="227"/>
        <v>0</v>
      </c>
      <c r="V1842" s="12">
        <f t="shared" si="228"/>
        <v>7433.25</v>
      </c>
      <c r="W1842" s="12">
        <f t="shared" si="229"/>
        <v>11.0824607329843</v>
      </c>
      <c r="X1842" s="12">
        <f t="shared" si="230"/>
        <v>0</v>
      </c>
      <c r="Y1842" s="6">
        <f t="shared" si="231"/>
        <v>0</v>
      </c>
    </row>
    <row r="1843" spans="1:25">
      <c r="A1843" s="8" t="s">
        <v>3795</v>
      </c>
      <c r="B1843" s="9" t="s">
        <v>3796</v>
      </c>
      <c r="C1843" s="10" t="s">
        <v>4131</v>
      </c>
      <c r="D1843" s="10">
        <v>45007</v>
      </c>
      <c r="E1843" s="9">
        <v>3</v>
      </c>
      <c r="F1843" s="9">
        <v>22</v>
      </c>
      <c r="G1843" s="9">
        <v>2023</v>
      </c>
      <c r="H1843" s="10">
        <f t="shared" si="224"/>
        <v>45007</v>
      </c>
      <c r="I1843" s="10" t="str" cm="1">
        <f t="array" ref="I1843">_xlfn.IFS(E1843=1,"January",E1843=2,"Febuary",E1843=3,"March",E1843=4,"April",E1843=5,"May",E1843=6,"June",E1843=7,"July",E1843=8,"August",E1843=9,"September",E1843=10,"October",E1843=11,"November",E1843=12,"December",E1843&gt;12,_xlfn.IFS(F1843=1,"January",F1843=2,"Febuary",F1843=3,"March",F1843=4,"April",F1843=5,"May",F1843=6,"June",F1843=7,"July",F1843=8,"August",F1843=9,"September",F1843=10,"October",F1843=11,"November",F1843=12,"December"))</f>
        <v>March</v>
      </c>
      <c r="J1843" s="10" t="str" cm="1">
        <f t="array" ref="J1843">_xlfn.IFS(OR(I1843="December",I1843="January",I1843="Febuary"),"Winter",OR(I1843="March",I1843="April",I1843="May"),"Spring",OR(I1843="June",I1843="July",I1843="August"),"Summer",OR(I1843="September",I1843="October",I1843="November"),"Fall")</f>
        <v>Spring</v>
      </c>
      <c r="K1843" s="13">
        <v>45033</v>
      </c>
      <c r="L1843" s="9">
        <f t="shared" si="225"/>
        <v>26</v>
      </c>
      <c r="M1843" s="9" t="s">
        <v>14</v>
      </c>
      <c r="N1843" s="9">
        <v>40214</v>
      </c>
      <c r="O1843" s="9">
        <v>420</v>
      </c>
      <c r="P1843" s="14">
        <v>831.06</v>
      </c>
      <c r="Q1843" s="14">
        <f t="shared" si="226"/>
        <v>831.06</v>
      </c>
      <c r="R1843" s="9">
        <v>78</v>
      </c>
      <c r="S1843" s="9" t="b">
        <v>1</v>
      </c>
      <c r="T1843" s="9">
        <v>0</v>
      </c>
      <c r="U1843" s="9">
        <f t="shared" si="227"/>
        <v>0</v>
      </c>
      <c r="V1843" s="14">
        <f t="shared" si="228"/>
        <v>3068.94</v>
      </c>
      <c r="W1843" s="14">
        <f t="shared" si="229"/>
        <v>10.6546153846154</v>
      </c>
      <c r="X1843" s="14">
        <f t="shared" si="230"/>
        <v>0</v>
      </c>
      <c r="Y1843" s="9">
        <f t="shared" si="231"/>
        <v>0</v>
      </c>
    </row>
    <row r="1844" spans="1:25">
      <c r="A1844" s="5" t="s">
        <v>3797</v>
      </c>
      <c r="B1844" s="6" t="s">
        <v>3798</v>
      </c>
      <c r="C1844" s="7" t="s">
        <v>4128</v>
      </c>
      <c r="D1844" s="7">
        <v>44987</v>
      </c>
      <c r="E1844" s="6">
        <v>3</v>
      </c>
      <c r="F1844" s="6">
        <v>2</v>
      </c>
      <c r="G1844" s="6">
        <v>2023</v>
      </c>
      <c r="H1844" s="7">
        <f t="shared" si="224"/>
        <v>44987</v>
      </c>
      <c r="I1844" s="7" t="str" cm="1">
        <f t="array" ref="I1844">_xlfn.IFS(E1844=1,"January",E1844=2,"Febuary",E1844=3,"March",E1844=4,"April",E1844=5,"May",E1844=6,"June",E1844=7,"July",E1844=8,"August",E1844=9,"September",E1844=10,"October",E1844=11,"November",E1844=12,"December",E1844&gt;12,_xlfn.IFS(F1844=1,"January",F1844=2,"Febuary",F1844=3,"March",F1844=4,"April",F1844=5,"May",F1844=6,"June",F1844=7,"July",F1844=8,"August",F1844=9,"September",F1844=10,"October",F1844=11,"November",F1844=12,"December"))</f>
        <v>March</v>
      </c>
      <c r="J1844" s="7" t="str" cm="1">
        <f t="array" ref="J1844">_xlfn.IFS(OR(I1844="December",I1844="January",I1844="Febuary"),"Winter",OR(I1844="March",I1844="April",I1844="May"),"Spring",OR(I1844="June",I1844="July",I1844="August"),"Summer",OR(I1844="September",I1844="October",I1844="November"),"Fall")</f>
        <v>Spring</v>
      </c>
      <c r="K1844" s="11">
        <v>45004</v>
      </c>
      <c r="L1844" s="6">
        <f t="shared" si="225"/>
        <v>17</v>
      </c>
      <c r="M1844" s="6" t="s">
        <v>41</v>
      </c>
      <c r="N1844" s="6">
        <v>82871</v>
      </c>
      <c r="O1844" s="6">
        <v>2183</v>
      </c>
      <c r="P1844" s="12">
        <v>3837.52</v>
      </c>
      <c r="Q1844" s="12">
        <f t="shared" si="226"/>
        <v>3636.145</v>
      </c>
      <c r="R1844" s="6">
        <v>376</v>
      </c>
      <c r="S1844" s="6" t="b">
        <v>1</v>
      </c>
      <c r="T1844" s="6">
        <v>0</v>
      </c>
      <c r="U1844" s="6">
        <f t="shared" si="227"/>
        <v>0</v>
      </c>
      <c r="V1844" s="12">
        <f t="shared" si="228"/>
        <v>15163.855</v>
      </c>
      <c r="W1844" s="12">
        <f t="shared" si="229"/>
        <v>9.67059840425532</v>
      </c>
      <c r="X1844" s="12">
        <f t="shared" si="230"/>
        <v>0</v>
      </c>
      <c r="Y1844" s="6">
        <f t="shared" si="231"/>
        <v>0</v>
      </c>
    </row>
    <row r="1845" spans="1:25">
      <c r="A1845" s="8" t="s">
        <v>3799</v>
      </c>
      <c r="B1845" s="9" t="s">
        <v>3800</v>
      </c>
      <c r="C1845" s="10" t="s">
        <v>4129</v>
      </c>
      <c r="D1845" s="10">
        <v>45001</v>
      </c>
      <c r="E1845" s="9">
        <v>3</v>
      </c>
      <c r="F1845" s="9">
        <v>16</v>
      </c>
      <c r="G1845" s="9">
        <v>2023</v>
      </c>
      <c r="H1845" s="10">
        <f t="shared" si="224"/>
        <v>45001</v>
      </c>
      <c r="I1845" s="10" t="str" cm="1">
        <f t="array" ref="I1845">_xlfn.IFS(E1845=1,"January",E1845=2,"Febuary",E1845=3,"March",E1845=4,"April",E1845=5,"May",E1845=6,"June",E1845=7,"July",E1845=8,"August",E1845=9,"September",E1845=10,"October",E1845=11,"November",E1845=12,"December",E1845&gt;12,_xlfn.IFS(F1845=1,"January",F1845=2,"Febuary",F1845=3,"March",F1845=4,"April",F1845=5,"May",F1845=6,"June",F1845=7,"July",F1845=8,"August",F1845=9,"September",F1845=10,"October",F1845=11,"November",F1845=12,"December"))</f>
        <v>March</v>
      </c>
      <c r="J1845" s="10" t="str" cm="1">
        <f t="array" ref="J1845">_xlfn.IFS(OR(I1845="December",I1845="January",I1845="Febuary"),"Winter",OR(I1845="March",I1845="April",I1845="May"),"Spring",OR(I1845="June",I1845="July",I1845="August"),"Summer",OR(I1845="September",I1845="October",I1845="November"),"Fall")</f>
        <v>Spring</v>
      </c>
      <c r="K1845" s="13">
        <v>45020</v>
      </c>
      <c r="L1845" s="9">
        <f t="shared" si="225"/>
        <v>19</v>
      </c>
      <c r="M1845" s="9" t="s">
        <v>14</v>
      </c>
      <c r="N1845" s="9">
        <v>29602</v>
      </c>
      <c r="O1845" s="9">
        <v>1390</v>
      </c>
      <c r="P1845" s="14">
        <v>2380.87</v>
      </c>
      <c r="Q1845" s="14">
        <f t="shared" si="226"/>
        <v>2380.87</v>
      </c>
      <c r="R1845" s="9">
        <v>141</v>
      </c>
      <c r="S1845" s="9" t="b">
        <v>0</v>
      </c>
      <c r="T1845" s="9">
        <v>0</v>
      </c>
      <c r="U1845" s="9">
        <f t="shared" si="227"/>
        <v>0</v>
      </c>
      <c r="V1845" s="14">
        <f t="shared" si="228"/>
        <v>4669.13</v>
      </c>
      <c r="W1845" s="14">
        <f t="shared" si="229"/>
        <v>16.8856028368794</v>
      </c>
      <c r="X1845" s="14">
        <f t="shared" si="230"/>
        <v>0</v>
      </c>
      <c r="Y1845" s="9">
        <f t="shared" si="231"/>
        <v>0</v>
      </c>
    </row>
    <row r="1846" spans="1:25">
      <c r="A1846" s="5" t="s">
        <v>3801</v>
      </c>
      <c r="B1846" s="6" t="s">
        <v>3802</v>
      </c>
      <c r="C1846" s="7" t="s">
        <v>4128</v>
      </c>
      <c r="D1846" s="7">
        <v>45138</v>
      </c>
      <c r="E1846" s="6">
        <v>7</v>
      </c>
      <c r="F1846" s="6">
        <v>31</v>
      </c>
      <c r="G1846" s="6">
        <v>2023</v>
      </c>
      <c r="H1846" s="7">
        <f t="shared" si="224"/>
        <v>45138</v>
      </c>
      <c r="I1846" s="7" t="str" cm="1">
        <f t="array" ref="I1846">_xlfn.IFS(E1846=1,"January",E1846=2,"Febuary",E1846=3,"March",E1846=4,"April",E1846=5,"May",E1846=6,"June",E1846=7,"July",E1846=8,"August",E1846=9,"September",E1846=10,"October",E1846=11,"November",E1846=12,"December",E1846&gt;12,_xlfn.IFS(F1846=1,"January",F1846=2,"Febuary",F1846=3,"March",F1846=4,"April",F1846=5,"May",F1846=6,"June",F1846=7,"July",F1846=8,"August",F1846=9,"September",F1846=10,"October",F1846=11,"November",F1846=12,"December"))</f>
        <v>July</v>
      </c>
      <c r="J1846" s="7" t="str" cm="1">
        <f t="array" ref="J1846">_xlfn.IFS(OR(I1846="December",I1846="January",I1846="Febuary"),"Winter",OR(I1846="March",I1846="April",I1846="May"),"Spring",OR(I1846="June",I1846="July",I1846="August"),"Summer",OR(I1846="September",I1846="October",I1846="November"),"Fall")</f>
        <v>Summer</v>
      </c>
      <c r="K1846" s="11">
        <v>45142</v>
      </c>
      <c r="L1846" s="6">
        <f t="shared" si="225"/>
        <v>4</v>
      </c>
      <c r="M1846" s="6" t="s">
        <v>33</v>
      </c>
      <c r="N1846" s="6">
        <v>54331</v>
      </c>
      <c r="O1846" s="6">
        <v>786</v>
      </c>
      <c r="P1846" s="12">
        <v>767.81</v>
      </c>
      <c r="Q1846" s="12">
        <f t="shared" si="226"/>
        <v>767.81</v>
      </c>
      <c r="R1846" s="6">
        <v>134</v>
      </c>
      <c r="S1846" s="6" t="b">
        <v>1</v>
      </c>
      <c r="T1846" s="6">
        <v>0</v>
      </c>
      <c r="U1846" s="6">
        <f t="shared" si="227"/>
        <v>0</v>
      </c>
      <c r="V1846" s="12">
        <f t="shared" si="228"/>
        <v>5932.19</v>
      </c>
      <c r="W1846" s="12">
        <f t="shared" si="229"/>
        <v>5.72992537313433</v>
      </c>
      <c r="X1846" s="12">
        <f t="shared" si="230"/>
        <v>0</v>
      </c>
      <c r="Y1846" s="6">
        <f t="shared" si="231"/>
        <v>0</v>
      </c>
    </row>
    <row r="1847" spans="1:25">
      <c r="A1847" s="8" t="s">
        <v>3803</v>
      </c>
      <c r="B1847" s="9" t="s">
        <v>3804</v>
      </c>
      <c r="C1847" s="10" t="s">
        <v>4129</v>
      </c>
      <c r="D1847" s="10">
        <v>45253</v>
      </c>
      <c r="E1847" s="9">
        <v>11</v>
      </c>
      <c r="F1847" s="9">
        <v>23</v>
      </c>
      <c r="G1847" s="9">
        <v>2023</v>
      </c>
      <c r="H1847" s="10">
        <f t="shared" si="224"/>
        <v>45253</v>
      </c>
      <c r="I1847" s="10" t="str" cm="1">
        <f t="array" ref="I1847">_xlfn.IFS(E1847=1,"January",E1847=2,"Febuary",E1847=3,"March",E1847=4,"April",E1847=5,"May",E1847=6,"June",E1847=7,"July",E1847=8,"August",E1847=9,"September",E1847=10,"October",E1847=11,"November",E1847=12,"December",E1847&gt;12,_xlfn.IFS(F1847=1,"January",F1847=2,"Febuary",F1847=3,"March",F1847=4,"April",F1847=5,"May",F1847=6,"June",F1847=7,"July",F1847=8,"August",F1847=9,"September",F1847=10,"October",F1847=11,"November",F1847=12,"December"))</f>
        <v>November</v>
      </c>
      <c r="J1847" s="10" t="str" cm="1">
        <f t="array" ref="J1847">_xlfn.IFS(OR(I1847="December",I1847="January",I1847="Febuary"),"Winter",OR(I1847="March",I1847="April",I1847="May"),"Spring",OR(I1847="June",I1847="July",I1847="August"),"Summer",OR(I1847="September",I1847="October",I1847="November"),"Fall")</f>
        <v>Fall</v>
      </c>
      <c r="K1847" s="13">
        <v>45282</v>
      </c>
      <c r="L1847" s="9">
        <f t="shared" si="225"/>
        <v>29</v>
      </c>
      <c r="M1847" s="9" t="s">
        <v>33</v>
      </c>
      <c r="N1847" s="9">
        <v>49901</v>
      </c>
      <c r="O1847" s="9">
        <v>1529</v>
      </c>
      <c r="P1847" s="14">
        <v>784.63</v>
      </c>
      <c r="Q1847" s="14">
        <f t="shared" si="226"/>
        <v>784.63</v>
      </c>
      <c r="R1847" s="9">
        <v>158</v>
      </c>
      <c r="S1847" s="9" t="b">
        <v>1</v>
      </c>
      <c r="T1847" s="9">
        <v>0</v>
      </c>
      <c r="U1847" s="9">
        <f t="shared" si="227"/>
        <v>0</v>
      </c>
      <c r="V1847" s="14">
        <f t="shared" si="228"/>
        <v>7115.37</v>
      </c>
      <c r="W1847" s="14">
        <f t="shared" si="229"/>
        <v>4.96601265822785</v>
      </c>
      <c r="X1847" s="14">
        <f t="shared" si="230"/>
        <v>0</v>
      </c>
      <c r="Y1847" s="9">
        <f t="shared" si="231"/>
        <v>0</v>
      </c>
    </row>
    <row r="1848" spans="1:25">
      <c r="A1848" s="5" t="s">
        <v>3805</v>
      </c>
      <c r="B1848" s="6" t="s">
        <v>3806</v>
      </c>
      <c r="C1848" s="7" t="s">
        <v>4129</v>
      </c>
      <c r="D1848" s="7">
        <v>45023</v>
      </c>
      <c r="E1848" s="6">
        <v>4</v>
      </c>
      <c r="F1848" s="6">
        <v>7</v>
      </c>
      <c r="G1848" s="6">
        <v>2023</v>
      </c>
      <c r="H1848" s="7">
        <f t="shared" si="224"/>
        <v>45023</v>
      </c>
      <c r="I1848" s="7" t="str" cm="1">
        <f t="array" ref="I1848">_xlfn.IFS(E1848=1,"January",E1848=2,"Febuary",E1848=3,"March",E1848=4,"April",E1848=5,"May",E1848=6,"June",E1848=7,"July",E1848=8,"August",E1848=9,"September",E1848=10,"October",E1848=11,"November",E1848=12,"December",E1848&gt;12,_xlfn.IFS(F1848=1,"January",F1848=2,"Febuary",F1848=3,"March",F1848=4,"April",F1848=5,"May",F1848=6,"June",F1848=7,"July",F1848=8,"August",F1848=9,"September",F1848=10,"October",F1848=11,"November",F1848=12,"December"))</f>
        <v>April</v>
      </c>
      <c r="J1848" s="7" t="str" cm="1">
        <f t="array" ref="J1848">_xlfn.IFS(OR(I1848="December",I1848="January",I1848="Febuary"),"Winter",OR(I1848="March",I1848="April",I1848="May"),"Spring",OR(I1848="June",I1848="July",I1848="August"),"Summer",OR(I1848="September",I1848="October",I1848="November"),"Fall")</f>
        <v>Spring</v>
      </c>
      <c r="K1848" s="11">
        <v>45038</v>
      </c>
      <c r="L1848" s="6">
        <f t="shared" si="225"/>
        <v>15</v>
      </c>
      <c r="M1848" s="6" t="s">
        <v>19</v>
      </c>
      <c r="N1848" s="6">
        <v>64416</v>
      </c>
      <c r="O1848" s="6">
        <v>2670</v>
      </c>
      <c r="P1848" s="12">
        <v>2865.44</v>
      </c>
      <c r="Q1848" s="12">
        <f t="shared" si="226"/>
        <v>2865.44</v>
      </c>
      <c r="R1848" s="6">
        <v>173</v>
      </c>
      <c r="S1848" s="6" t="b">
        <v>0</v>
      </c>
      <c r="T1848" s="6">
        <v>0</v>
      </c>
      <c r="U1848" s="6">
        <f t="shared" si="227"/>
        <v>0</v>
      </c>
      <c r="V1848" s="12">
        <f t="shared" si="228"/>
        <v>5784.56</v>
      </c>
      <c r="W1848" s="12">
        <f t="shared" si="229"/>
        <v>16.5632369942197</v>
      </c>
      <c r="X1848" s="12">
        <f t="shared" si="230"/>
        <v>0</v>
      </c>
      <c r="Y1848" s="6">
        <f t="shared" si="231"/>
        <v>0</v>
      </c>
    </row>
    <row r="1849" spans="1:25">
      <c r="A1849" s="8" t="s">
        <v>3807</v>
      </c>
      <c r="B1849" s="9" t="s">
        <v>3808</v>
      </c>
      <c r="C1849" s="10" t="s">
        <v>4129</v>
      </c>
      <c r="D1849" s="10">
        <v>45240</v>
      </c>
      <c r="E1849" s="9">
        <v>11</v>
      </c>
      <c r="F1849" s="9">
        <v>10</v>
      </c>
      <c r="G1849" s="9">
        <v>2023</v>
      </c>
      <c r="H1849" s="10">
        <f t="shared" si="224"/>
        <v>45240</v>
      </c>
      <c r="I1849" s="10" t="str" cm="1">
        <f t="array" ref="I1849">_xlfn.IFS(E1849=1,"January",E1849=2,"Febuary",E1849=3,"March",E1849=4,"April",E1849=5,"May",E1849=6,"June",E1849=7,"July",E1849=8,"August",E1849=9,"September",E1849=10,"October",E1849=11,"November",E1849=12,"December",E1849&gt;12,_xlfn.IFS(F1849=1,"January",F1849=2,"Febuary",F1849=3,"March",F1849=4,"April",F1849=5,"May",F1849=6,"June",F1849=7,"July",F1849=8,"August",F1849=9,"September",F1849=10,"October",F1849=11,"November",F1849=12,"December"))</f>
        <v>November</v>
      </c>
      <c r="J1849" s="10" t="str" cm="1">
        <f t="array" ref="J1849">_xlfn.IFS(OR(I1849="December",I1849="January",I1849="Febuary"),"Winter",OR(I1849="March",I1849="April",I1849="May"),"Spring",OR(I1849="June",I1849="July",I1849="August"),"Summer",OR(I1849="September",I1849="October",I1849="November"),"Fall")</f>
        <v>Fall</v>
      </c>
      <c r="K1849" s="13">
        <v>45265</v>
      </c>
      <c r="L1849" s="9">
        <f t="shared" si="225"/>
        <v>25</v>
      </c>
      <c r="M1849" s="9" t="s">
        <v>33</v>
      </c>
      <c r="N1849" s="9">
        <v>33196</v>
      </c>
      <c r="O1849" s="9">
        <v>1583</v>
      </c>
      <c r="P1849" s="14">
        <v>1508.15</v>
      </c>
      <c r="Q1849" s="14">
        <f t="shared" si="226"/>
        <v>1508.15</v>
      </c>
      <c r="R1849" s="9">
        <v>0</v>
      </c>
      <c r="S1849" s="9" t="b">
        <v>0</v>
      </c>
      <c r="T1849" s="9">
        <v>0</v>
      </c>
      <c r="U1849" s="9">
        <f t="shared" si="227"/>
        <v>0</v>
      </c>
      <c r="V1849" s="14">
        <f t="shared" si="228"/>
        <v>-1508.15</v>
      </c>
      <c r="W1849" s="14">
        <f t="shared" si="229"/>
        <v>0</v>
      </c>
      <c r="X1849" s="14">
        <f t="shared" si="230"/>
        <v>0</v>
      </c>
      <c r="Y1849" s="9">
        <f t="shared" si="231"/>
        <v>0</v>
      </c>
    </row>
    <row r="1850" spans="1:25">
      <c r="A1850" s="5" t="s">
        <v>3809</v>
      </c>
      <c r="B1850" s="6" t="s">
        <v>3810</v>
      </c>
      <c r="C1850" s="7" t="s">
        <v>4128</v>
      </c>
      <c r="D1850" s="7">
        <v>45240</v>
      </c>
      <c r="E1850" s="6">
        <v>11</v>
      </c>
      <c r="F1850" s="6">
        <v>10</v>
      </c>
      <c r="G1850" s="6">
        <v>2023</v>
      </c>
      <c r="H1850" s="7">
        <f t="shared" si="224"/>
        <v>45240</v>
      </c>
      <c r="I1850" s="7" t="str" cm="1">
        <f t="array" ref="I1850">_xlfn.IFS(E1850=1,"January",E1850=2,"Febuary",E1850=3,"March",E1850=4,"April",E1850=5,"May",E1850=6,"June",E1850=7,"July",E1850=8,"August",E1850=9,"September",E1850=10,"October",E1850=11,"November",E1850=12,"December",E1850&gt;12,_xlfn.IFS(F1850=1,"January",F1850=2,"Febuary",F1850=3,"March",F1850=4,"April",F1850=5,"May",F1850=6,"June",F1850=7,"July",F1850=8,"August",F1850=9,"September",F1850=10,"October",F1850=11,"November",F1850=12,"December"))</f>
        <v>November</v>
      </c>
      <c r="J1850" s="7" t="str" cm="1">
        <f t="array" ref="J1850">_xlfn.IFS(OR(I1850="December",I1850="January",I1850="Febuary"),"Winter",OR(I1850="March",I1850="April",I1850="May"),"Spring",OR(I1850="June",I1850="July",I1850="August"),"Summer",OR(I1850="September",I1850="October",I1850="November"),"Fall")</f>
        <v>Fall</v>
      </c>
      <c r="K1850" s="11">
        <v>45256</v>
      </c>
      <c r="L1850" s="6">
        <f t="shared" si="225"/>
        <v>16</v>
      </c>
      <c r="M1850" s="6" t="s">
        <v>14</v>
      </c>
      <c r="N1850" s="6">
        <v>6626</v>
      </c>
      <c r="O1850" s="6">
        <v>264</v>
      </c>
      <c r="P1850" s="12">
        <v>146.81</v>
      </c>
      <c r="Q1850" s="12">
        <f t="shared" si="226"/>
        <v>146.81</v>
      </c>
      <c r="R1850" s="6">
        <v>39</v>
      </c>
      <c r="S1850" s="6" t="b">
        <v>1</v>
      </c>
      <c r="T1850" s="6">
        <v>0</v>
      </c>
      <c r="U1850" s="6">
        <f t="shared" si="227"/>
        <v>0</v>
      </c>
      <c r="V1850" s="12">
        <f t="shared" si="228"/>
        <v>1803.19</v>
      </c>
      <c r="W1850" s="12">
        <f t="shared" si="229"/>
        <v>3.76435897435897</v>
      </c>
      <c r="X1850" s="12">
        <f t="shared" si="230"/>
        <v>0</v>
      </c>
      <c r="Y1850" s="6">
        <f t="shared" si="231"/>
        <v>0</v>
      </c>
    </row>
    <row r="1851" spans="1:25">
      <c r="A1851" s="8" t="s">
        <v>3811</v>
      </c>
      <c r="B1851" s="9" t="s">
        <v>3812</v>
      </c>
      <c r="C1851" s="10" t="s">
        <v>4128</v>
      </c>
      <c r="D1851" s="10" t="s">
        <v>3813</v>
      </c>
      <c r="E1851" s="9">
        <v>18</v>
      </c>
      <c r="F1851" s="9">
        <v>12</v>
      </c>
      <c r="G1851" s="9">
        <v>2023</v>
      </c>
      <c r="H1851" s="10">
        <f t="shared" si="224"/>
        <v>45278</v>
      </c>
      <c r="I1851" s="10" t="str" cm="1">
        <f t="array" ref="I1851">_xlfn.IFS(E1851=1,"January",E1851=2,"Febuary",E1851=3,"March",E1851=4,"April",E1851=5,"May",E1851=6,"June",E1851=7,"July",E1851=8,"August",E1851=9,"September",E1851=10,"October",E1851=11,"November",E1851=12,"December",E1851&gt;12,_xlfn.IFS(F1851=1,"January",F1851=2,"Febuary",F1851=3,"March",F1851=4,"April",F1851=5,"May",F1851=6,"June",F1851=7,"July",F1851=8,"August",F1851=9,"September",F1851=10,"October",F1851=11,"November",F1851=12,"December"))</f>
        <v>December</v>
      </c>
      <c r="J1851" s="10" t="str" cm="1">
        <f t="array" ref="J1851">_xlfn.IFS(OR(I1851="December",I1851="January",I1851="Febuary"),"Winter",OR(I1851="March",I1851="April",I1851="May"),"Spring",OR(I1851="June",I1851="July",I1851="August"),"Summer",OR(I1851="September",I1851="October",I1851="November"),"Fall")</f>
        <v>Winter</v>
      </c>
      <c r="K1851" s="13">
        <v>45292</v>
      </c>
      <c r="L1851" s="9">
        <f t="shared" si="225"/>
        <v>14</v>
      </c>
      <c r="M1851" s="9" t="s">
        <v>19</v>
      </c>
      <c r="N1851" s="9">
        <v>8424</v>
      </c>
      <c r="O1851" s="9">
        <v>327</v>
      </c>
      <c r="P1851" s="14">
        <v>411.38</v>
      </c>
      <c r="Q1851" s="14">
        <f t="shared" si="226"/>
        <v>411.38</v>
      </c>
      <c r="R1851" s="9">
        <v>38</v>
      </c>
      <c r="S1851" s="9" t="b">
        <v>0</v>
      </c>
      <c r="T1851" s="9">
        <v>0</v>
      </c>
      <c r="U1851" s="9">
        <f t="shared" si="227"/>
        <v>0</v>
      </c>
      <c r="V1851" s="14">
        <f t="shared" si="228"/>
        <v>1488.62</v>
      </c>
      <c r="W1851" s="14">
        <f t="shared" si="229"/>
        <v>10.8257894736842</v>
      </c>
      <c r="X1851" s="14">
        <f t="shared" si="230"/>
        <v>0</v>
      </c>
      <c r="Y1851" s="9">
        <f t="shared" si="231"/>
        <v>0</v>
      </c>
    </row>
    <row r="1852" spans="1:25">
      <c r="A1852" s="5" t="s">
        <v>3814</v>
      </c>
      <c r="B1852" s="6" t="s">
        <v>3815</v>
      </c>
      <c r="C1852" s="7" t="s">
        <v>4128</v>
      </c>
      <c r="D1852" s="7">
        <v>44967</v>
      </c>
      <c r="E1852" s="6">
        <v>2</v>
      </c>
      <c r="F1852" s="6">
        <v>10</v>
      </c>
      <c r="G1852" s="6">
        <v>2023</v>
      </c>
      <c r="H1852" s="7">
        <f t="shared" si="224"/>
        <v>44967</v>
      </c>
      <c r="I1852" s="7" t="str" cm="1">
        <f t="array" ref="I1852">_xlfn.IFS(E1852=1,"January",E1852=2,"Febuary",E1852=3,"March",E1852=4,"April",E1852=5,"May",E1852=6,"June",E1852=7,"July",E1852=8,"August",E1852=9,"September",E1852=10,"October",E1852=11,"November",E1852=12,"December",E1852&gt;12,_xlfn.IFS(F1852=1,"January",F1852=2,"Febuary",F1852=3,"March",F1852=4,"April",F1852=5,"May",F1852=6,"June",F1852=7,"July",F1852=8,"August",F1852=9,"September",F1852=10,"October",F1852=11,"November",F1852=12,"December"))</f>
        <v>Febuary</v>
      </c>
      <c r="J1852" s="7" t="str" cm="1">
        <f t="array" ref="J1852">_xlfn.IFS(OR(I1852="December",I1852="January",I1852="Febuary"),"Winter",OR(I1852="March",I1852="April",I1852="May"),"Spring",OR(I1852="June",I1852="July",I1852="August"),"Summer",OR(I1852="September",I1852="October",I1852="November"),"Fall")</f>
        <v>Winter</v>
      </c>
      <c r="K1852" s="11">
        <v>44992</v>
      </c>
      <c r="L1852" s="6">
        <f t="shared" si="225"/>
        <v>25</v>
      </c>
      <c r="M1852" s="6" t="s">
        <v>23</v>
      </c>
      <c r="N1852" s="6">
        <v>13857</v>
      </c>
      <c r="O1852" s="6">
        <v>596</v>
      </c>
      <c r="P1852" s="12">
        <v>658.31</v>
      </c>
      <c r="Q1852" s="12">
        <f t="shared" si="226"/>
        <v>658.31</v>
      </c>
      <c r="R1852" s="6">
        <v>0</v>
      </c>
      <c r="S1852" s="6" t="b">
        <v>1</v>
      </c>
      <c r="T1852" s="6">
        <v>0</v>
      </c>
      <c r="U1852" s="6">
        <f t="shared" si="227"/>
        <v>0</v>
      </c>
      <c r="V1852" s="12">
        <f t="shared" si="228"/>
        <v>-658.31</v>
      </c>
      <c r="W1852" s="12">
        <f t="shared" si="229"/>
        <v>0</v>
      </c>
      <c r="X1852" s="12">
        <f t="shared" si="230"/>
        <v>0</v>
      </c>
      <c r="Y1852" s="6">
        <f t="shared" si="231"/>
        <v>0</v>
      </c>
    </row>
    <row r="1853" spans="1:25">
      <c r="A1853" s="8" t="s">
        <v>3816</v>
      </c>
      <c r="B1853" s="9" t="s">
        <v>3817</v>
      </c>
      <c r="C1853" s="10" t="s">
        <v>4128</v>
      </c>
      <c r="D1853" s="10">
        <v>45184</v>
      </c>
      <c r="E1853" s="9">
        <v>9</v>
      </c>
      <c r="F1853" s="9">
        <v>15</v>
      </c>
      <c r="G1853" s="9">
        <v>2023</v>
      </c>
      <c r="H1853" s="10">
        <f t="shared" si="224"/>
        <v>45184</v>
      </c>
      <c r="I1853" s="10" t="str" cm="1">
        <f t="array" ref="I1853">_xlfn.IFS(E1853=1,"January",E1853=2,"Febuary",E1853=3,"March",E1853=4,"April",E1853=5,"May",E1853=6,"June",E1853=7,"July",E1853=8,"August",E1853=9,"September",E1853=10,"October",E1853=11,"November",E1853=12,"December",E1853&gt;12,_xlfn.IFS(F1853=1,"January",F1853=2,"Febuary",F1853=3,"March",F1853=4,"April",F1853=5,"May",F1853=6,"June",F1853=7,"July",F1853=8,"August",F1853=9,"September",F1853=10,"October",F1853=11,"November",F1853=12,"December"))</f>
        <v>September</v>
      </c>
      <c r="J1853" s="10" t="str" cm="1">
        <f t="array" ref="J1853">_xlfn.IFS(OR(I1853="December",I1853="January",I1853="Febuary"),"Winter",OR(I1853="March",I1853="April",I1853="May"),"Spring",OR(I1853="June",I1853="July",I1853="August"),"Summer",OR(I1853="September",I1853="October",I1853="November"),"Fall")</f>
        <v>Fall</v>
      </c>
      <c r="K1853" s="13">
        <v>45201</v>
      </c>
      <c r="L1853" s="9">
        <f t="shared" si="225"/>
        <v>17</v>
      </c>
      <c r="M1853" s="9" t="s">
        <v>33</v>
      </c>
      <c r="N1853" s="9">
        <v>20982</v>
      </c>
      <c r="O1853" s="9">
        <v>584</v>
      </c>
      <c r="P1853" s="14">
        <v>847.87</v>
      </c>
      <c r="Q1853" s="14">
        <f t="shared" si="226"/>
        <v>847.87</v>
      </c>
      <c r="R1853" s="9">
        <v>57</v>
      </c>
      <c r="S1853" s="9" t="b">
        <v>1</v>
      </c>
      <c r="T1853" s="9">
        <v>0</v>
      </c>
      <c r="U1853" s="9">
        <f t="shared" si="227"/>
        <v>0</v>
      </c>
      <c r="V1853" s="14">
        <f t="shared" si="228"/>
        <v>2002.13</v>
      </c>
      <c r="W1853" s="14">
        <f t="shared" si="229"/>
        <v>14.8749122807018</v>
      </c>
      <c r="X1853" s="14">
        <f t="shared" si="230"/>
        <v>0</v>
      </c>
      <c r="Y1853" s="9">
        <f t="shared" si="231"/>
        <v>0</v>
      </c>
    </row>
    <row r="1854" spans="1:25">
      <c r="A1854" s="5" t="s">
        <v>3818</v>
      </c>
      <c r="B1854" s="6" t="s">
        <v>3819</v>
      </c>
      <c r="C1854" s="7" t="s">
        <v>4131</v>
      </c>
      <c r="D1854" s="7">
        <v>45259</v>
      </c>
      <c r="E1854" s="6">
        <v>11</v>
      </c>
      <c r="F1854" s="6">
        <v>29</v>
      </c>
      <c r="G1854" s="6">
        <v>2023</v>
      </c>
      <c r="H1854" s="7">
        <f t="shared" si="224"/>
        <v>45259</v>
      </c>
      <c r="I1854" s="7" t="str" cm="1">
        <f t="array" ref="I1854">_xlfn.IFS(E1854=1,"January",E1854=2,"Febuary",E1854=3,"March",E1854=4,"April",E1854=5,"May",E1854=6,"June",E1854=7,"July",E1854=8,"August",E1854=9,"September",E1854=10,"October",E1854=11,"November",E1854=12,"December",E1854&gt;12,_xlfn.IFS(F1854=1,"January",F1854=2,"Febuary",F1854=3,"March",F1854=4,"April",F1854=5,"May",F1854=6,"June",F1854=7,"July",F1854=8,"August",F1854=9,"September",F1854=10,"October",F1854=11,"November",F1854=12,"December"))</f>
        <v>November</v>
      </c>
      <c r="J1854" s="7" t="str" cm="1">
        <f t="array" ref="J1854">_xlfn.IFS(OR(I1854="December",I1854="January",I1854="Febuary"),"Winter",OR(I1854="March",I1854="April",I1854="May"),"Spring",OR(I1854="June",I1854="July",I1854="August"),"Summer",OR(I1854="September",I1854="October",I1854="November"),"Fall")</f>
        <v>Fall</v>
      </c>
      <c r="K1854" s="11">
        <v>45261</v>
      </c>
      <c r="L1854" s="6">
        <f t="shared" si="225"/>
        <v>2</v>
      </c>
      <c r="M1854" s="6" t="s">
        <v>23</v>
      </c>
      <c r="N1854" s="6">
        <v>77961</v>
      </c>
      <c r="O1854" s="6">
        <v>3292</v>
      </c>
      <c r="P1854" s="12">
        <v>4713.42</v>
      </c>
      <c r="Q1854" s="12">
        <f t="shared" si="226"/>
        <v>3636.145</v>
      </c>
      <c r="R1854" s="6">
        <v>649</v>
      </c>
      <c r="S1854" s="6" t="b">
        <v>1</v>
      </c>
      <c r="T1854" s="6">
        <v>0</v>
      </c>
      <c r="U1854" s="6">
        <f t="shared" si="227"/>
        <v>0</v>
      </c>
      <c r="V1854" s="12">
        <f t="shared" si="228"/>
        <v>28813.855</v>
      </c>
      <c r="W1854" s="12">
        <f t="shared" si="229"/>
        <v>5.60268875192604</v>
      </c>
      <c r="X1854" s="12">
        <f t="shared" si="230"/>
        <v>0</v>
      </c>
      <c r="Y1854" s="6">
        <f t="shared" si="231"/>
        <v>0</v>
      </c>
    </row>
    <row r="1855" spans="1:25">
      <c r="A1855" s="8" t="s">
        <v>3820</v>
      </c>
      <c r="B1855" s="9" t="s">
        <v>3821</v>
      </c>
      <c r="C1855" s="10" t="s">
        <v>4128</v>
      </c>
      <c r="D1855" s="10">
        <v>45178</v>
      </c>
      <c r="E1855" s="9">
        <v>9</v>
      </c>
      <c r="F1855" s="9">
        <v>9</v>
      </c>
      <c r="G1855" s="9">
        <v>2023</v>
      </c>
      <c r="H1855" s="10">
        <f t="shared" si="224"/>
        <v>45178</v>
      </c>
      <c r="I1855" s="10" t="str" cm="1">
        <f t="array" ref="I1855">_xlfn.IFS(E1855=1,"January",E1855=2,"Febuary",E1855=3,"March",E1855=4,"April",E1855=5,"May",E1855=6,"June",E1855=7,"July",E1855=8,"August",E1855=9,"September",E1855=10,"October",E1855=11,"November",E1855=12,"December",E1855&gt;12,_xlfn.IFS(F1855=1,"January",F1855=2,"Febuary",F1855=3,"March",F1855=4,"April",F1855=5,"May",F1855=6,"June",F1855=7,"July",F1855=8,"August",F1855=9,"September",F1855=10,"October",F1855=11,"November",F1855=12,"December"))</f>
        <v>September</v>
      </c>
      <c r="J1855" s="10" t="str" cm="1">
        <f t="array" ref="J1855">_xlfn.IFS(OR(I1855="December",I1855="January",I1855="Febuary"),"Winter",OR(I1855="March",I1855="April",I1855="May"),"Spring",OR(I1855="June",I1855="July",I1855="August"),"Summer",OR(I1855="September",I1855="October",I1855="November"),"Fall")</f>
        <v>Fall</v>
      </c>
      <c r="K1855" s="13">
        <v>45200</v>
      </c>
      <c r="L1855" s="9">
        <f t="shared" si="225"/>
        <v>22</v>
      </c>
      <c r="M1855" s="9" t="s">
        <v>138</v>
      </c>
      <c r="N1855" s="9">
        <v>2980</v>
      </c>
      <c r="O1855" s="9">
        <v>30</v>
      </c>
      <c r="P1855" s="14">
        <v>20.43</v>
      </c>
      <c r="Q1855" s="14">
        <f t="shared" si="226"/>
        <v>20.43</v>
      </c>
      <c r="R1855" s="9">
        <v>0</v>
      </c>
      <c r="S1855" s="9" t="b">
        <v>1</v>
      </c>
      <c r="T1855" s="9">
        <v>0</v>
      </c>
      <c r="U1855" s="9">
        <f t="shared" si="227"/>
        <v>0</v>
      </c>
      <c r="V1855" s="14">
        <f t="shared" si="228"/>
        <v>-20.43</v>
      </c>
      <c r="W1855" s="14">
        <f t="shared" si="229"/>
        <v>0</v>
      </c>
      <c r="X1855" s="14">
        <f t="shared" si="230"/>
        <v>0</v>
      </c>
      <c r="Y1855" s="9">
        <f t="shared" si="231"/>
        <v>0</v>
      </c>
    </row>
    <row r="1856" spans="1:25">
      <c r="A1856" s="5" t="s">
        <v>3822</v>
      </c>
      <c r="B1856" s="6" t="s">
        <v>3823</v>
      </c>
      <c r="C1856" s="7" t="s">
        <v>4129</v>
      </c>
      <c r="D1856" s="7" t="s">
        <v>3824</v>
      </c>
      <c r="E1856" s="6">
        <v>26</v>
      </c>
      <c r="F1856" s="6">
        <v>4</v>
      </c>
      <c r="G1856" s="6">
        <v>2023</v>
      </c>
      <c r="H1856" s="7">
        <f t="shared" si="224"/>
        <v>45042</v>
      </c>
      <c r="I1856" s="7" t="str" cm="1">
        <f t="array" ref="I1856">_xlfn.IFS(E1856=1,"January",E1856=2,"Febuary",E1856=3,"March",E1856=4,"April",E1856=5,"May",E1856=6,"June",E1856=7,"July",E1856=8,"August",E1856=9,"September",E1856=10,"October",E1856=11,"November",E1856=12,"December",E1856&gt;12,_xlfn.IFS(F1856=1,"January",F1856=2,"Febuary",F1856=3,"March",F1856=4,"April",F1856=5,"May",F1856=6,"June",F1856=7,"July",F1856=8,"August",F1856=9,"September",F1856=10,"October",F1856=11,"November",F1856=12,"December"))</f>
        <v>April</v>
      </c>
      <c r="J1856" s="7" t="str" cm="1">
        <f t="array" ref="J1856">_xlfn.IFS(OR(I1856="December",I1856="January",I1856="Febuary"),"Winter",OR(I1856="March",I1856="April",I1856="May"),"Spring",OR(I1856="June",I1856="July",I1856="August"),"Summer",OR(I1856="September",I1856="October",I1856="November"),"Fall")</f>
        <v>Spring</v>
      </c>
      <c r="K1856" s="11">
        <v>45067</v>
      </c>
      <c r="L1856" s="6">
        <f t="shared" si="225"/>
        <v>25</v>
      </c>
      <c r="M1856" s="6" t="s">
        <v>33</v>
      </c>
      <c r="N1856" s="6">
        <v>49290</v>
      </c>
      <c r="O1856" s="6">
        <v>2315</v>
      </c>
      <c r="P1856" s="12">
        <v>4550.01</v>
      </c>
      <c r="Q1856" s="12">
        <f t="shared" si="226"/>
        <v>3636.145</v>
      </c>
      <c r="R1856" s="6">
        <v>225</v>
      </c>
      <c r="S1856" s="6" t="b">
        <v>1</v>
      </c>
      <c r="T1856" s="6">
        <v>0</v>
      </c>
      <c r="U1856" s="6">
        <f t="shared" si="227"/>
        <v>0</v>
      </c>
      <c r="V1856" s="12">
        <f t="shared" si="228"/>
        <v>7613.855</v>
      </c>
      <c r="W1856" s="12">
        <f t="shared" si="229"/>
        <v>16.1606444444444</v>
      </c>
      <c r="X1856" s="12">
        <f t="shared" si="230"/>
        <v>0</v>
      </c>
      <c r="Y1856" s="6">
        <f t="shared" si="231"/>
        <v>0</v>
      </c>
    </row>
    <row r="1857" spans="1:25">
      <c r="A1857" s="8" t="s">
        <v>3825</v>
      </c>
      <c r="B1857" s="9" t="s">
        <v>3826</v>
      </c>
      <c r="C1857" s="10" t="s">
        <v>4129</v>
      </c>
      <c r="D1857" s="10">
        <v>44934</v>
      </c>
      <c r="E1857" s="9">
        <v>1</v>
      </c>
      <c r="F1857" s="9">
        <v>8</v>
      </c>
      <c r="G1857" s="9">
        <v>2023</v>
      </c>
      <c r="H1857" s="10">
        <f t="shared" si="224"/>
        <v>44934</v>
      </c>
      <c r="I1857" s="10" t="str" cm="1">
        <f t="array" ref="I1857">_xlfn.IFS(E1857=1,"January",E1857=2,"Febuary",E1857=3,"March",E1857=4,"April",E1857=5,"May",E1857=6,"June",E1857=7,"July",E1857=8,"August",E1857=9,"September",E1857=10,"October",E1857=11,"November",E1857=12,"December",E1857&gt;12,_xlfn.IFS(F1857=1,"January",F1857=2,"Febuary",F1857=3,"March",F1857=4,"April",F1857=5,"May",F1857=6,"June",F1857=7,"July",F1857=8,"August",F1857=9,"September",F1857=10,"October",F1857=11,"November",F1857=12,"December"))</f>
        <v>January</v>
      </c>
      <c r="J1857" s="10" t="str" cm="1">
        <f t="array" ref="J1857">_xlfn.IFS(OR(I1857="December",I1857="January",I1857="Febuary"),"Winter",OR(I1857="March",I1857="April",I1857="May"),"Spring",OR(I1857="June",I1857="July",I1857="August"),"Summer",OR(I1857="September",I1857="October",I1857="November"),"Fall")</f>
        <v>Winter</v>
      </c>
      <c r="K1857" s="13">
        <v>44952</v>
      </c>
      <c r="L1857" s="9">
        <f t="shared" si="225"/>
        <v>18</v>
      </c>
      <c r="M1857" s="9" t="s">
        <v>41</v>
      </c>
      <c r="N1857" s="9">
        <v>27431</v>
      </c>
      <c r="O1857" s="9">
        <v>760</v>
      </c>
      <c r="P1857" s="14">
        <v>593.1</v>
      </c>
      <c r="Q1857" s="14">
        <f t="shared" si="226"/>
        <v>593.1</v>
      </c>
      <c r="R1857" s="9">
        <v>93</v>
      </c>
      <c r="S1857" s="9" t="b">
        <v>1</v>
      </c>
      <c r="T1857" s="9">
        <v>0</v>
      </c>
      <c r="U1857" s="9">
        <f t="shared" si="227"/>
        <v>0</v>
      </c>
      <c r="V1857" s="14">
        <f t="shared" si="228"/>
        <v>4056.9</v>
      </c>
      <c r="W1857" s="14">
        <f t="shared" si="229"/>
        <v>6.37741935483871</v>
      </c>
      <c r="X1857" s="14">
        <f t="shared" si="230"/>
        <v>0</v>
      </c>
      <c r="Y1857" s="9">
        <f t="shared" si="231"/>
        <v>0</v>
      </c>
    </row>
    <row r="1858" spans="1:25">
      <c r="A1858" s="5" t="s">
        <v>3827</v>
      </c>
      <c r="B1858" s="6" t="s">
        <v>3828</v>
      </c>
      <c r="C1858" s="7" t="s">
        <v>4129</v>
      </c>
      <c r="D1858" s="7">
        <v>45040</v>
      </c>
      <c r="E1858" s="6">
        <v>4</v>
      </c>
      <c r="F1858" s="6">
        <v>24</v>
      </c>
      <c r="G1858" s="6">
        <v>2023</v>
      </c>
      <c r="H1858" s="7">
        <f t="shared" ref="H1858:H1921" si="232">IF(E1858&gt;12,DATE(G1858,F1858,E1858),D1858)</f>
        <v>45040</v>
      </c>
      <c r="I1858" s="7" t="str" cm="1">
        <f t="array" ref="I1858">_xlfn.IFS(E1858=1,"January",E1858=2,"Febuary",E1858=3,"March",E1858=4,"April",E1858=5,"May",E1858=6,"June",E1858=7,"July",E1858=8,"August",E1858=9,"September",E1858=10,"October",E1858=11,"November",E1858=12,"December",E1858&gt;12,_xlfn.IFS(F1858=1,"January",F1858=2,"Febuary",F1858=3,"March",F1858=4,"April",F1858=5,"May",F1858=6,"June",F1858=7,"July",F1858=8,"August",F1858=9,"September",F1858=10,"October",F1858=11,"November",F1858=12,"December"))</f>
        <v>April</v>
      </c>
      <c r="J1858" s="7" t="str" cm="1">
        <f t="array" ref="J1858">_xlfn.IFS(OR(I1858="December",I1858="January",I1858="Febuary"),"Winter",OR(I1858="March",I1858="April",I1858="May"),"Spring",OR(I1858="June",I1858="July",I1858="August"),"Summer",OR(I1858="September",I1858="October",I1858="November"),"Fall")</f>
        <v>Spring</v>
      </c>
      <c r="K1858" s="11">
        <v>45064</v>
      </c>
      <c r="L1858" s="6">
        <f t="shared" ref="L1858:L1921" si="233">IF(DATEDIF(H1858,K1858,"D")&lt;0,H1858+30,DATEDIF(H1858,K1858,"D"))</f>
        <v>24</v>
      </c>
      <c r="M1858" s="6" t="s">
        <v>33</v>
      </c>
      <c r="N1858" s="6">
        <v>85976</v>
      </c>
      <c r="O1858" s="6">
        <v>2762</v>
      </c>
      <c r="P1858" s="12">
        <v>3225.77</v>
      </c>
      <c r="Q1858" s="12">
        <f t="shared" ref="Q1858:Q1921" si="234">IF(IF(P1858&lt;$AA$6,$AA$6,IF(P1858&gt;$AA$7,$AA$7,P1858))&lt;0,IF(P1858&lt;$AA$6,$AA$6,IF(P1858&gt;$AA$7,$AA$7,P1858))*(-1),IF(P1858&lt;$AA$6,$AA$6,IF(P1858&gt;$AA$7,$AA$7,P1858)))</f>
        <v>3225.77</v>
      </c>
      <c r="R1858" s="6">
        <v>336</v>
      </c>
      <c r="S1858" s="6" t="b">
        <v>0</v>
      </c>
      <c r="T1858" s="6">
        <v>0</v>
      </c>
      <c r="U1858" s="6">
        <f t="shared" ref="U1858:U1921" si="235">IFERROR((R1858/T1858)*100,0)</f>
        <v>0</v>
      </c>
      <c r="V1858" s="12">
        <f t="shared" ref="V1858:V1921" si="236">(R1858*50)-Q1858</f>
        <v>13574.23</v>
      </c>
      <c r="W1858" s="12">
        <f t="shared" ref="W1858:W1921" si="237">IFERROR(Q1858/R1858,0)</f>
        <v>9.60050595238095</v>
      </c>
      <c r="X1858" s="12">
        <f t="shared" ref="X1858:X1921" si="238">IFERROR(Q1858/T1858,0)</f>
        <v>0</v>
      </c>
      <c r="Y1858" s="6">
        <f t="shared" ref="Y1858:Y1921" si="239">T1858/N1858</f>
        <v>0</v>
      </c>
    </row>
    <row r="1859" spans="1:25">
      <c r="A1859" s="8" t="s">
        <v>3829</v>
      </c>
      <c r="B1859" s="9" t="s">
        <v>3830</v>
      </c>
      <c r="C1859" s="10" t="s">
        <v>4128</v>
      </c>
      <c r="D1859" s="10" t="s">
        <v>3831</v>
      </c>
      <c r="E1859" s="9">
        <v>15</v>
      </c>
      <c r="F1859" s="9">
        <v>4</v>
      </c>
      <c r="G1859" s="9">
        <v>2023</v>
      </c>
      <c r="H1859" s="10">
        <f t="shared" si="232"/>
        <v>45031</v>
      </c>
      <c r="I1859" s="10" t="str" cm="1">
        <f t="array" ref="I1859">_xlfn.IFS(E1859=1,"January",E1859=2,"Febuary",E1859=3,"March",E1859=4,"April",E1859=5,"May",E1859=6,"June",E1859=7,"July",E1859=8,"August",E1859=9,"September",E1859=10,"October",E1859=11,"November",E1859=12,"December",E1859&gt;12,_xlfn.IFS(F1859=1,"January",F1859=2,"Febuary",F1859=3,"March",F1859=4,"April",F1859=5,"May",F1859=6,"June",F1859=7,"July",F1859=8,"August",F1859=9,"September",F1859=10,"October",F1859=11,"November",F1859=12,"December"))</f>
        <v>April</v>
      </c>
      <c r="J1859" s="10" t="str" cm="1">
        <f t="array" ref="J1859">_xlfn.IFS(OR(I1859="December",I1859="January",I1859="Febuary"),"Winter",OR(I1859="March",I1859="April",I1859="May"),"Spring",OR(I1859="June",I1859="July",I1859="August"),"Summer",OR(I1859="September",I1859="October",I1859="November"),"Fall")</f>
        <v>Spring</v>
      </c>
      <c r="K1859" s="13">
        <v>45055</v>
      </c>
      <c r="L1859" s="9">
        <f t="shared" si="233"/>
        <v>24</v>
      </c>
      <c r="M1859" s="9" t="s">
        <v>23</v>
      </c>
      <c r="N1859" s="9">
        <v>83711</v>
      </c>
      <c r="O1859" s="9">
        <v>1690</v>
      </c>
      <c r="P1859" s="14">
        <v>2082.38</v>
      </c>
      <c r="Q1859" s="14">
        <f t="shared" si="234"/>
        <v>2082.38</v>
      </c>
      <c r="R1859" s="9">
        <v>203</v>
      </c>
      <c r="S1859" s="9" t="b">
        <v>0</v>
      </c>
      <c r="T1859" s="9">
        <v>0</v>
      </c>
      <c r="U1859" s="9">
        <f t="shared" si="235"/>
        <v>0</v>
      </c>
      <c r="V1859" s="14">
        <f t="shared" si="236"/>
        <v>8067.62</v>
      </c>
      <c r="W1859" s="14">
        <f t="shared" si="237"/>
        <v>10.2580295566502</v>
      </c>
      <c r="X1859" s="14">
        <f t="shared" si="238"/>
        <v>0</v>
      </c>
      <c r="Y1859" s="9">
        <f t="shared" si="239"/>
        <v>0</v>
      </c>
    </row>
    <row r="1860" spans="1:25">
      <c r="A1860" s="5" t="s">
        <v>3832</v>
      </c>
      <c r="B1860" s="6" t="s">
        <v>3833</v>
      </c>
      <c r="C1860" s="7" t="s">
        <v>4131</v>
      </c>
      <c r="D1860" s="7">
        <v>45151</v>
      </c>
      <c r="E1860" s="6">
        <v>8</v>
      </c>
      <c r="F1860" s="6">
        <v>13</v>
      </c>
      <c r="G1860" s="6">
        <v>2023</v>
      </c>
      <c r="H1860" s="7">
        <f t="shared" si="232"/>
        <v>45151</v>
      </c>
      <c r="I1860" s="7" t="str" cm="1">
        <f t="array" ref="I1860">_xlfn.IFS(E1860=1,"January",E1860=2,"Febuary",E1860=3,"March",E1860=4,"April",E1860=5,"May",E1860=6,"June",E1860=7,"July",E1860=8,"August",E1860=9,"September",E1860=10,"October",E1860=11,"November",E1860=12,"December",E1860&gt;12,_xlfn.IFS(F1860=1,"January",F1860=2,"Febuary",F1860=3,"March",F1860=4,"April",F1860=5,"May",F1860=6,"June",F1860=7,"July",F1860=8,"August",F1860=9,"September",F1860=10,"October",F1860=11,"November",F1860=12,"December"))</f>
        <v>August</v>
      </c>
      <c r="J1860" s="7" t="str" cm="1">
        <f t="array" ref="J1860">_xlfn.IFS(OR(I1860="December",I1860="January",I1860="Febuary"),"Winter",OR(I1860="March",I1860="April",I1860="May"),"Spring",OR(I1860="June",I1860="July",I1860="August"),"Summer",OR(I1860="September",I1860="October",I1860="November"),"Fall")</f>
        <v>Summer</v>
      </c>
      <c r="K1860" s="11">
        <v>45170</v>
      </c>
      <c r="L1860" s="6">
        <f t="shared" si="233"/>
        <v>19</v>
      </c>
      <c r="M1860" s="6" t="s">
        <v>19</v>
      </c>
      <c r="N1860" s="6">
        <v>27385</v>
      </c>
      <c r="O1860" s="6">
        <v>1087</v>
      </c>
      <c r="P1860" s="12">
        <v>1869.2</v>
      </c>
      <c r="Q1860" s="12">
        <f t="shared" si="234"/>
        <v>1869.2</v>
      </c>
      <c r="R1860" s="6">
        <v>83</v>
      </c>
      <c r="S1860" s="6" t="b">
        <v>1</v>
      </c>
      <c r="T1860" s="6">
        <v>0</v>
      </c>
      <c r="U1860" s="6">
        <f t="shared" si="235"/>
        <v>0</v>
      </c>
      <c r="V1860" s="12">
        <f t="shared" si="236"/>
        <v>2280.8</v>
      </c>
      <c r="W1860" s="12">
        <f t="shared" si="237"/>
        <v>22.5204819277108</v>
      </c>
      <c r="X1860" s="12">
        <f t="shared" si="238"/>
        <v>0</v>
      </c>
      <c r="Y1860" s="6">
        <f t="shared" si="239"/>
        <v>0</v>
      </c>
    </row>
    <row r="1861" spans="1:25">
      <c r="A1861" s="8" t="s">
        <v>3834</v>
      </c>
      <c r="B1861" s="9" t="s">
        <v>3835</v>
      </c>
      <c r="C1861" s="10" t="s">
        <v>4129</v>
      </c>
      <c r="D1861" s="10">
        <v>45093</v>
      </c>
      <c r="E1861" s="9">
        <v>6</v>
      </c>
      <c r="F1861" s="9">
        <v>16</v>
      </c>
      <c r="G1861" s="9">
        <v>2023</v>
      </c>
      <c r="H1861" s="10">
        <f t="shared" si="232"/>
        <v>45093</v>
      </c>
      <c r="I1861" s="10" t="str" cm="1">
        <f t="array" ref="I1861">_xlfn.IFS(E1861=1,"January",E1861=2,"Febuary",E1861=3,"March",E1861=4,"April",E1861=5,"May",E1861=6,"June",E1861=7,"July",E1861=8,"August",E1861=9,"September",E1861=10,"October",E1861=11,"November",E1861=12,"December",E1861&gt;12,_xlfn.IFS(F1861=1,"January",F1861=2,"Febuary",F1861=3,"March",F1861=4,"April",F1861=5,"May",F1861=6,"June",F1861=7,"July",F1861=8,"August",F1861=9,"September",F1861=10,"October",F1861=11,"November",F1861=12,"December"))</f>
        <v>June</v>
      </c>
      <c r="J1861" s="10" t="str" cm="1">
        <f t="array" ref="J1861">_xlfn.IFS(OR(I1861="December",I1861="January",I1861="Febuary"),"Winter",OR(I1861="March",I1861="April",I1861="May"),"Spring",OR(I1861="June",I1861="July",I1861="August"),"Summer",OR(I1861="September",I1861="October",I1861="November"),"Fall")</f>
        <v>Summer</v>
      </c>
      <c r="K1861" s="13">
        <v>45110</v>
      </c>
      <c r="L1861" s="9">
        <f t="shared" si="233"/>
        <v>17</v>
      </c>
      <c r="M1861" s="9" t="s">
        <v>23</v>
      </c>
      <c r="N1861" s="9">
        <v>39158</v>
      </c>
      <c r="O1861" s="9">
        <v>511</v>
      </c>
      <c r="P1861" s="14">
        <v>331.56</v>
      </c>
      <c r="Q1861" s="14">
        <f t="shared" si="234"/>
        <v>331.56</v>
      </c>
      <c r="R1861" s="9">
        <v>36</v>
      </c>
      <c r="S1861" s="9" t="b">
        <v>0</v>
      </c>
      <c r="T1861" s="9">
        <v>0</v>
      </c>
      <c r="U1861" s="9">
        <f t="shared" si="235"/>
        <v>0</v>
      </c>
      <c r="V1861" s="14">
        <f t="shared" si="236"/>
        <v>1468.44</v>
      </c>
      <c r="W1861" s="14">
        <f t="shared" si="237"/>
        <v>9.21</v>
      </c>
      <c r="X1861" s="14">
        <f t="shared" si="238"/>
        <v>0</v>
      </c>
      <c r="Y1861" s="9">
        <f t="shared" si="239"/>
        <v>0</v>
      </c>
    </row>
    <row r="1862" spans="1:25">
      <c r="A1862" s="5" t="s">
        <v>3836</v>
      </c>
      <c r="B1862" s="6" t="s">
        <v>3837</v>
      </c>
      <c r="C1862" s="7" t="s">
        <v>4129</v>
      </c>
      <c r="D1862" s="7">
        <v>45145</v>
      </c>
      <c r="E1862" s="6">
        <v>8</v>
      </c>
      <c r="F1862" s="6">
        <v>7</v>
      </c>
      <c r="G1862" s="6">
        <v>2023</v>
      </c>
      <c r="H1862" s="7">
        <f t="shared" si="232"/>
        <v>45145</v>
      </c>
      <c r="I1862" s="7" t="str" cm="1">
        <f t="array" ref="I1862">_xlfn.IFS(E1862=1,"January",E1862=2,"Febuary",E1862=3,"March",E1862=4,"April",E1862=5,"May",E1862=6,"June",E1862=7,"July",E1862=8,"August",E1862=9,"September",E1862=10,"October",E1862=11,"November",E1862=12,"December",E1862&gt;12,_xlfn.IFS(F1862=1,"January",F1862=2,"Febuary",F1862=3,"March",F1862=4,"April",F1862=5,"May",F1862=6,"June",F1862=7,"July",F1862=8,"August",F1862=9,"September",F1862=10,"October",F1862=11,"November",F1862=12,"December"))</f>
        <v>August</v>
      </c>
      <c r="J1862" s="7" t="str" cm="1">
        <f t="array" ref="J1862">_xlfn.IFS(OR(I1862="December",I1862="January",I1862="Febuary"),"Winter",OR(I1862="March",I1862="April",I1862="May"),"Spring",OR(I1862="June",I1862="July",I1862="August"),"Summer",OR(I1862="September",I1862="October",I1862="November"),"Fall")</f>
        <v>Summer</v>
      </c>
      <c r="K1862" s="11">
        <v>45118</v>
      </c>
      <c r="L1862" s="6">
        <f t="shared" si="233"/>
        <v>45175</v>
      </c>
      <c r="M1862" s="6" t="s">
        <v>33</v>
      </c>
      <c r="N1862" s="6">
        <v>24019</v>
      </c>
      <c r="O1862" s="6">
        <v>1078</v>
      </c>
      <c r="P1862" s="12">
        <v>1232.12</v>
      </c>
      <c r="Q1862" s="12">
        <f t="shared" si="234"/>
        <v>1232.12</v>
      </c>
      <c r="R1862" s="6">
        <v>95</v>
      </c>
      <c r="S1862" s="6" t="b">
        <v>1</v>
      </c>
      <c r="T1862" s="6">
        <v>0</v>
      </c>
      <c r="U1862" s="6">
        <f t="shared" si="235"/>
        <v>0</v>
      </c>
      <c r="V1862" s="12">
        <f t="shared" si="236"/>
        <v>3517.88</v>
      </c>
      <c r="W1862" s="12">
        <f t="shared" si="237"/>
        <v>12.9696842105263</v>
      </c>
      <c r="X1862" s="12">
        <f t="shared" si="238"/>
        <v>0</v>
      </c>
      <c r="Y1862" s="6">
        <f t="shared" si="239"/>
        <v>0</v>
      </c>
    </row>
    <row r="1863" spans="1:25">
      <c r="A1863" s="8" t="s">
        <v>3838</v>
      </c>
      <c r="B1863" s="9" t="s">
        <v>3839</v>
      </c>
      <c r="C1863" s="10" t="s">
        <v>4127</v>
      </c>
      <c r="D1863" s="10">
        <v>45121</v>
      </c>
      <c r="E1863" s="9">
        <v>7</v>
      </c>
      <c r="F1863" s="9">
        <v>14</v>
      </c>
      <c r="G1863" s="9">
        <v>2023</v>
      </c>
      <c r="H1863" s="10">
        <f t="shared" si="232"/>
        <v>45121</v>
      </c>
      <c r="I1863" s="10" t="str" cm="1">
        <f t="array" ref="I1863">_xlfn.IFS(E1863=1,"January",E1863=2,"Febuary",E1863=3,"March",E1863=4,"April",E1863=5,"May",E1863=6,"June",E1863=7,"July",E1863=8,"August",E1863=9,"September",E1863=10,"October",E1863=11,"November",E1863=12,"December",E1863&gt;12,_xlfn.IFS(F1863=1,"January",F1863=2,"Febuary",F1863=3,"March",F1863=4,"April",F1863=5,"May",F1863=6,"June",F1863=7,"July",F1863=8,"August",F1863=9,"September",F1863=10,"October",F1863=11,"November",F1863=12,"December"))</f>
        <v>July</v>
      </c>
      <c r="J1863" s="10" t="str" cm="1">
        <f t="array" ref="J1863">_xlfn.IFS(OR(I1863="December",I1863="January",I1863="Febuary"),"Winter",OR(I1863="March",I1863="April",I1863="May"),"Spring",OR(I1863="June",I1863="July",I1863="August"),"Summer",OR(I1863="September",I1863="October",I1863="November"),"Fall")</f>
        <v>Summer</v>
      </c>
      <c r="K1863" s="13">
        <v>45126</v>
      </c>
      <c r="L1863" s="9">
        <f t="shared" si="233"/>
        <v>5</v>
      </c>
      <c r="M1863" s="9" t="s">
        <v>14</v>
      </c>
      <c r="N1863" s="9">
        <v>19639</v>
      </c>
      <c r="O1863" s="9">
        <v>846</v>
      </c>
      <c r="P1863" s="14">
        <v>1220.57</v>
      </c>
      <c r="Q1863" s="14">
        <f t="shared" si="234"/>
        <v>1220.57</v>
      </c>
      <c r="R1863" s="9">
        <v>0</v>
      </c>
      <c r="S1863" s="9" t="b">
        <v>1</v>
      </c>
      <c r="T1863" s="9">
        <v>0</v>
      </c>
      <c r="U1863" s="9">
        <f t="shared" si="235"/>
        <v>0</v>
      </c>
      <c r="V1863" s="14">
        <f t="shared" si="236"/>
        <v>-1220.57</v>
      </c>
      <c r="W1863" s="14">
        <f t="shared" si="237"/>
        <v>0</v>
      </c>
      <c r="X1863" s="14">
        <f t="shared" si="238"/>
        <v>0</v>
      </c>
      <c r="Y1863" s="9">
        <f t="shared" si="239"/>
        <v>0</v>
      </c>
    </row>
    <row r="1864" spans="1:25">
      <c r="A1864" s="5" t="s">
        <v>3840</v>
      </c>
      <c r="B1864" s="6" t="s">
        <v>3841</v>
      </c>
      <c r="C1864" s="7" t="s">
        <v>4131</v>
      </c>
      <c r="D1864" s="7">
        <v>45219</v>
      </c>
      <c r="E1864" s="6">
        <v>10</v>
      </c>
      <c r="F1864" s="6">
        <v>20</v>
      </c>
      <c r="G1864" s="6">
        <v>2023</v>
      </c>
      <c r="H1864" s="7">
        <f t="shared" si="232"/>
        <v>45219</v>
      </c>
      <c r="I1864" s="7" t="str" cm="1">
        <f t="array" ref="I1864">_xlfn.IFS(E1864=1,"January",E1864=2,"Febuary",E1864=3,"March",E1864=4,"April",E1864=5,"May",E1864=6,"June",E1864=7,"July",E1864=8,"August",E1864=9,"September",E1864=10,"October",E1864=11,"November",E1864=12,"December",E1864&gt;12,_xlfn.IFS(F1864=1,"January",F1864=2,"Febuary",F1864=3,"March",F1864=4,"April",F1864=5,"May",F1864=6,"June",F1864=7,"July",F1864=8,"August",F1864=9,"September",F1864=10,"October",F1864=11,"November",F1864=12,"December"))</f>
        <v>October</v>
      </c>
      <c r="J1864" s="7" t="str" cm="1">
        <f t="array" ref="J1864">_xlfn.IFS(OR(I1864="December",I1864="January",I1864="Febuary"),"Winter",OR(I1864="March",I1864="April",I1864="May"),"Spring",OR(I1864="June",I1864="July",I1864="August"),"Summer",OR(I1864="September",I1864="October",I1864="November"),"Fall")</f>
        <v>Fall</v>
      </c>
      <c r="K1864" s="11">
        <v>45249</v>
      </c>
      <c r="L1864" s="6">
        <f t="shared" si="233"/>
        <v>30</v>
      </c>
      <c r="M1864" s="6" t="s">
        <v>23</v>
      </c>
      <c r="N1864" s="6">
        <v>86530</v>
      </c>
      <c r="O1864" s="6">
        <v>1613</v>
      </c>
      <c r="P1864" s="12">
        <v>1327.07</v>
      </c>
      <c r="Q1864" s="12">
        <f t="shared" si="234"/>
        <v>1327.07</v>
      </c>
      <c r="R1864" s="6">
        <v>0</v>
      </c>
      <c r="S1864" s="6" t="b">
        <v>1</v>
      </c>
      <c r="T1864" s="6">
        <v>0</v>
      </c>
      <c r="U1864" s="6">
        <f t="shared" si="235"/>
        <v>0</v>
      </c>
      <c r="V1864" s="12">
        <f t="shared" si="236"/>
        <v>-1327.07</v>
      </c>
      <c r="W1864" s="12">
        <f t="shared" si="237"/>
        <v>0</v>
      </c>
      <c r="X1864" s="12">
        <f t="shared" si="238"/>
        <v>0</v>
      </c>
      <c r="Y1864" s="6">
        <f t="shared" si="239"/>
        <v>0</v>
      </c>
    </row>
    <row r="1865" spans="1:25">
      <c r="A1865" s="8" t="s">
        <v>3842</v>
      </c>
      <c r="B1865" s="9" t="s">
        <v>3843</v>
      </c>
      <c r="C1865" s="10" t="s">
        <v>4127</v>
      </c>
      <c r="D1865" s="10">
        <v>45287</v>
      </c>
      <c r="E1865" s="9">
        <v>12</v>
      </c>
      <c r="F1865" s="9">
        <v>27</v>
      </c>
      <c r="G1865" s="9">
        <v>2023</v>
      </c>
      <c r="H1865" s="10">
        <f t="shared" si="232"/>
        <v>45287</v>
      </c>
      <c r="I1865" s="10" t="str" cm="1">
        <f t="array" ref="I1865">_xlfn.IFS(E1865=1,"January",E1865=2,"Febuary",E1865=3,"March",E1865=4,"April",E1865=5,"May",E1865=6,"June",E1865=7,"July",E1865=8,"August",E1865=9,"September",E1865=10,"October",E1865=11,"November",E1865=12,"December",E1865&gt;12,_xlfn.IFS(F1865=1,"January",F1865=2,"Febuary",F1865=3,"March",F1865=4,"April",F1865=5,"May",F1865=6,"June",F1865=7,"July",F1865=8,"August",F1865=9,"September",F1865=10,"October",F1865=11,"November",F1865=12,"December"))</f>
        <v>December</v>
      </c>
      <c r="J1865" s="10" t="str" cm="1">
        <f t="array" ref="J1865">_xlfn.IFS(OR(I1865="December",I1865="January",I1865="Febuary"),"Winter",OR(I1865="March",I1865="April",I1865="May"),"Spring",OR(I1865="June",I1865="July",I1865="August"),"Summer",OR(I1865="September",I1865="October",I1865="November"),"Fall")</f>
        <v>Winter</v>
      </c>
      <c r="K1865" s="13">
        <v>45314</v>
      </c>
      <c r="L1865" s="9">
        <f t="shared" si="233"/>
        <v>27</v>
      </c>
      <c r="M1865" s="9" t="s">
        <v>19</v>
      </c>
      <c r="N1865" s="9">
        <v>22563</v>
      </c>
      <c r="O1865" s="9">
        <v>956</v>
      </c>
      <c r="P1865" s="14">
        <v>1377.79</v>
      </c>
      <c r="Q1865" s="14">
        <f t="shared" si="234"/>
        <v>1377.79</v>
      </c>
      <c r="R1865" s="9">
        <v>156</v>
      </c>
      <c r="S1865" s="9" t="b">
        <v>1</v>
      </c>
      <c r="T1865" s="9">
        <v>0</v>
      </c>
      <c r="U1865" s="9">
        <f t="shared" si="235"/>
        <v>0</v>
      </c>
      <c r="V1865" s="14">
        <f t="shared" si="236"/>
        <v>6422.21</v>
      </c>
      <c r="W1865" s="14">
        <f t="shared" si="237"/>
        <v>8.83198717948718</v>
      </c>
      <c r="X1865" s="14">
        <f t="shared" si="238"/>
        <v>0</v>
      </c>
      <c r="Y1865" s="9">
        <f t="shared" si="239"/>
        <v>0</v>
      </c>
    </row>
    <row r="1866" spans="1:25">
      <c r="A1866" s="5" t="s">
        <v>3844</v>
      </c>
      <c r="B1866" s="6" t="s">
        <v>3845</v>
      </c>
      <c r="C1866" s="7" t="s">
        <v>4129</v>
      </c>
      <c r="D1866" s="7">
        <v>45158</v>
      </c>
      <c r="E1866" s="6">
        <v>8</v>
      </c>
      <c r="F1866" s="6">
        <v>20</v>
      </c>
      <c r="G1866" s="6">
        <v>2023</v>
      </c>
      <c r="H1866" s="7">
        <f t="shared" si="232"/>
        <v>45158</v>
      </c>
      <c r="I1866" s="7" t="str" cm="1">
        <f t="array" ref="I1866">_xlfn.IFS(E1866=1,"January",E1866=2,"Febuary",E1866=3,"March",E1866=4,"April",E1866=5,"May",E1866=6,"June",E1866=7,"July",E1866=8,"August",E1866=9,"September",E1866=10,"October",E1866=11,"November",E1866=12,"December",E1866&gt;12,_xlfn.IFS(F1866=1,"January",F1866=2,"Febuary",F1866=3,"March",F1866=4,"April",F1866=5,"May",F1866=6,"June",F1866=7,"July",F1866=8,"August",F1866=9,"September",F1866=10,"October",F1866=11,"November",F1866=12,"December"))</f>
        <v>August</v>
      </c>
      <c r="J1866" s="7" t="str" cm="1">
        <f t="array" ref="J1866">_xlfn.IFS(OR(I1866="December",I1866="January",I1866="Febuary"),"Winter",OR(I1866="March",I1866="April",I1866="May"),"Spring",OR(I1866="June",I1866="July",I1866="August"),"Summer",OR(I1866="September",I1866="October",I1866="November"),"Fall")</f>
        <v>Summer</v>
      </c>
      <c r="K1866" s="11">
        <v>45171</v>
      </c>
      <c r="L1866" s="6">
        <f t="shared" si="233"/>
        <v>13</v>
      </c>
      <c r="M1866" s="6" t="s">
        <v>41</v>
      </c>
      <c r="N1866" s="6">
        <v>40341</v>
      </c>
      <c r="O1866" s="6">
        <v>1672</v>
      </c>
      <c r="P1866" s="12">
        <v>3152.55</v>
      </c>
      <c r="Q1866" s="12">
        <f t="shared" si="234"/>
        <v>3152.55</v>
      </c>
      <c r="R1866" s="6">
        <v>273</v>
      </c>
      <c r="S1866" s="6" t="b">
        <v>1</v>
      </c>
      <c r="T1866" s="6">
        <v>0</v>
      </c>
      <c r="U1866" s="6">
        <f t="shared" si="235"/>
        <v>0</v>
      </c>
      <c r="V1866" s="12">
        <f t="shared" si="236"/>
        <v>10497.45</v>
      </c>
      <c r="W1866" s="12">
        <f t="shared" si="237"/>
        <v>11.5478021978022</v>
      </c>
      <c r="X1866" s="12">
        <f t="shared" si="238"/>
        <v>0</v>
      </c>
      <c r="Y1866" s="6">
        <f t="shared" si="239"/>
        <v>0</v>
      </c>
    </row>
    <row r="1867" spans="1:25">
      <c r="A1867" s="8" t="s">
        <v>3846</v>
      </c>
      <c r="B1867" s="9" t="s">
        <v>3847</v>
      </c>
      <c r="C1867" s="10" t="s">
        <v>4129</v>
      </c>
      <c r="D1867" s="10">
        <v>45052</v>
      </c>
      <c r="E1867" s="9">
        <v>5</v>
      </c>
      <c r="F1867" s="9">
        <v>6</v>
      </c>
      <c r="G1867" s="9">
        <v>2023</v>
      </c>
      <c r="H1867" s="10">
        <f t="shared" si="232"/>
        <v>45052</v>
      </c>
      <c r="I1867" s="10" t="str" cm="1">
        <f t="array" ref="I1867">_xlfn.IFS(E1867=1,"January",E1867=2,"Febuary",E1867=3,"March",E1867=4,"April",E1867=5,"May",E1867=6,"June",E1867=7,"July",E1867=8,"August",E1867=9,"September",E1867=10,"October",E1867=11,"November",E1867=12,"December",E1867&gt;12,_xlfn.IFS(F1867=1,"January",F1867=2,"Febuary",F1867=3,"March",F1867=4,"April",F1867=5,"May",F1867=6,"June",F1867=7,"July",F1867=8,"August",F1867=9,"September",F1867=10,"October",F1867=11,"November",F1867=12,"December"))</f>
        <v>May</v>
      </c>
      <c r="J1867" s="10" t="str" cm="1">
        <f t="array" ref="J1867">_xlfn.IFS(OR(I1867="December",I1867="January",I1867="Febuary"),"Winter",OR(I1867="March",I1867="April",I1867="May"),"Spring",OR(I1867="June",I1867="July",I1867="August"),"Summer",OR(I1867="September",I1867="October",I1867="November"),"Fall")</f>
        <v>Spring</v>
      </c>
      <c r="K1867" s="13">
        <v>45063</v>
      </c>
      <c r="L1867" s="9">
        <f t="shared" si="233"/>
        <v>11</v>
      </c>
      <c r="M1867" s="9" t="s">
        <v>138</v>
      </c>
      <c r="N1867" s="9">
        <v>6776</v>
      </c>
      <c r="O1867" s="9">
        <v>239</v>
      </c>
      <c r="P1867" s="14">
        <v>477.11</v>
      </c>
      <c r="Q1867" s="14">
        <f t="shared" si="234"/>
        <v>477.11</v>
      </c>
      <c r="R1867" s="9">
        <v>0</v>
      </c>
      <c r="S1867" s="9" t="b">
        <v>1</v>
      </c>
      <c r="T1867" s="9">
        <v>0</v>
      </c>
      <c r="U1867" s="9">
        <f t="shared" si="235"/>
        <v>0</v>
      </c>
      <c r="V1867" s="14">
        <f t="shared" si="236"/>
        <v>-477.11</v>
      </c>
      <c r="W1867" s="14">
        <f t="shared" si="237"/>
        <v>0</v>
      </c>
      <c r="X1867" s="14">
        <f t="shared" si="238"/>
        <v>0</v>
      </c>
      <c r="Y1867" s="9">
        <f t="shared" si="239"/>
        <v>0</v>
      </c>
    </row>
    <row r="1868" spans="1:25">
      <c r="A1868" s="5" t="s">
        <v>3848</v>
      </c>
      <c r="B1868" s="6" t="s">
        <v>3849</v>
      </c>
      <c r="C1868" s="7" t="s">
        <v>4128</v>
      </c>
      <c r="D1868" s="7">
        <v>44947</v>
      </c>
      <c r="E1868" s="6">
        <v>1</v>
      </c>
      <c r="F1868" s="6">
        <v>21</v>
      </c>
      <c r="G1868" s="6">
        <v>2023</v>
      </c>
      <c r="H1868" s="7">
        <f t="shared" si="232"/>
        <v>44947</v>
      </c>
      <c r="I1868" s="7" t="str" cm="1">
        <f t="array" ref="I1868">_xlfn.IFS(E1868=1,"January",E1868=2,"Febuary",E1868=3,"March",E1868=4,"April",E1868=5,"May",E1868=6,"June",E1868=7,"July",E1868=8,"August",E1868=9,"September",E1868=10,"October",E1868=11,"November",E1868=12,"December",E1868&gt;12,_xlfn.IFS(F1868=1,"January",F1868=2,"Febuary",F1868=3,"March",F1868=4,"April",F1868=5,"May",F1868=6,"June",F1868=7,"July",F1868=8,"August",F1868=9,"September",F1868=10,"October",F1868=11,"November",F1868=12,"December"))</f>
        <v>January</v>
      </c>
      <c r="J1868" s="7" t="str" cm="1">
        <f t="array" ref="J1868">_xlfn.IFS(OR(I1868="December",I1868="January",I1868="Febuary"),"Winter",OR(I1868="March",I1868="April",I1868="May"),"Spring",OR(I1868="June",I1868="July",I1868="August"),"Summer",OR(I1868="September",I1868="October",I1868="November"),"Fall")</f>
        <v>Winter</v>
      </c>
      <c r="K1868" s="11">
        <v>44969</v>
      </c>
      <c r="L1868" s="6">
        <f t="shared" si="233"/>
        <v>22</v>
      </c>
      <c r="M1868" s="6" t="s">
        <v>33</v>
      </c>
      <c r="N1868" s="6">
        <v>37444</v>
      </c>
      <c r="O1868" s="6">
        <v>933</v>
      </c>
      <c r="P1868" s="12">
        <v>511.92</v>
      </c>
      <c r="Q1868" s="12">
        <f t="shared" si="234"/>
        <v>511.92</v>
      </c>
      <c r="R1868" s="6">
        <v>170</v>
      </c>
      <c r="S1868" s="6" t="b">
        <v>1</v>
      </c>
      <c r="T1868" s="6">
        <v>0</v>
      </c>
      <c r="U1868" s="6">
        <f t="shared" si="235"/>
        <v>0</v>
      </c>
      <c r="V1868" s="12">
        <f t="shared" si="236"/>
        <v>7988.08</v>
      </c>
      <c r="W1868" s="12">
        <f t="shared" si="237"/>
        <v>3.01129411764706</v>
      </c>
      <c r="X1868" s="12">
        <f t="shared" si="238"/>
        <v>0</v>
      </c>
      <c r="Y1868" s="6">
        <f t="shared" si="239"/>
        <v>0</v>
      </c>
    </row>
    <row r="1869" spans="1:25">
      <c r="A1869" s="8" t="s">
        <v>3850</v>
      </c>
      <c r="B1869" s="9" t="s">
        <v>3851</v>
      </c>
      <c r="C1869" s="10" t="s">
        <v>4128</v>
      </c>
      <c r="D1869" s="10">
        <v>45249</v>
      </c>
      <c r="E1869" s="9">
        <v>11</v>
      </c>
      <c r="F1869" s="9">
        <v>19</v>
      </c>
      <c r="G1869" s="9">
        <v>2023</v>
      </c>
      <c r="H1869" s="10">
        <f t="shared" si="232"/>
        <v>45249</v>
      </c>
      <c r="I1869" s="10" t="str" cm="1">
        <f t="array" ref="I1869">_xlfn.IFS(E1869=1,"January",E1869=2,"Febuary",E1869=3,"March",E1869=4,"April",E1869=5,"May",E1869=6,"June",E1869=7,"July",E1869=8,"August",E1869=9,"September",E1869=10,"October",E1869=11,"November",E1869=12,"December",E1869&gt;12,_xlfn.IFS(F1869=1,"January",F1869=2,"Febuary",F1869=3,"March",F1869=4,"April",F1869=5,"May",F1869=6,"June",F1869=7,"July",F1869=8,"August",F1869=9,"September",F1869=10,"October",F1869=11,"November",F1869=12,"December"))</f>
        <v>November</v>
      </c>
      <c r="J1869" s="10" t="str" cm="1">
        <f t="array" ref="J1869">_xlfn.IFS(OR(I1869="December",I1869="January",I1869="Febuary"),"Winter",OR(I1869="March",I1869="April",I1869="May"),"Spring",OR(I1869="June",I1869="July",I1869="August"),"Summer",OR(I1869="September",I1869="October",I1869="November"),"Fall")</f>
        <v>Fall</v>
      </c>
      <c r="K1869" s="13">
        <v>45272</v>
      </c>
      <c r="L1869" s="9">
        <f t="shared" si="233"/>
        <v>23</v>
      </c>
      <c r="M1869" s="9" t="s">
        <v>19</v>
      </c>
      <c r="N1869" s="9">
        <v>69916</v>
      </c>
      <c r="O1869" s="9">
        <v>1458</v>
      </c>
      <c r="P1869" s="14">
        <v>1244.23</v>
      </c>
      <c r="Q1869" s="14">
        <f t="shared" si="234"/>
        <v>1244.23</v>
      </c>
      <c r="R1869" s="9">
        <v>130</v>
      </c>
      <c r="S1869" s="9" t="b">
        <v>0</v>
      </c>
      <c r="T1869" s="9">
        <v>0</v>
      </c>
      <c r="U1869" s="9">
        <f t="shared" si="235"/>
        <v>0</v>
      </c>
      <c r="V1869" s="14">
        <f t="shared" si="236"/>
        <v>5255.77</v>
      </c>
      <c r="W1869" s="14">
        <f t="shared" si="237"/>
        <v>9.571</v>
      </c>
      <c r="X1869" s="14">
        <f t="shared" si="238"/>
        <v>0</v>
      </c>
      <c r="Y1869" s="9">
        <f t="shared" si="239"/>
        <v>0</v>
      </c>
    </row>
    <row r="1870" spans="1:25">
      <c r="A1870" s="5" t="s">
        <v>3852</v>
      </c>
      <c r="B1870" s="6" t="s">
        <v>3853</v>
      </c>
      <c r="C1870" s="7" t="s">
        <v>4129</v>
      </c>
      <c r="D1870" s="7">
        <v>45152</v>
      </c>
      <c r="E1870" s="6">
        <v>8</v>
      </c>
      <c r="F1870" s="6">
        <v>14</v>
      </c>
      <c r="G1870" s="6">
        <v>2023</v>
      </c>
      <c r="H1870" s="7">
        <f t="shared" si="232"/>
        <v>45152</v>
      </c>
      <c r="I1870" s="7" t="str" cm="1">
        <f t="array" ref="I1870">_xlfn.IFS(E1870=1,"January",E1870=2,"Febuary",E1870=3,"March",E1870=4,"April",E1870=5,"May",E1870=6,"June",E1870=7,"July",E1870=8,"August",E1870=9,"September",E1870=10,"October",E1870=11,"November",E1870=12,"December",E1870&gt;12,_xlfn.IFS(F1870=1,"January",F1870=2,"Febuary",F1870=3,"March",F1870=4,"April",F1870=5,"May",F1870=6,"June",F1870=7,"July",F1870=8,"August",F1870=9,"September",F1870=10,"October",F1870=11,"November",F1870=12,"December"))</f>
        <v>August</v>
      </c>
      <c r="J1870" s="7" t="str" cm="1">
        <f t="array" ref="J1870">_xlfn.IFS(OR(I1870="December",I1870="January",I1870="Febuary"),"Winter",OR(I1870="March",I1870="April",I1870="May"),"Spring",OR(I1870="June",I1870="July",I1870="August"),"Summer",OR(I1870="September",I1870="October",I1870="November"),"Fall")</f>
        <v>Summer</v>
      </c>
      <c r="K1870" s="11">
        <v>45167</v>
      </c>
      <c r="L1870" s="6">
        <f t="shared" si="233"/>
        <v>15</v>
      </c>
      <c r="M1870" s="6" t="s">
        <v>19</v>
      </c>
      <c r="N1870" s="6">
        <v>9711</v>
      </c>
      <c r="O1870" s="6">
        <v>187</v>
      </c>
      <c r="P1870" s="12">
        <v>180.54</v>
      </c>
      <c r="Q1870" s="12">
        <f t="shared" si="234"/>
        <v>180.54</v>
      </c>
      <c r="R1870" s="6">
        <v>15</v>
      </c>
      <c r="S1870" s="6" t="b">
        <v>1</v>
      </c>
      <c r="T1870" s="6">
        <v>0</v>
      </c>
      <c r="U1870" s="6">
        <f t="shared" si="235"/>
        <v>0</v>
      </c>
      <c r="V1870" s="12">
        <f t="shared" si="236"/>
        <v>569.46</v>
      </c>
      <c r="W1870" s="12">
        <f t="shared" si="237"/>
        <v>12.036</v>
      </c>
      <c r="X1870" s="12">
        <f t="shared" si="238"/>
        <v>0</v>
      </c>
      <c r="Y1870" s="6">
        <f t="shared" si="239"/>
        <v>0</v>
      </c>
    </row>
    <row r="1871" spans="1:25">
      <c r="A1871" s="8" t="s">
        <v>3854</v>
      </c>
      <c r="B1871" s="9" t="s">
        <v>3855</v>
      </c>
      <c r="C1871" s="10" t="s">
        <v>4129</v>
      </c>
      <c r="D1871" s="10">
        <v>45073</v>
      </c>
      <c r="E1871" s="9">
        <v>5</v>
      </c>
      <c r="F1871" s="9">
        <v>27</v>
      </c>
      <c r="G1871" s="9">
        <v>2023</v>
      </c>
      <c r="H1871" s="10">
        <f t="shared" si="232"/>
        <v>45073</v>
      </c>
      <c r="I1871" s="10" t="str" cm="1">
        <f t="array" ref="I1871">_xlfn.IFS(E1871=1,"January",E1871=2,"Febuary",E1871=3,"March",E1871=4,"April",E1871=5,"May",E1871=6,"June",E1871=7,"July",E1871=8,"August",E1871=9,"September",E1871=10,"October",E1871=11,"November",E1871=12,"December",E1871&gt;12,_xlfn.IFS(F1871=1,"January",F1871=2,"Febuary",F1871=3,"March",F1871=4,"April",F1871=5,"May",F1871=6,"June",F1871=7,"July",F1871=8,"August",F1871=9,"September",F1871=10,"October",F1871=11,"November",F1871=12,"December"))</f>
        <v>May</v>
      </c>
      <c r="J1871" s="10" t="str" cm="1">
        <f t="array" ref="J1871">_xlfn.IFS(OR(I1871="December",I1871="January",I1871="Febuary"),"Winter",OR(I1871="March",I1871="April",I1871="May"),"Spring",OR(I1871="June",I1871="July",I1871="August"),"Summer",OR(I1871="September",I1871="October",I1871="November"),"Fall")</f>
        <v>Spring</v>
      </c>
      <c r="K1871" s="13">
        <v>45097</v>
      </c>
      <c r="L1871" s="9">
        <f t="shared" si="233"/>
        <v>24</v>
      </c>
      <c r="M1871" s="9" t="s">
        <v>41</v>
      </c>
      <c r="N1871" s="9">
        <v>75318</v>
      </c>
      <c r="O1871" s="9">
        <v>1713</v>
      </c>
      <c r="P1871" s="14">
        <v>1882.05</v>
      </c>
      <c r="Q1871" s="14">
        <f t="shared" si="234"/>
        <v>1882.05</v>
      </c>
      <c r="R1871" s="9">
        <v>0</v>
      </c>
      <c r="S1871" s="9" t="b">
        <v>1</v>
      </c>
      <c r="T1871" s="9">
        <v>0</v>
      </c>
      <c r="U1871" s="9">
        <f t="shared" si="235"/>
        <v>0</v>
      </c>
      <c r="V1871" s="14">
        <f t="shared" si="236"/>
        <v>-1882.05</v>
      </c>
      <c r="W1871" s="14">
        <f t="shared" si="237"/>
        <v>0</v>
      </c>
      <c r="X1871" s="14">
        <f t="shared" si="238"/>
        <v>0</v>
      </c>
      <c r="Y1871" s="9">
        <f t="shared" si="239"/>
        <v>0</v>
      </c>
    </row>
    <row r="1872" spans="1:25">
      <c r="A1872" s="5" t="s">
        <v>3856</v>
      </c>
      <c r="B1872" s="6" t="s">
        <v>3857</v>
      </c>
      <c r="C1872" s="7" t="s">
        <v>4129</v>
      </c>
      <c r="D1872" s="7">
        <v>45240</v>
      </c>
      <c r="E1872" s="6">
        <v>11</v>
      </c>
      <c r="F1872" s="6">
        <v>10</v>
      </c>
      <c r="G1872" s="6">
        <v>2023</v>
      </c>
      <c r="H1872" s="7">
        <f t="shared" si="232"/>
        <v>45240</v>
      </c>
      <c r="I1872" s="7" t="str" cm="1">
        <f t="array" ref="I1872">_xlfn.IFS(E1872=1,"January",E1872=2,"Febuary",E1872=3,"March",E1872=4,"April",E1872=5,"May",E1872=6,"June",E1872=7,"July",E1872=8,"August",E1872=9,"September",E1872=10,"October",E1872=11,"November",E1872=12,"December",E1872&gt;12,_xlfn.IFS(F1872=1,"January",F1872=2,"Febuary",F1872=3,"March",F1872=4,"April",F1872=5,"May",F1872=6,"June",F1872=7,"July",F1872=8,"August",F1872=9,"September",F1872=10,"October",F1872=11,"November",F1872=12,"December"))</f>
        <v>November</v>
      </c>
      <c r="J1872" s="7" t="str" cm="1">
        <f t="array" ref="J1872">_xlfn.IFS(OR(I1872="December",I1872="January",I1872="Febuary"),"Winter",OR(I1872="March",I1872="April",I1872="May"),"Spring",OR(I1872="June",I1872="July",I1872="August"),"Summer",OR(I1872="September",I1872="October",I1872="November"),"Fall")</f>
        <v>Fall</v>
      </c>
      <c r="K1872" s="11">
        <v>45264</v>
      </c>
      <c r="L1872" s="6">
        <f t="shared" si="233"/>
        <v>24</v>
      </c>
      <c r="M1872" s="6" t="s">
        <v>14</v>
      </c>
      <c r="N1872" s="6">
        <v>83970</v>
      </c>
      <c r="O1872" s="6">
        <v>3874</v>
      </c>
      <c r="P1872" s="12">
        <v>3344.76</v>
      </c>
      <c r="Q1872" s="12">
        <f t="shared" si="234"/>
        <v>3344.76</v>
      </c>
      <c r="R1872" s="6">
        <v>347</v>
      </c>
      <c r="S1872" s="6" t="b">
        <v>0</v>
      </c>
      <c r="T1872" s="6">
        <v>0</v>
      </c>
      <c r="U1872" s="6">
        <f t="shared" si="235"/>
        <v>0</v>
      </c>
      <c r="V1872" s="12">
        <f t="shared" si="236"/>
        <v>14005.24</v>
      </c>
      <c r="W1872" s="12">
        <f t="shared" si="237"/>
        <v>9.63907780979827</v>
      </c>
      <c r="X1872" s="12">
        <f t="shared" si="238"/>
        <v>0</v>
      </c>
      <c r="Y1872" s="6">
        <f t="shared" si="239"/>
        <v>0</v>
      </c>
    </row>
    <row r="1873" spans="1:25">
      <c r="A1873" s="8" t="s">
        <v>3858</v>
      </c>
      <c r="B1873" s="9" t="s">
        <v>3859</v>
      </c>
      <c r="C1873" s="10" t="s">
        <v>4129</v>
      </c>
      <c r="D1873" s="10">
        <v>44999</v>
      </c>
      <c r="E1873" s="9">
        <v>3</v>
      </c>
      <c r="F1873" s="9">
        <v>14</v>
      </c>
      <c r="G1873" s="9">
        <v>2023</v>
      </c>
      <c r="H1873" s="10">
        <f t="shared" si="232"/>
        <v>44999</v>
      </c>
      <c r="I1873" s="10" t="str" cm="1">
        <f t="array" ref="I1873">_xlfn.IFS(E1873=1,"January",E1873=2,"Febuary",E1873=3,"March",E1873=4,"April",E1873=5,"May",E1873=6,"June",E1873=7,"July",E1873=8,"August",E1873=9,"September",E1873=10,"October",E1873=11,"November",E1873=12,"December",E1873&gt;12,_xlfn.IFS(F1873=1,"January",F1873=2,"Febuary",F1873=3,"March",F1873=4,"April",F1873=5,"May",F1873=6,"June",F1873=7,"July",F1873=8,"August",F1873=9,"September",F1873=10,"October",F1873=11,"November",F1873=12,"December"))</f>
        <v>March</v>
      </c>
      <c r="J1873" s="10" t="str" cm="1">
        <f t="array" ref="J1873">_xlfn.IFS(OR(I1873="December",I1873="January",I1873="Febuary"),"Winter",OR(I1873="March",I1873="April",I1873="May"),"Spring",OR(I1873="June",I1873="July",I1873="August"),"Summer",OR(I1873="September",I1873="October",I1873="November"),"Fall")</f>
        <v>Spring</v>
      </c>
      <c r="K1873" s="13">
        <v>45020</v>
      </c>
      <c r="L1873" s="9">
        <f t="shared" si="233"/>
        <v>21</v>
      </c>
      <c r="M1873" s="9" t="s">
        <v>23</v>
      </c>
      <c r="N1873" s="9">
        <v>86553</v>
      </c>
      <c r="O1873" s="9">
        <v>1134</v>
      </c>
      <c r="P1873" s="14">
        <v>913.13</v>
      </c>
      <c r="Q1873" s="14">
        <f t="shared" si="234"/>
        <v>913.13</v>
      </c>
      <c r="R1873" s="9">
        <v>0</v>
      </c>
      <c r="S1873" s="9" t="b">
        <v>1</v>
      </c>
      <c r="T1873" s="9">
        <v>0</v>
      </c>
      <c r="U1873" s="9">
        <f t="shared" si="235"/>
        <v>0</v>
      </c>
      <c r="V1873" s="14">
        <f t="shared" si="236"/>
        <v>-913.13</v>
      </c>
      <c r="W1873" s="14">
        <f t="shared" si="237"/>
        <v>0</v>
      </c>
      <c r="X1873" s="14">
        <f t="shared" si="238"/>
        <v>0</v>
      </c>
      <c r="Y1873" s="9">
        <f t="shared" si="239"/>
        <v>0</v>
      </c>
    </row>
    <row r="1874" spans="1:25">
      <c r="A1874" s="5" t="s">
        <v>3860</v>
      </c>
      <c r="B1874" s="6" t="s">
        <v>3861</v>
      </c>
      <c r="C1874" s="7" t="s">
        <v>4128</v>
      </c>
      <c r="D1874" s="7">
        <v>44973</v>
      </c>
      <c r="E1874" s="6">
        <v>2</v>
      </c>
      <c r="F1874" s="6">
        <v>16</v>
      </c>
      <c r="G1874" s="6">
        <v>2023</v>
      </c>
      <c r="H1874" s="7">
        <f t="shared" si="232"/>
        <v>44973</v>
      </c>
      <c r="I1874" s="7" t="str" cm="1">
        <f t="array" ref="I1874">_xlfn.IFS(E1874=1,"January",E1874=2,"Febuary",E1874=3,"March",E1874=4,"April",E1874=5,"May",E1874=6,"June",E1874=7,"July",E1874=8,"August",E1874=9,"September",E1874=10,"October",E1874=11,"November",E1874=12,"December",E1874&gt;12,_xlfn.IFS(F1874=1,"January",F1874=2,"Febuary",F1874=3,"March",F1874=4,"April",F1874=5,"May",F1874=6,"June",F1874=7,"July",F1874=8,"August",F1874=9,"September",F1874=10,"October",F1874=11,"November",F1874=12,"December"))</f>
        <v>Febuary</v>
      </c>
      <c r="J1874" s="7" t="str" cm="1">
        <f t="array" ref="J1874">_xlfn.IFS(OR(I1874="December",I1874="January",I1874="Febuary"),"Winter",OR(I1874="March",I1874="April",I1874="May"),"Spring",OR(I1874="June",I1874="July",I1874="August"),"Summer",OR(I1874="September",I1874="October",I1874="November"),"Fall")</f>
        <v>Winter</v>
      </c>
      <c r="K1874" s="11">
        <v>44982</v>
      </c>
      <c r="L1874" s="6">
        <f t="shared" si="233"/>
        <v>9</v>
      </c>
      <c r="M1874" s="6" t="s">
        <v>33</v>
      </c>
      <c r="N1874" s="6">
        <v>31707</v>
      </c>
      <c r="O1874" s="6">
        <v>1368</v>
      </c>
      <c r="P1874" s="12">
        <v>2642.74</v>
      </c>
      <c r="Q1874" s="12">
        <f t="shared" si="234"/>
        <v>2642.74</v>
      </c>
      <c r="R1874" s="6">
        <v>198</v>
      </c>
      <c r="S1874" s="6" t="b">
        <v>1</v>
      </c>
      <c r="T1874" s="6">
        <v>0</v>
      </c>
      <c r="U1874" s="6">
        <f t="shared" si="235"/>
        <v>0</v>
      </c>
      <c r="V1874" s="12">
        <f t="shared" si="236"/>
        <v>7257.26</v>
      </c>
      <c r="W1874" s="12">
        <f t="shared" si="237"/>
        <v>13.3471717171717</v>
      </c>
      <c r="X1874" s="12">
        <f t="shared" si="238"/>
        <v>0</v>
      </c>
      <c r="Y1874" s="6">
        <f t="shared" si="239"/>
        <v>0</v>
      </c>
    </row>
    <row r="1875" spans="1:25">
      <c r="A1875" s="8" t="s">
        <v>3862</v>
      </c>
      <c r="B1875" s="9" t="s">
        <v>3863</v>
      </c>
      <c r="C1875" s="10" t="s">
        <v>4128</v>
      </c>
      <c r="D1875" s="10">
        <v>45226</v>
      </c>
      <c r="E1875" s="9">
        <v>10</v>
      </c>
      <c r="F1875" s="9">
        <v>27</v>
      </c>
      <c r="G1875" s="9">
        <v>2023</v>
      </c>
      <c r="H1875" s="10">
        <f t="shared" si="232"/>
        <v>45226</v>
      </c>
      <c r="I1875" s="10" t="str" cm="1">
        <f t="array" ref="I1875">_xlfn.IFS(E1875=1,"January",E1875=2,"Febuary",E1875=3,"March",E1875=4,"April",E1875=5,"May",E1875=6,"June",E1875=7,"July",E1875=8,"August",E1875=9,"September",E1875=10,"October",E1875=11,"November",E1875=12,"December",E1875&gt;12,_xlfn.IFS(F1875=1,"January",F1875=2,"Febuary",F1875=3,"March",F1875=4,"April",F1875=5,"May",F1875=6,"June",F1875=7,"July",F1875=8,"August",F1875=9,"September",F1875=10,"October",F1875=11,"November",F1875=12,"December"))</f>
        <v>October</v>
      </c>
      <c r="J1875" s="10" t="str" cm="1">
        <f t="array" ref="J1875">_xlfn.IFS(OR(I1875="December",I1875="January",I1875="Febuary"),"Winter",OR(I1875="March",I1875="April",I1875="May"),"Spring",OR(I1875="June",I1875="July",I1875="August"),"Summer",OR(I1875="September",I1875="October",I1875="November"),"Fall")</f>
        <v>Fall</v>
      </c>
      <c r="K1875" s="13">
        <v>45231</v>
      </c>
      <c r="L1875" s="9">
        <f t="shared" si="233"/>
        <v>5</v>
      </c>
      <c r="M1875" s="9" t="s">
        <v>14</v>
      </c>
      <c r="N1875" s="9">
        <v>40110</v>
      </c>
      <c r="O1875" s="9">
        <v>960</v>
      </c>
      <c r="P1875" s="14">
        <v>1802.67</v>
      </c>
      <c r="Q1875" s="14">
        <f t="shared" si="234"/>
        <v>1802.67</v>
      </c>
      <c r="R1875" s="9">
        <v>173</v>
      </c>
      <c r="S1875" s="9" t="b">
        <v>0</v>
      </c>
      <c r="T1875" s="9">
        <v>0</v>
      </c>
      <c r="U1875" s="9">
        <f t="shared" si="235"/>
        <v>0</v>
      </c>
      <c r="V1875" s="14">
        <f t="shared" si="236"/>
        <v>6847.33</v>
      </c>
      <c r="W1875" s="14">
        <f t="shared" si="237"/>
        <v>10.4200578034682</v>
      </c>
      <c r="X1875" s="14">
        <f t="shared" si="238"/>
        <v>0</v>
      </c>
      <c r="Y1875" s="9">
        <f t="shared" si="239"/>
        <v>0</v>
      </c>
    </row>
    <row r="1876" spans="1:25">
      <c r="A1876" s="5" t="s">
        <v>3864</v>
      </c>
      <c r="B1876" s="6" t="s">
        <v>3865</v>
      </c>
      <c r="C1876" s="7" t="s">
        <v>4129</v>
      </c>
      <c r="D1876" s="7">
        <v>44996</v>
      </c>
      <c r="E1876" s="6">
        <v>3</v>
      </c>
      <c r="F1876" s="6">
        <v>11</v>
      </c>
      <c r="G1876" s="6">
        <v>2023</v>
      </c>
      <c r="H1876" s="7">
        <f t="shared" si="232"/>
        <v>44996</v>
      </c>
      <c r="I1876" s="7" t="str" cm="1">
        <f t="array" ref="I1876">_xlfn.IFS(E1876=1,"January",E1876=2,"Febuary",E1876=3,"March",E1876=4,"April",E1876=5,"May",E1876=6,"June",E1876=7,"July",E1876=8,"August",E1876=9,"September",E1876=10,"October",E1876=11,"November",E1876=12,"December",E1876&gt;12,_xlfn.IFS(F1876=1,"January",F1876=2,"Febuary",F1876=3,"March",F1876=4,"April",F1876=5,"May",F1876=6,"June",F1876=7,"July",F1876=8,"August",F1876=9,"September",F1876=10,"October",F1876=11,"November",F1876=12,"December"))</f>
        <v>March</v>
      </c>
      <c r="J1876" s="7" t="str" cm="1">
        <f t="array" ref="J1876">_xlfn.IFS(OR(I1876="December",I1876="January",I1876="Febuary"),"Winter",OR(I1876="March",I1876="April",I1876="May"),"Spring",OR(I1876="June",I1876="July",I1876="August"),"Summer",OR(I1876="September",I1876="October",I1876="November"),"Fall")</f>
        <v>Spring</v>
      </c>
      <c r="K1876" s="11">
        <v>45001</v>
      </c>
      <c r="L1876" s="6">
        <f t="shared" si="233"/>
        <v>5</v>
      </c>
      <c r="M1876" s="6" t="s">
        <v>41</v>
      </c>
      <c r="N1876" s="6">
        <v>62788</v>
      </c>
      <c r="O1876" s="6">
        <v>1937</v>
      </c>
      <c r="P1876" s="12">
        <v>1105.04</v>
      </c>
      <c r="Q1876" s="12">
        <f t="shared" si="234"/>
        <v>1105.04</v>
      </c>
      <c r="R1876" s="6">
        <v>0</v>
      </c>
      <c r="S1876" s="6" t="b">
        <v>0</v>
      </c>
      <c r="T1876" s="6">
        <v>0</v>
      </c>
      <c r="U1876" s="6">
        <f t="shared" si="235"/>
        <v>0</v>
      </c>
      <c r="V1876" s="12">
        <f t="shared" si="236"/>
        <v>-1105.04</v>
      </c>
      <c r="W1876" s="12">
        <f t="shared" si="237"/>
        <v>0</v>
      </c>
      <c r="X1876" s="12">
        <f t="shared" si="238"/>
        <v>0</v>
      </c>
      <c r="Y1876" s="6">
        <f t="shared" si="239"/>
        <v>0</v>
      </c>
    </row>
    <row r="1877" spans="1:25">
      <c r="A1877" s="8" t="s">
        <v>3866</v>
      </c>
      <c r="B1877" s="9" t="s">
        <v>3867</v>
      </c>
      <c r="C1877" s="10" t="s">
        <v>4131</v>
      </c>
      <c r="D1877" s="10">
        <v>44939</v>
      </c>
      <c r="E1877" s="9">
        <v>1</v>
      </c>
      <c r="F1877" s="9">
        <v>13</v>
      </c>
      <c r="G1877" s="9">
        <v>2023</v>
      </c>
      <c r="H1877" s="10">
        <f t="shared" si="232"/>
        <v>44939</v>
      </c>
      <c r="I1877" s="10" t="str" cm="1">
        <f t="array" ref="I1877">_xlfn.IFS(E1877=1,"January",E1877=2,"Febuary",E1877=3,"March",E1877=4,"April",E1877=5,"May",E1877=6,"June",E1877=7,"July",E1877=8,"August",E1877=9,"September",E1877=10,"October",E1877=11,"November",E1877=12,"December",E1877&gt;12,_xlfn.IFS(F1877=1,"January",F1877=2,"Febuary",F1877=3,"March",F1877=4,"April",F1877=5,"May",F1877=6,"June",F1877=7,"July",F1877=8,"August",F1877=9,"September",F1877=10,"October",F1877=11,"November",F1877=12,"December"))</f>
        <v>January</v>
      </c>
      <c r="J1877" s="10" t="str" cm="1">
        <f t="array" ref="J1877">_xlfn.IFS(OR(I1877="December",I1877="January",I1877="Febuary"),"Winter",OR(I1877="March",I1877="April",I1877="May"),"Spring",OR(I1877="June",I1877="July",I1877="August"),"Summer",OR(I1877="September",I1877="October",I1877="November"),"Fall")</f>
        <v>Winter</v>
      </c>
      <c r="K1877" s="13">
        <v>44964</v>
      </c>
      <c r="L1877" s="9">
        <f t="shared" si="233"/>
        <v>25</v>
      </c>
      <c r="M1877" s="9" t="s">
        <v>19</v>
      </c>
      <c r="N1877" s="9">
        <v>83879</v>
      </c>
      <c r="O1877" s="9">
        <v>3504</v>
      </c>
      <c r="P1877" s="14">
        <v>3532.8</v>
      </c>
      <c r="Q1877" s="14">
        <f t="shared" si="234"/>
        <v>3532.8</v>
      </c>
      <c r="R1877" s="9">
        <v>656</v>
      </c>
      <c r="S1877" s="9" t="b">
        <v>0</v>
      </c>
      <c r="T1877" s="9">
        <v>0</v>
      </c>
      <c r="U1877" s="9">
        <f t="shared" si="235"/>
        <v>0</v>
      </c>
      <c r="V1877" s="14">
        <f t="shared" si="236"/>
        <v>29267.2</v>
      </c>
      <c r="W1877" s="14">
        <f t="shared" si="237"/>
        <v>5.38536585365854</v>
      </c>
      <c r="X1877" s="14">
        <f t="shared" si="238"/>
        <v>0</v>
      </c>
      <c r="Y1877" s="9">
        <f t="shared" si="239"/>
        <v>0</v>
      </c>
    </row>
    <row r="1878" spans="1:25">
      <c r="A1878" s="5" t="s">
        <v>3868</v>
      </c>
      <c r="B1878" s="6" t="s">
        <v>3869</v>
      </c>
      <c r="C1878" s="7" t="s">
        <v>4127</v>
      </c>
      <c r="D1878" s="7">
        <v>45291</v>
      </c>
      <c r="E1878" s="6">
        <v>12</v>
      </c>
      <c r="F1878" s="6">
        <v>31</v>
      </c>
      <c r="G1878" s="6">
        <v>2023</v>
      </c>
      <c r="H1878" s="7">
        <f t="shared" si="232"/>
        <v>45291</v>
      </c>
      <c r="I1878" s="7" t="str" cm="1">
        <f t="array" ref="I1878">_xlfn.IFS(E1878=1,"January",E1878=2,"Febuary",E1878=3,"March",E1878=4,"April",E1878=5,"May",E1878=6,"June",E1878=7,"July",E1878=8,"August",E1878=9,"September",E1878=10,"October",E1878=11,"November",E1878=12,"December",E1878&gt;12,_xlfn.IFS(F1878=1,"January",F1878=2,"Febuary",F1878=3,"March",F1878=4,"April",F1878=5,"May",F1878=6,"June",F1878=7,"July",F1878=8,"August",F1878=9,"September",F1878=10,"October",F1878=11,"November",F1878=12,"December"))</f>
        <v>December</v>
      </c>
      <c r="J1878" s="7" t="str" cm="1">
        <f t="array" ref="J1878">_xlfn.IFS(OR(I1878="December",I1878="January",I1878="Febuary"),"Winter",OR(I1878="March",I1878="April",I1878="May"),"Spring",OR(I1878="June",I1878="July",I1878="August"),"Summer",OR(I1878="September",I1878="October",I1878="November"),"Fall")</f>
        <v>Winter</v>
      </c>
      <c r="K1878" s="11">
        <v>45321</v>
      </c>
      <c r="L1878" s="6">
        <f t="shared" si="233"/>
        <v>30</v>
      </c>
      <c r="M1878" s="6" t="s">
        <v>33</v>
      </c>
      <c r="N1878" s="6">
        <v>39827</v>
      </c>
      <c r="O1878" s="6">
        <v>1807</v>
      </c>
      <c r="P1878" s="12">
        <v>2001.66</v>
      </c>
      <c r="Q1878" s="12">
        <f t="shared" si="234"/>
        <v>2001.66</v>
      </c>
      <c r="R1878" s="6">
        <v>0</v>
      </c>
      <c r="S1878" s="6" t="b">
        <v>1</v>
      </c>
      <c r="T1878" s="6">
        <v>0</v>
      </c>
      <c r="U1878" s="6">
        <f t="shared" si="235"/>
        <v>0</v>
      </c>
      <c r="V1878" s="12">
        <f t="shared" si="236"/>
        <v>-2001.66</v>
      </c>
      <c r="W1878" s="12">
        <f t="shared" si="237"/>
        <v>0</v>
      </c>
      <c r="X1878" s="12">
        <f t="shared" si="238"/>
        <v>0</v>
      </c>
      <c r="Y1878" s="6">
        <f t="shared" si="239"/>
        <v>0</v>
      </c>
    </row>
    <row r="1879" spans="1:25">
      <c r="A1879" s="8" t="s">
        <v>3870</v>
      </c>
      <c r="B1879" s="9" t="s">
        <v>3871</v>
      </c>
      <c r="C1879" s="10" t="s">
        <v>4127</v>
      </c>
      <c r="D1879" s="10">
        <v>44973</v>
      </c>
      <c r="E1879" s="9">
        <v>2</v>
      </c>
      <c r="F1879" s="9">
        <v>16</v>
      </c>
      <c r="G1879" s="9">
        <v>2023</v>
      </c>
      <c r="H1879" s="10">
        <f t="shared" si="232"/>
        <v>44973</v>
      </c>
      <c r="I1879" s="10" t="str" cm="1">
        <f t="array" ref="I1879">_xlfn.IFS(E1879=1,"January",E1879=2,"Febuary",E1879=3,"March",E1879=4,"April",E1879=5,"May",E1879=6,"June",E1879=7,"July",E1879=8,"August",E1879=9,"September",E1879=10,"October",E1879=11,"November",E1879=12,"December",E1879&gt;12,_xlfn.IFS(F1879=1,"January",F1879=2,"Febuary",F1879=3,"March",F1879=4,"April",F1879=5,"May",F1879=6,"June",F1879=7,"July",F1879=8,"August",F1879=9,"September",F1879=10,"October",F1879=11,"November",F1879=12,"December"))</f>
        <v>Febuary</v>
      </c>
      <c r="J1879" s="10" t="str" cm="1">
        <f t="array" ref="J1879">_xlfn.IFS(OR(I1879="December",I1879="January",I1879="Febuary"),"Winter",OR(I1879="March",I1879="April",I1879="May"),"Spring",OR(I1879="June",I1879="July",I1879="August"),"Summer",OR(I1879="September",I1879="October",I1879="November"),"Fall")</f>
        <v>Winter</v>
      </c>
      <c r="K1879" s="13">
        <v>44980</v>
      </c>
      <c r="L1879" s="9">
        <f t="shared" si="233"/>
        <v>7</v>
      </c>
      <c r="M1879" s="9" t="s">
        <v>41</v>
      </c>
      <c r="N1879" s="9">
        <v>6655</v>
      </c>
      <c r="O1879" s="9">
        <v>158</v>
      </c>
      <c r="P1879" s="14">
        <v>135.65</v>
      </c>
      <c r="Q1879" s="14">
        <f t="shared" si="234"/>
        <v>135.65</v>
      </c>
      <c r="R1879" s="9">
        <v>19</v>
      </c>
      <c r="S1879" s="9" t="b">
        <v>1</v>
      </c>
      <c r="T1879" s="9">
        <v>0</v>
      </c>
      <c r="U1879" s="9">
        <f t="shared" si="235"/>
        <v>0</v>
      </c>
      <c r="V1879" s="14">
        <f t="shared" si="236"/>
        <v>814.35</v>
      </c>
      <c r="W1879" s="14">
        <f t="shared" si="237"/>
        <v>7.13947368421053</v>
      </c>
      <c r="X1879" s="14">
        <f t="shared" si="238"/>
        <v>0</v>
      </c>
      <c r="Y1879" s="9">
        <f t="shared" si="239"/>
        <v>0</v>
      </c>
    </row>
    <row r="1880" spans="1:25">
      <c r="A1880" s="5" t="s">
        <v>3872</v>
      </c>
      <c r="B1880" s="6" t="s">
        <v>3873</v>
      </c>
      <c r="C1880" s="7" t="s">
        <v>4127</v>
      </c>
      <c r="D1880" s="7">
        <v>45291</v>
      </c>
      <c r="E1880" s="6">
        <v>12</v>
      </c>
      <c r="F1880" s="6">
        <v>31</v>
      </c>
      <c r="G1880" s="6">
        <v>2023</v>
      </c>
      <c r="H1880" s="7">
        <f t="shared" si="232"/>
        <v>45291</v>
      </c>
      <c r="I1880" s="7" t="str" cm="1">
        <f t="array" ref="I1880">_xlfn.IFS(E1880=1,"January",E1880=2,"Febuary",E1880=3,"March",E1880=4,"April",E1880=5,"May",E1880=6,"June",E1880=7,"July",E1880=8,"August",E1880=9,"September",E1880=10,"October",E1880=11,"November",E1880=12,"December",E1880&gt;12,_xlfn.IFS(F1880=1,"January",F1880=2,"Febuary",F1880=3,"March",F1880=4,"April",F1880=5,"May",F1880=6,"June",F1880=7,"July",F1880=8,"August",F1880=9,"September",F1880=10,"October",F1880=11,"November",F1880=12,"December"))</f>
        <v>December</v>
      </c>
      <c r="J1880" s="7" t="str" cm="1">
        <f t="array" ref="J1880">_xlfn.IFS(OR(I1880="December",I1880="January",I1880="Febuary"),"Winter",OR(I1880="March",I1880="April",I1880="May"),"Spring",OR(I1880="June",I1880="July",I1880="August"),"Summer",OR(I1880="September",I1880="October",I1880="November"),"Fall")</f>
        <v>Winter</v>
      </c>
      <c r="K1880" s="11">
        <v>45294</v>
      </c>
      <c r="L1880" s="6">
        <f t="shared" si="233"/>
        <v>3</v>
      </c>
      <c r="M1880" s="6" t="s">
        <v>23</v>
      </c>
      <c r="N1880" s="6">
        <v>45859</v>
      </c>
      <c r="O1880" s="6">
        <v>1305</v>
      </c>
      <c r="P1880" s="12">
        <v>1883.52</v>
      </c>
      <c r="Q1880" s="12">
        <f t="shared" si="234"/>
        <v>1883.52</v>
      </c>
      <c r="R1880" s="6">
        <v>151</v>
      </c>
      <c r="S1880" s="6" t="b">
        <v>0</v>
      </c>
      <c r="T1880" s="6">
        <v>0</v>
      </c>
      <c r="U1880" s="6">
        <f t="shared" si="235"/>
        <v>0</v>
      </c>
      <c r="V1880" s="12">
        <f t="shared" si="236"/>
        <v>5666.48</v>
      </c>
      <c r="W1880" s="12">
        <f t="shared" si="237"/>
        <v>12.473642384106</v>
      </c>
      <c r="X1880" s="12">
        <f t="shared" si="238"/>
        <v>0</v>
      </c>
      <c r="Y1880" s="6">
        <f t="shared" si="239"/>
        <v>0</v>
      </c>
    </row>
    <row r="1881" spans="1:25">
      <c r="A1881" s="8" t="s">
        <v>3874</v>
      </c>
      <c r="B1881" s="9" t="s">
        <v>3875</v>
      </c>
      <c r="C1881" s="10" t="s">
        <v>4131</v>
      </c>
      <c r="D1881" s="10">
        <v>45049</v>
      </c>
      <c r="E1881" s="9">
        <v>5</v>
      </c>
      <c r="F1881" s="9">
        <v>3</v>
      </c>
      <c r="G1881" s="9">
        <v>2023</v>
      </c>
      <c r="H1881" s="10">
        <f t="shared" si="232"/>
        <v>45049</v>
      </c>
      <c r="I1881" s="10" t="str" cm="1">
        <f t="array" ref="I1881">_xlfn.IFS(E1881=1,"January",E1881=2,"Febuary",E1881=3,"March",E1881=4,"April",E1881=5,"May",E1881=6,"June",E1881=7,"July",E1881=8,"August",E1881=9,"September",E1881=10,"October",E1881=11,"November",E1881=12,"December",E1881&gt;12,_xlfn.IFS(F1881=1,"January",F1881=2,"Febuary",F1881=3,"March",F1881=4,"April",F1881=5,"May",F1881=6,"June",F1881=7,"July",F1881=8,"August",F1881=9,"September",F1881=10,"October",F1881=11,"November",F1881=12,"December"))</f>
        <v>May</v>
      </c>
      <c r="J1881" s="10" t="str" cm="1">
        <f t="array" ref="J1881">_xlfn.IFS(OR(I1881="December",I1881="January",I1881="Febuary"),"Winter",OR(I1881="March",I1881="April",I1881="May"),"Spring",OR(I1881="June",I1881="July",I1881="August"),"Summer",OR(I1881="September",I1881="October",I1881="November"),"Fall")</f>
        <v>Spring</v>
      </c>
      <c r="K1881" s="13">
        <v>45010</v>
      </c>
      <c r="L1881" s="9">
        <f t="shared" si="233"/>
        <v>45079</v>
      </c>
      <c r="M1881" s="9" t="s">
        <v>41</v>
      </c>
      <c r="N1881" s="9">
        <v>54625</v>
      </c>
      <c r="O1881" s="9">
        <v>1451</v>
      </c>
      <c r="P1881" s="14">
        <v>2119.29</v>
      </c>
      <c r="Q1881" s="14">
        <f t="shared" si="234"/>
        <v>2119.29</v>
      </c>
      <c r="R1881" s="9">
        <v>238</v>
      </c>
      <c r="S1881" s="9" t="b">
        <v>0</v>
      </c>
      <c r="T1881" s="9">
        <v>0</v>
      </c>
      <c r="U1881" s="9">
        <f t="shared" si="235"/>
        <v>0</v>
      </c>
      <c r="V1881" s="14">
        <f t="shared" si="236"/>
        <v>9780.71</v>
      </c>
      <c r="W1881" s="14">
        <f t="shared" si="237"/>
        <v>8.90457983193277</v>
      </c>
      <c r="X1881" s="14">
        <f t="shared" si="238"/>
        <v>0</v>
      </c>
      <c r="Y1881" s="9">
        <f t="shared" si="239"/>
        <v>0</v>
      </c>
    </row>
    <row r="1882" spans="1:25">
      <c r="A1882" s="5" t="s">
        <v>3876</v>
      </c>
      <c r="B1882" s="6" t="s">
        <v>3877</v>
      </c>
      <c r="C1882" s="7" t="s">
        <v>4131</v>
      </c>
      <c r="D1882" s="7">
        <v>45288</v>
      </c>
      <c r="E1882" s="6">
        <v>12</v>
      </c>
      <c r="F1882" s="6">
        <v>28</v>
      </c>
      <c r="G1882" s="6">
        <v>2023</v>
      </c>
      <c r="H1882" s="7">
        <f t="shared" si="232"/>
        <v>45288</v>
      </c>
      <c r="I1882" s="7" t="str" cm="1">
        <f t="array" ref="I1882">_xlfn.IFS(E1882=1,"January",E1882=2,"Febuary",E1882=3,"March",E1882=4,"April",E1882=5,"May",E1882=6,"June",E1882=7,"July",E1882=8,"August",E1882=9,"September",E1882=10,"October",E1882=11,"November",E1882=12,"December",E1882&gt;12,_xlfn.IFS(F1882=1,"January",F1882=2,"Febuary",F1882=3,"March",F1882=4,"April",F1882=5,"May",F1882=6,"June",F1882=7,"July",F1882=8,"August",F1882=9,"September",F1882=10,"October",F1882=11,"November",F1882=12,"December"))</f>
        <v>December</v>
      </c>
      <c r="J1882" s="7" t="str" cm="1">
        <f t="array" ref="J1882">_xlfn.IFS(OR(I1882="December",I1882="January",I1882="Febuary"),"Winter",OR(I1882="March",I1882="April",I1882="May"),"Spring",OR(I1882="June",I1882="July",I1882="August"),"Summer",OR(I1882="September",I1882="October",I1882="November"),"Fall")</f>
        <v>Winter</v>
      </c>
      <c r="K1882" s="11">
        <v>45301</v>
      </c>
      <c r="L1882" s="6">
        <f t="shared" si="233"/>
        <v>13</v>
      </c>
      <c r="M1882" s="6" t="s">
        <v>41</v>
      </c>
      <c r="N1882" s="6">
        <v>53098</v>
      </c>
      <c r="O1882" s="6">
        <v>559</v>
      </c>
      <c r="P1882" s="12">
        <v>992.65</v>
      </c>
      <c r="Q1882" s="12">
        <f t="shared" si="234"/>
        <v>992.65</v>
      </c>
      <c r="R1882" s="6">
        <v>63</v>
      </c>
      <c r="S1882" s="6" t="b">
        <v>0</v>
      </c>
      <c r="T1882" s="6">
        <v>0</v>
      </c>
      <c r="U1882" s="6">
        <f t="shared" si="235"/>
        <v>0</v>
      </c>
      <c r="V1882" s="12">
        <f t="shared" si="236"/>
        <v>2157.35</v>
      </c>
      <c r="W1882" s="12">
        <f t="shared" si="237"/>
        <v>15.7563492063492</v>
      </c>
      <c r="X1882" s="12">
        <f t="shared" si="238"/>
        <v>0</v>
      </c>
      <c r="Y1882" s="6">
        <f t="shared" si="239"/>
        <v>0</v>
      </c>
    </row>
    <row r="1883" spans="1:25">
      <c r="A1883" s="8" t="s">
        <v>3878</v>
      </c>
      <c r="B1883" s="9" t="s">
        <v>3879</v>
      </c>
      <c r="C1883" s="10" t="s">
        <v>4129</v>
      </c>
      <c r="D1883" s="10">
        <v>45195</v>
      </c>
      <c r="E1883" s="9">
        <v>9</v>
      </c>
      <c r="F1883" s="9">
        <v>26</v>
      </c>
      <c r="G1883" s="9">
        <v>2023</v>
      </c>
      <c r="H1883" s="10">
        <f t="shared" si="232"/>
        <v>45195</v>
      </c>
      <c r="I1883" s="10" t="str" cm="1">
        <f t="array" ref="I1883">_xlfn.IFS(E1883=1,"January",E1883=2,"Febuary",E1883=3,"March",E1883=4,"April",E1883=5,"May",E1883=6,"June",E1883=7,"July",E1883=8,"August",E1883=9,"September",E1883=10,"October",E1883=11,"November",E1883=12,"December",E1883&gt;12,_xlfn.IFS(F1883=1,"January",F1883=2,"Febuary",F1883=3,"March",F1883=4,"April",F1883=5,"May",F1883=6,"June",F1883=7,"July",F1883=8,"August",F1883=9,"September",F1883=10,"October",F1883=11,"November",F1883=12,"December"))</f>
        <v>September</v>
      </c>
      <c r="J1883" s="10" t="str" cm="1">
        <f t="array" ref="J1883">_xlfn.IFS(OR(I1883="December",I1883="January",I1883="Febuary"),"Winter",OR(I1883="March",I1883="April",I1883="May"),"Spring",OR(I1883="June",I1883="July",I1883="August"),"Summer",OR(I1883="September",I1883="October",I1883="November"),"Fall")</f>
        <v>Fall</v>
      </c>
      <c r="K1883" s="13">
        <v>45204</v>
      </c>
      <c r="L1883" s="9">
        <f t="shared" si="233"/>
        <v>9</v>
      </c>
      <c r="M1883" s="9" t="s">
        <v>14</v>
      </c>
      <c r="N1883" s="9">
        <v>16251</v>
      </c>
      <c r="O1883" s="9">
        <v>354</v>
      </c>
      <c r="P1883" s="14">
        <v>570.4</v>
      </c>
      <c r="Q1883" s="14">
        <f t="shared" si="234"/>
        <v>570.4</v>
      </c>
      <c r="R1883" s="9">
        <v>67</v>
      </c>
      <c r="S1883" s="9" t="b">
        <v>1</v>
      </c>
      <c r="T1883" s="9">
        <v>0</v>
      </c>
      <c r="U1883" s="9">
        <f t="shared" si="235"/>
        <v>0</v>
      </c>
      <c r="V1883" s="14">
        <f t="shared" si="236"/>
        <v>2779.6</v>
      </c>
      <c r="W1883" s="14">
        <f t="shared" si="237"/>
        <v>8.5134328358209</v>
      </c>
      <c r="X1883" s="14">
        <f t="shared" si="238"/>
        <v>0</v>
      </c>
      <c r="Y1883" s="9">
        <f t="shared" si="239"/>
        <v>0</v>
      </c>
    </row>
    <row r="1884" spans="1:25">
      <c r="A1884" s="5" t="s">
        <v>3880</v>
      </c>
      <c r="B1884" s="6" t="s">
        <v>3881</v>
      </c>
      <c r="C1884" s="7" t="s">
        <v>4129</v>
      </c>
      <c r="D1884" s="7">
        <v>45188</v>
      </c>
      <c r="E1884" s="6">
        <v>9</v>
      </c>
      <c r="F1884" s="6">
        <v>19</v>
      </c>
      <c r="G1884" s="6">
        <v>2023</v>
      </c>
      <c r="H1884" s="7">
        <f t="shared" si="232"/>
        <v>45188</v>
      </c>
      <c r="I1884" s="7" t="str" cm="1">
        <f t="array" ref="I1884">_xlfn.IFS(E1884=1,"January",E1884=2,"Febuary",E1884=3,"March",E1884=4,"April",E1884=5,"May",E1884=6,"June",E1884=7,"July",E1884=8,"August",E1884=9,"September",E1884=10,"October",E1884=11,"November",E1884=12,"December",E1884&gt;12,_xlfn.IFS(F1884=1,"January",F1884=2,"Febuary",F1884=3,"March",F1884=4,"April",F1884=5,"May",F1884=6,"June",F1884=7,"July",F1884=8,"August",F1884=9,"September",F1884=10,"October",F1884=11,"November",F1884=12,"December"))</f>
        <v>September</v>
      </c>
      <c r="J1884" s="7" t="str" cm="1">
        <f t="array" ref="J1884">_xlfn.IFS(OR(I1884="December",I1884="January",I1884="Febuary"),"Winter",OR(I1884="March",I1884="April",I1884="May"),"Spring",OR(I1884="June",I1884="July",I1884="August"),"Summer",OR(I1884="September",I1884="October",I1884="November"),"Fall")</f>
        <v>Fall</v>
      </c>
      <c r="K1884" s="11">
        <v>45201</v>
      </c>
      <c r="L1884" s="6">
        <f t="shared" si="233"/>
        <v>13</v>
      </c>
      <c r="M1884" s="6" t="s">
        <v>19</v>
      </c>
      <c r="N1884" s="6">
        <v>1526</v>
      </c>
      <c r="O1884" s="6">
        <v>43</v>
      </c>
      <c r="P1884" s="12">
        <v>56.5</v>
      </c>
      <c r="Q1884" s="12">
        <f t="shared" si="234"/>
        <v>56.5</v>
      </c>
      <c r="R1884" s="6">
        <v>7</v>
      </c>
      <c r="S1884" s="6" t="b">
        <v>1</v>
      </c>
      <c r="T1884" s="6">
        <v>0</v>
      </c>
      <c r="U1884" s="6">
        <f t="shared" si="235"/>
        <v>0</v>
      </c>
      <c r="V1884" s="12">
        <f t="shared" si="236"/>
        <v>293.5</v>
      </c>
      <c r="W1884" s="12">
        <f t="shared" si="237"/>
        <v>8.07142857142857</v>
      </c>
      <c r="X1884" s="12">
        <f t="shared" si="238"/>
        <v>0</v>
      </c>
      <c r="Y1884" s="6">
        <f t="shared" si="239"/>
        <v>0</v>
      </c>
    </row>
    <row r="1885" spans="1:25">
      <c r="A1885" s="8" t="s">
        <v>3882</v>
      </c>
      <c r="B1885" s="9" t="s">
        <v>3883</v>
      </c>
      <c r="C1885" s="10" t="s">
        <v>4127</v>
      </c>
      <c r="D1885" s="10">
        <v>45208</v>
      </c>
      <c r="E1885" s="9">
        <v>10</v>
      </c>
      <c r="F1885" s="9">
        <v>9</v>
      </c>
      <c r="G1885" s="9">
        <v>2023</v>
      </c>
      <c r="H1885" s="10">
        <f t="shared" si="232"/>
        <v>45208</v>
      </c>
      <c r="I1885" s="10" t="str" cm="1">
        <f t="array" ref="I1885">_xlfn.IFS(E1885=1,"January",E1885=2,"Febuary",E1885=3,"March",E1885=4,"April",E1885=5,"May",E1885=6,"June",E1885=7,"July",E1885=8,"August",E1885=9,"September",E1885=10,"October",E1885=11,"November",E1885=12,"December",E1885&gt;12,_xlfn.IFS(F1885=1,"January",F1885=2,"Febuary",F1885=3,"March",F1885=4,"April",F1885=5,"May",F1885=6,"June",F1885=7,"July",F1885=8,"August",F1885=9,"September",F1885=10,"October",F1885=11,"November",F1885=12,"December"))</f>
        <v>October</v>
      </c>
      <c r="J1885" s="10" t="str" cm="1">
        <f t="array" ref="J1885">_xlfn.IFS(OR(I1885="December",I1885="January",I1885="Febuary"),"Winter",OR(I1885="March",I1885="April",I1885="May"),"Spring",OR(I1885="June",I1885="July",I1885="August"),"Summer",OR(I1885="September",I1885="October",I1885="November"),"Fall")</f>
        <v>Fall</v>
      </c>
      <c r="K1885" s="13">
        <v>45216</v>
      </c>
      <c r="L1885" s="9">
        <f t="shared" si="233"/>
        <v>8</v>
      </c>
      <c r="M1885" s="9" t="s">
        <v>23</v>
      </c>
      <c r="N1885" s="9">
        <v>69760</v>
      </c>
      <c r="O1885" s="9">
        <v>1844</v>
      </c>
      <c r="P1885" s="14">
        <v>2729.82</v>
      </c>
      <c r="Q1885" s="14">
        <f t="shared" si="234"/>
        <v>2729.82</v>
      </c>
      <c r="R1885" s="9">
        <v>0</v>
      </c>
      <c r="S1885" s="9" t="b">
        <v>0</v>
      </c>
      <c r="T1885" s="9">
        <v>0</v>
      </c>
      <c r="U1885" s="9">
        <f t="shared" si="235"/>
        <v>0</v>
      </c>
      <c r="V1885" s="14">
        <f t="shared" si="236"/>
        <v>-2729.82</v>
      </c>
      <c r="W1885" s="14">
        <f t="shared" si="237"/>
        <v>0</v>
      </c>
      <c r="X1885" s="14">
        <f t="shared" si="238"/>
        <v>0</v>
      </c>
      <c r="Y1885" s="9">
        <f t="shared" si="239"/>
        <v>0</v>
      </c>
    </row>
    <row r="1886" spans="1:25">
      <c r="A1886" s="5" t="s">
        <v>3884</v>
      </c>
      <c r="B1886" s="6" t="s">
        <v>3885</v>
      </c>
      <c r="C1886" s="7" t="s">
        <v>4131</v>
      </c>
      <c r="D1886" s="7">
        <v>45098</v>
      </c>
      <c r="E1886" s="6">
        <v>6</v>
      </c>
      <c r="F1886" s="6">
        <v>21</v>
      </c>
      <c r="G1886" s="6">
        <v>2023</v>
      </c>
      <c r="H1886" s="7">
        <f t="shared" si="232"/>
        <v>45098</v>
      </c>
      <c r="I1886" s="7" t="str" cm="1">
        <f t="array" ref="I1886">_xlfn.IFS(E1886=1,"January",E1886=2,"Febuary",E1886=3,"March",E1886=4,"April",E1886=5,"May",E1886=6,"June",E1886=7,"July",E1886=8,"August",E1886=9,"September",E1886=10,"October",E1886=11,"November",E1886=12,"December",E1886&gt;12,_xlfn.IFS(F1886=1,"January",F1886=2,"Febuary",F1886=3,"March",F1886=4,"April",F1886=5,"May",F1886=6,"June",F1886=7,"July",F1886=8,"August",F1886=9,"September",F1886=10,"October",F1886=11,"November",F1886=12,"December"))</f>
        <v>June</v>
      </c>
      <c r="J1886" s="7" t="str" cm="1">
        <f t="array" ref="J1886">_xlfn.IFS(OR(I1886="December",I1886="January",I1886="Febuary"),"Winter",OR(I1886="March",I1886="April",I1886="May"),"Spring",OR(I1886="June",I1886="July",I1886="August"),"Summer",OR(I1886="September",I1886="October",I1886="November"),"Fall")</f>
        <v>Summer</v>
      </c>
      <c r="K1886" s="11">
        <v>45100</v>
      </c>
      <c r="L1886" s="6">
        <f t="shared" si="233"/>
        <v>2</v>
      </c>
      <c r="M1886" s="6" t="s">
        <v>23</v>
      </c>
      <c r="N1886" s="6">
        <v>48837</v>
      </c>
      <c r="O1886" s="6">
        <v>1898</v>
      </c>
      <c r="P1886" s="12">
        <v>1729.05</v>
      </c>
      <c r="Q1886" s="12">
        <f t="shared" si="234"/>
        <v>1729.05</v>
      </c>
      <c r="R1886" s="6">
        <v>115</v>
      </c>
      <c r="S1886" s="6" t="b">
        <v>0</v>
      </c>
      <c r="T1886" s="6">
        <v>0</v>
      </c>
      <c r="U1886" s="6">
        <f t="shared" si="235"/>
        <v>0</v>
      </c>
      <c r="V1886" s="12">
        <f t="shared" si="236"/>
        <v>4020.95</v>
      </c>
      <c r="W1886" s="12">
        <f t="shared" si="237"/>
        <v>15.0352173913043</v>
      </c>
      <c r="X1886" s="12">
        <f t="shared" si="238"/>
        <v>0</v>
      </c>
      <c r="Y1886" s="6">
        <f t="shared" si="239"/>
        <v>0</v>
      </c>
    </row>
    <row r="1887" spans="1:25">
      <c r="A1887" s="8" t="s">
        <v>3886</v>
      </c>
      <c r="B1887" s="9" t="s">
        <v>3887</v>
      </c>
      <c r="C1887" s="10" t="s">
        <v>4128</v>
      </c>
      <c r="D1887" s="10">
        <v>45003</v>
      </c>
      <c r="E1887" s="9">
        <v>3</v>
      </c>
      <c r="F1887" s="9">
        <v>18</v>
      </c>
      <c r="G1887" s="9">
        <v>2023</v>
      </c>
      <c r="H1887" s="10">
        <f t="shared" si="232"/>
        <v>45003</v>
      </c>
      <c r="I1887" s="10" t="str" cm="1">
        <f t="array" ref="I1887">_xlfn.IFS(E1887=1,"January",E1887=2,"Febuary",E1887=3,"March",E1887=4,"April",E1887=5,"May",E1887=6,"June",E1887=7,"July",E1887=8,"August",E1887=9,"September",E1887=10,"October",E1887=11,"November",E1887=12,"December",E1887&gt;12,_xlfn.IFS(F1887=1,"January",F1887=2,"Febuary",F1887=3,"March",F1887=4,"April",F1887=5,"May",F1887=6,"June",F1887=7,"July",F1887=8,"August",F1887=9,"September",F1887=10,"October",F1887=11,"November",F1887=12,"December"))</f>
        <v>March</v>
      </c>
      <c r="J1887" s="10" t="str" cm="1">
        <f t="array" ref="J1887">_xlfn.IFS(OR(I1887="December",I1887="January",I1887="Febuary"),"Winter",OR(I1887="March",I1887="April",I1887="May"),"Spring",OR(I1887="June",I1887="July",I1887="August"),"Summer",OR(I1887="September",I1887="October",I1887="November"),"Fall")</f>
        <v>Spring</v>
      </c>
      <c r="K1887" s="13">
        <v>45005</v>
      </c>
      <c r="L1887" s="9">
        <f t="shared" si="233"/>
        <v>2</v>
      </c>
      <c r="M1887" s="9" t="s">
        <v>33</v>
      </c>
      <c r="N1887" s="9">
        <v>12536</v>
      </c>
      <c r="O1887" s="9">
        <v>318</v>
      </c>
      <c r="P1887" s="14">
        <v>441.89</v>
      </c>
      <c r="Q1887" s="14">
        <f t="shared" si="234"/>
        <v>441.89</v>
      </c>
      <c r="R1887" s="9">
        <v>56</v>
      </c>
      <c r="S1887" s="9" t="b">
        <v>1</v>
      </c>
      <c r="T1887" s="9">
        <v>0</v>
      </c>
      <c r="U1887" s="9">
        <f t="shared" si="235"/>
        <v>0</v>
      </c>
      <c r="V1887" s="14">
        <f t="shared" si="236"/>
        <v>2358.11</v>
      </c>
      <c r="W1887" s="14">
        <f t="shared" si="237"/>
        <v>7.89089285714286</v>
      </c>
      <c r="X1887" s="14">
        <f t="shared" si="238"/>
        <v>0</v>
      </c>
      <c r="Y1887" s="9">
        <f t="shared" si="239"/>
        <v>0</v>
      </c>
    </row>
    <row r="1888" spans="1:25">
      <c r="A1888" s="5" t="s">
        <v>3888</v>
      </c>
      <c r="B1888" s="6" t="s">
        <v>3889</v>
      </c>
      <c r="C1888" s="7" t="s">
        <v>4129</v>
      </c>
      <c r="D1888" s="7" t="s">
        <v>3890</v>
      </c>
      <c r="E1888" s="6">
        <v>31</v>
      </c>
      <c r="F1888" s="6">
        <v>12</v>
      </c>
      <c r="G1888" s="6">
        <v>2023</v>
      </c>
      <c r="H1888" s="7">
        <f t="shared" si="232"/>
        <v>45291</v>
      </c>
      <c r="I1888" s="7" t="str" cm="1">
        <f t="array" ref="I1888">_xlfn.IFS(E1888=1,"January",E1888=2,"Febuary",E1888=3,"March",E1888=4,"April",E1888=5,"May",E1888=6,"June",E1888=7,"July",E1888=8,"August",E1888=9,"September",E1888=10,"October",E1888=11,"November",E1888=12,"December",E1888&gt;12,_xlfn.IFS(F1888=1,"January",F1888=2,"Febuary",F1888=3,"March",F1888=4,"April",F1888=5,"May",F1888=6,"June",F1888=7,"July",F1888=8,"August",F1888=9,"September",F1888=10,"October",F1888=11,"November",F1888=12,"December"))</f>
        <v>December</v>
      </c>
      <c r="J1888" s="7" t="str" cm="1">
        <f t="array" ref="J1888">_xlfn.IFS(OR(I1888="December",I1888="January",I1888="Febuary"),"Winter",OR(I1888="March",I1888="April",I1888="May"),"Spring",OR(I1888="June",I1888="July",I1888="August"),"Summer",OR(I1888="September",I1888="October",I1888="November"),"Fall")</f>
        <v>Winter</v>
      </c>
      <c r="K1888" s="11">
        <v>45301</v>
      </c>
      <c r="L1888" s="6">
        <f t="shared" si="233"/>
        <v>10</v>
      </c>
      <c r="M1888" s="6" t="s">
        <v>14</v>
      </c>
      <c r="N1888" s="6">
        <v>29541</v>
      </c>
      <c r="O1888" s="6">
        <v>873</v>
      </c>
      <c r="P1888" s="12">
        <v>1077.14</v>
      </c>
      <c r="Q1888" s="12">
        <f t="shared" si="234"/>
        <v>1077.14</v>
      </c>
      <c r="R1888" s="6">
        <v>146</v>
      </c>
      <c r="S1888" s="6" t="b">
        <v>1</v>
      </c>
      <c r="T1888" s="6">
        <v>0</v>
      </c>
      <c r="U1888" s="6">
        <f t="shared" si="235"/>
        <v>0</v>
      </c>
      <c r="V1888" s="12">
        <f t="shared" si="236"/>
        <v>6222.86</v>
      </c>
      <c r="W1888" s="12">
        <f t="shared" si="237"/>
        <v>7.37767123287671</v>
      </c>
      <c r="X1888" s="12">
        <f t="shared" si="238"/>
        <v>0</v>
      </c>
      <c r="Y1888" s="6">
        <f t="shared" si="239"/>
        <v>0</v>
      </c>
    </row>
    <row r="1889" spans="1:25">
      <c r="A1889" s="8" t="s">
        <v>3891</v>
      </c>
      <c r="B1889" s="9" t="s">
        <v>3892</v>
      </c>
      <c r="C1889" s="10" t="s">
        <v>4131</v>
      </c>
      <c r="D1889" s="10">
        <v>45084</v>
      </c>
      <c r="E1889" s="9">
        <v>6</v>
      </c>
      <c r="F1889" s="9">
        <v>7</v>
      </c>
      <c r="G1889" s="9">
        <v>2023</v>
      </c>
      <c r="H1889" s="10">
        <f t="shared" si="232"/>
        <v>45084</v>
      </c>
      <c r="I1889" s="10" t="str" cm="1">
        <f t="array" ref="I1889">_xlfn.IFS(E1889=1,"January",E1889=2,"Febuary",E1889=3,"March",E1889=4,"April",E1889=5,"May",E1889=6,"June",E1889=7,"July",E1889=8,"August",E1889=9,"September",E1889=10,"October",E1889=11,"November",E1889=12,"December",E1889&gt;12,_xlfn.IFS(F1889=1,"January",F1889=2,"Febuary",F1889=3,"March",F1889=4,"April",F1889=5,"May",F1889=6,"June",F1889=7,"July",F1889=8,"August",F1889=9,"September",F1889=10,"October",F1889=11,"November",F1889=12,"December"))</f>
        <v>June</v>
      </c>
      <c r="J1889" s="10" t="str" cm="1">
        <f t="array" ref="J1889">_xlfn.IFS(OR(I1889="December",I1889="January",I1889="Febuary"),"Winter",OR(I1889="March",I1889="April",I1889="May"),"Spring",OR(I1889="June",I1889="July",I1889="August"),"Summer",OR(I1889="September",I1889="October",I1889="November"),"Fall")</f>
        <v>Summer</v>
      </c>
      <c r="K1889" s="13">
        <v>45085</v>
      </c>
      <c r="L1889" s="9">
        <f t="shared" si="233"/>
        <v>1</v>
      </c>
      <c r="M1889" s="9" t="s">
        <v>19</v>
      </c>
      <c r="N1889" s="9">
        <v>80083</v>
      </c>
      <c r="O1889" s="9">
        <v>2177</v>
      </c>
      <c r="P1889" s="14">
        <v>1523.94</v>
      </c>
      <c r="Q1889" s="14">
        <f t="shared" si="234"/>
        <v>1523.94</v>
      </c>
      <c r="R1889" s="9">
        <v>142</v>
      </c>
      <c r="S1889" s="9" t="b">
        <v>0</v>
      </c>
      <c r="T1889" s="9">
        <v>0</v>
      </c>
      <c r="U1889" s="9">
        <f t="shared" si="235"/>
        <v>0</v>
      </c>
      <c r="V1889" s="14">
        <f t="shared" si="236"/>
        <v>5576.06</v>
      </c>
      <c r="W1889" s="14">
        <f t="shared" si="237"/>
        <v>10.7319718309859</v>
      </c>
      <c r="X1889" s="14">
        <f t="shared" si="238"/>
        <v>0</v>
      </c>
      <c r="Y1889" s="9">
        <f t="shared" si="239"/>
        <v>0</v>
      </c>
    </row>
    <row r="1890" spans="1:25">
      <c r="A1890" s="5" t="s">
        <v>3893</v>
      </c>
      <c r="B1890" s="6" t="s">
        <v>3894</v>
      </c>
      <c r="C1890" s="7" t="s">
        <v>4129</v>
      </c>
      <c r="D1890" s="7">
        <v>45155</v>
      </c>
      <c r="E1890" s="6">
        <v>8</v>
      </c>
      <c r="F1890" s="6">
        <v>17</v>
      </c>
      <c r="G1890" s="6">
        <v>2023</v>
      </c>
      <c r="H1890" s="7">
        <f t="shared" si="232"/>
        <v>45155</v>
      </c>
      <c r="I1890" s="7" t="str" cm="1">
        <f t="array" ref="I1890">_xlfn.IFS(E1890=1,"January",E1890=2,"Febuary",E1890=3,"March",E1890=4,"April",E1890=5,"May",E1890=6,"June",E1890=7,"July",E1890=8,"August",E1890=9,"September",E1890=10,"October",E1890=11,"November",E1890=12,"December",E1890&gt;12,_xlfn.IFS(F1890=1,"January",F1890=2,"Febuary",F1890=3,"March",F1890=4,"April",F1890=5,"May",F1890=6,"June",F1890=7,"July",F1890=8,"August",F1890=9,"September",F1890=10,"October",F1890=11,"November",F1890=12,"December"))</f>
        <v>August</v>
      </c>
      <c r="J1890" s="7" t="str" cm="1">
        <f t="array" ref="J1890">_xlfn.IFS(OR(I1890="December",I1890="January",I1890="Febuary"),"Winter",OR(I1890="March",I1890="April",I1890="May"),"Spring",OR(I1890="June",I1890="July",I1890="August"),"Summer",OR(I1890="September",I1890="October",I1890="November"),"Fall")</f>
        <v>Summer</v>
      </c>
      <c r="K1890" s="11">
        <v>45160</v>
      </c>
      <c r="L1890" s="6">
        <f t="shared" si="233"/>
        <v>5</v>
      </c>
      <c r="M1890" s="6" t="s">
        <v>23</v>
      </c>
      <c r="N1890" s="6">
        <v>52027</v>
      </c>
      <c r="O1890" s="6">
        <v>2061</v>
      </c>
      <c r="P1890" s="12">
        <v>1780.33</v>
      </c>
      <c r="Q1890" s="12">
        <f t="shared" si="234"/>
        <v>1780.33</v>
      </c>
      <c r="R1890" s="6">
        <v>136</v>
      </c>
      <c r="S1890" s="6" t="b">
        <v>0</v>
      </c>
      <c r="T1890" s="6">
        <v>0</v>
      </c>
      <c r="U1890" s="6">
        <f t="shared" si="235"/>
        <v>0</v>
      </c>
      <c r="V1890" s="12">
        <f t="shared" si="236"/>
        <v>5019.67</v>
      </c>
      <c r="W1890" s="12">
        <f t="shared" si="237"/>
        <v>13.0906617647059</v>
      </c>
      <c r="X1890" s="12">
        <f t="shared" si="238"/>
        <v>0</v>
      </c>
      <c r="Y1890" s="6">
        <f t="shared" si="239"/>
        <v>0</v>
      </c>
    </row>
    <row r="1891" spans="1:25">
      <c r="A1891" s="8" t="s">
        <v>3895</v>
      </c>
      <c r="B1891" s="9" t="s">
        <v>3896</v>
      </c>
      <c r="C1891" s="10" t="s">
        <v>4129</v>
      </c>
      <c r="D1891" s="10">
        <v>44994</v>
      </c>
      <c r="E1891" s="9">
        <v>3</v>
      </c>
      <c r="F1891" s="9">
        <v>9</v>
      </c>
      <c r="G1891" s="9">
        <v>2023</v>
      </c>
      <c r="H1891" s="10">
        <f t="shared" si="232"/>
        <v>44994</v>
      </c>
      <c r="I1891" s="10" t="str" cm="1">
        <f t="array" ref="I1891">_xlfn.IFS(E1891=1,"January",E1891=2,"Febuary",E1891=3,"March",E1891=4,"April",E1891=5,"May",E1891=6,"June",E1891=7,"July",E1891=8,"August",E1891=9,"September",E1891=10,"October",E1891=11,"November",E1891=12,"December",E1891&gt;12,_xlfn.IFS(F1891=1,"January",F1891=2,"Febuary",F1891=3,"March",F1891=4,"April",F1891=5,"May",F1891=6,"June",F1891=7,"July",F1891=8,"August",F1891=9,"September",F1891=10,"October",F1891=11,"November",F1891=12,"December"))</f>
        <v>March</v>
      </c>
      <c r="J1891" s="10" t="str" cm="1">
        <f t="array" ref="J1891">_xlfn.IFS(OR(I1891="December",I1891="January",I1891="Febuary"),"Winter",OR(I1891="March",I1891="April",I1891="May"),"Spring",OR(I1891="June",I1891="July",I1891="August"),"Summer",OR(I1891="September",I1891="October",I1891="November"),"Fall")</f>
        <v>Spring</v>
      </c>
      <c r="K1891" s="13">
        <v>45179</v>
      </c>
      <c r="L1891" s="9">
        <f t="shared" si="233"/>
        <v>185</v>
      </c>
      <c r="M1891" s="9" t="s">
        <v>14</v>
      </c>
      <c r="N1891" s="9">
        <v>35531</v>
      </c>
      <c r="O1891" s="9">
        <v>1581</v>
      </c>
      <c r="P1891" s="14">
        <v>1482.25</v>
      </c>
      <c r="Q1891" s="14">
        <f t="shared" si="234"/>
        <v>1482.25</v>
      </c>
      <c r="R1891" s="9">
        <v>0</v>
      </c>
      <c r="S1891" s="9" t="b">
        <v>1</v>
      </c>
      <c r="T1891" s="9">
        <v>0</v>
      </c>
      <c r="U1891" s="9">
        <f t="shared" si="235"/>
        <v>0</v>
      </c>
      <c r="V1891" s="14">
        <f t="shared" si="236"/>
        <v>-1482.25</v>
      </c>
      <c r="W1891" s="14">
        <f t="shared" si="237"/>
        <v>0</v>
      </c>
      <c r="X1891" s="14">
        <f t="shared" si="238"/>
        <v>0</v>
      </c>
      <c r="Y1891" s="9">
        <f t="shared" si="239"/>
        <v>0</v>
      </c>
    </row>
    <row r="1892" spans="1:25">
      <c r="A1892" s="5" t="s">
        <v>3897</v>
      </c>
      <c r="B1892" s="6" t="s">
        <v>3898</v>
      </c>
      <c r="C1892" s="7" t="s">
        <v>4127</v>
      </c>
      <c r="D1892" s="7">
        <v>45204</v>
      </c>
      <c r="E1892" s="6">
        <v>10</v>
      </c>
      <c r="F1892" s="6">
        <v>5</v>
      </c>
      <c r="G1892" s="6">
        <v>2023</v>
      </c>
      <c r="H1892" s="7">
        <f t="shared" si="232"/>
        <v>45204</v>
      </c>
      <c r="I1892" s="7" t="str" cm="1">
        <f t="array" ref="I1892">_xlfn.IFS(E1892=1,"January",E1892=2,"Febuary",E1892=3,"March",E1892=4,"April",E1892=5,"May",E1892=6,"June",E1892=7,"July",E1892=8,"August",E1892=9,"September",E1892=10,"October",E1892=11,"November",E1892=12,"December",E1892&gt;12,_xlfn.IFS(F1892=1,"January",F1892=2,"Febuary",F1892=3,"March",F1892=4,"April",F1892=5,"May",F1892=6,"June",F1892=7,"July",F1892=8,"August",F1892=9,"September",F1892=10,"October",F1892=11,"November",F1892=12,"December"))</f>
        <v>October</v>
      </c>
      <c r="J1892" s="7" t="str" cm="1">
        <f t="array" ref="J1892">_xlfn.IFS(OR(I1892="December",I1892="January",I1892="Febuary"),"Winter",OR(I1892="March",I1892="April",I1892="May"),"Spring",OR(I1892="June",I1892="July",I1892="August"),"Summer",OR(I1892="September",I1892="October",I1892="November"),"Fall")</f>
        <v>Fall</v>
      </c>
      <c r="K1892" s="11">
        <v>45070</v>
      </c>
      <c r="L1892" s="6">
        <f t="shared" si="233"/>
        <v>45234</v>
      </c>
      <c r="M1892" s="6" t="s">
        <v>33</v>
      </c>
      <c r="N1892" s="6">
        <v>9712</v>
      </c>
      <c r="O1892" s="6">
        <v>303</v>
      </c>
      <c r="P1892" s="12">
        <v>571.6</v>
      </c>
      <c r="Q1892" s="12">
        <f t="shared" si="234"/>
        <v>571.6</v>
      </c>
      <c r="R1892" s="6">
        <v>15</v>
      </c>
      <c r="S1892" s="6" t="b">
        <v>0</v>
      </c>
      <c r="T1892" s="6">
        <v>0</v>
      </c>
      <c r="U1892" s="6">
        <f t="shared" si="235"/>
        <v>0</v>
      </c>
      <c r="V1892" s="12">
        <f t="shared" si="236"/>
        <v>178.4</v>
      </c>
      <c r="W1892" s="12">
        <f t="shared" si="237"/>
        <v>38.1066666666667</v>
      </c>
      <c r="X1892" s="12">
        <f t="shared" si="238"/>
        <v>0</v>
      </c>
      <c r="Y1892" s="6">
        <f t="shared" si="239"/>
        <v>0</v>
      </c>
    </row>
    <row r="1893" spans="1:25">
      <c r="A1893" s="8" t="s">
        <v>3899</v>
      </c>
      <c r="B1893" s="9" t="s">
        <v>3900</v>
      </c>
      <c r="C1893" s="10" t="s">
        <v>4129</v>
      </c>
      <c r="D1893" s="10">
        <v>45181</v>
      </c>
      <c r="E1893" s="9">
        <v>9</v>
      </c>
      <c r="F1893" s="9">
        <v>12</v>
      </c>
      <c r="G1893" s="9">
        <v>2023</v>
      </c>
      <c r="H1893" s="10">
        <f t="shared" si="232"/>
        <v>45181</v>
      </c>
      <c r="I1893" s="10" t="str" cm="1">
        <f t="array" ref="I1893">_xlfn.IFS(E1893=1,"January",E1893=2,"Febuary",E1893=3,"March",E1893=4,"April",E1893=5,"May",E1893=6,"June",E1893=7,"July",E1893=8,"August",E1893=9,"September",E1893=10,"October",E1893=11,"November",E1893=12,"December",E1893&gt;12,_xlfn.IFS(F1893=1,"January",F1893=2,"Febuary",F1893=3,"March",F1893=4,"April",F1893=5,"May",F1893=6,"June",F1893=7,"July",F1893=8,"August",F1893=9,"September",F1893=10,"October",F1893=11,"November",F1893=12,"December"))</f>
        <v>September</v>
      </c>
      <c r="J1893" s="10" t="str" cm="1">
        <f t="array" ref="J1893">_xlfn.IFS(OR(I1893="December",I1893="January",I1893="Febuary"),"Winter",OR(I1893="March",I1893="April",I1893="May"),"Spring",OR(I1893="June",I1893="July",I1893="August"),"Summer",OR(I1893="September",I1893="October",I1893="November"),"Fall")</f>
        <v>Fall</v>
      </c>
      <c r="K1893" s="13">
        <v>45200</v>
      </c>
      <c r="L1893" s="9">
        <f t="shared" si="233"/>
        <v>19</v>
      </c>
      <c r="M1893" s="9" t="s">
        <v>415</v>
      </c>
      <c r="N1893" s="9">
        <v>66455</v>
      </c>
      <c r="O1893" s="9">
        <v>2763</v>
      </c>
      <c r="P1893" s="14">
        <v>2336.34</v>
      </c>
      <c r="Q1893" s="14">
        <f t="shared" si="234"/>
        <v>2336.34</v>
      </c>
      <c r="R1893" s="9">
        <v>365</v>
      </c>
      <c r="S1893" s="9" t="b">
        <v>1</v>
      </c>
      <c r="T1893" s="9">
        <v>0</v>
      </c>
      <c r="U1893" s="9">
        <f t="shared" si="235"/>
        <v>0</v>
      </c>
      <c r="V1893" s="14">
        <f t="shared" si="236"/>
        <v>15913.66</v>
      </c>
      <c r="W1893" s="14">
        <f t="shared" si="237"/>
        <v>6.40093150684932</v>
      </c>
      <c r="X1893" s="14">
        <f t="shared" si="238"/>
        <v>0</v>
      </c>
      <c r="Y1893" s="9">
        <f t="shared" si="239"/>
        <v>0</v>
      </c>
    </row>
    <row r="1894" spans="1:25">
      <c r="A1894" s="5" t="s">
        <v>3901</v>
      </c>
      <c r="B1894" s="6" t="s">
        <v>3902</v>
      </c>
      <c r="C1894" s="7" t="s">
        <v>4131</v>
      </c>
      <c r="D1894" s="7">
        <v>44929</v>
      </c>
      <c r="E1894" s="6">
        <v>1</v>
      </c>
      <c r="F1894" s="6">
        <v>3</v>
      </c>
      <c r="G1894" s="6">
        <v>2023</v>
      </c>
      <c r="H1894" s="7">
        <f t="shared" si="232"/>
        <v>44929</v>
      </c>
      <c r="I1894" s="7" t="str" cm="1">
        <f t="array" ref="I1894">_xlfn.IFS(E1894=1,"January",E1894=2,"Febuary",E1894=3,"March",E1894=4,"April",E1894=5,"May",E1894=6,"June",E1894=7,"July",E1894=8,"August",E1894=9,"September",E1894=10,"October",E1894=11,"November",E1894=12,"December",E1894&gt;12,_xlfn.IFS(F1894=1,"January",F1894=2,"Febuary",F1894=3,"March",F1894=4,"April",F1894=5,"May",F1894=6,"June",F1894=7,"July",F1894=8,"August",F1894=9,"September",F1894=10,"October",F1894=11,"November",F1894=12,"December"))</f>
        <v>January</v>
      </c>
      <c r="J1894" s="7" t="str" cm="1">
        <f t="array" ref="J1894">_xlfn.IFS(OR(I1894="December",I1894="January",I1894="Febuary"),"Winter",OR(I1894="March",I1894="April",I1894="May"),"Spring",OR(I1894="June",I1894="July",I1894="August"),"Summer",OR(I1894="September",I1894="October",I1894="November"),"Fall")</f>
        <v>Winter</v>
      </c>
      <c r="K1894" s="11">
        <v>44936</v>
      </c>
      <c r="L1894" s="6">
        <f t="shared" si="233"/>
        <v>7</v>
      </c>
      <c r="M1894" s="6" t="s">
        <v>33</v>
      </c>
      <c r="N1894" s="6">
        <v>75744</v>
      </c>
      <c r="O1894" s="6">
        <v>1656</v>
      </c>
      <c r="P1894" s="12">
        <v>1546.48</v>
      </c>
      <c r="Q1894" s="12">
        <f t="shared" si="234"/>
        <v>1546.48</v>
      </c>
      <c r="R1894" s="6">
        <v>324</v>
      </c>
      <c r="S1894" s="6" t="b">
        <v>1</v>
      </c>
      <c r="T1894" s="6">
        <v>0</v>
      </c>
      <c r="U1894" s="6">
        <f t="shared" si="235"/>
        <v>0</v>
      </c>
      <c r="V1894" s="12">
        <f t="shared" si="236"/>
        <v>14653.52</v>
      </c>
      <c r="W1894" s="12">
        <f t="shared" si="237"/>
        <v>4.77308641975309</v>
      </c>
      <c r="X1894" s="12">
        <f t="shared" si="238"/>
        <v>0</v>
      </c>
      <c r="Y1894" s="6">
        <f t="shared" si="239"/>
        <v>0</v>
      </c>
    </row>
    <row r="1895" spans="1:25">
      <c r="A1895" s="8" t="s">
        <v>3903</v>
      </c>
      <c r="B1895" s="9" t="s">
        <v>3904</v>
      </c>
      <c r="C1895" s="10" t="s">
        <v>4127</v>
      </c>
      <c r="D1895" s="10">
        <v>45038</v>
      </c>
      <c r="E1895" s="9">
        <v>4</v>
      </c>
      <c r="F1895" s="9">
        <v>22</v>
      </c>
      <c r="G1895" s="9">
        <v>2023</v>
      </c>
      <c r="H1895" s="10">
        <f t="shared" si="232"/>
        <v>45038</v>
      </c>
      <c r="I1895" s="10" t="str" cm="1">
        <f t="array" ref="I1895">_xlfn.IFS(E1895=1,"January",E1895=2,"Febuary",E1895=3,"March",E1895=4,"April",E1895=5,"May",E1895=6,"June",E1895=7,"July",E1895=8,"August",E1895=9,"September",E1895=10,"October",E1895=11,"November",E1895=12,"December",E1895&gt;12,_xlfn.IFS(F1895=1,"January",F1895=2,"Febuary",F1895=3,"March",F1895=4,"April",F1895=5,"May",F1895=6,"June",F1895=7,"July",F1895=8,"August",F1895=9,"September",F1895=10,"October",F1895=11,"November",F1895=12,"December"))</f>
        <v>April</v>
      </c>
      <c r="J1895" s="10" t="str" cm="1">
        <f t="array" ref="J1895">_xlfn.IFS(OR(I1895="December",I1895="January",I1895="Febuary"),"Winter",OR(I1895="March",I1895="April",I1895="May"),"Spring",OR(I1895="June",I1895="July",I1895="August"),"Summer",OR(I1895="September",I1895="October",I1895="November"),"Fall")</f>
        <v>Spring</v>
      </c>
      <c r="K1895" s="13">
        <v>45052</v>
      </c>
      <c r="L1895" s="9">
        <f t="shared" si="233"/>
        <v>14</v>
      </c>
      <c r="M1895" s="9" t="s">
        <v>41</v>
      </c>
      <c r="N1895" s="9">
        <v>6109</v>
      </c>
      <c r="O1895" s="9">
        <v>193</v>
      </c>
      <c r="P1895" s="14">
        <v>203.43</v>
      </c>
      <c r="Q1895" s="14">
        <f t="shared" si="234"/>
        <v>203.43</v>
      </c>
      <c r="R1895" s="9">
        <v>22</v>
      </c>
      <c r="S1895" s="9" t="b">
        <v>1</v>
      </c>
      <c r="T1895" s="9">
        <v>0</v>
      </c>
      <c r="U1895" s="9">
        <f t="shared" si="235"/>
        <v>0</v>
      </c>
      <c r="V1895" s="14">
        <f t="shared" si="236"/>
        <v>896.57</v>
      </c>
      <c r="W1895" s="14">
        <f t="shared" si="237"/>
        <v>9.24681818181818</v>
      </c>
      <c r="X1895" s="14">
        <f t="shared" si="238"/>
        <v>0</v>
      </c>
      <c r="Y1895" s="9">
        <f t="shared" si="239"/>
        <v>0</v>
      </c>
    </row>
    <row r="1896" spans="1:25">
      <c r="A1896" s="5" t="s">
        <v>3905</v>
      </c>
      <c r="B1896" s="6" t="s">
        <v>3906</v>
      </c>
      <c r="C1896" s="7" t="s">
        <v>4128</v>
      </c>
      <c r="D1896" s="7">
        <v>45136</v>
      </c>
      <c r="E1896" s="6">
        <v>7</v>
      </c>
      <c r="F1896" s="6">
        <v>29</v>
      </c>
      <c r="G1896" s="6">
        <v>2023</v>
      </c>
      <c r="H1896" s="7">
        <f t="shared" si="232"/>
        <v>45136</v>
      </c>
      <c r="I1896" s="7" t="str" cm="1">
        <f t="array" ref="I1896">_xlfn.IFS(E1896=1,"January",E1896=2,"Febuary",E1896=3,"March",E1896=4,"April",E1896=5,"May",E1896=6,"June",E1896=7,"July",E1896=8,"August",E1896=9,"September",E1896=10,"October",E1896=11,"November",E1896=12,"December",E1896&gt;12,_xlfn.IFS(F1896=1,"January",F1896=2,"Febuary",F1896=3,"March",F1896=4,"April",F1896=5,"May",F1896=6,"June",F1896=7,"July",F1896=8,"August",F1896=9,"September",F1896=10,"October",F1896=11,"November",F1896=12,"December"))</f>
        <v>July</v>
      </c>
      <c r="J1896" s="7" t="str" cm="1">
        <f t="array" ref="J1896">_xlfn.IFS(OR(I1896="December",I1896="January",I1896="Febuary"),"Winter",OR(I1896="March",I1896="April",I1896="May"),"Spring",OR(I1896="June",I1896="July",I1896="August"),"Summer",OR(I1896="September",I1896="October",I1896="November"),"Fall")</f>
        <v>Summer</v>
      </c>
      <c r="K1896" s="11">
        <v>45162</v>
      </c>
      <c r="L1896" s="6">
        <f t="shared" si="233"/>
        <v>26</v>
      </c>
      <c r="M1896" s="6" t="s">
        <v>23</v>
      </c>
      <c r="N1896" s="6">
        <v>50268</v>
      </c>
      <c r="O1896" s="6">
        <v>1196</v>
      </c>
      <c r="P1896" s="12">
        <v>1788.75</v>
      </c>
      <c r="Q1896" s="12">
        <f t="shared" si="234"/>
        <v>1788.75</v>
      </c>
      <c r="R1896" s="6">
        <v>156</v>
      </c>
      <c r="S1896" s="6" t="b">
        <v>1</v>
      </c>
      <c r="T1896" s="6">
        <v>0</v>
      </c>
      <c r="U1896" s="6">
        <f t="shared" si="235"/>
        <v>0</v>
      </c>
      <c r="V1896" s="12">
        <f t="shared" si="236"/>
        <v>6011.25</v>
      </c>
      <c r="W1896" s="12">
        <f t="shared" si="237"/>
        <v>11.4663461538462</v>
      </c>
      <c r="X1896" s="12">
        <f t="shared" si="238"/>
        <v>0</v>
      </c>
      <c r="Y1896" s="6">
        <f t="shared" si="239"/>
        <v>0</v>
      </c>
    </row>
    <row r="1897" spans="1:25">
      <c r="A1897" s="8" t="s">
        <v>3907</v>
      </c>
      <c r="B1897" s="9" t="s">
        <v>3908</v>
      </c>
      <c r="C1897" s="10" t="s">
        <v>4127</v>
      </c>
      <c r="D1897" s="10">
        <v>44930</v>
      </c>
      <c r="E1897" s="9">
        <v>1</v>
      </c>
      <c r="F1897" s="9">
        <v>4</v>
      </c>
      <c r="G1897" s="9">
        <v>2023</v>
      </c>
      <c r="H1897" s="10">
        <f t="shared" si="232"/>
        <v>44930</v>
      </c>
      <c r="I1897" s="10" t="str" cm="1">
        <f t="array" ref="I1897">_xlfn.IFS(E1897=1,"January",E1897=2,"Febuary",E1897=3,"March",E1897=4,"April",E1897=5,"May",E1897=6,"June",E1897=7,"July",E1897=8,"August",E1897=9,"September",E1897=10,"October",E1897=11,"November",E1897=12,"December",E1897&gt;12,_xlfn.IFS(F1897=1,"January",F1897=2,"Febuary",F1897=3,"March",F1897=4,"April",F1897=5,"May",F1897=6,"June",F1897=7,"July",F1897=8,"August",F1897=9,"September",F1897=10,"October",F1897=11,"November",F1897=12,"December"))</f>
        <v>January</v>
      </c>
      <c r="J1897" s="10" t="str" cm="1">
        <f t="array" ref="J1897">_xlfn.IFS(OR(I1897="December",I1897="January",I1897="Febuary"),"Winter",OR(I1897="March",I1897="April",I1897="May"),"Spring",OR(I1897="June",I1897="July",I1897="August"),"Summer",OR(I1897="September",I1897="October",I1897="November"),"Fall")</f>
        <v>Winter</v>
      </c>
      <c r="K1897" s="13">
        <v>44957</v>
      </c>
      <c r="L1897" s="9">
        <f t="shared" si="233"/>
        <v>27</v>
      </c>
      <c r="M1897" s="9" t="s">
        <v>41</v>
      </c>
      <c r="N1897" s="9">
        <v>55615</v>
      </c>
      <c r="O1897" s="9">
        <v>1477</v>
      </c>
      <c r="P1897" s="14">
        <v>1000.46</v>
      </c>
      <c r="Q1897" s="14">
        <f t="shared" si="234"/>
        <v>1000.46</v>
      </c>
      <c r="R1897" s="9">
        <v>288</v>
      </c>
      <c r="S1897" s="9" t="b">
        <v>1</v>
      </c>
      <c r="T1897" s="9">
        <v>0</v>
      </c>
      <c r="U1897" s="9">
        <f t="shared" si="235"/>
        <v>0</v>
      </c>
      <c r="V1897" s="14">
        <f t="shared" si="236"/>
        <v>13399.54</v>
      </c>
      <c r="W1897" s="14">
        <f t="shared" si="237"/>
        <v>3.47381944444444</v>
      </c>
      <c r="X1897" s="14">
        <f t="shared" si="238"/>
        <v>0</v>
      </c>
      <c r="Y1897" s="9">
        <f t="shared" si="239"/>
        <v>0</v>
      </c>
    </row>
    <row r="1898" spans="1:25">
      <c r="A1898" s="5" t="s">
        <v>3909</v>
      </c>
      <c r="B1898" s="6" t="s">
        <v>3910</v>
      </c>
      <c r="C1898" s="7" t="s">
        <v>4128</v>
      </c>
      <c r="D1898" s="7">
        <v>45244</v>
      </c>
      <c r="E1898" s="6">
        <v>11</v>
      </c>
      <c r="F1898" s="6">
        <v>14</v>
      </c>
      <c r="G1898" s="6">
        <v>2023</v>
      </c>
      <c r="H1898" s="7">
        <f t="shared" si="232"/>
        <v>45244</v>
      </c>
      <c r="I1898" s="7" t="str" cm="1">
        <f t="array" ref="I1898">_xlfn.IFS(E1898=1,"January",E1898=2,"Febuary",E1898=3,"March",E1898=4,"April",E1898=5,"May",E1898=6,"June",E1898=7,"July",E1898=8,"August",E1898=9,"September",E1898=10,"October",E1898=11,"November",E1898=12,"December",E1898&gt;12,_xlfn.IFS(F1898=1,"January",F1898=2,"Febuary",F1898=3,"March",F1898=4,"April",F1898=5,"May",F1898=6,"June",F1898=7,"July",F1898=8,"August",F1898=9,"September",F1898=10,"October",F1898=11,"November",F1898=12,"December"))</f>
        <v>November</v>
      </c>
      <c r="J1898" s="7" t="str" cm="1">
        <f t="array" ref="J1898">_xlfn.IFS(OR(I1898="December",I1898="January",I1898="Febuary"),"Winter",OR(I1898="March",I1898="April",I1898="May"),"Spring",OR(I1898="June",I1898="July",I1898="August"),"Summer",OR(I1898="September",I1898="October",I1898="November"),"Fall")</f>
        <v>Fall</v>
      </c>
      <c r="K1898" s="11">
        <v>45273</v>
      </c>
      <c r="L1898" s="6">
        <f t="shared" si="233"/>
        <v>29</v>
      </c>
      <c r="M1898" s="6" t="s">
        <v>19</v>
      </c>
      <c r="N1898" s="6">
        <v>83503</v>
      </c>
      <c r="O1898" s="6">
        <v>3281</v>
      </c>
      <c r="P1898" s="12">
        <v>6335.34</v>
      </c>
      <c r="Q1898" s="12">
        <f t="shared" si="234"/>
        <v>3636.145</v>
      </c>
      <c r="R1898" s="6">
        <v>289</v>
      </c>
      <c r="S1898" s="6" t="b">
        <v>0</v>
      </c>
      <c r="T1898" s="6">
        <v>0</v>
      </c>
      <c r="U1898" s="6">
        <f t="shared" si="235"/>
        <v>0</v>
      </c>
      <c r="V1898" s="12">
        <f t="shared" si="236"/>
        <v>10813.855</v>
      </c>
      <c r="W1898" s="12">
        <f t="shared" si="237"/>
        <v>12.5818166089965</v>
      </c>
      <c r="X1898" s="12">
        <f t="shared" si="238"/>
        <v>0</v>
      </c>
      <c r="Y1898" s="6">
        <f t="shared" si="239"/>
        <v>0</v>
      </c>
    </row>
    <row r="1899" spans="1:25">
      <c r="A1899" s="8" t="s">
        <v>3911</v>
      </c>
      <c r="B1899" s="9" t="s">
        <v>3912</v>
      </c>
      <c r="C1899" s="10" t="s">
        <v>4128</v>
      </c>
      <c r="D1899" s="10" t="s">
        <v>3913</v>
      </c>
      <c r="E1899" s="9">
        <v>17</v>
      </c>
      <c r="F1899" s="9">
        <v>4</v>
      </c>
      <c r="G1899" s="9">
        <v>2023</v>
      </c>
      <c r="H1899" s="10">
        <f t="shared" si="232"/>
        <v>45033</v>
      </c>
      <c r="I1899" s="10" t="str" cm="1">
        <f t="array" ref="I1899">_xlfn.IFS(E1899=1,"January",E1899=2,"Febuary",E1899=3,"March",E1899=4,"April",E1899=5,"May",E1899=6,"June",E1899=7,"July",E1899=8,"August",E1899=9,"September",E1899=10,"October",E1899=11,"November",E1899=12,"December",E1899&gt;12,_xlfn.IFS(F1899=1,"January",F1899=2,"Febuary",F1899=3,"March",F1899=4,"April",F1899=5,"May",F1899=6,"June",F1899=7,"July",F1899=8,"August",F1899=9,"September",F1899=10,"October",F1899=11,"November",F1899=12,"December"))</f>
        <v>April</v>
      </c>
      <c r="J1899" s="10" t="str" cm="1">
        <f t="array" ref="J1899">_xlfn.IFS(OR(I1899="December",I1899="January",I1899="Febuary"),"Winter",OR(I1899="March",I1899="April",I1899="May"),"Spring",OR(I1899="June",I1899="July",I1899="August"),"Summer",OR(I1899="September",I1899="October",I1899="November"),"Fall")</f>
        <v>Spring</v>
      </c>
      <c r="K1899" s="13">
        <v>45038</v>
      </c>
      <c r="L1899" s="9">
        <f t="shared" si="233"/>
        <v>5</v>
      </c>
      <c r="M1899" s="9" t="s">
        <v>138</v>
      </c>
      <c r="N1899" s="9">
        <v>30759</v>
      </c>
      <c r="O1899" s="9">
        <v>1392</v>
      </c>
      <c r="P1899" s="14">
        <v>-2503.31</v>
      </c>
      <c r="Q1899" s="14">
        <f t="shared" si="234"/>
        <v>345.555</v>
      </c>
      <c r="R1899" s="9">
        <v>0</v>
      </c>
      <c r="S1899" s="9" t="b">
        <v>1</v>
      </c>
      <c r="T1899" s="9">
        <v>0</v>
      </c>
      <c r="U1899" s="9">
        <f t="shared" si="235"/>
        <v>0</v>
      </c>
      <c r="V1899" s="14">
        <f t="shared" si="236"/>
        <v>-345.555</v>
      </c>
      <c r="W1899" s="14">
        <f t="shared" si="237"/>
        <v>0</v>
      </c>
      <c r="X1899" s="14">
        <f t="shared" si="238"/>
        <v>0</v>
      </c>
      <c r="Y1899" s="9">
        <f t="shared" si="239"/>
        <v>0</v>
      </c>
    </row>
    <row r="1900" spans="1:25">
      <c r="A1900" s="5" t="s">
        <v>3914</v>
      </c>
      <c r="B1900" s="6" t="s">
        <v>3915</v>
      </c>
      <c r="C1900" s="7" t="s">
        <v>4129</v>
      </c>
      <c r="D1900" s="7" t="s">
        <v>865</v>
      </c>
      <c r="E1900" s="6">
        <v>17</v>
      </c>
      <c r="F1900" s="6">
        <v>3</v>
      </c>
      <c r="G1900" s="6">
        <v>2023</v>
      </c>
      <c r="H1900" s="7">
        <f t="shared" si="232"/>
        <v>45002</v>
      </c>
      <c r="I1900" s="7" t="str" cm="1">
        <f t="array" ref="I1900">_xlfn.IFS(E1900=1,"January",E1900=2,"Febuary",E1900=3,"March",E1900=4,"April",E1900=5,"May",E1900=6,"June",E1900=7,"July",E1900=8,"August",E1900=9,"September",E1900=10,"October",E1900=11,"November",E1900=12,"December",E1900&gt;12,_xlfn.IFS(F1900=1,"January",F1900=2,"Febuary",F1900=3,"March",F1900=4,"April",F1900=5,"May",F1900=6,"June",F1900=7,"July",F1900=8,"August",F1900=9,"September",F1900=10,"October",F1900=11,"November",F1900=12,"December"))</f>
        <v>March</v>
      </c>
      <c r="J1900" s="7" t="str" cm="1">
        <f t="array" ref="J1900">_xlfn.IFS(OR(I1900="December",I1900="January",I1900="Febuary"),"Winter",OR(I1900="March",I1900="April",I1900="May"),"Spring",OR(I1900="June",I1900="July",I1900="August"),"Summer",OR(I1900="September",I1900="October",I1900="November"),"Fall")</f>
        <v>Spring</v>
      </c>
      <c r="K1900" s="11">
        <v>45016</v>
      </c>
      <c r="L1900" s="6">
        <f t="shared" si="233"/>
        <v>14</v>
      </c>
      <c r="M1900" s="6" t="s">
        <v>23</v>
      </c>
      <c r="N1900" s="6">
        <v>86708</v>
      </c>
      <c r="O1900" s="6">
        <v>1288</v>
      </c>
      <c r="P1900" s="12">
        <v>1759.18</v>
      </c>
      <c r="Q1900" s="12">
        <f t="shared" si="234"/>
        <v>1759.18</v>
      </c>
      <c r="R1900" s="6">
        <v>0</v>
      </c>
      <c r="S1900" s="6" t="b">
        <v>0</v>
      </c>
      <c r="T1900" s="6">
        <v>0</v>
      </c>
      <c r="U1900" s="6">
        <f t="shared" si="235"/>
        <v>0</v>
      </c>
      <c r="V1900" s="12">
        <f t="shared" si="236"/>
        <v>-1759.18</v>
      </c>
      <c r="W1900" s="12">
        <f t="shared" si="237"/>
        <v>0</v>
      </c>
      <c r="X1900" s="12">
        <f t="shared" si="238"/>
        <v>0</v>
      </c>
      <c r="Y1900" s="6">
        <f t="shared" si="239"/>
        <v>0</v>
      </c>
    </row>
    <row r="1901" spans="1:25">
      <c r="A1901" s="8" t="s">
        <v>3916</v>
      </c>
      <c r="B1901" s="9" t="s">
        <v>3917</v>
      </c>
      <c r="C1901" s="10" t="s">
        <v>4131</v>
      </c>
      <c r="D1901" s="10" t="s">
        <v>3918</v>
      </c>
      <c r="E1901" s="9">
        <v>28</v>
      </c>
      <c r="F1901" s="9">
        <v>6</v>
      </c>
      <c r="G1901" s="9">
        <v>2023</v>
      </c>
      <c r="H1901" s="10">
        <f t="shared" si="232"/>
        <v>45105</v>
      </c>
      <c r="I1901" s="10" t="str" cm="1">
        <f t="array" ref="I1901">_xlfn.IFS(E1901=1,"January",E1901=2,"Febuary",E1901=3,"March",E1901=4,"April",E1901=5,"May",E1901=6,"June",E1901=7,"July",E1901=8,"August",E1901=9,"September",E1901=10,"October",E1901=11,"November",E1901=12,"December",E1901&gt;12,_xlfn.IFS(F1901=1,"January",F1901=2,"Febuary",F1901=3,"March",F1901=4,"April",F1901=5,"May",F1901=6,"June",F1901=7,"July",F1901=8,"August",F1901=9,"September",F1901=10,"October",F1901=11,"November",F1901=12,"December"))</f>
        <v>June</v>
      </c>
      <c r="J1901" s="10" t="str" cm="1">
        <f t="array" ref="J1901">_xlfn.IFS(OR(I1901="December",I1901="January",I1901="Febuary"),"Winter",OR(I1901="March",I1901="April",I1901="May"),"Spring",OR(I1901="June",I1901="July",I1901="August"),"Summer",OR(I1901="September",I1901="October",I1901="November"),"Fall")</f>
        <v>Summer</v>
      </c>
      <c r="K1901" s="13">
        <v>45123</v>
      </c>
      <c r="L1901" s="9">
        <f t="shared" si="233"/>
        <v>18</v>
      </c>
      <c r="M1901" s="9" t="s">
        <v>23</v>
      </c>
      <c r="N1901" s="9">
        <v>61112</v>
      </c>
      <c r="O1901" s="9">
        <v>2162</v>
      </c>
      <c r="P1901" s="14">
        <v>3266.9</v>
      </c>
      <c r="Q1901" s="14">
        <f t="shared" si="234"/>
        <v>3266.9</v>
      </c>
      <c r="R1901" s="9">
        <v>292</v>
      </c>
      <c r="S1901" s="9" t="b">
        <v>1</v>
      </c>
      <c r="T1901" s="9">
        <v>0</v>
      </c>
      <c r="U1901" s="9">
        <f t="shared" si="235"/>
        <v>0</v>
      </c>
      <c r="V1901" s="14">
        <f t="shared" si="236"/>
        <v>11333.1</v>
      </c>
      <c r="W1901" s="14">
        <f t="shared" si="237"/>
        <v>11.1880136986301</v>
      </c>
      <c r="X1901" s="14">
        <f t="shared" si="238"/>
        <v>0</v>
      </c>
      <c r="Y1901" s="9">
        <f t="shared" si="239"/>
        <v>0</v>
      </c>
    </row>
    <row r="1902" spans="1:25">
      <c r="A1902" s="5" t="s">
        <v>3919</v>
      </c>
      <c r="B1902" s="6" t="s">
        <v>3920</v>
      </c>
      <c r="C1902" s="7" t="s">
        <v>4129</v>
      </c>
      <c r="D1902" s="7">
        <v>44943</v>
      </c>
      <c r="E1902" s="6">
        <v>1</v>
      </c>
      <c r="F1902" s="6">
        <v>17</v>
      </c>
      <c r="G1902" s="6">
        <v>2023</v>
      </c>
      <c r="H1902" s="7">
        <f t="shared" si="232"/>
        <v>44943</v>
      </c>
      <c r="I1902" s="7" t="str" cm="1">
        <f t="array" ref="I1902">_xlfn.IFS(E1902=1,"January",E1902=2,"Febuary",E1902=3,"March",E1902=4,"April",E1902=5,"May",E1902=6,"June",E1902=7,"July",E1902=8,"August",E1902=9,"September",E1902=10,"October",E1902=11,"November",E1902=12,"December",E1902&gt;12,_xlfn.IFS(F1902=1,"January",F1902=2,"Febuary",F1902=3,"March",F1902=4,"April",F1902=5,"May",F1902=6,"June",F1902=7,"July",F1902=8,"August",F1902=9,"September",F1902=10,"October",F1902=11,"November",F1902=12,"December"))</f>
        <v>January</v>
      </c>
      <c r="J1902" s="7" t="str" cm="1">
        <f t="array" ref="J1902">_xlfn.IFS(OR(I1902="December",I1902="January",I1902="Febuary"),"Winter",OR(I1902="March",I1902="April",I1902="May"),"Spring",OR(I1902="June",I1902="July",I1902="August"),"Summer",OR(I1902="September",I1902="October",I1902="November"),"Fall")</f>
        <v>Winter</v>
      </c>
      <c r="K1902" s="11">
        <v>44962</v>
      </c>
      <c r="L1902" s="6">
        <f t="shared" si="233"/>
        <v>19</v>
      </c>
      <c r="M1902" s="6" t="s">
        <v>33</v>
      </c>
      <c r="N1902" s="6">
        <v>27589</v>
      </c>
      <c r="O1902" s="6">
        <v>918</v>
      </c>
      <c r="P1902" s="12">
        <v>481.94</v>
      </c>
      <c r="Q1902" s="12">
        <f t="shared" si="234"/>
        <v>481.94</v>
      </c>
      <c r="R1902" s="6">
        <v>93</v>
      </c>
      <c r="S1902" s="6" t="b">
        <v>1</v>
      </c>
      <c r="T1902" s="6">
        <v>0</v>
      </c>
      <c r="U1902" s="6">
        <f t="shared" si="235"/>
        <v>0</v>
      </c>
      <c r="V1902" s="12">
        <f t="shared" si="236"/>
        <v>4168.06</v>
      </c>
      <c r="W1902" s="12">
        <f t="shared" si="237"/>
        <v>5.18215053763441</v>
      </c>
      <c r="X1902" s="12">
        <f t="shared" si="238"/>
        <v>0</v>
      </c>
      <c r="Y1902" s="6">
        <f t="shared" si="239"/>
        <v>0</v>
      </c>
    </row>
    <row r="1903" spans="1:25">
      <c r="A1903" s="8" t="s">
        <v>3921</v>
      </c>
      <c r="B1903" s="9" t="s">
        <v>3922</v>
      </c>
      <c r="C1903" s="10" t="s">
        <v>4127</v>
      </c>
      <c r="D1903" s="10">
        <v>45079</v>
      </c>
      <c r="E1903" s="9">
        <v>6</v>
      </c>
      <c r="F1903" s="9">
        <v>2</v>
      </c>
      <c r="G1903" s="9">
        <v>2023</v>
      </c>
      <c r="H1903" s="10">
        <f t="shared" si="232"/>
        <v>45079</v>
      </c>
      <c r="I1903" s="10" t="str" cm="1">
        <f t="array" ref="I1903">_xlfn.IFS(E1903=1,"January",E1903=2,"Febuary",E1903=3,"March",E1903=4,"April",E1903=5,"May",E1903=6,"June",E1903=7,"July",E1903=8,"August",E1903=9,"September",E1903=10,"October",E1903=11,"November",E1903=12,"December",E1903&gt;12,_xlfn.IFS(F1903=1,"January",F1903=2,"Febuary",F1903=3,"March",F1903=4,"April",F1903=5,"May",F1903=6,"June",F1903=7,"July",F1903=8,"August",F1903=9,"September",F1903=10,"October",F1903=11,"November",F1903=12,"December"))</f>
        <v>June</v>
      </c>
      <c r="J1903" s="10" t="str" cm="1">
        <f t="array" ref="J1903">_xlfn.IFS(OR(I1903="December",I1903="January",I1903="Febuary"),"Winter",OR(I1903="March",I1903="April",I1903="May"),"Spring",OR(I1903="June",I1903="July",I1903="August"),"Summer",OR(I1903="September",I1903="October",I1903="November"),"Fall")</f>
        <v>Summer</v>
      </c>
      <c r="K1903" s="13">
        <v>44972</v>
      </c>
      <c r="L1903" s="9">
        <f t="shared" si="233"/>
        <v>45109</v>
      </c>
      <c r="M1903" s="9" t="s">
        <v>33</v>
      </c>
      <c r="N1903" s="9">
        <v>31015</v>
      </c>
      <c r="O1903" s="9">
        <v>457</v>
      </c>
      <c r="P1903" s="14">
        <v>460.85</v>
      </c>
      <c r="Q1903" s="14">
        <f t="shared" si="234"/>
        <v>460.85</v>
      </c>
      <c r="R1903" s="9">
        <v>61</v>
      </c>
      <c r="S1903" s="9" t="b">
        <v>0</v>
      </c>
      <c r="T1903" s="9">
        <v>0</v>
      </c>
      <c r="U1903" s="9">
        <f t="shared" si="235"/>
        <v>0</v>
      </c>
      <c r="V1903" s="14">
        <f t="shared" si="236"/>
        <v>2589.15</v>
      </c>
      <c r="W1903" s="14">
        <f t="shared" si="237"/>
        <v>7.55491803278689</v>
      </c>
      <c r="X1903" s="14">
        <f t="shared" si="238"/>
        <v>0</v>
      </c>
      <c r="Y1903" s="9">
        <f t="shared" si="239"/>
        <v>0</v>
      </c>
    </row>
    <row r="1904" spans="1:25">
      <c r="A1904" s="5" t="s">
        <v>3923</v>
      </c>
      <c r="B1904" s="6" t="s">
        <v>3924</v>
      </c>
      <c r="C1904" s="7" t="s">
        <v>4131</v>
      </c>
      <c r="D1904" s="7">
        <v>44982</v>
      </c>
      <c r="E1904" s="6">
        <v>2</v>
      </c>
      <c r="F1904" s="6">
        <v>25</v>
      </c>
      <c r="G1904" s="6">
        <v>2023</v>
      </c>
      <c r="H1904" s="7">
        <f t="shared" si="232"/>
        <v>44982</v>
      </c>
      <c r="I1904" s="7" t="str" cm="1">
        <f t="array" ref="I1904">_xlfn.IFS(E1904=1,"January",E1904=2,"Febuary",E1904=3,"March",E1904=4,"April",E1904=5,"May",E1904=6,"June",E1904=7,"July",E1904=8,"August",E1904=9,"September",E1904=10,"October",E1904=11,"November",E1904=12,"December",E1904&gt;12,_xlfn.IFS(F1904=1,"January",F1904=2,"Febuary",F1904=3,"March",F1904=4,"April",F1904=5,"May",F1904=6,"June",F1904=7,"July",F1904=8,"August",F1904=9,"September",F1904=10,"October",F1904=11,"November",F1904=12,"December"))</f>
        <v>Febuary</v>
      </c>
      <c r="J1904" s="7" t="str" cm="1">
        <f t="array" ref="J1904">_xlfn.IFS(OR(I1904="December",I1904="January",I1904="Febuary"),"Winter",OR(I1904="March",I1904="April",I1904="May"),"Spring",OR(I1904="June",I1904="July",I1904="August"),"Summer",OR(I1904="September",I1904="October",I1904="November"),"Fall")</f>
        <v>Winter</v>
      </c>
      <c r="K1904" s="11">
        <v>45012</v>
      </c>
      <c r="L1904" s="6">
        <f t="shared" si="233"/>
        <v>30</v>
      </c>
      <c r="M1904" s="6" t="s">
        <v>23</v>
      </c>
      <c r="N1904" s="6">
        <v>30009</v>
      </c>
      <c r="O1904" s="6">
        <v>554</v>
      </c>
      <c r="P1904" s="12">
        <v>938.19</v>
      </c>
      <c r="Q1904" s="12">
        <f t="shared" si="234"/>
        <v>938.19</v>
      </c>
      <c r="R1904" s="6">
        <v>33</v>
      </c>
      <c r="S1904" s="6" t="b">
        <v>1</v>
      </c>
      <c r="T1904" s="6">
        <v>0</v>
      </c>
      <c r="U1904" s="6">
        <f t="shared" si="235"/>
        <v>0</v>
      </c>
      <c r="V1904" s="12">
        <f t="shared" si="236"/>
        <v>711.81</v>
      </c>
      <c r="W1904" s="12">
        <f t="shared" si="237"/>
        <v>28.43</v>
      </c>
      <c r="X1904" s="12">
        <f t="shared" si="238"/>
        <v>0</v>
      </c>
      <c r="Y1904" s="6">
        <f t="shared" si="239"/>
        <v>0</v>
      </c>
    </row>
    <row r="1905" spans="1:25">
      <c r="A1905" s="8" t="s">
        <v>3925</v>
      </c>
      <c r="B1905" s="9" t="s">
        <v>3926</v>
      </c>
      <c r="C1905" s="10" t="s">
        <v>4127</v>
      </c>
      <c r="D1905" s="10">
        <v>45271</v>
      </c>
      <c r="E1905" s="9">
        <v>12</v>
      </c>
      <c r="F1905" s="9">
        <v>11</v>
      </c>
      <c r="G1905" s="9">
        <v>2023</v>
      </c>
      <c r="H1905" s="10">
        <f t="shared" si="232"/>
        <v>45271</v>
      </c>
      <c r="I1905" s="10" t="str" cm="1">
        <f t="array" ref="I1905">_xlfn.IFS(E1905=1,"January",E1905=2,"Febuary",E1905=3,"March",E1905=4,"April",E1905=5,"May",E1905=6,"June",E1905=7,"July",E1905=8,"August",E1905=9,"September",E1905=10,"October",E1905=11,"November",E1905=12,"December",E1905&gt;12,_xlfn.IFS(F1905=1,"January",F1905=2,"Febuary",F1905=3,"March",F1905=4,"April",F1905=5,"May",F1905=6,"June",F1905=7,"July",F1905=8,"August",F1905=9,"September",F1905=10,"October",F1905=11,"November",F1905=12,"December"))</f>
        <v>December</v>
      </c>
      <c r="J1905" s="10" t="str" cm="1">
        <f t="array" ref="J1905">_xlfn.IFS(OR(I1905="December",I1905="January",I1905="Febuary"),"Winter",OR(I1905="March",I1905="April",I1905="May"),"Spring",OR(I1905="June",I1905="July",I1905="August"),"Summer",OR(I1905="September",I1905="October",I1905="November"),"Fall")</f>
        <v>Winter</v>
      </c>
      <c r="K1905" s="13">
        <v>45278</v>
      </c>
      <c r="L1905" s="9">
        <f t="shared" si="233"/>
        <v>7</v>
      </c>
      <c r="M1905" s="9" t="s">
        <v>33</v>
      </c>
      <c r="N1905" s="9">
        <v>84309</v>
      </c>
      <c r="O1905" s="9">
        <v>1891</v>
      </c>
      <c r="P1905" s="14">
        <v>1165.28</v>
      </c>
      <c r="Q1905" s="14">
        <f t="shared" si="234"/>
        <v>1165.28</v>
      </c>
      <c r="R1905" s="9">
        <v>311</v>
      </c>
      <c r="S1905" s="9" t="b">
        <v>0</v>
      </c>
      <c r="T1905" s="9">
        <v>0</v>
      </c>
      <c r="U1905" s="9">
        <f t="shared" si="235"/>
        <v>0</v>
      </c>
      <c r="V1905" s="14">
        <f t="shared" si="236"/>
        <v>14384.72</v>
      </c>
      <c r="W1905" s="14">
        <f t="shared" si="237"/>
        <v>3.74688102893891</v>
      </c>
      <c r="X1905" s="14">
        <f t="shared" si="238"/>
        <v>0</v>
      </c>
      <c r="Y1905" s="9">
        <f t="shared" si="239"/>
        <v>0</v>
      </c>
    </row>
    <row r="1906" spans="1:25">
      <c r="A1906" s="5" t="s">
        <v>3927</v>
      </c>
      <c r="B1906" s="6" t="s">
        <v>3928</v>
      </c>
      <c r="C1906" s="7" t="s">
        <v>4127</v>
      </c>
      <c r="D1906" s="7">
        <v>45285</v>
      </c>
      <c r="E1906" s="6">
        <v>12</v>
      </c>
      <c r="F1906" s="6">
        <v>25</v>
      </c>
      <c r="G1906" s="6">
        <v>2023</v>
      </c>
      <c r="H1906" s="7">
        <f t="shared" si="232"/>
        <v>45285</v>
      </c>
      <c r="I1906" s="7" t="str" cm="1">
        <f t="array" ref="I1906">_xlfn.IFS(E1906=1,"January",E1906=2,"Febuary",E1906=3,"March",E1906=4,"April",E1906=5,"May",E1906=6,"June",E1906=7,"July",E1906=8,"August",E1906=9,"September",E1906=10,"October",E1906=11,"November",E1906=12,"December",E1906&gt;12,_xlfn.IFS(F1906=1,"January",F1906=2,"Febuary",F1906=3,"March",F1906=4,"April",F1906=5,"May",F1906=6,"June",F1906=7,"July",F1906=8,"August",F1906=9,"September",F1906=10,"October",F1906=11,"November",F1906=12,"December"))</f>
        <v>December</v>
      </c>
      <c r="J1906" s="7" t="str" cm="1">
        <f t="array" ref="J1906">_xlfn.IFS(OR(I1906="December",I1906="January",I1906="Febuary"),"Winter",OR(I1906="March",I1906="April",I1906="May"),"Spring",OR(I1906="June",I1906="July",I1906="August"),"Summer",OR(I1906="September",I1906="October",I1906="November"),"Fall")</f>
        <v>Winter</v>
      </c>
      <c r="K1906" s="11">
        <v>45286</v>
      </c>
      <c r="L1906" s="6">
        <f t="shared" si="233"/>
        <v>1</v>
      </c>
      <c r="M1906" s="6" t="s">
        <v>14</v>
      </c>
      <c r="N1906" s="6">
        <v>63046</v>
      </c>
      <c r="O1906" s="6">
        <v>1051</v>
      </c>
      <c r="P1906" s="12">
        <v>970.57</v>
      </c>
      <c r="Q1906" s="12">
        <f t="shared" si="234"/>
        <v>970.57</v>
      </c>
      <c r="R1906" s="6">
        <v>0</v>
      </c>
      <c r="S1906" s="6" t="b">
        <v>1</v>
      </c>
      <c r="T1906" s="6">
        <v>0</v>
      </c>
      <c r="U1906" s="6">
        <f t="shared" si="235"/>
        <v>0</v>
      </c>
      <c r="V1906" s="12">
        <f t="shared" si="236"/>
        <v>-970.57</v>
      </c>
      <c r="W1906" s="12">
        <f t="shared" si="237"/>
        <v>0</v>
      </c>
      <c r="X1906" s="12">
        <f t="shared" si="238"/>
        <v>0</v>
      </c>
      <c r="Y1906" s="6">
        <f t="shared" si="239"/>
        <v>0</v>
      </c>
    </row>
    <row r="1907" spans="1:25">
      <c r="A1907" s="8" t="s">
        <v>3929</v>
      </c>
      <c r="B1907" s="9" t="s">
        <v>3930</v>
      </c>
      <c r="C1907" s="10" t="s">
        <v>4129</v>
      </c>
      <c r="D1907" s="10">
        <v>45017</v>
      </c>
      <c r="E1907" s="9">
        <v>4</v>
      </c>
      <c r="F1907" s="9">
        <v>1</v>
      </c>
      <c r="G1907" s="9">
        <v>2023</v>
      </c>
      <c r="H1907" s="10">
        <f t="shared" si="232"/>
        <v>45017</v>
      </c>
      <c r="I1907" s="10" t="str" cm="1">
        <f t="array" ref="I1907">_xlfn.IFS(E1907=1,"January",E1907=2,"Febuary",E1907=3,"March",E1907=4,"April",E1907=5,"May",E1907=6,"June",E1907=7,"July",E1907=8,"August",E1907=9,"September",E1907=10,"October",E1907=11,"November",E1907=12,"December",E1907&gt;12,_xlfn.IFS(F1907=1,"January",F1907=2,"Febuary",F1907=3,"March",F1907=4,"April",F1907=5,"May",F1907=6,"June",F1907=7,"July",F1907=8,"August",F1907=9,"September",F1907=10,"October",F1907=11,"November",F1907=12,"December"))</f>
        <v>April</v>
      </c>
      <c r="J1907" s="10" t="str" cm="1">
        <f t="array" ref="J1907">_xlfn.IFS(OR(I1907="December",I1907="January",I1907="Febuary"),"Winter",OR(I1907="March",I1907="April",I1907="May"),"Spring",OR(I1907="June",I1907="July",I1907="August"),"Summer",OR(I1907="September",I1907="October",I1907="November"),"Fall")</f>
        <v>Spring</v>
      </c>
      <c r="K1907" s="13">
        <v>45020</v>
      </c>
      <c r="L1907" s="9">
        <f t="shared" si="233"/>
        <v>3</v>
      </c>
      <c r="M1907" s="9" t="s">
        <v>23</v>
      </c>
      <c r="N1907" s="9">
        <v>27143</v>
      </c>
      <c r="O1907" s="9">
        <v>536</v>
      </c>
      <c r="P1907" s="14">
        <v>738.58</v>
      </c>
      <c r="Q1907" s="14">
        <f t="shared" si="234"/>
        <v>738.58</v>
      </c>
      <c r="R1907" s="9">
        <v>98</v>
      </c>
      <c r="S1907" s="9" t="b">
        <v>1</v>
      </c>
      <c r="T1907" s="9">
        <v>0</v>
      </c>
      <c r="U1907" s="9">
        <f t="shared" si="235"/>
        <v>0</v>
      </c>
      <c r="V1907" s="14">
        <f t="shared" si="236"/>
        <v>4161.42</v>
      </c>
      <c r="W1907" s="14">
        <f t="shared" si="237"/>
        <v>7.5365306122449</v>
      </c>
      <c r="X1907" s="14">
        <f t="shared" si="238"/>
        <v>0</v>
      </c>
      <c r="Y1907" s="9">
        <f t="shared" si="239"/>
        <v>0</v>
      </c>
    </row>
    <row r="1908" spans="1:25">
      <c r="A1908" s="5" t="s">
        <v>3931</v>
      </c>
      <c r="B1908" s="6" t="s">
        <v>3932</v>
      </c>
      <c r="C1908" s="7" t="s">
        <v>4128</v>
      </c>
      <c r="D1908" s="7">
        <v>45111</v>
      </c>
      <c r="E1908" s="6">
        <v>7</v>
      </c>
      <c r="F1908" s="6">
        <v>4</v>
      </c>
      <c r="G1908" s="6">
        <v>2023</v>
      </c>
      <c r="H1908" s="7">
        <f t="shared" si="232"/>
        <v>45111</v>
      </c>
      <c r="I1908" s="7" t="str" cm="1">
        <f t="array" ref="I1908">_xlfn.IFS(E1908=1,"January",E1908=2,"Febuary",E1908=3,"March",E1908=4,"April",E1908=5,"May",E1908=6,"June",E1908=7,"July",E1908=8,"August",E1908=9,"September",E1908=10,"October",E1908=11,"November",E1908=12,"December",E1908&gt;12,_xlfn.IFS(F1908=1,"January",F1908=2,"Febuary",F1908=3,"March",F1908=4,"April",F1908=5,"May",F1908=6,"June",F1908=7,"July",F1908=8,"August",F1908=9,"September",F1908=10,"October",F1908=11,"November",F1908=12,"December"))</f>
        <v>July</v>
      </c>
      <c r="J1908" s="7" t="str" cm="1">
        <f t="array" ref="J1908">_xlfn.IFS(OR(I1908="December",I1908="January",I1908="Febuary"),"Winter",OR(I1908="March",I1908="April",I1908="May"),"Spring",OR(I1908="June",I1908="July",I1908="August"),"Summer",OR(I1908="September",I1908="October",I1908="November"),"Fall")</f>
        <v>Summer</v>
      </c>
      <c r="K1908" s="11">
        <v>45029</v>
      </c>
      <c r="L1908" s="6">
        <f t="shared" si="233"/>
        <v>45141</v>
      </c>
      <c r="M1908" s="6" t="s">
        <v>19</v>
      </c>
      <c r="N1908" s="6">
        <v>7154</v>
      </c>
      <c r="O1908" s="6">
        <v>148</v>
      </c>
      <c r="P1908" s="12">
        <v>130.92</v>
      </c>
      <c r="Q1908" s="12">
        <f t="shared" si="234"/>
        <v>130.92</v>
      </c>
      <c r="R1908" s="6">
        <v>15</v>
      </c>
      <c r="S1908" s="6" t="b">
        <v>1</v>
      </c>
      <c r="T1908" s="6">
        <v>0</v>
      </c>
      <c r="U1908" s="6">
        <f t="shared" si="235"/>
        <v>0</v>
      </c>
      <c r="V1908" s="12">
        <f t="shared" si="236"/>
        <v>619.08</v>
      </c>
      <c r="W1908" s="12">
        <f t="shared" si="237"/>
        <v>8.728</v>
      </c>
      <c r="X1908" s="12">
        <f t="shared" si="238"/>
        <v>0</v>
      </c>
      <c r="Y1908" s="6">
        <f t="shared" si="239"/>
        <v>0</v>
      </c>
    </row>
    <row r="1909" spans="1:25">
      <c r="A1909" s="8" t="s">
        <v>3933</v>
      </c>
      <c r="B1909" s="9" t="s">
        <v>3934</v>
      </c>
      <c r="C1909" s="10" t="s">
        <v>4127</v>
      </c>
      <c r="D1909" s="10">
        <v>45080</v>
      </c>
      <c r="E1909" s="9">
        <v>6</v>
      </c>
      <c r="F1909" s="9">
        <v>3</v>
      </c>
      <c r="G1909" s="9">
        <v>2023</v>
      </c>
      <c r="H1909" s="10">
        <f t="shared" si="232"/>
        <v>45080</v>
      </c>
      <c r="I1909" s="10" t="str" cm="1">
        <f t="array" ref="I1909">_xlfn.IFS(E1909=1,"January",E1909=2,"Febuary",E1909=3,"March",E1909=4,"April",E1909=5,"May",E1909=6,"June",E1909=7,"July",E1909=8,"August",E1909=9,"September",E1909=10,"October",E1909=11,"November",E1909=12,"December",E1909&gt;12,_xlfn.IFS(F1909=1,"January",F1909=2,"Febuary",F1909=3,"March",F1909=4,"April",F1909=5,"May",F1909=6,"June",F1909=7,"July",F1909=8,"August",F1909=9,"September",F1909=10,"October",F1909=11,"November",F1909=12,"December"))</f>
        <v>June</v>
      </c>
      <c r="J1909" s="10" t="str" cm="1">
        <f t="array" ref="J1909">_xlfn.IFS(OR(I1909="December",I1909="January",I1909="Febuary"),"Winter",OR(I1909="March",I1909="April",I1909="May"),"Spring",OR(I1909="June",I1909="July",I1909="August"),"Summer",OR(I1909="September",I1909="October",I1909="November"),"Fall")</f>
        <v>Summer</v>
      </c>
      <c r="K1909" s="13">
        <v>45108</v>
      </c>
      <c r="L1909" s="9">
        <f t="shared" si="233"/>
        <v>28</v>
      </c>
      <c r="M1909" s="9" t="s">
        <v>138</v>
      </c>
      <c r="N1909" s="9">
        <v>22804</v>
      </c>
      <c r="O1909" s="9">
        <v>534</v>
      </c>
      <c r="P1909" s="14">
        <v>1015.12</v>
      </c>
      <c r="Q1909" s="14">
        <f t="shared" si="234"/>
        <v>1015.12</v>
      </c>
      <c r="R1909" s="9">
        <v>38</v>
      </c>
      <c r="S1909" s="9" t="b">
        <v>1</v>
      </c>
      <c r="T1909" s="9">
        <v>0</v>
      </c>
      <c r="U1909" s="9">
        <f t="shared" si="235"/>
        <v>0</v>
      </c>
      <c r="V1909" s="14">
        <f t="shared" si="236"/>
        <v>884.88</v>
      </c>
      <c r="W1909" s="14">
        <f t="shared" si="237"/>
        <v>26.7136842105263</v>
      </c>
      <c r="X1909" s="14">
        <f t="shared" si="238"/>
        <v>0</v>
      </c>
      <c r="Y1909" s="9">
        <f t="shared" si="239"/>
        <v>0</v>
      </c>
    </row>
    <row r="1910" spans="1:25">
      <c r="A1910" s="5" t="s">
        <v>3935</v>
      </c>
      <c r="B1910" s="6" t="s">
        <v>3936</v>
      </c>
      <c r="C1910" s="7" t="s">
        <v>4131</v>
      </c>
      <c r="D1910" s="7">
        <v>44961</v>
      </c>
      <c r="E1910" s="6">
        <v>2</v>
      </c>
      <c r="F1910" s="6">
        <v>4</v>
      </c>
      <c r="G1910" s="6">
        <v>2023</v>
      </c>
      <c r="H1910" s="7">
        <f t="shared" si="232"/>
        <v>44961</v>
      </c>
      <c r="I1910" s="7" t="str" cm="1">
        <f t="array" ref="I1910">_xlfn.IFS(E1910=1,"January",E1910=2,"Febuary",E1910=3,"March",E1910=4,"April",E1910=5,"May",E1910=6,"June",E1910=7,"July",E1910=8,"August",E1910=9,"September",E1910=10,"October",E1910=11,"November",E1910=12,"December",E1910&gt;12,_xlfn.IFS(F1910=1,"January",F1910=2,"Febuary",F1910=3,"March",F1910=4,"April",F1910=5,"May",F1910=6,"June",F1910=7,"July",F1910=8,"August",F1910=9,"September",F1910=10,"October",F1910=11,"November",F1910=12,"December"))</f>
        <v>Febuary</v>
      </c>
      <c r="J1910" s="7" t="str" cm="1">
        <f t="array" ref="J1910">_xlfn.IFS(OR(I1910="December",I1910="January",I1910="Febuary"),"Winter",OR(I1910="March",I1910="April",I1910="May"),"Spring",OR(I1910="June",I1910="July",I1910="August"),"Summer",OR(I1910="September",I1910="October",I1910="November"),"Fall")</f>
        <v>Winter</v>
      </c>
      <c r="K1910" s="11">
        <v>44963</v>
      </c>
      <c r="L1910" s="6">
        <f t="shared" si="233"/>
        <v>2</v>
      </c>
      <c r="M1910" s="6" t="s">
        <v>14</v>
      </c>
      <c r="N1910" s="6">
        <v>42688</v>
      </c>
      <c r="O1910" s="6">
        <v>1706</v>
      </c>
      <c r="P1910" s="12">
        <v>1188.38</v>
      </c>
      <c r="Q1910" s="12">
        <f t="shared" si="234"/>
        <v>1188.38</v>
      </c>
      <c r="R1910" s="6">
        <v>263</v>
      </c>
      <c r="S1910" s="6" t="b">
        <v>1</v>
      </c>
      <c r="T1910" s="6">
        <v>0</v>
      </c>
      <c r="U1910" s="6">
        <f t="shared" si="235"/>
        <v>0</v>
      </c>
      <c r="V1910" s="12">
        <f t="shared" si="236"/>
        <v>11961.62</v>
      </c>
      <c r="W1910" s="12">
        <f t="shared" si="237"/>
        <v>4.51855513307985</v>
      </c>
      <c r="X1910" s="12">
        <f t="shared" si="238"/>
        <v>0</v>
      </c>
      <c r="Y1910" s="6">
        <f t="shared" si="239"/>
        <v>0</v>
      </c>
    </row>
    <row r="1911" spans="1:25">
      <c r="A1911" s="8" t="s">
        <v>3937</v>
      </c>
      <c r="B1911" s="9" t="s">
        <v>3938</v>
      </c>
      <c r="C1911" s="10" t="s">
        <v>4127</v>
      </c>
      <c r="D1911" s="10">
        <v>44960</v>
      </c>
      <c r="E1911" s="9">
        <v>2</v>
      </c>
      <c r="F1911" s="9">
        <v>3</v>
      </c>
      <c r="G1911" s="9">
        <v>2023</v>
      </c>
      <c r="H1911" s="10">
        <f t="shared" si="232"/>
        <v>44960</v>
      </c>
      <c r="I1911" s="10" t="str" cm="1">
        <f t="array" ref="I1911">_xlfn.IFS(E1911=1,"January",E1911=2,"Febuary",E1911=3,"March",E1911=4,"April",E1911=5,"May",E1911=6,"June",E1911=7,"July",E1911=8,"August",E1911=9,"September",E1911=10,"October",E1911=11,"November",E1911=12,"December",E1911&gt;12,_xlfn.IFS(F1911=1,"January",F1911=2,"Febuary",F1911=3,"March",F1911=4,"April",F1911=5,"May",F1911=6,"June",F1911=7,"July",F1911=8,"August",F1911=9,"September",F1911=10,"October",F1911=11,"November",F1911=12,"December"))</f>
        <v>Febuary</v>
      </c>
      <c r="J1911" s="10" t="str" cm="1">
        <f t="array" ref="J1911">_xlfn.IFS(OR(I1911="December",I1911="January",I1911="Febuary"),"Winter",OR(I1911="March",I1911="April",I1911="May"),"Spring",OR(I1911="June",I1911="July",I1911="August"),"Summer",OR(I1911="September",I1911="October",I1911="November"),"Fall")</f>
        <v>Winter</v>
      </c>
      <c r="K1911" s="13">
        <v>44969</v>
      </c>
      <c r="L1911" s="9">
        <f t="shared" si="233"/>
        <v>9</v>
      </c>
      <c r="M1911" s="9" t="s">
        <v>41</v>
      </c>
      <c r="N1911" s="9">
        <v>65288</v>
      </c>
      <c r="O1911" s="9">
        <v>2146</v>
      </c>
      <c r="P1911" s="14">
        <v>3639.81</v>
      </c>
      <c r="Q1911" s="14">
        <f t="shared" si="234"/>
        <v>3636.145</v>
      </c>
      <c r="R1911" s="9">
        <v>160</v>
      </c>
      <c r="S1911" s="9" t="b">
        <v>1</v>
      </c>
      <c r="T1911" s="9">
        <v>0</v>
      </c>
      <c r="U1911" s="9">
        <f t="shared" si="235"/>
        <v>0</v>
      </c>
      <c r="V1911" s="14">
        <f t="shared" si="236"/>
        <v>4363.855</v>
      </c>
      <c r="W1911" s="14">
        <f t="shared" si="237"/>
        <v>22.72590625</v>
      </c>
      <c r="X1911" s="14">
        <f t="shared" si="238"/>
        <v>0</v>
      </c>
      <c r="Y1911" s="9">
        <f t="shared" si="239"/>
        <v>0</v>
      </c>
    </row>
    <row r="1912" spans="1:25">
      <c r="A1912" s="5" t="s">
        <v>3939</v>
      </c>
      <c r="B1912" s="6" t="s">
        <v>3940</v>
      </c>
      <c r="C1912" s="7" t="s">
        <v>4128</v>
      </c>
      <c r="D1912" s="7">
        <v>45282</v>
      </c>
      <c r="E1912" s="6">
        <v>12</v>
      </c>
      <c r="F1912" s="6">
        <v>22</v>
      </c>
      <c r="G1912" s="6">
        <v>2023</v>
      </c>
      <c r="H1912" s="7">
        <f t="shared" si="232"/>
        <v>45282</v>
      </c>
      <c r="I1912" s="7" t="str" cm="1">
        <f t="array" ref="I1912">_xlfn.IFS(E1912=1,"January",E1912=2,"Febuary",E1912=3,"March",E1912=4,"April",E1912=5,"May",E1912=6,"June",E1912=7,"July",E1912=8,"August",E1912=9,"September",E1912=10,"October",E1912=11,"November",E1912=12,"December",E1912&gt;12,_xlfn.IFS(F1912=1,"January",F1912=2,"Febuary",F1912=3,"March",F1912=4,"April",F1912=5,"May",F1912=6,"June",F1912=7,"July",F1912=8,"August",F1912=9,"September",F1912=10,"October",F1912=11,"November",F1912=12,"December"))</f>
        <v>December</v>
      </c>
      <c r="J1912" s="7" t="str" cm="1">
        <f t="array" ref="J1912">_xlfn.IFS(OR(I1912="December",I1912="January",I1912="Febuary"),"Winter",OR(I1912="March",I1912="April",I1912="May"),"Spring",OR(I1912="June",I1912="July",I1912="August"),"Summer",OR(I1912="September",I1912="October",I1912="November"),"Fall")</f>
        <v>Winter</v>
      </c>
      <c r="K1912" s="11">
        <v>45306</v>
      </c>
      <c r="L1912" s="6">
        <f t="shared" si="233"/>
        <v>24</v>
      </c>
      <c r="M1912" s="6" t="s">
        <v>19</v>
      </c>
      <c r="N1912" s="6">
        <v>52195</v>
      </c>
      <c r="O1912" s="6">
        <v>2581</v>
      </c>
      <c r="P1912" s="12">
        <v>3257.02</v>
      </c>
      <c r="Q1912" s="12">
        <f t="shared" si="234"/>
        <v>3257.02</v>
      </c>
      <c r="R1912" s="6">
        <v>420</v>
      </c>
      <c r="S1912" s="6" t="b">
        <v>0</v>
      </c>
      <c r="T1912" s="6">
        <v>0</v>
      </c>
      <c r="U1912" s="6">
        <f t="shared" si="235"/>
        <v>0</v>
      </c>
      <c r="V1912" s="12">
        <f t="shared" si="236"/>
        <v>17742.98</v>
      </c>
      <c r="W1912" s="12">
        <f t="shared" si="237"/>
        <v>7.75480952380952</v>
      </c>
      <c r="X1912" s="12">
        <f t="shared" si="238"/>
        <v>0</v>
      </c>
      <c r="Y1912" s="6">
        <f t="shared" si="239"/>
        <v>0</v>
      </c>
    </row>
    <row r="1913" spans="1:25">
      <c r="A1913" s="8" t="s">
        <v>3941</v>
      </c>
      <c r="B1913" s="9" t="s">
        <v>3942</v>
      </c>
      <c r="C1913" s="10" t="s">
        <v>4128</v>
      </c>
      <c r="D1913" s="10">
        <v>45138</v>
      </c>
      <c r="E1913" s="9">
        <v>7</v>
      </c>
      <c r="F1913" s="9">
        <v>31</v>
      </c>
      <c r="G1913" s="9">
        <v>2023</v>
      </c>
      <c r="H1913" s="10">
        <f t="shared" si="232"/>
        <v>45138</v>
      </c>
      <c r="I1913" s="10" t="str" cm="1">
        <f t="array" ref="I1913">_xlfn.IFS(E1913=1,"January",E1913=2,"Febuary",E1913=3,"March",E1913=4,"April",E1913=5,"May",E1913=6,"June",E1913=7,"July",E1913=8,"August",E1913=9,"September",E1913=10,"October",E1913=11,"November",E1913=12,"December",E1913&gt;12,_xlfn.IFS(F1913=1,"January",F1913=2,"Febuary",F1913=3,"March",F1913=4,"April",F1913=5,"May",F1913=6,"June",F1913=7,"July",F1913=8,"August",F1913=9,"September",F1913=10,"October",F1913=11,"November",F1913=12,"December"))</f>
        <v>July</v>
      </c>
      <c r="J1913" s="10" t="str" cm="1">
        <f t="array" ref="J1913">_xlfn.IFS(OR(I1913="December",I1913="January",I1913="Febuary"),"Winter",OR(I1913="March",I1913="April",I1913="May"),"Spring",OR(I1913="June",I1913="July",I1913="August"),"Summer",OR(I1913="September",I1913="October",I1913="November"),"Fall")</f>
        <v>Summer</v>
      </c>
      <c r="K1913" s="13">
        <v>45154</v>
      </c>
      <c r="L1913" s="9">
        <f t="shared" si="233"/>
        <v>16</v>
      </c>
      <c r="M1913" s="9" t="s">
        <v>33</v>
      </c>
      <c r="N1913" s="9">
        <v>21581</v>
      </c>
      <c r="O1913" s="9">
        <v>573</v>
      </c>
      <c r="P1913" s="14">
        <v>931.41</v>
      </c>
      <c r="Q1913" s="14">
        <f t="shared" si="234"/>
        <v>931.41</v>
      </c>
      <c r="R1913" s="9">
        <v>0</v>
      </c>
      <c r="S1913" s="9" t="b">
        <v>1</v>
      </c>
      <c r="T1913" s="9">
        <v>0</v>
      </c>
      <c r="U1913" s="9">
        <f t="shared" si="235"/>
        <v>0</v>
      </c>
      <c r="V1913" s="14">
        <f t="shared" si="236"/>
        <v>-931.41</v>
      </c>
      <c r="W1913" s="14">
        <f t="shared" si="237"/>
        <v>0</v>
      </c>
      <c r="X1913" s="14">
        <f t="shared" si="238"/>
        <v>0</v>
      </c>
      <c r="Y1913" s="9">
        <f t="shared" si="239"/>
        <v>0</v>
      </c>
    </row>
    <row r="1914" spans="1:25">
      <c r="A1914" s="5" t="s">
        <v>3943</v>
      </c>
      <c r="B1914" s="6" t="s">
        <v>3944</v>
      </c>
      <c r="C1914" s="7" t="s">
        <v>4131</v>
      </c>
      <c r="D1914" s="7">
        <v>45210</v>
      </c>
      <c r="E1914" s="6">
        <v>10</v>
      </c>
      <c r="F1914" s="6">
        <v>11</v>
      </c>
      <c r="G1914" s="6">
        <v>2023</v>
      </c>
      <c r="H1914" s="7">
        <f t="shared" si="232"/>
        <v>45210</v>
      </c>
      <c r="I1914" s="7" t="str" cm="1">
        <f t="array" ref="I1914">_xlfn.IFS(E1914=1,"January",E1914=2,"Febuary",E1914=3,"March",E1914=4,"April",E1914=5,"May",E1914=6,"June",E1914=7,"July",E1914=8,"August",E1914=9,"September",E1914=10,"October",E1914=11,"November",E1914=12,"December",E1914&gt;12,_xlfn.IFS(F1914=1,"January",F1914=2,"Febuary",F1914=3,"March",F1914=4,"April",F1914=5,"May",F1914=6,"June",F1914=7,"July",F1914=8,"August",F1914=9,"September",F1914=10,"October",F1914=11,"November",F1914=12,"December"))</f>
        <v>October</v>
      </c>
      <c r="J1914" s="7" t="str" cm="1">
        <f t="array" ref="J1914">_xlfn.IFS(OR(I1914="December",I1914="January",I1914="Febuary"),"Winter",OR(I1914="March",I1914="April",I1914="May"),"Spring",OR(I1914="June",I1914="July",I1914="August"),"Summer",OR(I1914="September",I1914="October",I1914="November"),"Fall")</f>
        <v>Fall</v>
      </c>
      <c r="K1914" s="11">
        <v>45266</v>
      </c>
      <c r="L1914" s="6">
        <f t="shared" si="233"/>
        <v>56</v>
      </c>
      <c r="M1914" s="6" t="s">
        <v>19</v>
      </c>
      <c r="N1914" s="6">
        <v>53648</v>
      </c>
      <c r="O1914" s="6">
        <v>2154</v>
      </c>
      <c r="P1914" s="12">
        <v>2080.92</v>
      </c>
      <c r="Q1914" s="12">
        <f t="shared" si="234"/>
        <v>2080.92</v>
      </c>
      <c r="R1914" s="6">
        <v>359</v>
      </c>
      <c r="S1914" s="6" t="b">
        <v>0</v>
      </c>
      <c r="T1914" s="6">
        <v>0</v>
      </c>
      <c r="U1914" s="6">
        <f t="shared" si="235"/>
        <v>0</v>
      </c>
      <c r="V1914" s="12">
        <f t="shared" si="236"/>
        <v>15869.08</v>
      </c>
      <c r="W1914" s="12">
        <f t="shared" si="237"/>
        <v>5.79643454038997</v>
      </c>
      <c r="X1914" s="12">
        <f t="shared" si="238"/>
        <v>0</v>
      </c>
      <c r="Y1914" s="6">
        <f t="shared" si="239"/>
        <v>0</v>
      </c>
    </row>
    <row r="1915" spans="1:25">
      <c r="A1915" s="8" t="s">
        <v>3945</v>
      </c>
      <c r="B1915" s="9" t="s">
        <v>3946</v>
      </c>
      <c r="C1915" s="10" t="s">
        <v>4129</v>
      </c>
      <c r="D1915" s="10">
        <v>45219</v>
      </c>
      <c r="E1915" s="9">
        <v>10</v>
      </c>
      <c r="F1915" s="9">
        <v>20</v>
      </c>
      <c r="G1915" s="9">
        <v>2023</v>
      </c>
      <c r="H1915" s="10">
        <f t="shared" si="232"/>
        <v>45219</v>
      </c>
      <c r="I1915" s="10" t="str" cm="1">
        <f t="array" ref="I1915">_xlfn.IFS(E1915=1,"January",E1915=2,"Febuary",E1915=3,"March",E1915=4,"April",E1915=5,"May",E1915=6,"June",E1915=7,"July",E1915=8,"August",E1915=9,"September",E1915=10,"October",E1915=11,"November",E1915=12,"December",E1915&gt;12,_xlfn.IFS(F1915=1,"January",F1915=2,"Febuary",F1915=3,"March",F1915=4,"April",F1915=5,"May",F1915=6,"June",F1915=7,"July",F1915=8,"August",F1915=9,"September",F1915=10,"October",F1915=11,"November",F1915=12,"December"))</f>
        <v>October</v>
      </c>
      <c r="J1915" s="10" t="str" cm="1">
        <f t="array" ref="J1915">_xlfn.IFS(OR(I1915="December",I1915="January",I1915="Febuary"),"Winter",OR(I1915="March",I1915="April",I1915="May"),"Spring",OR(I1915="June",I1915="July",I1915="August"),"Summer",OR(I1915="September",I1915="October",I1915="November"),"Fall")</f>
        <v>Fall</v>
      </c>
      <c r="K1915" s="13">
        <v>45222</v>
      </c>
      <c r="L1915" s="9">
        <f t="shared" si="233"/>
        <v>3</v>
      </c>
      <c r="M1915" s="9" t="s">
        <v>23</v>
      </c>
      <c r="N1915" s="9">
        <v>31087</v>
      </c>
      <c r="O1915" s="9">
        <v>1394</v>
      </c>
      <c r="P1915" s="14">
        <v>1772.8</v>
      </c>
      <c r="Q1915" s="14">
        <f t="shared" si="234"/>
        <v>1772.8</v>
      </c>
      <c r="R1915" s="9">
        <v>74</v>
      </c>
      <c r="S1915" s="9" t="b">
        <v>0</v>
      </c>
      <c r="T1915" s="9">
        <v>0</v>
      </c>
      <c r="U1915" s="9">
        <f t="shared" si="235"/>
        <v>0</v>
      </c>
      <c r="V1915" s="14">
        <f t="shared" si="236"/>
        <v>1927.2</v>
      </c>
      <c r="W1915" s="14">
        <f t="shared" si="237"/>
        <v>23.9567567567568</v>
      </c>
      <c r="X1915" s="14">
        <f t="shared" si="238"/>
        <v>0</v>
      </c>
      <c r="Y1915" s="9">
        <f t="shared" si="239"/>
        <v>0</v>
      </c>
    </row>
    <row r="1916" spans="1:25">
      <c r="A1916" s="5" t="s">
        <v>3947</v>
      </c>
      <c r="B1916" s="6" t="s">
        <v>3948</v>
      </c>
      <c r="C1916" s="7" t="s">
        <v>4127</v>
      </c>
      <c r="D1916" s="7">
        <v>44971</v>
      </c>
      <c r="E1916" s="6">
        <v>2</v>
      </c>
      <c r="F1916" s="6">
        <v>14</v>
      </c>
      <c r="G1916" s="6">
        <v>2023</v>
      </c>
      <c r="H1916" s="7">
        <f t="shared" si="232"/>
        <v>44971</v>
      </c>
      <c r="I1916" s="7" t="str" cm="1">
        <f t="array" ref="I1916">_xlfn.IFS(E1916=1,"January",E1916=2,"Febuary",E1916=3,"March",E1916=4,"April",E1916=5,"May",E1916=6,"June",E1916=7,"July",E1916=8,"August",E1916=9,"September",E1916=10,"October",E1916=11,"November",E1916=12,"December",E1916&gt;12,_xlfn.IFS(F1916=1,"January",F1916=2,"Febuary",F1916=3,"March",F1916=4,"April",F1916=5,"May",F1916=6,"June",F1916=7,"July",F1916=8,"August",F1916=9,"September",F1916=10,"October",F1916=11,"November",F1916=12,"December"))</f>
        <v>Febuary</v>
      </c>
      <c r="J1916" s="7" t="str" cm="1">
        <f t="array" ref="J1916">_xlfn.IFS(OR(I1916="December",I1916="January",I1916="Febuary"),"Winter",OR(I1916="March",I1916="April",I1916="May"),"Spring",OR(I1916="June",I1916="July",I1916="August"),"Summer",OR(I1916="September",I1916="October",I1916="November"),"Fall")</f>
        <v>Winter</v>
      </c>
      <c r="K1916" s="11">
        <v>44979</v>
      </c>
      <c r="L1916" s="6">
        <f t="shared" si="233"/>
        <v>8</v>
      </c>
      <c r="M1916" s="6" t="s">
        <v>138</v>
      </c>
      <c r="N1916" s="6">
        <v>50930</v>
      </c>
      <c r="O1916" s="6">
        <v>1892</v>
      </c>
      <c r="P1916" s="12">
        <v>3377.7</v>
      </c>
      <c r="Q1916" s="12">
        <f t="shared" si="234"/>
        <v>3377.7</v>
      </c>
      <c r="R1916" s="6">
        <v>264</v>
      </c>
      <c r="S1916" s="6" t="b">
        <v>0</v>
      </c>
      <c r="T1916" s="6">
        <v>0</v>
      </c>
      <c r="U1916" s="6">
        <f t="shared" si="235"/>
        <v>0</v>
      </c>
      <c r="V1916" s="12">
        <f t="shared" si="236"/>
        <v>9822.3</v>
      </c>
      <c r="W1916" s="12">
        <f t="shared" si="237"/>
        <v>12.7943181818182</v>
      </c>
      <c r="X1916" s="12">
        <f t="shared" si="238"/>
        <v>0</v>
      </c>
      <c r="Y1916" s="6">
        <f t="shared" si="239"/>
        <v>0</v>
      </c>
    </row>
    <row r="1917" spans="1:25">
      <c r="A1917" s="8" t="s">
        <v>3949</v>
      </c>
      <c r="B1917" s="9" t="s">
        <v>3950</v>
      </c>
      <c r="C1917" s="10" t="s">
        <v>4131</v>
      </c>
      <c r="D1917" s="10">
        <v>45288</v>
      </c>
      <c r="E1917" s="9">
        <v>12</v>
      </c>
      <c r="F1917" s="9">
        <v>28</v>
      </c>
      <c r="G1917" s="9">
        <v>2023</v>
      </c>
      <c r="H1917" s="10">
        <f t="shared" si="232"/>
        <v>45288</v>
      </c>
      <c r="I1917" s="10" t="str" cm="1">
        <f t="array" ref="I1917">_xlfn.IFS(E1917=1,"January",E1917=2,"Febuary",E1917=3,"March",E1917=4,"April",E1917=5,"May",E1917=6,"June",E1917=7,"July",E1917=8,"August",E1917=9,"September",E1917=10,"October",E1917=11,"November",E1917=12,"December",E1917&gt;12,_xlfn.IFS(F1917=1,"January",F1917=2,"Febuary",F1917=3,"March",F1917=4,"April",F1917=5,"May",F1917=6,"June",F1917=7,"July",F1917=8,"August",F1917=9,"September",F1917=10,"October",F1917=11,"November",F1917=12,"December"))</f>
        <v>December</v>
      </c>
      <c r="J1917" s="10" t="str" cm="1">
        <f t="array" ref="J1917">_xlfn.IFS(OR(I1917="December",I1917="January",I1917="Febuary"),"Winter",OR(I1917="March",I1917="April",I1917="May"),"Spring",OR(I1917="June",I1917="July",I1917="August"),"Summer",OR(I1917="September",I1917="October",I1917="November"),"Fall")</f>
        <v>Winter</v>
      </c>
      <c r="K1917" s="13">
        <v>45303</v>
      </c>
      <c r="L1917" s="9">
        <f t="shared" si="233"/>
        <v>15</v>
      </c>
      <c r="M1917" s="9" t="s">
        <v>33</v>
      </c>
      <c r="N1917" s="9">
        <v>33981</v>
      </c>
      <c r="O1917" s="9">
        <v>899</v>
      </c>
      <c r="P1917" s="14">
        <v>1079.09</v>
      </c>
      <c r="Q1917" s="14">
        <f t="shared" si="234"/>
        <v>1079.09</v>
      </c>
      <c r="R1917" s="9">
        <v>138</v>
      </c>
      <c r="S1917" s="9" t="b">
        <v>1</v>
      </c>
      <c r="T1917" s="9">
        <v>0</v>
      </c>
      <c r="U1917" s="9">
        <f t="shared" si="235"/>
        <v>0</v>
      </c>
      <c r="V1917" s="14">
        <f t="shared" si="236"/>
        <v>5820.91</v>
      </c>
      <c r="W1917" s="14">
        <f t="shared" si="237"/>
        <v>7.81949275362319</v>
      </c>
      <c r="X1917" s="14">
        <f t="shared" si="238"/>
        <v>0</v>
      </c>
      <c r="Y1917" s="9">
        <f t="shared" si="239"/>
        <v>0</v>
      </c>
    </row>
    <row r="1918" spans="1:25">
      <c r="A1918" s="5" t="s">
        <v>3951</v>
      </c>
      <c r="B1918" s="6" t="s">
        <v>3952</v>
      </c>
      <c r="C1918" s="7" t="s">
        <v>4127</v>
      </c>
      <c r="D1918" s="7">
        <v>45089</v>
      </c>
      <c r="E1918" s="6">
        <v>6</v>
      </c>
      <c r="F1918" s="6">
        <v>12</v>
      </c>
      <c r="G1918" s="6">
        <v>2023</v>
      </c>
      <c r="H1918" s="7">
        <f t="shared" si="232"/>
        <v>45089</v>
      </c>
      <c r="I1918" s="7" t="str" cm="1">
        <f t="array" ref="I1918">_xlfn.IFS(E1918=1,"January",E1918=2,"Febuary",E1918=3,"March",E1918=4,"April",E1918=5,"May",E1918=6,"June",E1918=7,"July",E1918=8,"August",E1918=9,"September",E1918=10,"October",E1918=11,"November",E1918=12,"December",E1918&gt;12,_xlfn.IFS(F1918=1,"January",F1918=2,"Febuary",F1918=3,"March",F1918=4,"April",F1918=5,"May",F1918=6,"June",F1918=7,"July",F1918=8,"August",F1918=9,"September",F1918=10,"October",F1918=11,"November",F1918=12,"December"))</f>
        <v>June</v>
      </c>
      <c r="J1918" s="7" t="str" cm="1">
        <f t="array" ref="J1918">_xlfn.IFS(OR(I1918="December",I1918="January",I1918="Febuary"),"Winter",OR(I1918="March",I1918="April",I1918="May"),"Spring",OR(I1918="June",I1918="July",I1918="August"),"Summer",OR(I1918="September",I1918="October",I1918="November"),"Fall")</f>
        <v>Summer</v>
      </c>
      <c r="K1918" s="11">
        <v>45119</v>
      </c>
      <c r="L1918" s="6">
        <f t="shared" si="233"/>
        <v>30</v>
      </c>
      <c r="M1918" s="6" t="s">
        <v>41</v>
      </c>
      <c r="N1918" s="6">
        <v>70298</v>
      </c>
      <c r="O1918" s="6">
        <v>2822</v>
      </c>
      <c r="P1918" s="12">
        <v>2933.69</v>
      </c>
      <c r="Q1918" s="12">
        <f t="shared" si="234"/>
        <v>2933.69</v>
      </c>
      <c r="R1918" s="6">
        <v>490</v>
      </c>
      <c r="S1918" s="6" t="b">
        <v>0</v>
      </c>
      <c r="T1918" s="6">
        <v>0</v>
      </c>
      <c r="U1918" s="6">
        <f t="shared" si="235"/>
        <v>0</v>
      </c>
      <c r="V1918" s="12">
        <f t="shared" si="236"/>
        <v>21566.31</v>
      </c>
      <c r="W1918" s="12">
        <f t="shared" si="237"/>
        <v>5.98712244897959</v>
      </c>
      <c r="X1918" s="12">
        <f t="shared" si="238"/>
        <v>0</v>
      </c>
      <c r="Y1918" s="6">
        <f t="shared" si="239"/>
        <v>0</v>
      </c>
    </row>
    <row r="1919" spans="1:25">
      <c r="A1919" s="8" t="s">
        <v>3953</v>
      </c>
      <c r="B1919" s="9" t="s">
        <v>3954</v>
      </c>
      <c r="C1919" s="10" t="s">
        <v>4131</v>
      </c>
      <c r="D1919" s="10">
        <v>45246</v>
      </c>
      <c r="E1919" s="9">
        <v>11</v>
      </c>
      <c r="F1919" s="9">
        <v>16</v>
      </c>
      <c r="G1919" s="9">
        <v>2023</v>
      </c>
      <c r="H1919" s="10">
        <f t="shared" si="232"/>
        <v>45246</v>
      </c>
      <c r="I1919" s="10" t="str" cm="1">
        <f t="array" ref="I1919">_xlfn.IFS(E1919=1,"January",E1919=2,"Febuary",E1919=3,"March",E1919=4,"April",E1919=5,"May",E1919=6,"June",E1919=7,"July",E1919=8,"August",E1919=9,"September",E1919=10,"October",E1919=11,"November",E1919=12,"December",E1919&gt;12,_xlfn.IFS(F1919=1,"January",F1919=2,"Febuary",F1919=3,"March",F1919=4,"April",F1919=5,"May",F1919=6,"June",F1919=7,"July",F1919=8,"August",F1919=9,"September",F1919=10,"October",F1919=11,"November",F1919=12,"December"))</f>
        <v>November</v>
      </c>
      <c r="J1919" s="10" t="str" cm="1">
        <f t="array" ref="J1919">_xlfn.IFS(OR(I1919="December",I1919="January",I1919="Febuary"),"Winter",OR(I1919="March",I1919="April",I1919="May"),"Spring",OR(I1919="June",I1919="July",I1919="August"),"Summer",OR(I1919="September",I1919="October",I1919="November"),"Fall")</f>
        <v>Fall</v>
      </c>
      <c r="K1919" s="13">
        <v>45252</v>
      </c>
      <c r="L1919" s="9">
        <f t="shared" si="233"/>
        <v>6</v>
      </c>
      <c r="M1919" s="9" t="s">
        <v>33</v>
      </c>
      <c r="N1919" s="9">
        <v>47167</v>
      </c>
      <c r="O1919" s="9">
        <v>855</v>
      </c>
      <c r="P1919" s="14">
        <v>1115.12</v>
      </c>
      <c r="Q1919" s="14">
        <f t="shared" si="234"/>
        <v>1115.12</v>
      </c>
      <c r="R1919" s="9">
        <v>49</v>
      </c>
      <c r="S1919" s="9" t="b">
        <v>1</v>
      </c>
      <c r="T1919" s="9">
        <v>0</v>
      </c>
      <c r="U1919" s="9">
        <f t="shared" si="235"/>
        <v>0</v>
      </c>
      <c r="V1919" s="14">
        <f t="shared" si="236"/>
        <v>1334.88</v>
      </c>
      <c r="W1919" s="14">
        <f t="shared" si="237"/>
        <v>22.7575510204082</v>
      </c>
      <c r="X1919" s="14">
        <f t="shared" si="238"/>
        <v>0</v>
      </c>
      <c r="Y1919" s="9">
        <f t="shared" si="239"/>
        <v>0</v>
      </c>
    </row>
    <row r="1920" spans="1:25">
      <c r="A1920" s="5" t="s">
        <v>3955</v>
      </c>
      <c r="B1920" s="6" t="s">
        <v>3956</v>
      </c>
      <c r="C1920" s="7" t="s">
        <v>4128</v>
      </c>
      <c r="D1920" s="7">
        <v>45215</v>
      </c>
      <c r="E1920" s="6">
        <v>10</v>
      </c>
      <c r="F1920" s="6">
        <v>16</v>
      </c>
      <c r="G1920" s="6">
        <v>2023</v>
      </c>
      <c r="H1920" s="7">
        <f t="shared" si="232"/>
        <v>45215</v>
      </c>
      <c r="I1920" s="7" t="str" cm="1">
        <f t="array" ref="I1920">_xlfn.IFS(E1920=1,"January",E1920=2,"Febuary",E1920=3,"March",E1920=4,"April",E1920=5,"May",E1920=6,"June",E1920=7,"July",E1920=8,"August",E1920=9,"September",E1920=10,"October",E1920=11,"November",E1920=12,"December",E1920&gt;12,_xlfn.IFS(F1920=1,"January",F1920=2,"Febuary",F1920=3,"March",F1920=4,"April",F1920=5,"May",F1920=6,"June",F1920=7,"July",F1920=8,"August",F1920=9,"September",F1920=10,"October",F1920=11,"November",F1920=12,"December"))</f>
        <v>October</v>
      </c>
      <c r="J1920" s="7" t="str" cm="1">
        <f t="array" ref="J1920">_xlfn.IFS(OR(I1920="December",I1920="January",I1920="Febuary"),"Winter",OR(I1920="March",I1920="April",I1920="May"),"Spring",OR(I1920="June",I1920="July",I1920="August"),"Summer",OR(I1920="September",I1920="October",I1920="November"),"Fall")</f>
        <v>Fall</v>
      </c>
      <c r="K1920" s="11">
        <v>45245</v>
      </c>
      <c r="L1920" s="6">
        <f t="shared" si="233"/>
        <v>30</v>
      </c>
      <c r="M1920" s="6" t="s">
        <v>23</v>
      </c>
      <c r="N1920" s="6">
        <v>76304</v>
      </c>
      <c r="O1920" s="6">
        <v>1762</v>
      </c>
      <c r="P1920" s="12">
        <v>2776.99</v>
      </c>
      <c r="Q1920" s="12">
        <f t="shared" si="234"/>
        <v>2776.99</v>
      </c>
      <c r="R1920" s="6">
        <v>214</v>
      </c>
      <c r="S1920" s="6" t="b">
        <v>1</v>
      </c>
      <c r="T1920" s="6">
        <v>0</v>
      </c>
      <c r="U1920" s="6">
        <f t="shared" si="235"/>
        <v>0</v>
      </c>
      <c r="V1920" s="12">
        <f t="shared" si="236"/>
        <v>7923.01</v>
      </c>
      <c r="W1920" s="12">
        <f t="shared" si="237"/>
        <v>12.9765887850467</v>
      </c>
      <c r="X1920" s="12">
        <f t="shared" si="238"/>
        <v>0</v>
      </c>
      <c r="Y1920" s="6">
        <f t="shared" si="239"/>
        <v>0</v>
      </c>
    </row>
    <row r="1921" spans="1:25">
      <c r="A1921" s="8" t="s">
        <v>3957</v>
      </c>
      <c r="B1921" s="9" t="s">
        <v>3958</v>
      </c>
      <c r="C1921" s="10" t="s">
        <v>4131</v>
      </c>
      <c r="D1921" s="10">
        <v>45181</v>
      </c>
      <c r="E1921" s="9">
        <v>9</v>
      </c>
      <c r="F1921" s="9">
        <v>12</v>
      </c>
      <c r="G1921" s="9">
        <v>2023</v>
      </c>
      <c r="H1921" s="10">
        <f t="shared" si="232"/>
        <v>45181</v>
      </c>
      <c r="I1921" s="10" t="str" cm="1">
        <f t="array" ref="I1921">_xlfn.IFS(E1921=1,"January",E1921=2,"Febuary",E1921=3,"March",E1921=4,"April",E1921=5,"May",E1921=6,"June",E1921=7,"July",E1921=8,"August",E1921=9,"September",E1921=10,"October",E1921=11,"November",E1921=12,"December",E1921&gt;12,_xlfn.IFS(F1921=1,"January",F1921=2,"Febuary",F1921=3,"March",F1921=4,"April",F1921=5,"May",F1921=6,"June",F1921=7,"July",F1921=8,"August",F1921=9,"September",F1921=10,"October",F1921=11,"November",F1921=12,"December"))</f>
        <v>September</v>
      </c>
      <c r="J1921" s="10" t="str" cm="1">
        <f t="array" ref="J1921">_xlfn.IFS(OR(I1921="December",I1921="January",I1921="Febuary"),"Winter",OR(I1921="March",I1921="April",I1921="May"),"Spring",OR(I1921="June",I1921="July",I1921="August"),"Summer",OR(I1921="September",I1921="October",I1921="November"),"Fall")</f>
        <v>Fall</v>
      </c>
      <c r="K1921" s="13">
        <v>45203</v>
      </c>
      <c r="L1921" s="9">
        <f t="shared" si="233"/>
        <v>22</v>
      </c>
      <c r="M1921" s="9" t="s">
        <v>19</v>
      </c>
      <c r="N1921" s="9">
        <v>44408</v>
      </c>
      <c r="O1921" s="9">
        <v>1415</v>
      </c>
      <c r="P1921" s="14">
        <v>1648.96</v>
      </c>
      <c r="Q1921" s="14">
        <f t="shared" si="234"/>
        <v>1648.96</v>
      </c>
      <c r="R1921" s="9">
        <v>184</v>
      </c>
      <c r="S1921" s="9" t="b">
        <v>1</v>
      </c>
      <c r="T1921" s="9">
        <v>0</v>
      </c>
      <c r="U1921" s="9">
        <f t="shared" si="235"/>
        <v>0</v>
      </c>
      <c r="V1921" s="14">
        <f t="shared" si="236"/>
        <v>7551.04</v>
      </c>
      <c r="W1921" s="14">
        <f t="shared" si="237"/>
        <v>8.96173913043478</v>
      </c>
      <c r="X1921" s="14">
        <f t="shared" si="238"/>
        <v>0</v>
      </c>
      <c r="Y1921" s="9">
        <f t="shared" si="239"/>
        <v>0</v>
      </c>
    </row>
    <row r="1922" spans="1:25">
      <c r="A1922" s="5" t="s">
        <v>3959</v>
      </c>
      <c r="B1922" s="6" t="s">
        <v>3960</v>
      </c>
      <c r="C1922" s="7" t="s">
        <v>4131</v>
      </c>
      <c r="D1922" s="7">
        <v>45239</v>
      </c>
      <c r="E1922" s="6">
        <v>11</v>
      </c>
      <c r="F1922" s="6">
        <v>9</v>
      </c>
      <c r="G1922" s="6">
        <v>2023</v>
      </c>
      <c r="H1922" s="7">
        <f t="shared" ref="H1922:H1985" si="240">IF(E1922&gt;12,DATE(G1922,F1922,E1922),D1922)</f>
        <v>45239</v>
      </c>
      <c r="I1922" s="7" t="str" cm="1">
        <f t="array" ref="I1922">_xlfn.IFS(E1922=1,"January",E1922=2,"Febuary",E1922=3,"March",E1922=4,"April",E1922=5,"May",E1922=6,"June",E1922=7,"July",E1922=8,"August",E1922=9,"September",E1922=10,"October",E1922=11,"November",E1922=12,"December",E1922&gt;12,_xlfn.IFS(F1922=1,"January",F1922=2,"Febuary",F1922=3,"March",F1922=4,"April",F1922=5,"May",F1922=6,"June",F1922=7,"July",F1922=8,"August",F1922=9,"September",F1922=10,"October",F1922=11,"November",F1922=12,"December"))</f>
        <v>November</v>
      </c>
      <c r="J1922" s="7" t="str" cm="1">
        <f t="array" ref="J1922">_xlfn.IFS(OR(I1922="December",I1922="January",I1922="Febuary"),"Winter",OR(I1922="March",I1922="April",I1922="May"),"Spring",OR(I1922="June",I1922="July",I1922="August"),"Summer",OR(I1922="September",I1922="October",I1922="November"),"Fall")</f>
        <v>Fall</v>
      </c>
      <c r="K1922" s="11">
        <v>45255</v>
      </c>
      <c r="L1922" s="6">
        <f t="shared" ref="L1922:L1985" si="241">IF(DATEDIF(H1922,K1922,"D")&lt;0,H1922+30,DATEDIF(H1922,K1922,"D"))</f>
        <v>16</v>
      </c>
      <c r="M1922" s="6" t="s">
        <v>41</v>
      </c>
      <c r="N1922" s="6">
        <v>40499</v>
      </c>
      <c r="O1922" s="6">
        <v>1337</v>
      </c>
      <c r="P1922" s="12">
        <v>2551.42</v>
      </c>
      <c r="Q1922" s="12">
        <f t="shared" ref="Q1922:Q1985" si="242">IF(IF(P1922&lt;$AA$6,$AA$6,IF(P1922&gt;$AA$7,$AA$7,P1922))&lt;0,IF(P1922&lt;$AA$6,$AA$6,IF(P1922&gt;$AA$7,$AA$7,P1922))*(-1),IF(P1922&lt;$AA$6,$AA$6,IF(P1922&gt;$AA$7,$AA$7,P1922)))</f>
        <v>2551.42</v>
      </c>
      <c r="R1922" s="6">
        <v>100</v>
      </c>
      <c r="S1922" s="6" t="b">
        <v>1</v>
      </c>
      <c r="T1922" s="6">
        <v>0</v>
      </c>
      <c r="U1922" s="6">
        <f t="shared" ref="U1922:U1985" si="243">IFERROR((R1922/T1922)*100,0)</f>
        <v>0</v>
      </c>
      <c r="V1922" s="12">
        <f t="shared" ref="V1922:V1985" si="244">(R1922*50)-Q1922</f>
        <v>2448.58</v>
      </c>
      <c r="W1922" s="12">
        <f t="shared" ref="W1922:W1985" si="245">IFERROR(Q1922/R1922,0)</f>
        <v>25.5142</v>
      </c>
      <c r="X1922" s="12">
        <f t="shared" ref="X1922:X1985" si="246">IFERROR(Q1922/T1922,0)</f>
        <v>0</v>
      </c>
      <c r="Y1922" s="6">
        <f t="shared" ref="Y1922:Y1985" si="247">T1922/N1922</f>
        <v>0</v>
      </c>
    </row>
    <row r="1923" spans="1:25">
      <c r="A1923" s="8" t="s">
        <v>3961</v>
      </c>
      <c r="B1923" s="9" t="s">
        <v>3962</v>
      </c>
      <c r="C1923" s="10" t="s">
        <v>4127</v>
      </c>
      <c r="D1923" s="10">
        <v>45203</v>
      </c>
      <c r="E1923" s="9">
        <v>10</v>
      </c>
      <c r="F1923" s="9">
        <v>4</v>
      </c>
      <c r="G1923" s="9">
        <v>2023</v>
      </c>
      <c r="H1923" s="10">
        <f t="shared" si="240"/>
        <v>45203</v>
      </c>
      <c r="I1923" s="10" t="str" cm="1">
        <f t="array" ref="I1923">_xlfn.IFS(E1923=1,"January",E1923=2,"Febuary",E1923=3,"March",E1923=4,"April",E1923=5,"May",E1923=6,"June",E1923=7,"July",E1923=8,"August",E1923=9,"September",E1923=10,"October",E1923=11,"November",E1923=12,"December",E1923&gt;12,_xlfn.IFS(F1923=1,"January",F1923=2,"Febuary",F1923=3,"March",F1923=4,"April",F1923=5,"May",F1923=6,"June",F1923=7,"July",F1923=8,"August",F1923=9,"September",F1923=10,"October",F1923=11,"November",F1923=12,"December"))</f>
        <v>October</v>
      </c>
      <c r="J1923" s="10" t="str" cm="1">
        <f t="array" ref="J1923">_xlfn.IFS(OR(I1923="December",I1923="January",I1923="Febuary"),"Winter",OR(I1923="March",I1923="April",I1923="May"),"Spring",OR(I1923="June",I1923="July",I1923="August"),"Summer",OR(I1923="September",I1923="October",I1923="November"),"Fall")</f>
        <v>Fall</v>
      </c>
      <c r="K1923" s="13">
        <v>45030</v>
      </c>
      <c r="L1923" s="9">
        <f t="shared" si="241"/>
        <v>45233</v>
      </c>
      <c r="M1923" s="9" t="s">
        <v>41</v>
      </c>
      <c r="N1923" s="9">
        <v>53269</v>
      </c>
      <c r="O1923" s="9">
        <v>579</v>
      </c>
      <c r="P1923" s="14">
        <v>545.66</v>
      </c>
      <c r="Q1923" s="14">
        <f t="shared" si="242"/>
        <v>545.66</v>
      </c>
      <c r="R1923" s="9">
        <v>56</v>
      </c>
      <c r="S1923" s="9" t="b">
        <v>1</v>
      </c>
      <c r="T1923" s="9">
        <v>0</v>
      </c>
      <c r="U1923" s="9">
        <f t="shared" si="243"/>
        <v>0</v>
      </c>
      <c r="V1923" s="14">
        <f t="shared" si="244"/>
        <v>2254.34</v>
      </c>
      <c r="W1923" s="14">
        <f t="shared" si="245"/>
        <v>9.74392857142857</v>
      </c>
      <c r="X1923" s="14">
        <f t="shared" si="246"/>
        <v>0</v>
      </c>
      <c r="Y1923" s="9">
        <f t="shared" si="247"/>
        <v>0</v>
      </c>
    </row>
    <row r="1924" spans="1:25">
      <c r="A1924" s="5" t="s">
        <v>3963</v>
      </c>
      <c r="B1924" s="6" t="s">
        <v>3964</v>
      </c>
      <c r="C1924" s="7" t="s">
        <v>4127</v>
      </c>
      <c r="D1924" s="7">
        <v>44939</v>
      </c>
      <c r="E1924" s="6">
        <v>1</v>
      </c>
      <c r="F1924" s="6">
        <v>13</v>
      </c>
      <c r="G1924" s="6">
        <v>2023</v>
      </c>
      <c r="H1924" s="7">
        <f t="shared" si="240"/>
        <v>44939</v>
      </c>
      <c r="I1924" s="7" t="str" cm="1">
        <f t="array" ref="I1924">_xlfn.IFS(E1924=1,"January",E1924=2,"Febuary",E1924=3,"March",E1924=4,"April",E1924=5,"May",E1924=6,"June",E1924=7,"July",E1924=8,"August",E1924=9,"September",E1924=10,"October",E1924=11,"November",E1924=12,"December",E1924&gt;12,_xlfn.IFS(F1924=1,"January",F1924=2,"Febuary",F1924=3,"March",F1924=4,"April",F1924=5,"May",F1924=6,"June",F1924=7,"July",F1924=8,"August",F1924=9,"September",F1924=10,"October",F1924=11,"November",F1924=12,"December"))</f>
        <v>January</v>
      </c>
      <c r="J1924" s="7" t="str" cm="1">
        <f t="array" ref="J1924">_xlfn.IFS(OR(I1924="December",I1924="January",I1924="Febuary"),"Winter",OR(I1924="March",I1924="April",I1924="May"),"Spring",OR(I1924="June",I1924="July",I1924="August"),"Summer",OR(I1924="September",I1924="October",I1924="November"),"Fall")</f>
        <v>Winter</v>
      </c>
      <c r="K1924" s="11">
        <v>44942</v>
      </c>
      <c r="L1924" s="6">
        <f t="shared" si="241"/>
        <v>3</v>
      </c>
      <c r="M1924" s="6" t="s">
        <v>19</v>
      </c>
      <c r="N1924" s="6">
        <v>39559</v>
      </c>
      <c r="O1924" s="6">
        <v>1891</v>
      </c>
      <c r="P1924" s="12">
        <v>2294.15</v>
      </c>
      <c r="Q1924" s="12">
        <f t="shared" si="242"/>
        <v>2294.15</v>
      </c>
      <c r="R1924" s="6">
        <v>219</v>
      </c>
      <c r="S1924" s="6" t="b">
        <v>1</v>
      </c>
      <c r="T1924" s="6">
        <v>0</v>
      </c>
      <c r="U1924" s="6">
        <f t="shared" si="243"/>
        <v>0</v>
      </c>
      <c r="V1924" s="12">
        <f t="shared" si="244"/>
        <v>8655.85</v>
      </c>
      <c r="W1924" s="12">
        <f t="shared" si="245"/>
        <v>10.4755707762557</v>
      </c>
      <c r="X1924" s="12">
        <f t="shared" si="246"/>
        <v>0</v>
      </c>
      <c r="Y1924" s="6">
        <f t="shared" si="247"/>
        <v>0</v>
      </c>
    </row>
    <row r="1925" spans="1:25">
      <c r="A1925" s="8" t="s">
        <v>3965</v>
      </c>
      <c r="B1925" s="9" t="s">
        <v>3966</v>
      </c>
      <c r="C1925" s="10" t="s">
        <v>4127</v>
      </c>
      <c r="D1925" s="10">
        <v>45033</v>
      </c>
      <c r="E1925" s="9">
        <v>4</v>
      </c>
      <c r="F1925" s="9">
        <v>17</v>
      </c>
      <c r="G1925" s="9">
        <v>2023</v>
      </c>
      <c r="H1925" s="10">
        <f t="shared" si="240"/>
        <v>45033</v>
      </c>
      <c r="I1925" s="10" t="str" cm="1">
        <f t="array" ref="I1925">_xlfn.IFS(E1925=1,"January",E1925=2,"Febuary",E1925=3,"March",E1925=4,"April",E1925=5,"May",E1925=6,"June",E1925=7,"July",E1925=8,"August",E1925=9,"September",E1925=10,"October",E1925=11,"November",E1925=12,"December",E1925&gt;12,_xlfn.IFS(F1925=1,"January",F1925=2,"Febuary",F1925=3,"March",F1925=4,"April",F1925=5,"May",F1925=6,"June",F1925=7,"July",F1925=8,"August",F1925=9,"September",F1925=10,"October",F1925=11,"November",F1925=12,"December"))</f>
        <v>April</v>
      </c>
      <c r="J1925" s="10" t="str" cm="1">
        <f t="array" ref="J1925">_xlfn.IFS(OR(I1925="December",I1925="January",I1925="Febuary"),"Winter",OR(I1925="March",I1925="April",I1925="May"),"Spring",OR(I1925="June",I1925="July",I1925="August"),"Summer",OR(I1925="September",I1925="October",I1925="November"),"Fall")</f>
        <v>Spring</v>
      </c>
      <c r="K1925" s="13">
        <v>45055</v>
      </c>
      <c r="L1925" s="9">
        <f t="shared" si="241"/>
        <v>22</v>
      </c>
      <c r="M1925" s="9" t="s">
        <v>33</v>
      </c>
      <c r="N1925" s="9">
        <v>75319</v>
      </c>
      <c r="O1925" s="9">
        <v>2851</v>
      </c>
      <c r="P1925" s="14">
        <v>4662.5</v>
      </c>
      <c r="Q1925" s="14">
        <f t="shared" si="242"/>
        <v>3636.145</v>
      </c>
      <c r="R1925" s="9">
        <v>498</v>
      </c>
      <c r="S1925" s="9" t="b">
        <v>1</v>
      </c>
      <c r="T1925" s="9">
        <v>0</v>
      </c>
      <c r="U1925" s="9">
        <f t="shared" si="243"/>
        <v>0</v>
      </c>
      <c r="V1925" s="14">
        <f t="shared" si="244"/>
        <v>21263.855</v>
      </c>
      <c r="W1925" s="14">
        <f t="shared" si="245"/>
        <v>7.30149598393574</v>
      </c>
      <c r="X1925" s="14">
        <f t="shared" si="246"/>
        <v>0</v>
      </c>
      <c r="Y1925" s="9">
        <f t="shared" si="247"/>
        <v>0</v>
      </c>
    </row>
    <row r="1926" spans="1:25">
      <c r="A1926" s="5" t="s">
        <v>3967</v>
      </c>
      <c r="B1926" s="6" t="s">
        <v>3968</v>
      </c>
      <c r="C1926" s="7" t="s">
        <v>4131</v>
      </c>
      <c r="D1926" s="7" t="s">
        <v>617</v>
      </c>
      <c r="E1926" s="6">
        <v>31</v>
      </c>
      <c r="F1926" s="6">
        <v>7</v>
      </c>
      <c r="G1926" s="6">
        <v>2023</v>
      </c>
      <c r="H1926" s="7">
        <f t="shared" si="240"/>
        <v>45138</v>
      </c>
      <c r="I1926" s="7" t="str" cm="1">
        <f t="array" ref="I1926">_xlfn.IFS(E1926=1,"January",E1926=2,"Febuary",E1926=3,"March",E1926=4,"April",E1926=5,"May",E1926=6,"June",E1926=7,"July",E1926=8,"August",E1926=9,"September",E1926=10,"October",E1926=11,"November",E1926=12,"December",E1926&gt;12,_xlfn.IFS(F1926=1,"January",F1926=2,"Febuary",F1926=3,"March",F1926=4,"April",F1926=5,"May",F1926=6,"June",F1926=7,"July",F1926=8,"August",F1926=9,"September",F1926=10,"October",F1926=11,"November",F1926=12,"December"))</f>
        <v>July</v>
      </c>
      <c r="J1926" s="7" t="str" cm="1">
        <f t="array" ref="J1926">_xlfn.IFS(OR(I1926="December",I1926="January",I1926="Febuary"),"Winter",OR(I1926="March",I1926="April",I1926="May"),"Spring",OR(I1926="June",I1926="July",I1926="August"),"Summer",OR(I1926="September",I1926="October",I1926="November"),"Fall")</f>
        <v>Summer</v>
      </c>
      <c r="K1926" s="11">
        <v>45153</v>
      </c>
      <c r="L1926" s="6">
        <f t="shared" si="241"/>
        <v>15</v>
      </c>
      <c r="M1926" s="6" t="s">
        <v>33</v>
      </c>
      <c r="N1926" s="6">
        <v>96317</v>
      </c>
      <c r="O1926" s="6">
        <v>2872</v>
      </c>
      <c r="P1926" s="12">
        <v>4404.73</v>
      </c>
      <c r="Q1926" s="12">
        <f t="shared" si="242"/>
        <v>3636.145</v>
      </c>
      <c r="R1926" s="6">
        <v>543</v>
      </c>
      <c r="S1926" s="6" t="b">
        <v>0</v>
      </c>
      <c r="T1926" s="6">
        <v>0</v>
      </c>
      <c r="U1926" s="6">
        <f t="shared" si="243"/>
        <v>0</v>
      </c>
      <c r="V1926" s="12">
        <f t="shared" si="244"/>
        <v>23513.855</v>
      </c>
      <c r="W1926" s="12">
        <f t="shared" si="245"/>
        <v>6.69639963167587</v>
      </c>
      <c r="X1926" s="12">
        <f t="shared" si="246"/>
        <v>0</v>
      </c>
      <c r="Y1926" s="6">
        <f t="shared" si="247"/>
        <v>0</v>
      </c>
    </row>
    <row r="1927" spans="1:25">
      <c r="A1927" s="8" t="s">
        <v>3969</v>
      </c>
      <c r="B1927" s="9" t="s">
        <v>3970</v>
      </c>
      <c r="C1927" s="10" t="s">
        <v>4129</v>
      </c>
      <c r="D1927" s="10">
        <v>45106</v>
      </c>
      <c r="E1927" s="9">
        <v>6</v>
      </c>
      <c r="F1927" s="9">
        <v>29</v>
      </c>
      <c r="G1927" s="9">
        <v>2023</v>
      </c>
      <c r="H1927" s="10">
        <f t="shared" si="240"/>
        <v>45106</v>
      </c>
      <c r="I1927" s="10" t="str" cm="1">
        <f t="array" ref="I1927">_xlfn.IFS(E1927=1,"January",E1927=2,"Febuary",E1927=3,"March",E1927=4,"April",E1927=5,"May",E1927=6,"June",E1927=7,"July",E1927=8,"August",E1927=9,"September",E1927=10,"October",E1927=11,"November",E1927=12,"December",E1927&gt;12,_xlfn.IFS(F1927=1,"January",F1927=2,"Febuary",F1927=3,"March",F1927=4,"April",F1927=5,"May",F1927=6,"June",F1927=7,"July",F1927=8,"August",F1927=9,"September",F1927=10,"October",F1927=11,"November",F1927=12,"December"))</f>
        <v>June</v>
      </c>
      <c r="J1927" s="10" t="str" cm="1">
        <f t="array" ref="J1927">_xlfn.IFS(OR(I1927="December",I1927="January",I1927="Febuary"),"Winter",OR(I1927="March",I1927="April",I1927="May"),"Spring",OR(I1927="June",I1927="July",I1927="August"),"Summer",OR(I1927="September",I1927="October",I1927="November"),"Fall")</f>
        <v>Summer</v>
      </c>
      <c r="K1927" s="13">
        <v>45132</v>
      </c>
      <c r="L1927" s="9">
        <f t="shared" si="241"/>
        <v>26</v>
      </c>
      <c r="M1927" s="9" t="s">
        <v>19</v>
      </c>
      <c r="N1927" s="9">
        <v>97347</v>
      </c>
      <c r="O1927" s="9">
        <v>4606</v>
      </c>
      <c r="P1927" s="14">
        <v>8269.9</v>
      </c>
      <c r="Q1927" s="14">
        <f t="shared" si="242"/>
        <v>3636.145</v>
      </c>
      <c r="R1927" s="9">
        <v>664</v>
      </c>
      <c r="S1927" s="9" t="b">
        <v>0</v>
      </c>
      <c r="T1927" s="9">
        <v>0</v>
      </c>
      <c r="U1927" s="9">
        <f t="shared" si="243"/>
        <v>0</v>
      </c>
      <c r="V1927" s="14">
        <f t="shared" si="244"/>
        <v>29563.855</v>
      </c>
      <c r="W1927" s="14">
        <f t="shared" si="245"/>
        <v>5.47612198795181</v>
      </c>
      <c r="X1927" s="14">
        <f t="shared" si="246"/>
        <v>0</v>
      </c>
      <c r="Y1927" s="9">
        <f t="shared" si="247"/>
        <v>0</v>
      </c>
    </row>
    <row r="1928" spans="1:25">
      <c r="A1928" s="5" t="s">
        <v>3971</v>
      </c>
      <c r="B1928" s="6" t="s">
        <v>3972</v>
      </c>
      <c r="C1928" s="7" t="s">
        <v>4128</v>
      </c>
      <c r="D1928" s="7">
        <v>44932</v>
      </c>
      <c r="E1928" s="6">
        <v>1</v>
      </c>
      <c r="F1928" s="6">
        <v>6</v>
      </c>
      <c r="G1928" s="6">
        <v>2023</v>
      </c>
      <c r="H1928" s="7">
        <f t="shared" si="240"/>
        <v>44932</v>
      </c>
      <c r="I1928" s="7" t="str" cm="1">
        <f t="array" ref="I1928">_xlfn.IFS(E1928=1,"January",E1928=2,"Febuary",E1928=3,"March",E1928=4,"April",E1928=5,"May",E1928=6,"June",E1928=7,"July",E1928=8,"August",E1928=9,"September",E1928=10,"October",E1928=11,"November",E1928=12,"December",E1928&gt;12,_xlfn.IFS(F1928=1,"January",F1928=2,"Febuary",F1928=3,"March",F1928=4,"April",F1928=5,"May",F1928=6,"June",F1928=7,"July",F1928=8,"August",F1928=9,"September",F1928=10,"October",F1928=11,"November",F1928=12,"December"))</f>
        <v>January</v>
      </c>
      <c r="J1928" s="7" t="str" cm="1">
        <f t="array" ref="J1928">_xlfn.IFS(OR(I1928="December",I1928="January",I1928="Febuary"),"Winter",OR(I1928="March",I1928="April",I1928="May"),"Spring",OR(I1928="June",I1928="July",I1928="August"),"Summer",OR(I1928="September",I1928="October",I1928="November"),"Fall")</f>
        <v>Winter</v>
      </c>
      <c r="K1928" s="11">
        <v>44961</v>
      </c>
      <c r="L1928" s="6">
        <f t="shared" si="241"/>
        <v>29</v>
      </c>
      <c r="M1928" s="6" t="s">
        <v>23</v>
      </c>
      <c r="N1928" s="6">
        <v>49787</v>
      </c>
      <c r="O1928" s="6">
        <v>1372</v>
      </c>
      <c r="P1928" s="12">
        <v>2737.43</v>
      </c>
      <c r="Q1928" s="12">
        <f t="shared" si="242"/>
        <v>2737.43</v>
      </c>
      <c r="R1928" s="6">
        <v>149</v>
      </c>
      <c r="S1928" s="6" t="b">
        <v>1</v>
      </c>
      <c r="T1928" s="6">
        <v>0</v>
      </c>
      <c r="U1928" s="6">
        <f t="shared" si="243"/>
        <v>0</v>
      </c>
      <c r="V1928" s="12">
        <f t="shared" si="244"/>
        <v>4712.57</v>
      </c>
      <c r="W1928" s="12">
        <f t="shared" si="245"/>
        <v>18.3720134228188</v>
      </c>
      <c r="X1928" s="12">
        <f t="shared" si="246"/>
        <v>0</v>
      </c>
      <c r="Y1928" s="6">
        <f t="shared" si="247"/>
        <v>0</v>
      </c>
    </row>
    <row r="1929" spans="1:25">
      <c r="A1929" s="8" t="s">
        <v>3973</v>
      </c>
      <c r="B1929" s="9" t="s">
        <v>3974</v>
      </c>
      <c r="C1929" s="10" t="s">
        <v>4127</v>
      </c>
      <c r="D1929" s="10">
        <v>45057</v>
      </c>
      <c r="E1929" s="9">
        <v>5</v>
      </c>
      <c r="F1929" s="9">
        <v>11</v>
      </c>
      <c r="G1929" s="9">
        <v>2023</v>
      </c>
      <c r="H1929" s="10">
        <f t="shared" si="240"/>
        <v>45057</v>
      </c>
      <c r="I1929" s="10" t="str" cm="1">
        <f t="array" ref="I1929">_xlfn.IFS(E1929=1,"January",E1929=2,"Febuary",E1929=3,"March",E1929=4,"April",E1929=5,"May",E1929=6,"June",E1929=7,"July",E1929=8,"August",E1929=9,"September",E1929=10,"October",E1929=11,"November",E1929=12,"December",E1929&gt;12,_xlfn.IFS(F1929=1,"January",F1929=2,"Febuary",F1929=3,"March",F1929=4,"April",F1929=5,"May",F1929=6,"June",F1929=7,"July",F1929=8,"August",F1929=9,"September",F1929=10,"October",F1929=11,"November",F1929=12,"December"))</f>
        <v>May</v>
      </c>
      <c r="J1929" s="10" t="str" cm="1">
        <f t="array" ref="J1929">_xlfn.IFS(OR(I1929="December",I1929="January",I1929="Febuary"),"Winter",OR(I1929="March",I1929="April",I1929="May"),"Spring",OR(I1929="June",I1929="July",I1929="August"),"Summer",OR(I1929="September",I1929="October",I1929="November"),"Fall")</f>
        <v>Spring</v>
      </c>
      <c r="K1929" s="13">
        <v>45068</v>
      </c>
      <c r="L1929" s="9">
        <f t="shared" si="241"/>
        <v>11</v>
      </c>
      <c r="M1929" s="9" t="s">
        <v>41</v>
      </c>
      <c r="N1929" s="9">
        <v>36488</v>
      </c>
      <c r="O1929" s="9">
        <v>1795</v>
      </c>
      <c r="P1929" s="14">
        <v>2046.82</v>
      </c>
      <c r="Q1929" s="14">
        <f t="shared" si="242"/>
        <v>2046.82</v>
      </c>
      <c r="R1929" s="9">
        <v>158</v>
      </c>
      <c r="S1929" s="9" t="b">
        <v>1</v>
      </c>
      <c r="T1929" s="9">
        <v>0</v>
      </c>
      <c r="U1929" s="9">
        <f t="shared" si="243"/>
        <v>0</v>
      </c>
      <c r="V1929" s="14">
        <f t="shared" si="244"/>
        <v>5853.18</v>
      </c>
      <c r="W1929" s="14">
        <f t="shared" si="245"/>
        <v>12.9545569620253</v>
      </c>
      <c r="X1929" s="14">
        <f t="shared" si="246"/>
        <v>0</v>
      </c>
      <c r="Y1929" s="9">
        <f t="shared" si="247"/>
        <v>0</v>
      </c>
    </row>
    <row r="1930" spans="1:25">
      <c r="A1930" s="5" t="s">
        <v>3975</v>
      </c>
      <c r="B1930" s="6" t="s">
        <v>3976</v>
      </c>
      <c r="C1930" s="7" t="s">
        <v>4128</v>
      </c>
      <c r="D1930" s="7">
        <v>45186</v>
      </c>
      <c r="E1930" s="6">
        <v>9</v>
      </c>
      <c r="F1930" s="6">
        <v>17</v>
      </c>
      <c r="G1930" s="6">
        <v>2023</v>
      </c>
      <c r="H1930" s="7">
        <f t="shared" si="240"/>
        <v>45186</v>
      </c>
      <c r="I1930" s="7" t="str" cm="1">
        <f t="array" ref="I1930">_xlfn.IFS(E1930=1,"January",E1930=2,"Febuary",E1930=3,"March",E1930=4,"April",E1930=5,"May",E1930=6,"June",E1930=7,"July",E1930=8,"August",E1930=9,"September",E1930=10,"October",E1930=11,"November",E1930=12,"December",E1930&gt;12,_xlfn.IFS(F1930=1,"January",F1930=2,"Febuary",F1930=3,"March",F1930=4,"April",F1930=5,"May",F1930=6,"June",F1930=7,"July",F1930=8,"August",F1930=9,"September",F1930=10,"October",F1930=11,"November",F1930=12,"December"))</f>
        <v>September</v>
      </c>
      <c r="J1930" s="7" t="str" cm="1">
        <f t="array" ref="J1930">_xlfn.IFS(OR(I1930="December",I1930="January",I1930="Febuary"),"Winter",OR(I1930="March",I1930="April",I1930="May"),"Spring",OR(I1930="June",I1930="July",I1930="August"),"Summer",OR(I1930="September",I1930="October",I1930="November"),"Fall")</f>
        <v>Fall</v>
      </c>
      <c r="K1930" s="11">
        <v>45206</v>
      </c>
      <c r="L1930" s="6">
        <f t="shared" si="241"/>
        <v>20</v>
      </c>
      <c r="M1930" s="6" t="s">
        <v>23</v>
      </c>
      <c r="N1930" s="6">
        <v>75441</v>
      </c>
      <c r="O1930" s="6">
        <v>2300</v>
      </c>
      <c r="P1930" s="12">
        <v>1533.47</v>
      </c>
      <c r="Q1930" s="12">
        <f t="shared" si="242"/>
        <v>1533.47</v>
      </c>
      <c r="R1930" s="6">
        <v>453</v>
      </c>
      <c r="S1930" s="6" t="b">
        <v>1</v>
      </c>
      <c r="T1930" s="6">
        <v>0</v>
      </c>
      <c r="U1930" s="6">
        <f t="shared" si="243"/>
        <v>0</v>
      </c>
      <c r="V1930" s="12">
        <f t="shared" si="244"/>
        <v>21116.53</v>
      </c>
      <c r="W1930" s="12">
        <f t="shared" si="245"/>
        <v>3.38514348785872</v>
      </c>
      <c r="X1930" s="12">
        <f t="shared" si="246"/>
        <v>0</v>
      </c>
      <c r="Y1930" s="6">
        <f t="shared" si="247"/>
        <v>0</v>
      </c>
    </row>
    <row r="1931" spans="1:25">
      <c r="A1931" s="8" t="s">
        <v>3977</v>
      </c>
      <c r="B1931" s="9" t="s">
        <v>3978</v>
      </c>
      <c r="C1931" s="10" t="s">
        <v>4131</v>
      </c>
      <c r="D1931" s="10">
        <v>44985</v>
      </c>
      <c r="E1931" s="9">
        <v>2</v>
      </c>
      <c r="F1931" s="9">
        <v>28</v>
      </c>
      <c r="G1931" s="9">
        <v>2023</v>
      </c>
      <c r="H1931" s="10">
        <f t="shared" si="240"/>
        <v>44985</v>
      </c>
      <c r="I1931" s="10" t="str" cm="1">
        <f t="array" ref="I1931">_xlfn.IFS(E1931=1,"January",E1931=2,"Febuary",E1931=3,"March",E1931=4,"April",E1931=5,"May",E1931=6,"June",E1931=7,"July",E1931=8,"August",E1931=9,"September",E1931=10,"October",E1931=11,"November",E1931=12,"December",E1931&gt;12,_xlfn.IFS(F1931=1,"January",F1931=2,"Febuary",F1931=3,"March",F1931=4,"April",F1931=5,"May",F1931=6,"June",F1931=7,"July",F1931=8,"August",F1931=9,"September",F1931=10,"October",F1931=11,"November",F1931=12,"December"))</f>
        <v>Febuary</v>
      </c>
      <c r="J1931" s="10" t="str" cm="1">
        <f t="array" ref="J1931">_xlfn.IFS(OR(I1931="December",I1931="January",I1931="Febuary"),"Winter",OR(I1931="March",I1931="April",I1931="May"),"Spring",OR(I1931="June",I1931="July",I1931="August"),"Summer",OR(I1931="September",I1931="October",I1931="November"),"Fall")</f>
        <v>Winter</v>
      </c>
      <c r="K1931" s="13">
        <v>45009</v>
      </c>
      <c r="L1931" s="9">
        <f t="shared" si="241"/>
        <v>24</v>
      </c>
      <c r="M1931" s="9" t="s">
        <v>33</v>
      </c>
      <c r="N1931" s="9">
        <v>75663</v>
      </c>
      <c r="O1931" s="9">
        <v>1102</v>
      </c>
      <c r="P1931" s="14">
        <v>601.28</v>
      </c>
      <c r="Q1931" s="14">
        <f t="shared" si="242"/>
        <v>601.28</v>
      </c>
      <c r="R1931" s="9">
        <v>217</v>
      </c>
      <c r="S1931" s="9" t="b">
        <v>1</v>
      </c>
      <c r="T1931" s="9">
        <v>0</v>
      </c>
      <c r="U1931" s="9">
        <f t="shared" si="243"/>
        <v>0</v>
      </c>
      <c r="V1931" s="14">
        <f t="shared" si="244"/>
        <v>10248.72</v>
      </c>
      <c r="W1931" s="14">
        <f t="shared" si="245"/>
        <v>2.77087557603687</v>
      </c>
      <c r="X1931" s="14">
        <f t="shared" si="246"/>
        <v>0</v>
      </c>
      <c r="Y1931" s="9">
        <f t="shared" si="247"/>
        <v>0</v>
      </c>
    </row>
    <row r="1932" spans="1:25">
      <c r="A1932" s="5" t="s">
        <v>3979</v>
      </c>
      <c r="B1932" s="6" t="s">
        <v>3980</v>
      </c>
      <c r="C1932" s="7" t="s">
        <v>4128</v>
      </c>
      <c r="D1932" s="7">
        <v>45218</v>
      </c>
      <c r="E1932" s="6">
        <v>10</v>
      </c>
      <c r="F1932" s="6">
        <v>19</v>
      </c>
      <c r="G1932" s="6">
        <v>2023</v>
      </c>
      <c r="H1932" s="7">
        <f t="shared" si="240"/>
        <v>45218</v>
      </c>
      <c r="I1932" s="7" t="str" cm="1">
        <f t="array" ref="I1932">_xlfn.IFS(E1932=1,"January",E1932=2,"Febuary",E1932=3,"March",E1932=4,"April",E1932=5,"May",E1932=6,"June",E1932=7,"July",E1932=8,"August",E1932=9,"September",E1932=10,"October",E1932=11,"November",E1932=12,"December",E1932&gt;12,_xlfn.IFS(F1932=1,"January",F1932=2,"Febuary",F1932=3,"March",F1932=4,"April",F1932=5,"May",F1932=6,"June",F1932=7,"July",F1932=8,"August",F1932=9,"September",F1932=10,"October",F1932=11,"November",F1932=12,"December"))</f>
        <v>October</v>
      </c>
      <c r="J1932" s="7" t="str" cm="1">
        <f t="array" ref="J1932">_xlfn.IFS(OR(I1932="December",I1932="January",I1932="Febuary"),"Winter",OR(I1932="March",I1932="April",I1932="May"),"Spring",OR(I1932="June",I1932="July",I1932="August"),"Summer",OR(I1932="September",I1932="October",I1932="November"),"Fall")</f>
        <v>Fall</v>
      </c>
      <c r="K1932" s="11">
        <v>45230</v>
      </c>
      <c r="L1932" s="6">
        <f t="shared" si="241"/>
        <v>12</v>
      </c>
      <c r="M1932" s="6" t="s">
        <v>138</v>
      </c>
      <c r="N1932" s="6">
        <v>23431</v>
      </c>
      <c r="O1932" s="6">
        <v>951</v>
      </c>
      <c r="P1932" s="12">
        <v>1512.39</v>
      </c>
      <c r="Q1932" s="12">
        <f t="shared" si="242"/>
        <v>1512.39</v>
      </c>
      <c r="R1932" s="6">
        <v>179</v>
      </c>
      <c r="S1932" s="6" t="b">
        <v>0</v>
      </c>
      <c r="T1932" s="6">
        <v>0</v>
      </c>
      <c r="U1932" s="6">
        <f t="shared" si="243"/>
        <v>0</v>
      </c>
      <c r="V1932" s="12">
        <f t="shared" si="244"/>
        <v>7437.61</v>
      </c>
      <c r="W1932" s="12">
        <f t="shared" si="245"/>
        <v>8.4491061452514</v>
      </c>
      <c r="X1932" s="12">
        <f t="shared" si="246"/>
        <v>0</v>
      </c>
      <c r="Y1932" s="6">
        <f t="shared" si="247"/>
        <v>0</v>
      </c>
    </row>
    <row r="1933" spans="1:25">
      <c r="A1933" s="8" t="s">
        <v>3981</v>
      </c>
      <c r="B1933" s="9" t="s">
        <v>3982</v>
      </c>
      <c r="C1933" s="10" t="s">
        <v>4129</v>
      </c>
      <c r="D1933" s="10">
        <v>45016</v>
      </c>
      <c r="E1933" s="9">
        <v>3</v>
      </c>
      <c r="F1933" s="9">
        <v>31</v>
      </c>
      <c r="G1933" s="9">
        <v>2023</v>
      </c>
      <c r="H1933" s="10">
        <f t="shared" si="240"/>
        <v>45016</v>
      </c>
      <c r="I1933" s="10" t="str" cm="1">
        <f t="array" ref="I1933">_xlfn.IFS(E1933=1,"January",E1933=2,"Febuary",E1933=3,"March",E1933=4,"April",E1933=5,"May",E1933=6,"June",E1933=7,"July",E1933=8,"August",E1933=9,"September",E1933=10,"October",E1933=11,"November",E1933=12,"December",E1933&gt;12,_xlfn.IFS(F1933=1,"January",F1933=2,"Febuary",F1933=3,"March",F1933=4,"April",F1933=5,"May",F1933=6,"June",F1933=7,"July",F1933=8,"August",F1933=9,"September",F1933=10,"October",F1933=11,"November",F1933=12,"December"))</f>
        <v>March</v>
      </c>
      <c r="J1933" s="10" t="str" cm="1">
        <f t="array" ref="J1933">_xlfn.IFS(OR(I1933="December",I1933="January",I1933="Febuary"),"Winter",OR(I1933="March",I1933="April",I1933="May"),"Spring",OR(I1933="June",I1933="July",I1933="August"),"Summer",OR(I1933="September",I1933="October",I1933="November"),"Fall")</f>
        <v>Spring</v>
      </c>
      <c r="K1933" s="13">
        <v>45044</v>
      </c>
      <c r="L1933" s="9">
        <f t="shared" si="241"/>
        <v>28</v>
      </c>
      <c r="M1933" s="9" t="s">
        <v>19</v>
      </c>
      <c r="N1933" s="9">
        <v>62681</v>
      </c>
      <c r="O1933" s="9">
        <v>2328</v>
      </c>
      <c r="P1933" s="14">
        <v>4216.06</v>
      </c>
      <c r="Q1933" s="14">
        <f t="shared" si="242"/>
        <v>3636.145</v>
      </c>
      <c r="R1933" s="9">
        <v>390</v>
      </c>
      <c r="S1933" s="9" t="b">
        <v>1</v>
      </c>
      <c r="T1933" s="9">
        <v>0</v>
      </c>
      <c r="U1933" s="9">
        <f t="shared" si="243"/>
        <v>0</v>
      </c>
      <c r="V1933" s="14">
        <f t="shared" si="244"/>
        <v>15863.855</v>
      </c>
      <c r="W1933" s="14">
        <f t="shared" si="245"/>
        <v>9.32344871794872</v>
      </c>
      <c r="X1933" s="14">
        <f t="shared" si="246"/>
        <v>0</v>
      </c>
      <c r="Y1933" s="9">
        <f t="shared" si="247"/>
        <v>0</v>
      </c>
    </row>
    <row r="1934" spans="1:25">
      <c r="A1934" s="5" t="s">
        <v>3983</v>
      </c>
      <c r="B1934" s="6" t="s">
        <v>3984</v>
      </c>
      <c r="C1934" s="7" t="s">
        <v>4131</v>
      </c>
      <c r="D1934" s="7">
        <v>45271</v>
      </c>
      <c r="E1934" s="6">
        <v>12</v>
      </c>
      <c r="F1934" s="6">
        <v>11</v>
      </c>
      <c r="G1934" s="6">
        <v>2023</v>
      </c>
      <c r="H1934" s="7">
        <f t="shared" si="240"/>
        <v>45271</v>
      </c>
      <c r="I1934" s="7" t="str" cm="1">
        <f t="array" ref="I1934">_xlfn.IFS(E1934=1,"January",E1934=2,"Febuary",E1934=3,"March",E1934=4,"April",E1934=5,"May",E1934=6,"June",E1934=7,"July",E1934=8,"August",E1934=9,"September",E1934=10,"October",E1934=11,"November",E1934=12,"December",E1934&gt;12,_xlfn.IFS(F1934=1,"January",F1934=2,"Febuary",F1934=3,"March",F1934=4,"April",F1934=5,"May",F1934=6,"June",F1934=7,"July",F1934=8,"August",F1934=9,"September",F1934=10,"October",F1934=11,"November",F1934=12,"December"))</f>
        <v>December</v>
      </c>
      <c r="J1934" s="7" t="str" cm="1">
        <f t="array" ref="J1934">_xlfn.IFS(OR(I1934="December",I1934="January",I1934="Febuary"),"Winter",OR(I1934="March",I1934="April",I1934="May"),"Spring",OR(I1934="June",I1934="July",I1934="August"),"Summer",OR(I1934="September",I1934="October",I1934="November"),"Fall")</f>
        <v>Winter</v>
      </c>
      <c r="K1934" s="11">
        <v>45287</v>
      </c>
      <c r="L1934" s="6">
        <f t="shared" si="241"/>
        <v>16</v>
      </c>
      <c r="M1934" s="6" t="s">
        <v>19</v>
      </c>
      <c r="N1934" s="6">
        <v>64483</v>
      </c>
      <c r="O1934" s="6">
        <v>2638</v>
      </c>
      <c r="P1934" s="12">
        <v>2192.36</v>
      </c>
      <c r="Q1934" s="12">
        <f t="shared" si="242"/>
        <v>2192.36</v>
      </c>
      <c r="R1934" s="6">
        <v>260</v>
      </c>
      <c r="S1934" s="6" t="b">
        <v>1</v>
      </c>
      <c r="T1934" s="6">
        <v>0</v>
      </c>
      <c r="U1934" s="6">
        <f t="shared" si="243"/>
        <v>0</v>
      </c>
      <c r="V1934" s="12">
        <f t="shared" si="244"/>
        <v>10807.64</v>
      </c>
      <c r="W1934" s="12">
        <f t="shared" si="245"/>
        <v>8.43215384615385</v>
      </c>
      <c r="X1934" s="12">
        <f t="shared" si="246"/>
        <v>0</v>
      </c>
      <c r="Y1934" s="6">
        <f t="shared" si="247"/>
        <v>0</v>
      </c>
    </row>
    <row r="1935" spans="1:25">
      <c r="A1935" s="8" t="s">
        <v>3985</v>
      </c>
      <c r="B1935" s="9" t="s">
        <v>3986</v>
      </c>
      <c r="C1935" s="10" t="s">
        <v>4128</v>
      </c>
      <c r="D1935" s="10">
        <v>44945</v>
      </c>
      <c r="E1935" s="9">
        <v>1</v>
      </c>
      <c r="F1935" s="9">
        <v>19</v>
      </c>
      <c r="G1935" s="9">
        <v>2023</v>
      </c>
      <c r="H1935" s="10">
        <f t="shared" si="240"/>
        <v>44945</v>
      </c>
      <c r="I1935" s="10" t="str" cm="1">
        <f t="array" ref="I1935">_xlfn.IFS(E1935=1,"January",E1935=2,"Febuary",E1935=3,"March",E1935=4,"April",E1935=5,"May",E1935=6,"June",E1935=7,"July",E1935=8,"August",E1935=9,"September",E1935=10,"October",E1935=11,"November",E1935=12,"December",E1935&gt;12,_xlfn.IFS(F1935=1,"January",F1935=2,"Febuary",F1935=3,"March",F1935=4,"April",F1935=5,"May",F1935=6,"June",F1935=7,"July",F1935=8,"August",F1935=9,"September",F1935=10,"October",F1935=11,"November",F1935=12,"December"))</f>
        <v>January</v>
      </c>
      <c r="J1935" s="10" t="str" cm="1">
        <f t="array" ref="J1935">_xlfn.IFS(OR(I1935="December",I1935="January",I1935="Febuary"),"Winter",OR(I1935="March",I1935="April",I1935="May"),"Spring",OR(I1935="June",I1935="July",I1935="August"),"Summer",OR(I1935="September",I1935="October",I1935="November"),"Fall")</f>
        <v>Winter</v>
      </c>
      <c r="K1935" s="13">
        <v>44954</v>
      </c>
      <c r="L1935" s="9">
        <f t="shared" si="241"/>
        <v>9</v>
      </c>
      <c r="M1935" s="9" t="s">
        <v>33</v>
      </c>
      <c r="N1935" s="9">
        <v>50153</v>
      </c>
      <c r="O1935" s="9">
        <v>2410</v>
      </c>
      <c r="P1935" s="14">
        <v>1777.79</v>
      </c>
      <c r="Q1935" s="14">
        <f t="shared" si="242"/>
        <v>1777.79</v>
      </c>
      <c r="R1935" s="9">
        <v>415</v>
      </c>
      <c r="S1935" s="9" t="b">
        <v>1</v>
      </c>
      <c r="T1935" s="9">
        <v>0</v>
      </c>
      <c r="U1935" s="9">
        <f t="shared" si="243"/>
        <v>0</v>
      </c>
      <c r="V1935" s="14">
        <f t="shared" si="244"/>
        <v>18972.21</v>
      </c>
      <c r="W1935" s="14">
        <f t="shared" si="245"/>
        <v>4.2838313253012</v>
      </c>
      <c r="X1935" s="14">
        <f t="shared" si="246"/>
        <v>0</v>
      </c>
      <c r="Y1935" s="9">
        <f t="shared" si="247"/>
        <v>0</v>
      </c>
    </row>
    <row r="1936" spans="1:25">
      <c r="A1936" s="5" t="s">
        <v>3987</v>
      </c>
      <c r="B1936" s="6" t="s">
        <v>3988</v>
      </c>
      <c r="C1936" s="7" t="s">
        <v>4131</v>
      </c>
      <c r="D1936" s="7">
        <v>45248</v>
      </c>
      <c r="E1936" s="6">
        <v>11</v>
      </c>
      <c r="F1936" s="6">
        <v>18</v>
      </c>
      <c r="G1936" s="6">
        <v>2023</v>
      </c>
      <c r="H1936" s="7">
        <f t="shared" si="240"/>
        <v>45248</v>
      </c>
      <c r="I1936" s="7" t="str" cm="1">
        <f t="array" ref="I1936">_xlfn.IFS(E1936=1,"January",E1936=2,"Febuary",E1936=3,"March",E1936=4,"April",E1936=5,"May",E1936=6,"June",E1936=7,"July",E1936=8,"August",E1936=9,"September",E1936=10,"October",E1936=11,"November",E1936=12,"December",E1936&gt;12,_xlfn.IFS(F1936=1,"January",F1936=2,"Febuary",F1936=3,"March",F1936=4,"April",F1936=5,"May",F1936=6,"June",F1936=7,"July",F1936=8,"August",F1936=9,"September",F1936=10,"October",F1936=11,"November",F1936=12,"December"))</f>
        <v>November</v>
      </c>
      <c r="J1936" s="7" t="str" cm="1">
        <f t="array" ref="J1936">_xlfn.IFS(OR(I1936="December",I1936="January",I1936="Febuary"),"Winter",OR(I1936="March",I1936="April",I1936="May"),"Spring",OR(I1936="June",I1936="July",I1936="August"),"Summer",OR(I1936="September",I1936="October",I1936="November"),"Fall")</f>
        <v>Fall</v>
      </c>
      <c r="K1936" s="11">
        <v>45267</v>
      </c>
      <c r="L1936" s="6">
        <f t="shared" si="241"/>
        <v>19</v>
      </c>
      <c r="M1936" s="6" t="s">
        <v>41</v>
      </c>
      <c r="N1936" s="6">
        <v>7368</v>
      </c>
      <c r="O1936" s="6">
        <v>302</v>
      </c>
      <c r="P1936" s="12">
        <v>179.18</v>
      </c>
      <c r="Q1936" s="12">
        <f t="shared" si="242"/>
        <v>179.18</v>
      </c>
      <c r="R1936" s="6">
        <v>33</v>
      </c>
      <c r="S1936" s="6" t="b">
        <v>0</v>
      </c>
      <c r="T1936" s="6">
        <v>0</v>
      </c>
      <c r="U1936" s="6">
        <f t="shared" si="243"/>
        <v>0</v>
      </c>
      <c r="V1936" s="12">
        <f t="shared" si="244"/>
        <v>1470.82</v>
      </c>
      <c r="W1936" s="12">
        <f t="shared" si="245"/>
        <v>5.42969696969697</v>
      </c>
      <c r="X1936" s="12">
        <f t="shared" si="246"/>
        <v>0</v>
      </c>
      <c r="Y1936" s="6">
        <f t="shared" si="247"/>
        <v>0</v>
      </c>
    </row>
    <row r="1937" spans="1:25">
      <c r="A1937" s="8" t="s">
        <v>3989</v>
      </c>
      <c r="B1937" s="9" t="s">
        <v>3990</v>
      </c>
      <c r="C1937" s="10" t="s">
        <v>4128</v>
      </c>
      <c r="D1937" s="10">
        <v>45098</v>
      </c>
      <c r="E1937" s="9">
        <v>6</v>
      </c>
      <c r="F1937" s="9">
        <v>21</v>
      </c>
      <c r="G1937" s="9">
        <v>2023</v>
      </c>
      <c r="H1937" s="10">
        <f t="shared" si="240"/>
        <v>45098</v>
      </c>
      <c r="I1937" s="10" t="str" cm="1">
        <f t="array" ref="I1937">_xlfn.IFS(E1937=1,"January",E1937=2,"Febuary",E1937=3,"March",E1937=4,"April",E1937=5,"May",E1937=6,"June",E1937=7,"July",E1937=8,"August",E1937=9,"September",E1937=10,"October",E1937=11,"November",E1937=12,"December",E1937&gt;12,_xlfn.IFS(F1937=1,"January",F1937=2,"Febuary",F1937=3,"March",F1937=4,"April",F1937=5,"May",F1937=6,"June",F1937=7,"July",F1937=8,"August",F1937=9,"September",F1937=10,"October",F1937=11,"November",F1937=12,"December"))</f>
        <v>June</v>
      </c>
      <c r="J1937" s="10" t="str" cm="1">
        <f t="array" ref="J1937">_xlfn.IFS(OR(I1937="December",I1937="January",I1937="Febuary"),"Winter",OR(I1937="March",I1937="April",I1937="May"),"Spring",OR(I1937="June",I1937="July",I1937="August"),"Summer",OR(I1937="September",I1937="October",I1937="November"),"Fall")</f>
        <v>Summer</v>
      </c>
      <c r="K1937" s="13">
        <v>45116</v>
      </c>
      <c r="L1937" s="9">
        <f t="shared" si="241"/>
        <v>18</v>
      </c>
      <c r="M1937" s="9" t="s">
        <v>19</v>
      </c>
      <c r="N1937" s="9">
        <v>28424</v>
      </c>
      <c r="O1937" s="9">
        <v>979</v>
      </c>
      <c r="P1937" s="14">
        <v>-1697.64</v>
      </c>
      <c r="Q1937" s="14">
        <f t="shared" si="242"/>
        <v>345.555</v>
      </c>
      <c r="R1937" s="9">
        <v>96</v>
      </c>
      <c r="S1937" s="9" t="b">
        <v>1</v>
      </c>
      <c r="T1937" s="9">
        <v>0</v>
      </c>
      <c r="U1937" s="9">
        <f t="shared" si="243"/>
        <v>0</v>
      </c>
      <c r="V1937" s="14">
        <f t="shared" si="244"/>
        <v>4454.445</v>
      </c>
      <c r="W1937" s="14">
        <f t="shared" si="245"/>
        <v>3.59953125</v>
      </c>
      <c r="X1937" s="14">
        <f t="shared" si="246"/>
        <v>0</v>
      </c>
      <c r="Y1937" s="9">
        <f t="shared" si="247"/>
        <v>0</v>
      </c>
    </row>
    <row r="1938" spans="1:25">
      <c r="A1938" s="5" t="s">
        <v>3991</v>
      </c>
      <c r="B1938" s="6" t="s">
        <v>3992</v>
      </c>
      <c r="C1938" s="7" t="s">
        <v>4131</v>
      </c>
      <c r="D1938" s="7">
        <v>44955</v>
      </c>
      <c r="E1938" s="6">
        <v>1</v>
      </c>
      <c r="F1938" s="6">
        <v>29</v>
      </c>
      <c r="G1938" s="6">
        <v>2023</v>
      </c>
      <c r="H1938" s="7">
        <f t="shared" si="240"/>
        <v>44955</v>
      </c>
      <c r="I1938" s="7" t="str" cm="1">
        <f t="array" ref="I1938">_xlfn.IFS(E1938=1,"January",E1938=2,"Febuary",E1938=3,"March",E1938=4,"April",E1938=5,"May",E1938=6,"June",E1938=7,"July",E1938=8,"August",E1938=9,"September",E1938=10,"October",E1938=11,"November",E1938=12,"December",E1938&gt;12,_xlfn.IFS(F1938=1,"January",F1938=2,"Febuary",F1938=3,"March",F1938=4,"April",F1938=5,"May",F1938=6,"June",F1938=7,"July",F1938=8,"August",F1938=9,"September",F1938=10,"October",F1938=11,"November",F1938=12,"December"))</f>
        <v>January</v>
      </c>
      <c r="J1938" s="7" t="str" cm="1">
        <f t="array" ref="J1938">_xlfn.IFS(OR(I1938="December",I1938="January",I1938="Febuary"),"Winter",OR(I1938="March",I1938="April",I1938="May"),"Spring",OR(I1938="June",I1938="July",I1938="August"),"Summer",OR(I1938="September",I1938="October",I1938="November"),"Fall")</f>
        <v>Winter</v>
      </c>
      <c r="K1938" s="11">
        <v>44973</v>
      </c>
      <c r="L1938" s="6">
        <f t="shared" si="241"/>
        <v>18</v>
      </c>
      <c r="M1938" s="6" t="s">
        <v>23</v>
      </c>
      <c r="N1938" s="6">
        <v>46004</v>
      </c>
      <c r="O1938" s="6">
        <v>2037</v>
      </c>
      <c r="P1938" s="12">
        <v>1969.93</v>
      </c>
      <c r="Q1938" s="12">
        <f t="shared" si="242"/>
        <v>1969.93</v>
      </c>
      <c r="R1938" s="6">
        <v>329</v>
      </c>
      <c r="S1938" s="6" t="b">
        <v>1</v>
      </c>
      <c r="T1938" s="6">
        <v>0</v>
      </c>
      <c r="U1938" s="6">
        <f t="shared" si="243"/>
        <v>0</v>
      </c>
      <c r="V1938" s="12">
        <f t="shared" si="244"/>
        <v>14480.07</v>
      </c>
      <c r="W1938" s="12">
        <f t="shared" si="245"/>
        <v>5.98762917933131</v>
      </c>
      <c r="X1938" s="12">
        <f t="shared" si="246"/>
        <v>0</v>
      </c>
      <c r="Y1938" s="6">
        <f t="shared" si="247"/>
        <v>0</v>
      </c>
    </row>
    <row r="1939" spans="1:25">
      <c r="A1939" s="8" t="s">
        <v>3993</v>
      </c>
      <c r="B1939" s="9" t="s">
        <v>3994</v>
      </c>
      <c r="C1939" s="10" t="s">
        <v>4127</v>
      </c>
      <c r="D1939" s="10">
        <v>45274</v>
      </c>
      <c r="E1939" s="9">
        <v>12</v>
      </c>
      <c r="F1939" s="9">
        <v>14</v>
      </c>
      <c r="G1939" s="9">
        <v>2023</v>
      </c>
      <c r="H1939" s="10">
        <f t="shared" si="240"/>
        <v>45274</v>
      </c>
      <c r="I1939" s="10" t="str" cm="1">
        <f t="array" ref="I1939">_xlfn.IFS(E1939=1,"January",E1939=2,"Febuary",E1939=3,"March",E1939=4,"April",E1939=5,"May",E1939=6,"June",E1939=7,"July",E1939=8,"August",E1939=9,"September",E1939=10,"October",E1939=11,"November",E1939=12,"December",E1939&gt;12,_xlfn.IFS(F1939=1,"January",F1939=2,"Febuary",F1939=3,"March",F1939=4,"April",F1939=5,"May",F1939=6,"June",F1939=7,"July",F1939=8,"August",F1939=9,"September",F1939=10,"October",F1939=11,"November",F1939=12,"December"))</f>
        <v>December</v>
      </c>
      <c r="J1939" s="10" t="str" cm="1">
        <f t="array" ref="J1939">_xlfn.IFS(OR(I1939="December",I1939="January",I1939="Febuary"),"Winter",OR(I1939="March",I1939="April",I1939="May"),"Spring",OR(I1939="June",I1939="July",I1939="August"),"Summer",OR(I1939="September",I1939="October",I1939="November"),"Fall")</f>
        <v>Winter</v>
      </c>
      <c r="K1939" s="13">
        <v>45303</v>
      </c>
      <c r="L1939" s="9">
        <f t="shared" si="241"/>
        <v>29</v>
      </c>
      <c r="M1939" s="9" t="s">
        <v>14</v>
      </c>
      <c r="N1939" s="9">
        <v>84869</v>
      </c>
      <c r="O1939" s="9">
        <v>3134</v>
      </c>
      <c r="P1939" s="14">
        <v>3455.38</v>
      </c>
      <c r="Q1939" s="14">
        <f t="shared" si="242"/>
        <v>3455.38</v>
      </c>
      <c r="R1939" s="9">
        <v>194</v>
      </c>
      <c r="S1939" s="9" t="b">
        <v>0</v>
      </c>
      <c r="T1939" s="9">
        <v>0</v>
      </c>
      <c r="U1939" s="9">
        <f t="shared" si="243"/>
        <v>0</v>
      </c>
      <c r="V1939" s="14">
        <f t="shared" si="244"/>
        <v>6244.62</v>
      </c>
      <c r="W1939" s="14">
        <f t="shared" si="245"/>
        <v>17.8112371134021</v>
      </c>
      <c r="X1939" s="14">
        <f t="shared" si="246"/>
        <v>0</v>
      </c>
      <c r="Y1939" s="9">
        <f t="shared" si="247"/>
        <v>0</v>
      </c>
    </row>
    <row r="1940" spans="1:25">
      <c r="A1940" s="5" t="s">
        <v>3995</v>
      </c>
      <c r="B1940" s="6" t="s">
        <v>3996</v>
      </c>
      <c r="C1940" s="7" t="s">
        <v>4127</v>
      </c>
      <c r="D1940" s="7">
        <v>45033</v>
      </c>
      <c r="E1940" s="6">
        <v>4</v>
      </c>
      <c r="F1940" s="6">
        <v>17</v>
      </c>
      <c r="G1940" s="6">
        <v>2023</v>
      </c>
      <c r="H1940" s="7">
        <f t="shared" si="240"/>
        <v>45033</v>
      </c>
      <c r="I1940" s="7" t="str" cm="1">
        <f t="array" ref="I1940">_xlfn.IFS(E1940=1,"January",E1940=2,"Febuary",E1940=3,"March",E1940=4,"April",E1940=5,"May",E1940=6,"June",E1940=7,"July",E1940=8,"August",E1940=9,"September",E1940=10,"October",E1940=11,"November",E1940=12,"December",E1940&gt;12,_xlfn.IFS(F1940=1,"January",F1940=2,"Febuary",F1940=3,"March",F1940=4,"April",F1940=5,"May",F1940=6,"June",F1940=7,"July",F1940=8,"August",F1940=9,"September",F1940=10,"October",F1940=11,"November",F1940=12,"December"))</f>
        <v>April</v>
      </c>
      <c r="J1940" s="7" t="str" cm="1">
        <f t="array" ref="J1940">_xlfn.IFS(OR(I1940="December",I1940="January",I1940="Febuary"),"Winter",OR(I1940="March",I1940="April",I1940="May"),"Spring",OR(I1940="June",I1940="July",I1940="August"),"Summer",OR(I1940="September",I1940="October",I1940="November"),"Fall")</f>
        <v>Spring</v>
      </c>
      <c r="K1940" s="11">
        <v>45062</v>
      </c>
      <c r="L1940" s="6">
        <f t="shared" si="241"/>
        <v>29</v>
      </c>
      <c r="M1940" s="6" t="s">
        <v>41</v>
      </c>
      <c r="N1940" s="6">
        <v>89652</v>
      </c>
      <c r="O1940" s="6">
        <v>2360</v>
      </c>
      <c r="P1940" s="12">
        <v>2959.74</v>
      </c>
      <c r="Q1940" s="12">
        <f t="shared" si="242"/>
        <v>2959.74</v>
      </c>
      <c r="R1940" s="6">
        <v>135</v>
      </c>
      <c r="S1940" s="6" t="b">
        <v>0</v>
      </c>
      <c r="T1940" s="6">
        <v>0</v>
      </c>
      <c r="U1940" s="6">
        <f t="shared" si="243"/>
        <v>0</v>
      </c>
      <c r="V1940" s="12">
        <f t="shared" si="244"/>
        <v>3790.26</v>
      </c>
      <c r="W1940" s="12">
        <f t="shared" si="245"/>
        <v>21.924</v>
      </c>
      <c r="X1940" s="12">
        <f t="shared" si="246"/>
        <v>0</v>
      </c>
      <c r="Y1940" s="6">
        <f t="shared" si="247"/>
        <v>0</v>
      </c>
    </row>
    <row r="1941" spans="1:25">
      <c r="A1941" s="8" t="s">
        <v>3997</v>
      </c>
      <c r="B1941" s="9" t="s">
        <v>3998</v>
      </c>
      <c r="C1941" s="10" t="s">
        <v>4127</v>
      </c>
      <c r="D1941" s="10">
        <v>44933</v>
      </c>
      <c r="E1941" s="9">
        <v>1</v>
      </c>
      <c r="F1941" s="9">
        <v>7</v>
      </c>
      <c r="G1941" s="9">
        <v>2023</v>
      </c>
      <c r="H1941" s="10">
        <f t="shared" si="240"/>
        <v>44933</v>
      </c>
      <c r="I1941" s="10" t="str" cm="1">
        <f t="array" ref="I1941">_xlfn.IFS(E1941=1,"January",E1941=2,"Febuary",E1941=3,"March",E1941=4,"April",E1941=5,"May",E1941=6,"June",E1941=7,"July",E1941=8,"August",E1941=9,"September",E1941=10,"October",E1941=11,"November",E1941=12,"December",E1941&gt;12,_xlfn.IFS(F1941=1,"January",F1941=2,"Febuary",F1941=3,"March",F1941=4,"April",F1941=5,"May",F1941=6,"June",F1941=7,"July",F1941=8,"August",F1941=9,"September",F1941=10,"October",F1941=11,"November",F1941=12,"December"))</f>
        <v>January</v>
      </c>
      <c r="J1941" s="10" t="str" cm="1">
        <f t="array" ref="J1941">_xlfn.IFS(OR(I1941="December",I1941="January",I1941="Febuary"),"Winter",OR(I1941="March",I1941="April",I1941="May"),"Spring",OR(I1941="June",I1941="July",I1941="August"),"Summer",OR(I1941="September",I1941="October",I1941="November"),"Fall")</f>
        <v>Winter</v>
      </c>
      <c r="K1941" s="13">
        <v>45135</v>
      </c>
      <c r="L1941" s="9">
        <f t="shared" si="241"/>
        <v>202</v>
      </c>
      <c r="M1941" s="9" t="s">
        <v>23</v>
      </c>
      <c r="N1941" s="9">
        <v>57985</v>
      </c>
      <c r="O1941" s="9">
        <v>2633</v>
      </c>
      <c r="P1941" s="14">
        <v>4631.92</v>
      </c>
      <c r="Q1941" s="14">
        <f t="shared" si="242"/>
        <v>3636.145</v>
      </c>
      <c r="R1941" s="9">
        <v>308</v>
      </c>
      <c r="S1941" s="9" t="b">
        <v>0</v>
      </c>
      <c r="T1941" s="9">
        <v>0</v>
      </c>
      <c r="U1941" s="9">
        <f t="shared" si="243"/>
        <v>0</v>
      </c>
      <c r="V1941" s="14">
        <f t="shared" si="244"/>
        <v>11763.855</v>
      </c>
      <c r="W1941" s="14">
        <f t="shared" si="245"/>
        <v>11.8056655844156</v>
      </c>
      <c r="X1941" s="14">
        <f t="shared" si="246"/>
        <v>0</v>
      </c>
      <c r="Y1941" s="9">
        <f t="shared" si="247"/>
        <v>0</v>
      </c>
    </row>
    <row r="1942" spans="1:25">
      <c r="A1942" s="5" t="s">
        <v>3999</v>
      </c>
      <c r="B1942" s="6" t="s">
        <v>4000</v>
      </c>
      <c r="C1942" s="7" t="s">
        <v>4131</v>
      </c>
      <c r="D1942" s="7">
        <v>45003</v>
      </c>
      <c r="E1942" s="6">
        <v>3</v>
      </c>
      <c r="F1942" s="6">
        <v>18</v>
      </c>
      <c r="G1942" s="6">
        <v>2023</v>
      </c>
      <c r="H1942" s="7">
        <f t="shared" si="240"/>
        <v>45003</v>
      </c>
      <c r="I1942" s="7" t="str" cm="1">
        <f t="array" ref="I1942">_xlfn.IFS(E1942=1,"January",E1942=2,"Febuary",E1942=3,"March",E1942=4,"April",E1942=5,"May",E1942=6,"June",E1942=7,"July",E1942=8,"August",E1942=9,"September",E1942=10,"October",E1942=11,"November",E1942=12,"December",E1942&gt;12,_xlfn.IFS(F1942=1,"January",F1942=2,"Febuary",F1942=3,"March",F1942=4,"April",F1942=5,"May",F1942=6,"June",F1942=7,"July",F1942=8,"August",F1942=9,"September",F1942=10,"October",F1942=11,"November",F1942=12,"December"))</f>
        <v>March</v>
      </c>
      <c r="J1942" s="7" t="str" cm="1">
        <f t="array" ref="J1942">_xlfn.IFS(OR(I1942="December",I1942="January",I1942="Febuary"),"Winter",OR(I1942="March",I1942="April",I1942="May"),"Spring",OR(I1942="June",I1942="July",I1942="August"),"Summer",OR(I1942="September",I1942="October",I1942="November"),"Fall")</f>
        <v>Spring</v>
      </c>
      <c r="K1942" s="11">
        <v>45027</v>
      </c>
      <c r="L1942" s="6">
        <f t="shared" si="241"/>
        <v>24</v>
      </c>
      <c r="M1942" s="6" t="s">
        <v>14</v>
      </c>
      <c r="N1942" s="6">
        <v>51069</v>
      </c>
      <c r="O1942" s="6">
        <v>963</v>
      </c>
      <c r="P1942" s="12">
        <v>1421.63</v>
      </c>
      <c r="Q1942" s="12">
        <f t="shared" si="242"/>
        <v>1421.63</v>
      </c>
      <c r="R1942" s="6">
        <v>112</v>
      </c>
      <c r="S1942" s="6" t="b">
        <v>1</v>
      </c>
      <c r="T1942" s="6">
        <v>0</v>
      </c>
      <c r="U1942" s="6">
        <f t="shared" si="243"/>
        <v>0</v>
      </c>
      <c r="V1942" s="12">
        <f t="shared" si="244"/>
        <v>4178.37</v>
      </c>
      <c r="W1942" s="12">
        <f t="shared" si="245"/>
        <v>12.693125</v>
      </c>
      <c r="X1942" s="12">
        <f t="shared" si="246"/>
        <v>0</v>
      </c>
      <c r="Y1942" s="6">
        <f t="shared" si="247"/>
        <v>0</v>
      </c>
    </row>
    <row r="1943" spans="1:25">
      <c r="A1943" s="8" t="s">
        <v>4001</v>
      </c>
      <c r="B1943" s="9" t="s">
        <v>4002</v>
      </c>
      <c r="C1943" s="10" t="s">
        <v>4129</v>
      </c>
      <c r="D1943" s="10">
        <v>45119</v>
      </c>
      <c r="E1943" s="9">
        <v>7</v>
      </c>
      <c r="F1943" s="9">
        <v>12</v>
      </c>
      <c r="G1943" s="9">
        <v>2023</v>
      </c>
      <c r="H1943" s="10">
        <f t="shared" si="240"/>
        <v>45119</v>
      </c>
      <c r="I1943" s="10" t="str" cm="1">
        <f t="array" ref="I1943">_xlfn.IFS(E1943=1,"January",E1943=2,"Febuary",E1943=3,"March",E1943=4,"April",E1943=5,"May",E1943=6,"June",E1943=7,"July",E1943=8,"August",E1943=9,"September",E1943=10,"October",E1943=11,"November",E1943=12,"December",E1943&gt;12,_xlfn.IFS(F1943=1,"January",F1943=2,"Febuary",F1943=3,"March",F1943=4,"April",F1943=5,"May",F1943=6,"June",F1943=7,"July",F1943=8,"August",F1943=9,"September",F1943=10,"October",F1943=11,"November",F1943=12,"December"))</f>
        <v>July</v>
      </c>
      <c r="J1943" s="10" t="str" cm="1">
        <f t="array" ref="J1943">_xlfn.IFS(OR(I1943="December",I1943="January",I1943="Febuary"),"Winter",OR(I1943="March",I1943="April",I1943="May"),"Spring",OR(I1943="June",I1943="July",I1943="August"),"Summer",OR(I1943="September",I1943="October",I1943="November"),"Fall")</f>
        <v>Summer</v>
      </c>
      <c r="K1943" s="13">
        <v>45114</v>
      </c>
      <c r="L1943" s="9">
        <f t="shared" si="241"/>
        <v>45149</v>
      </c>
      <c r="M1943" s="9" t="s">
        <v>41</v>
      </c>
      <c r="N1943" s="9">
        <v>53326</v>
      </c>
      <c r="O1943" s="9">
        <v>2057</v>
      </c>
      <c r="P1943" s="14">
        <v>2926.28</v>
      </c>
      <c r="Q1943" s="14">
        <f t="shared" si="242"/>
        <v>2926.28</v>
      </c>
      <c r="R1943" s="9">
        <v>379</v>
      </c>
      <c r="S1943" s="9" t="b">
        <v>1</v>
      </c>
      <c r="T1943" s="9">
        <v>0</v>
      </c>
      <c r="U1943" s="9">
        <f t="shared" si="243"/>
        <v>0</v>
      </c>
      <c r="V1943" s="14">
        <f t="shared" si="244"/>
        <v>16023.72</v>
      </c>
      <c r="W1943" s="14">
        <f t="shared" si="245"/>
        <v>7.72105540897098</v>
      </c>
      <c r="X1943" s="14">
        <f t="shared" si="246"/>
        <v>0</v>
      </c>
      <c r="Y1943" s="9">
        <f t="shared" si="247"/>
        <v>0</v>
      </c>
    </row>
    <row r="1944" spans="1:25">
      <c r="A1944" s="5" t="s">
        <v>4003</v>
      </c>
      <c r="B1944" s="6" t="s">
        <v>4004</v>
      </c>
      <c r="C1944" s="7" t="s">
        <v>4127</v>
      </c>
      <c r="D1944" s="7">
        <v>45219</v>
      </c>
      <c r="E1944" s="6">
        <v>10</v>
      </c>
      <c r="F1944" s="6">
        <v>20</v>
      </c>
      <c r="G1944" s="6">
        <v>2023</v>
      </c>
      <c r="H1944" s="7">
        <f t="shared" si="240"/>
        <v>45219</v>
      </c>
      <c r="I1944" s="7" t="str" cm="1">
        <f t="array" ref="I1944">_xlfn.IFS(E1944=1,"January",E1944=2,"Febuary",E1944=3,"March",E1944=4,"April",E1944=5,"May",E1944=6,"June",E1944=7,"July",E1944=8,"August",E1944=9,"September",E1944=10,"October",E1944=11,"November",E1944=12,"December",E1944&gt;12,_xlfn.IFS(F1944=1,"January",F1944=2,"Febuary",F1944=3,"March",F1944=4,"April",F1944=5,"May",F1944=6,"June",F1944=7,"July",F1944=8,"August",F1944=9,"September",F1944=10,"October",F1944=11,"November",F1944=12,"December"))</f>
        <v>October</v>
      </c>
      <c r="J1944" s="7" t="str" cm="1">
        <f t="array" ref="J1944">_xlfn.IFS(OR(I1944="December",I1944="January",I1944="Febuary"),"Winter",OR(I1944="March",I1944="April",I1944="May"),"Spring",OR(I1944="June",I1944="July",I1944="August"),"Summer",OR(I1944="September",I1944="October",I1944="November"),"Fall")</f>
        <v>Fall</v>
      </c>
      <c r="K1944" s="11">
        <v>45240</v>
      </c>
      <c r="L1944" s="6">
        <f t="shared" si="241"/>
        <v>21</v>
      </c>
      <c r="M1944" s="6" t="s">
        <v>14</v>
      </c>
      <c r="N1944" s="6">
        <v>82061</v>
      </c>
      <c r="O1944" s="6">
        <v>3714</v>
      </c>
      <c r="P1944" s="12">
        <v>2835.67</v>
      </c>
      <c r="Q1944" s="12">
        <f t="shared" si="242"/>
        <v>2835.67</v>
      </c>
      <c r="R1944" s="6">
        <v>255</v>
      </c>
      <c r="S1944" s="6" t="b">
        <v>1</v>
      </c>
      <c r="T1944" s="6">
        <v>0</v>
      </c>
      <c r="U1944" s="6">
        <f t="shared" si="243"/>
        <v>0</v>
      </c>
      <c r="V1944" s="12">
        <f t="shared" si="244"/>
        <v>9914.33</v>
      </c>
      <c r="W1944" s="12">
        <f t="shared" si="245"/>
        <v>11.1202745098039</v>
      </c>
      <c r="X1944" s="12">
        <f t="shared" si="246"/>
        <v>0</v>
      </c>
      <c r="Y1944" s="6">
        <f t="shared" si="247"/>
        <v>0</v>
      </c>
    </row>
    <row r="1945" spans="1:25">
      <c r="A1945" s="8" t="s">
        <v>4005</v>
      </c>
      <c r="B1945" s="9" t="s">
        <v>4006</v>
      </c>
      <c r="C1945" s="10" t="s">
        <v>4127</v>
      </c>
      <c r="D1945" s="10">
        <v>44986</v>
      </c>
      <c r="E1945" s="9">
        <v>3</v>
      </c>
      <c r="F1945" s="9">
        <v>1</v>
      </c>
      <c r="G1945" s="9">
        <v>2023</v>
      </c>
      <c r="H1945" s="10">
        <f t="shared" si="240"/>
        <v>44986</v>
      </c>
      <c r="I1945" s="10" t="str" cm="1">
        <f t="array" ref="I1945">_xlfn.IFS(E1945=1,"January",E1945=2,"Febuary",E1945=3,"March",E1945=4,"April",E1945=5,"May",E1945=6,"June",E1945=7,"July",E1945=8,"August",E1945=9,"September",E1945=10,"October",E1945=11,"November",E1945=12,"December",E1945&gt;12,_xlfn.IFS(F1945=1,"January",F1945=2,"Febuary",F1945=3,"March",F1945=4,"April",F1945=5,"May",F1945=6,"June",F1945=7,"July",F1945=8,"August",F1945=9,"September",F1945=10,"October",F1945=11,"November",F1945=12,"December"))</f>
        <v>March</v>
      </c>
      <c r="J1945" s="10" t="str" cm="1">
        <f t="array" ref="J1945">_xlfn.IFS(OR(I1945="December",I1945="January",I1945="Febuary"),"Winter",OR(I1945="March",I1945="April",I1945="May"),"Spring",OR(I1945="June",I1945="July",I1945="August"),"Summer",OR(I1945="September",I1945="October",I1945="November"),"Fall")</f>
        <v>Spring</v>
      </c>
      <c r="K1945" s="13">
        <v>45008</v>
      </c>
      <c r="L1945" s="9">
        <f t="shared" si="241"/>
        <v>22</v>
      </c>
      <c r="M1945" s="9" t="s">
        <v>33</v>
      </c>
      <c r="N1945" s="9">
        <v>24398</v>
      </c>
      <c r="O1945" s="9">
        <v>957</v>
      </c>
      <c r="P1945" s="14">
        <v>1215.18</v>
      </c>
      <c r="Q1945" s="14">
        <f t="shared" si="242"/>
        <v>1215.18</v>
      </c>
      <c r="R1945" s="9">
        <v>65</v>
      </c>
      <c r="S1945" s="9" t="b">
        <v>1</v>
      </c>
      <c r="T1945" s="9">
        <v>0</v>
      </c>
      <c r="U1945" s="9">
        <f t="shared" si="243"/>
        <v>0</v>
      </c>
      <c r="V1945" s="14">
        <f t="shared" si="244"/>
        <v>2034.82</v>
      </c>
      <c r="W1945" s="14">
        <f t="shared" si="245"/>
        <v>18.6950769230769</v>
      </c>
      <c r="X1945" s="14">
        <f t="shared" si="246"/>
        <v>0</v>
      </c>
      <c r="Y1945" s="9">
        <f t="shared" si="247"/>
        <v>0</v>
      </c>
    </row>
    <row r="1946" spans="1:25">
      <c r="A1946" s="5" t="s">
        <v>4007</v>
      </c>
      <c r="B1946" s="6" t="s">
        <v>4008</v>
      </c>
      <c r="C1946" s="7" t="s">
        <v>4131</v>
      </c>
      <c r="D1946" s="7">
        <v>45288</v>
      </c>
      <c r="E1946" s="6">
        <v>12</v>
      </c>
      <c r="F1946" s="6">
        <v>28</v>
      </c>
      <c r="G1946" s="6">
        <v>2023</v>
      </c>
      <c r="H1946" s="7">
        <f t="shared" si="240"/>
        <v>45288</v>
      </c>
      <c r="I1946" s="7" t="str" cm="1">
        <f t="array" ref="I1946">_xlfn.IFS(E1946=1,"January",E1946=2,"Febuary",E1946=3,"March",E1946=4,"April",E1946=5,"May",E1946=6,"June",E1946=7,"July",E1946=8,"August",E1946=9,"September",E1946=10,"October",E1946=11,"November",E1946=12,"December",E1946&gt;12,_xlfn.IFS(F1946=1,"January",F1946=2,"Febuary",F1946=3,"March",F1946=4,"April",F1946=5,"May",F1946=6,"June",F1946=7,"July",F1946=8,"August",F1946=9,"September",F1946=10,"October",F1946=11,"November",F1946=12,"December"))</f>
        <v>December</v>
      </c>
      <c r="J1946" s="7" t="str" cm="1">
        <f t="array" ref="J1946">_xlfn.IFS(OR(I1946="December",I1946="January",I1946="Febuary"),"Winter",OR(I1946="March",I1946="April",I1946="May"),"Spring",OR(I1946="June",I1946="July",I1946="August"),"Summer",OR(I1946="September",I1946="October",I1946="November"),"Fall")</f>
        <v>Winter</v>
      </c>
      <c r="K1946" s="11">
        <v>45299</v>
      </c>
      <c r="L1946" s="6">
        <f t="shared" si="241"/>
        <v>11</v>
      </c>
      <c r="M1946" s="6" t="s">
        <v>14</v>
      </c>
      <c r="N1946" s="6">
        <v>99393</v>
      </c>
      <c r="O1946" s="6">
        <v>3766</v>
      </c>
      <c r="P1946" s="12">
        <v>5924.19</v>
      </c>
      <c r="Q1946" s="12">
        <f t="shared" si="242"/>
        <v>3636.145</v>
      </c>
      <c r="R1946" s="6">
        <v>271</v>
      </c>
      <c r="S1946" s="6" t="b">
        <v>1</v>
      </c>
      <c r="T1946" s="6">
        <v>99483</v>
      </c>
      <c r="U1946" s="6">
        <f t="shared" si="243"/>
        <v>0.272408351175578</v>
      </c>
      <c r="V1946" s="12">
        <f t="shared" si="244"/>
        <v>9913.855</v>
      </c>
      <c r="W1946" s="12">
        <f t="shared" si="245"/>
        <v>13.4175092250923</v>
      </c>
      <c r="X1946" s="12">
        <f t="shared" si="246"/>
        <v>0.0365504156489048</v>
      </c>
      <c r="Y1946" s="6">
        <f t="shared" si="247"/>
        <v>1.00090549636292</v>
      </c>
    </row>
    <row r="1947" spans="1:25">
      <c r="A1947" s="8" t="s">
        <v>4009</v>
      </c>
      <c r="B1947" s="9" t="s">
        <v>4010</v>
      </c>
      <c r="C1947" s="10" t="s">
        <v>4129</v>
      </c>
      <c r="D1947" s="10">
        <v>45066</v>
      </c>
      <c r="E1947" s="9">
        <v>5</v>
      </c>
      <c r="F1947" s="9">
        <v>20</v>
      </c>
      <c r="G1947" s="9">
        <v>2023</v>
      </c>
      <c r="H1947" s="10">
        <f t="shared" si="240"/>
        <v>45066</v>
      </c>
      <c r="I1947" s="10" t="str" cm="1">
        <f t="array" ref="I1947">_xlfn.IFS(E1947=1,"January",E1947=2,"Febuary",E1947=3,"March",E1947=4,"April",E1947=5,"May",E1947=6,"June",E1947=7,"July",E1947=8,"August",E1947=9,"September",E1947=10,"October",E1947=11,"November",E1947=12,"December",E1947&gt;12,_xlfn.IFS(F1947=1,"January",F1947=2,"Febuary",F1947=3,"March",F1947=4,"April",F1947=5,"May",F1947=6,"June",F1947=7,"July",F1947=8,"August",F1947=9,"September",F1947=10,"October",F1947=11,"November",F1947=12,"December"))</f>
        <v>May</v>
      </c>
      <c r="J1947" s="10" t="str" cm="1">
        <f t="array" ref="J1947">_xlfn.IFS(OR(I1947="December",I1947="January",I1947="Febuary"),"Winter",OR(I1947="March",I1947="April",I1947="May"),"Spring",OR(I1947="June",I1947="July",I1947="August"),"Summer",OR(I1947="September",I1947="October",I1947="November"),"Fall")</f>
        <v>Spring</v>
      </c>
      <c r="K1947" s="13">
        <v>45083</v>
      </c>
      <c r="L1947" s="9">
        <f t="shared" si="241"/>
        <v>17</v>
      </c>
      <c r="M1947" s="9" t="s">
        <v>14</v>
      </c>
      <c r="N1947" s="9">
        <v>51861</v>
      </c>
      <c r="O1947" s="9">
        <v>2079</v>
      </c>
      <c r="P1947" s="14">
        <v>4074.61</v>
      </c>
      <c r="Q1947" s="14">
        <f t="shared" si="242"/>
        <v>3636.145</v>
      </c>
      <c r="R1947" s="9">
        <v>113</v>
      </c>
      <c r="S1947" s="9" t="b">
        <v>1</v>
      </c>
      <c r="T1947" s="9">
        <v>0</v>
      </c>
      <c r="U1947" s="9">
        <f t="shared" si="243"/>
        <v>0</v>
      </c>
      <c r="V1947" s="14">
        <f t="shared" si="244"/>
        <v>2013.855</v>
      </c>
      <c r="W1947" s="14">
        <f t="shared" si="245"/>
        <v>32.1782743362832</v>
      </c>
      <c r="X1947" s="14">
        <f t="shared" si="246"/>
        <v>0</v>
      </c>
      <c r="Y1947" s="9">
        <f t="shared" si="247"/>
        <v>0</v>
      </c>
    </row>
    <row r="1948" spans="1:25">
      <c r="A1948" s="5" t="s">
        <v>4011</v>
      </c>
      <c r="B1948" s="6" t="s">
        <v>4012</v>
      </c>
      <c r="C1948" s="7" t="s">
        <v>4131</v>
      </c>
      <c r="D1948" s="7">
        <v>45048</v>
      </c>
      <c r="E1948" s="6">
        <v>5</v>
      </c>
      <c r="F1948" s="6">
        <v>2</v>
      </c>
      <c r="G1948" s="6">
        <v>2023</v>
      </c>
      <c r="H1948" s="7">
        <f t="shared" si="240"/>
        <v>45048</v>
      </c>
      <c r="I1948" s="7" t="str" cm="1">
        <f t="array" ref="I1948">_xlfn.IFS(E1948=1,"January",E1948=2,"Febuary",E1948=3,"March",E1948=4,"April",E1948=5,"May",E1948=6,"June",E1948=7,"July",E1948=8,"August",E1948=9,"September",E1948=10,"October",E1948=11,"November",E1948=12,"December",E1948&gt;12,_xlfn.IFS(F1948=1,"January",F1948=2,"Febuary",F1948=3,"March",F1948=4,"April",F1948=5,"May",F1948=6,"June",F1948=7,"July",F1948=8,"August",F1948=9,"September",F1948=10,"October",F1948=11,"November",F1948=12,"December"))</f>
        <v>May</v>
      </c>
      <c r="J1948" s="7" t="str" cm="1">
        <f t="array" ref="J1948">_xlfn.IFS(OR(I1948="December",I1948="January",I1948="Febuary"),"Winter",OR(I1948="March",I1948="April",I1948="May"),"Spring",OR(I1948="June",I1948="July",I1948="August"),"Summer",OR(I1948="September",I1948="October",I1948="November"),"Fall")</f>
        <v>Spring</v>
      </c>
      <c r="K1948" s="11">
        <v>45053</v>
      </c>
      <c r="L1948" s="6">
        <f t="shared" si="241"/>
        <v>5</v>
      </c>
      <c r="M1948" s="6" t="s">
        <v>33</v>
      </c>
      <c r="N1948" s="6">
        <v>76897</v>
      </c>
      <c r="O1948" s="6">
        <v>2199</v>
      </c>
      <c r="P1948" s="12">
        <v>1763.84</v>
      </c>
      <c r="Q1948" s="12">
        <f t="shared" si="242"/>
        <v>1763.84</v>
      </c>
      <c r="R1948" s="6">
        <v>133</v>
      </c>
      <c r="S1948" s="6" t="b">
        <v>0</v>
      </c>
      <c r="T1948" s="6">
        <v>0</v>
      </c>
      <c r="U1948" s="6">
        <f t="shared" si="243"/>
        <v>0</v>
      </c>
      <c r="V1948" s="12">
        <f t="shared" si="244"/>
        <v>4886.16</v>
      </c>
      <c r="W1948" s="12">
        <f t="shared" si="245"/>
        <v>13.261954887218</v>
      </c>
      <c r="X1948" s="12">
        <f t="shared" si="246"/>
        <v>0</v>
      </c>
      <c r="Y1948" s="6">
        <f t="shared" si="247"/>
        <v>0</v>
      </c>
    </row>
    <row r="1949" spans="1:25">
      <c r="A1949" s="8" t="s">
        <v>4013</v>
      </c>
      <c r="B1949" s="9" t="s">
        <v>4014</v>
      </c>
      <c r="C1949" s="10" t="s">
        <v>4127</v>
      </c>
      <c r="D1949" s="10">
        <v>45081</v>
      </c>
      <c r="E1949" s="9">
        <v>6</v>
      </c>
      <c r="F1949" s="9">
        <v>4</v>
      </c>
      <c r="G1949" s="9">
        <v>2023</v>
      </c>
      <c r="H1949" s="10">
        <f t="shared" si="240"/>
        <v>45081</v>
      </c>
      <c r="I1949" s="10" t="str" cm="1">
        <f t="array" ref="I1949">_xlfn.IFS(E1949=1,"January",E1949=2,"Febuary",E1949=3,"March",E1949=4,"April",E1949=5,"May",E1949=6,"June",E1949=7,"July",E1949=8,"August",E1949=9,"September",E1949=10,"October",E1949=11,"November",E1949=12,"December",E1949&gt;12,_xlfn.IFS(F1949=1,"January",F1949=2,"Febuary",F1949=3,"March",F1949=4,"April",F1949=5,"May",F1949=6,"June",F1949=7,"July",F1949=8,"August",F1949=9,"September",F1949=10,"October",F1949=11,"November",F1949=12,"December"))</f>
        <v>June</v>
      </c>
      <c r="J1949" s="10" t="str" cm="1">
        <f t="array" ref="J1949">_xlfn.IFS(OR(I1949="December",I1949="January",I1949="Febuary"),"Winter",OR(I1949="March",I1949="April",I1949="May"),"Spring",OR(I1949="June",I1949="July",I1949="August"),"Summer",OR(I1949="September",I1949="October",I1949="November"),"Fall")</f>
        <v>Summer</v>
      </c>
      <c r="K1949" s="13">
        <v>45103</v>
      </c>
      <c r="L1949" s="9">
        <f t="shared" si="241"/>
        <v>22</v>
      </c>
      <c r="M1949" s="9" t="s">
        <v>33</v>
      </c>
      <c r="N1949" s="9">
        <v>82905</v>
      </c>
      <c r="O1949" s="9">
        <v>3727</v>
      </c>
      <c r="P1949" s="14">
        <v>1916.85</v>
      </c>
      <c r="Q1949" s="14">
        <f t="shared" si="242"/>
        <v>1916.85</v>
      </c>
      <c r="R1949" s="9">
        <v>555</v>
      </c>
      <c r="S1949" s="9" t="b">
        <v>1</v>
      </c>
      <c r="T1949" s="9">
        <v>0</v>
      </c>
      <c r="U1949" s="9">
        <f t="shared" si="243"/>
        <v>0</v>
      </c>
      <c r="V1949" s="14">
        <f t="shared" si="244"/>
        <v>25833.15</v>
      </c>
      <c r="W1949" s="14">
        <f t="shared" si="245"/>
        <v>3.45378378378378</v>
      </c>
      <c r="X1949" s="14">
        <f t="shared" si="246"/>
        <v>0</v>
      </c>
      <c r="Y1949" s="9">
        <f t="shared" si="247"/>
        <v>0</v>
      </c>
    </row>
    <row r="1950" spans="1:25">
      <c r="A1950" s="5" t="s">
        <v>4015</v>
      </c>
      <c r="B1950" s="6" t="s">
        <v>4016</v>
      </c>
      <c r="C1950" s="7" t="s">
        <v>4129</v>
      </c>
      <c r="D1950" s="7">
        <v>44984</v>
      </c>
      <c r="E1950" s="6">
        <v>2</v>
      </c>
      <c r="F1950" s="6">
        <v>27</v>
      </c>
      <c r="G1950" s="6">
        <v>2023</v>
      </c>
      <c r="H1950" s="7">
        <f t="shared" si="240"/>
        <v>44984</v>
      </c>
      <c r="I1950" s="7" t="str" cm="1">
        <f t="array" ref="I1950">_xlfn.IFS(E1950=1,"January",E1950=2,"Febuary",E1950=3,"March",E1950=4,"April",E1950=5,"May",E1950=6,"June",E1950=7,"July",E1950=8,"August",E1950=9,"September",E1950=10,"October",E1950=11,"November",E1950=12,"December",E1950&gt;12,_xlfn.IFS(F1950=1,"January",F1950=2,"Febuary",F1950=3,"March",F1950=4,"April",F1950=5,"May",F1950=6,"June",F1950=7,"July",F1950=8,"August",F1950=9,"September",F1950=10,"October",F1950=11,"November",F1950=12,"December"))</f>
        <v>Febuary</v>
      </c>
      <c r="J1950" s="7" t="str" cm="1">
        <f t="array" ref="J1950">_xlfn.IFS(OR(I1950="December",I1950="January",I1950="Febuary"),"Winter",OR(I1950="March",I1950="April",I1950="May"),"Spring",OR(I1950="June",I1950="July",I1950="August"),"Summer",OR(I1950="September",I1950="October",I1950="November"),"Fall")</f>
        <v>Winter</v>
      </c>
      <c r="K1950" s="11">
        <v>45006</v>
      </c>
      <c r="L1950" s="6">
        <f t="shared" si="241"/>
        <v>22</v>
      </c>
      <c r="M1950" s="6" t="s">
        <v>14</v>
      </c>
      <c r="N1950" s="6">
        <v>69577</v>
      </c>
      <c r="O1950" s="6">
        <v>1261</v>
      </c>
      <c r="P1950" s="12">
        <v>772.93</v>
      </c>
      <c r="Q1950" s="12">
        <f t="shared" si="242"/>
        <v>772.93</v>
      </c>
      <c r="R1950" s="6">
        <v>144</v>
      </c>
      <c r="S1950" s="6" t="b">
        <v>1</v>
      </c>
      <c r="T1950" s="6">
        <v>0</v>
      </c>
      <c r="U1950" s="6">
        <f t="shared" si="243"/>
        <v>0</v>
      </c>
      <c r="V1950" s="12">
        <f t="shared" si="244"/>
        <v>6427.07</v>
      </c>
      <c r="W1950" s="12">
        <f t="shared" si="245"/>
        <v>5.36756944444444</v>
      </c>
      <c r="X1950" s="12">
        <f t="shared" si="246"/>
        <v>0</v>
      </c>
      <c r="Y1950" s="6">
        <f t="shared" si="247"/>
        <v>0</v>
      </c>
    </row>
    <row r="1951" spans="1:25">
      <c r="A1951" s="8" t="s">
        <v>4017</v>
      </c>
      <c r="B1951" s="9" t="s">
        <v>4018</v>
      </c>
      <c r="C1951" s="10" t="s">
        <v>4127</v>
      </c>
      <c r="D1951" s="10">
        <v>45030</v>
      </c>
      <c r="E1951" s="9">
        <v>4</v>
      </c>
      <c r="F1951" s="9">
        <v>14</v>
      </c>
      <c r="G1951" s="9">
        <v>2023</v>
      </c>
      <c r="H1951" s="10">
        <f t="shared" si="240"/>
        <v>45030</v>
      </c>
      <c r="I1951" s="10" t="str" cm="1">
        <f t="array" ref="I1951">_xlfn.IFS(E1951=1,"January",E1951=2,"Febuary",E1951=3,"March",E1951=4,"April",E1951=5,"May",E1951=6,"June",E1951=7,"July",E1951=8,"August",E1951=9,"September",E1951=10,"October",E1951=11,"November",E1951=12,"December",E1951&gt;12,_xlfn.IFS(F1951=1,"January",F1951=2,"Febuary",F1951=3,"March",F1951=4,"April",F1951=5,"May",F1951=6,"June",F1951=7,"July",F1951=8,"August",F1951=9,"September",F1951=10,"October",F1951=11,"November",F1951=12,"December"))</f>
        <v>April</v>
      </c>
      <c r="J1951" s="10" t="str" cm="1">
        <f t="array" ref="J1951">_xlfn.IFS(OR(I1951="December",I1951="January",I1951="Febuary"),"Winter",OR(I1951="March",I1951="April",I1951="May"),"Spring",OR(I1951="June",I1951="July",I1951="August"),"Summer",OR(I1951="September",I1951="October",I1951="November"),"Fall")</f>
        <v>Spring</v>
      </c>
      <c r="K1951" s="13">
        <v>45057</v>
      </c>
      <c r="L1951" s="9">
        <f t="shared" si="241"/>
        <v>27</v>
      </c>
      <c r="M1951" s="9" t="s">
        <v>33</v>
      </c>
      <c r="N1951" s="9">
        <v>66641</v>
      </c>
      <c r="O1951" s="9">
        <v>1005</v>
      </c>
      <c r="P1951" s="14">
        <v>1069.1</v>
      </c>
      <c r="Q1951" s="14">
        <f t="shared" si="242"/>
        <v>1069.1</v>
      </c>
      <c r="R1951" s="9">
        <v>165</v>
      </c>
      <c r="S1951" s="9" t="b">
        <v>0</v>
      </c>
      <c r="T1951" s="9">
        <v>0</v>
      </c>
      <c r="U1951" s="9">
        <f t="shared" si="243"/>
        <v>0</v>
      </c>
      <c r="V1951" s="14">
        <f t="shared" si="244"/>
        <v>7180.9</v>
      </c>
      <c r="W1951" s="14">
        <f t="shared" si="245"/>
        <v>6.47939393939394</v>
      </c>
      <c r="X1951" s="14">
        <f t="shared" si="246"/>
        <v>0</v>
      </c>
      <c r="Y1951" s="9">
        <f t="shared" si="247"/>
        <v>0</v>
      </c>
    </row>
    <row r="1952" spans="1:25">
      <c r="A1952" s="5" t="s">
        <v>4019</v>
      </c>
      <c r="B1952" s="6" t="s">
        <v>4020</v>
      </c>
      <c r="C1952" s="7" t="s">
        <v>4127</v>
      </c>
      <c r="D1952" s="7">
        <v>44939</v>
      </c>
      <c r="E1952" s="6">
        <v>1</v>
      </c>
      <c r="F1952" s="6">
        <v>13</v>
      </c>
      <c r="G1952" s="6">
        <v>2023</v>
      </c>
      <c r="H1952" s="7">
        <f t="shared" si="240"/>
        <v>44939</v>
      </c>
      <c r="I1952" s="7" t="str" cm="1">
        <f t="array" ref="I1952">_xlfn.IFS(E1952=1,"January",E1952=2,"Febuary",E1952=3,"March",E1952=4,"April",E1952=5,"May",E1952=6,"June",E1952=7,"July",E1952=8,"August",E1952=9,"September",E1952=10,"October",E1952=11,"November",E1952=12,"December",E1952&gt;12,_xlfn.IFS(F1952=1,"January",F1952=2,"Febuary",F1952=3,"March",F1952=4,"April",F1952=5,"May",F1952=6,"June",F1952=7,"July",F1952=8,"August",F1952=9,"September",F1952=10,"October",F1952=11,"November",F1952=12,"December"))</f>
        <v>January</v>
      </c>
      <c r="J1952" s="7" t="str" cm="1">
        <f t="array" ref="J1952">_xlfn.IFS(OR(I1952="December",I1952="January",I1952="Febuary"),"Winter",OR(I1952="March",I1952="April",I1952="May"),"Spring",OR(I1952="June",I1952="July",I1952="August"),"Summer",OR(I1952="September",I1952="October",I1952="November"),"Fall")</f>
        <v>Winter</v>
      </c>
      <c r="K1952" s="11">
        <v>44962</v>
      </c>
      <c r="L1952" s="6">
        <f t="shared" si="241"/>
        <v>23</v>
      </c>
      <c r="M1952" s="6" t="s">
        <v>19</v>
      </c>
      <c r="N1952" s="6">
        <v>10078</v>
      </c>
      <c r="O1952" s="6">
        <v>215</v>
      </c>
      <c r="P1952" s="12">
        <v>372.13</v>
      </c>
      <c r="Q1952" s="12">
        <f t="shared" si="242"/>
        <v>372.13</v>
      </c>
      <c r="R1952" s="6">
        <v>42</v>
      </c>
      <c r="S1952" s="6" t="b">
        <v>1</v>
      </c>
      <c r="T1952" s="6">
        <v>0</v>
      </c>
      <c r="U1952" s="6">
        <f t="shared" si="243"/>
        <v>0</v>
      </c>
      <c r="V1952" s="12">
        <f t="shared" si="244"/>
        <v>1727.87</v>
      </c>
      <c r="W1952" s="12">
        <f t="shared" si="245"/>
        <v>8.8602380952381</v>
      </c>
      <c r="X1952" s="12">
        <f t="shared" si="246"/>
        <v>0</v>
      </c>
      <c r="Y1952" s="6">
        <f t="shared" si="247"/>
        <v>0</v>
      </c>
    </row>
    <row r="1953" spans="1:25">
      <c r="A1953" s="8" t="s">
        <v>4021</v>
      </c>
      <c r="B1953" s="9" t="s">
        <v>4022</v>
      </c>
      <c r="C1953" s="10" t="s">
        <v>4127</v>
      </c>
      <c r="D1953" s="10">
        <v>45005</v>
      </c>
      <c r="E1953" s="9">
        <v>3</v>
      </c>
      <c r="F1953" s="9">
        <v>20</v>
      </c>
      <c r="G1953" s="9">
        <v>2023</v>
      </c>
      <c r="H1953" s="10">
        <f t="shared" si="240"/>
        <v>45005</v>
      </c>
      <c r="I1953" s="10" t="str" cm="1">
        <f t="array" ref="I1953">_xlfn.IFS(E1953=1,"January",E1953=2,"Febuary",E1953=3,"March",E1953=4,"April",E1953=5,"May",E1953=6,"June",E1953=7,"July",E1953=8,"August",E1953=9,"September",E1953=10,"October",E1953=11,"November",E1953=12,"December",E1953&gt;12,_xlfn.IFS(F1953=1,"January",F1953=2,"Febuary",F1953=3,"March",F1953=4,"April",F1953=5,"May",F1953=6,"June",F1953=7,"July",F1953=8,"August",F1953=9,"September",F1953=10,"October",F1953=11,"November",F1953=12,"December"))</f>
        <v>March</v>
      </c>
      <c r="J1953" s="10" t="str" cm="1">
        <f t="array" ref="J1953">_xlfn.IFS(OR(I1953="December",I1953="January",I1953="Febuary"),"Winter",OR(I1953="March",I1953="April",I1953="May"),"Spring",OR(I1953="June",I1953="July",I1953="August"),"Summer",OR(I1953="September",I1953="October",I1953="November"),"Fall")</f>
        <v>Spring</v>
      </c>
      <c r="K1953" s="13">
        <v>45024</v>
      </c>
      <c r="L1953" s="9">
        <f t="shared" si="241"/>
        <v>19</v>
      </c>
      <c r="M1953" s="9" t="s">
        <v>138</v>
      </c>
      <c r="N1953" s="9">
        <v>26003</v>
      </c>
      <c r="O1953" s="9">
        <v>812</v>
      </c>
      <c r="P1953" s="14">
        <v>414.7</v>
      </c>
      <c r="Q1953" s="14">
        <f t="shared" si="242"/>
        <v>414.7</v>
      </c>
      <c r="R1953" s="9">
        <v>120</v>
      </c>
      <c r="S1953" s="9" t="b">
        <v>0</v>
      </c>
      <c r="T1953" s="9">
        <v>0</v>
      </c>
      <c r="U1953" s="9">
        <f t="shared" si="243"/>
        <v>0</v>
      </c>
      <c r="V1953" s="14">
        <f t="shared" si="244"/>
        <v>5585.3</v>
      </c>
      <c r="W1953" s="14">
        <f t="shared" si="245"/>
        <v>3.45583333333333</v>
      </c>
      <c r="X1953" s="14">
        <f t="shared" si="246"/>
        <v>0</v>
      </c>
      <c r="Y1953" s="9">
        <f t="shared" si="247"/>
        <v>0</v>
      </c>
    </row>
    <row r="1954" spans="1:25">
      <c r="A1954" s="5" t="s">
        <v>4023</v>
      </c>
      <c r="B1954" s="6" t="s">
        <v>4024</v>
      </c>
      <c r="C1954" s="7" t="s">
        <v>4129</v>
      </c>
      <c r="D1954" s="7">
        <v>45195</v>
      </c>
      <c r="E1954" s="6">
        <v>9</v>
      </c>
      <c r="F1954" s="6">
        <v>26</v>
      </c>
      <c r="G1954" s="6">
        <v>2023</v>
      </c>
      <c r="H1954" s="7">
        <f t="shared" si="240"/>
        <v>45195</v>
      </c>
      <c r="I1954" s="7" t="str" cm="1">
        <f t="array" ref="I1954">_xlfn.IFS(E1954=1,"January",E1954=2,"Febuary",E1954=3,"March",E1954=4,"April",E1954=5,"May",E1954=6,"June",E1954=7,"July",E1954=8,"August",E1954=9,"September",E1954=10,"October",E1954=11,"November",E1954=12,"December",E1954&gt;12,_xlfn.IFS(F1954=1,"January",F1954=2,"Febuary",F1954=3,"March",F1954=4,"April",F1954=5,"May",F1954=6,"June",F1954=7,"July",F1954=8,"August",F1954=9,"September",F1954=10,"October",F1954=11,"November",F1954=12,"December"))</f>
        <v>September</v>
      </c>
      <c r="J1954" s="7" t="str" cm="1">
        <f t="array" ref="J1954">_xlfn.IFS(OR(I1954="December",I1954="January",I1954="Febuary"),"Winter",OR(I1954="March",I1954="April",I1954="May"),"Spring",OR(I1954="June",I1954="July",I1954="August"),"Summer",OR(I1954="September",I1954="October",I1954="November"),"Fall")</f>
        <v>Fall</v>
      </c>
      <c r="K1954" s="11">
        <v>45190</v>
      </c>
      <c r="L1954" s="6">
        <f t="shared" si="241"/>
        <v>45225</v>
      </c>
      <c r="M1954" s="6" t="s">
        <v>23</v>
      </c>
      <c r="N1954" s="6">
        <v>63768</v>
      </c>
      <c r="O1954" s="6">
        <v>1939</v>
      </c>
      <c r="P1954" s="12">
        <v>2297.9</v>
      </c>
      <c r="Q1954" s="12">
        <f t="shared" si="242"/>
        <v>2297.9</v>
      </c>
      <c r="R1954" s="6">
        <v>111</v>
      </c>
      <c r="S1954" s="6" t="b">
        <v>0</v>
      </c>
      <c r="T1954" s="6">
        <v>0</v>
      </c>
      <c r="U1954" s="6">
        <f t="shared" si="243"/>
        <v>0</v>
      </c>
      <c r="V1954" s="12">
        <f t="shared" si="244"/>
        <v>3252.1</v>
      </c>
      <c r="W1954" s="12">
        <f t="shared" si="245"/>
        <v>20.7018018018018</v>
      </c>
      <c r="X1954" s="12">
        <f t="shared" si="246"/>
        <v>0</v>
      </c>
      <c r="Y1954" s="6">
        <f t="shared" si="247"/>
        <v>0</v>
      </c>
    </row>
    <row r="1955" spans="1:25">
      <c r="A1955" s="8" t="s">
        <v>4025</v>
      </c>
      <c r="B1955" s="9" t="s">
        <v>4026</v>
      </c>
      <c r="C1955" s="10" t="s">
        <v>4127</v>
      </c>
      <c r="D1955" s="10">
        <v>44977</v>
      </c>
      <c r="E1955" s="9">
        <v>2</v>
      </c>
      <c r="F1955" s="9">
        <v>20</v>
      </c>
      <c r="G1955" s="9">
        <v>2023</v>
      </c>
      <c r="H1955" s="10">
        <f t="shared" si="240"/>
        <v>44977</v>
      </c>
      <c r="I1955" s="10" t="str" cm="1">
        <f t="array" ref="I1955">_xlfn.IFS(E1955=1,"January",E1955=2,"Febuary",E1955=3,"March",E1955=4,"April",E1955=5,"May",E1955=6,"June",E1955=7,"July",E1955=8,"August",E1955=9,"September",E1955=10,"October",E1955=11,"November",E1955=12,"December",E1955&gt;12,_xlfn.IFS(F1955=1,"January",F1955=2,"Febuary",F1955=3,"March",F1955=4,"April",F1955=5,"May",F1955=6,"June",F1955=7,"July",F1955=8,"August",F1955=9,"September",F1955=10,"October",F1955=11,"November",F1955=12,"December"))</f>
        <v>Febuary</v>
      </c>
      <c r="J1955" s="10" t="str" cm="1">
        <f t="array" ref="J1955">_xlfn.IFS(OR(I1955="December",I1955="January",I1955="Febuary"),"Winter",OR(I1955="March",I1955="April",I1955="May"),"Spring",OR(I1955="June",I1955="July",I1955="August"),"Summer",OR(I1955="September",I1955="October",I1955="November"),"Fall")</f>
        <v>Winter</v>
      </c>
      <c r="K1955" s="13">
        <v>44999</v>
      </c>
      <c r="L1955" s="9">
        <f t="shared" si="241"/>
        <v>22</v>
      </c>
      <c r="M1955" s="9" t="s">
        <v>33</v>
      </c>
      <c r="N1955" s="9">
        <v>52047</v>
      </c>
      <c r="O1955" s="9">
        <v>2228</v>
      </c>
      <c r="P1955" s="14">
        <v>2214.29</v>
      </c>
      <c r="Q1955" s="14">
        <f t="shared" si="242"/>
        <v>2214.29</v>
      </c>
      <c r="R1955" s="9">
        <v>0</v>
      </c>
      <c r="S1955" s="9" t="b">
        <v>0</v>
      </c>
      <c r="T1955" s="9">
        <v>0</v>
      </c>
      <c r="U1955" s="9">
        <f t="shared" si="243"/>
        <v>0</v>
      </c>
      <c r="V1955" s="14">
        <f t="shared" si="244"/>
        <v>-2214.29</v>
      </c>
      <c r="W1955" s="14">
        <f t="shared" si="245"/>
        <v>0</v>
      </c>
      <c r="X1955" s="14">
        <f t="shared" si="246"/>
        <v>0</v>
      </c>
      <c r="Y1955" s="9">
        <f t="shared" si="247"/>
        <v>0</v>
      </c>
    </row>
    <row r="1956" spans="1:25">
      <c r="A1956" s="5" t="s">
        <v>4027</v>
      </c>
      <c r="B1956" s="6" t="s">
        <v>4028</v>
      </c>
      <c r="C1956" s="7" t="s">
        <v>4128</v>
      </c>
      <c r="D1956" s="7">
        <v>45273</v>
      </c>
      <c r="E1956" s="6">
        <v>12</v>
      </c>
      <c r="F1956" s="6">
        <v>13</v>
      </c>
      <c r="G1956" s="6">
        <v>2023</v>
      </c>
      <c r="H1956" s="7">
        <f t="shared" si="240"/>
        <v>45273</v>
      </c>
      <c r="I1956" s="7" t="str" cm="1">
        <f t="array" ref="I1956">_xlfn.IFS(E1956=1,"January",E1956=2,"Febuary",E1956=3,"March",E1956=4,"April",E1956=5,"May",E1956=6,"June",E1956=7,"July",E1956=8,"August",E1956=9,"September",E1956=10,"October",E1956=11,"November",E1956=12,"December",E1956&gt;12,_xlfn.IFS(F1956=1,"January",F1956=2,"Febuary",F1956=3,"March",F1956=4,"April",F1956=5,"May",F1956=6,"June",F1956=7,"July",F1956=8,"August",F1956=9,"September",F1956=10,"October",F1956=11,"November",F1956=12,"December"))</f>
        <v>December</v>
      </c>
      <c r="J1956" s="7" t="str" cm="1">
        <f t="array" ref="J1956">_xlfn.IFS(OR(I1956="December",I1956="January",I1956="Febuary"),"Winter",OR(I1956="March",I1956="April",I1956="May"),"Spring",OR(I1956="June",I1956="July",I1956="August"),"Summer",OR(I1956="September",I1956="October",I1956="November"),"Fall")</f>
        <v>Winter</v>
      </c>
      <c r="K1956" s="11">
        <v>45282</v>
      </c>
      <c r="L1956" s="6">
        <f t="shared" si="241"/>
        <v>9</v>
      </c>
      <c r="M1956" s="6" t="s">
        <v>33</v>
      </c>
      <c r="N1956" s="6">
        <v>72626</v>
      </c>
      <c r="O1956" s="6">
        <v>1901</v>
      </c>
      <c r="P1956" s="12">
        <v>1100.15</v>
      </c>
      <c r="Q1956" s="12">
        <f t="shared" si="242"/>
        <v>1100.15</v>
      </c>
      <c r="R1956" s="6">
        <v>346</v>
      </c>
      <c r="S1956" s="6" t="b">
        <v>1</v>
      </c>
      <c r="T1956" s="6">
        <v>0</v>
      </c>
      <c r="U1956" s="6">
        <f t="shared" si="243"/>
        <v>0</v>
      </c>
      <c r="V1956" s="12">
        <f t="shared" si="244"/>
        <v>16199.85</v>
      </c>
      <c r="W1956" s="12">
        <f t="shared" si="245"/>
        <v>3.17962427745665</v>
      </c>
      <c r="X1956" s="12">
        <f t="shared" si="246"/>
        <v>0</v>
      </c>
      <c r="Y1956" s="6">
        <f t="shared" si="247"/>
        <v>0</v>
      </c>
    </row>
    <row r="1957" spans="1:25">
      <c r="A1957" s="8" t="s">
        <v>4029</v>
      </c>
      <c r="B1957" s="9" t="s">
        <v>4030</v>
      </c>
      <c r="C1957" s="10" t="s">
        <v>4129</v>
      </c>
      <c r="D1957" s="10">
        <v>44945</v>
      </c>
      <c r="E1957" s="9">
        <v>1</v>
      </c>
      <c r="F1957" s="9">
        <v>19</v>
      </c>
      <c r="G1957" s="9">
        <v>2023</v>
      </c>
      <c r="H1957" s="10">
        <f t="shared" si="240"/>
        <v>44945</v>
      </c>
      <c r="I1957" s="10" t="str" cm="1">
        <f t="array" ref="I1957">_xlfn.IFS(E1957=1,"January",E1957=2,"Febuary",E1957=3,"March",E1957=4,"April",E1957=5,"May",E1957=6,"June",E1957=7,"July",E1957=8,"August",E1957=9,"September",E1957=10,"October",E1957=11,"November",E1957=12,"December",E1957&gt;12,_xlfn.IFS(F1957=1,"January",F1957=2,"Febuary",F1957=3,"March",F1957=4,"April",F1957=5,"May",F1957=6,"June",F1957=7,"July",F1957=8,"August",F1957=9,"September",F1957=10,"October",F1957=11,"November",F1957=12,"December"))</f>
        <v>January</v>
      </c>
      <c r="J1957" s="10" t="str" cm="1">
        <f t="array" ref="J1957">_xlfn.IFS(OR(I1957="December",I1957="January",I1957="Febuary"),"Winter",OR(I1957="March",I1957="April",I1957="May"),"Spring",OR(I1957="June",I1957="July",I1957="August"),"Summer",OR(I1957="September",I1957="October",I1957="November"),"Fall")</f>
        <v>Winter</v>
      </c>
      <c r="K1957" s="13">
        <v>44971</v>
      </c>
      <c r="L1957" s="9">
        <f t="shared" si="241"/>
        <v>26</v>
      </c>
      <c r="M1957" s="9" t="s">
        <v>14</v>
      </c>
      <c r="N1957" s="9">
        <v>58660</v>
      </c>
      <c r="O1957" s="9">
        <v>1723</v>
      </c>
      <c r="P1957" s="14">
        <v>2025.14</v>
      </c>
      <c r="Q1957" s="14">
        <f t="shared" si="242"/>
        <v>2025.14</v>
      </c>
      <c r="R1957" s="9">
        <v>222</v>
      </c>
      <c r="S1957" s="9" t="b">
        <v>0</v>
      </c>
      <c r="T1957" s="9">
        <v>0</v>
      </c>
      <c r="U1957" s="9">
        <f t="shared" si="243"/>
        <v>0</v>
      </c>
      <c r="V1957" s="14">
        <f t="shared" si="244"/>
        <v>9074.86</v>
      </c>
      <c r="W1957" s="14">
        <f t="shared" si="245"/>
        <v>9.12225225225225</v>
      </c>
      <c r="X1957" s="14">
        <f t="shared" si="246"/>
        <v>0</v>
      </c>
      <c r="Y1957" s="9">
        <f t="shared" si="247"/>
        <v>0</v>
      </c>
    </row>
    <row r="1958" spans="1:25">
      <c r="A1958" s="5" t="s">
        <v>4031</v>
      </c>
      <c r="B1958" s="6" t="s">
        <v>4032</v>
      </c>
      <c r="C1958" s="7" t="s">
        <v>4129</v>
      </c>
      <c r="D1958" s="7">
        <v>45194</v>
      </c>
      <c r="E1958" s="6">
        <v>9</v>
      </c>
      <c r="F1958" s="6">
        <v>25</v>
      </c>
      <c r="G1958" s="6">
        <v>2023</v>
      </c>
      <c r="H1958" s="7">
        <f t="shared" si="240"/>
        <v>45194</v>
      </c>
      <c r="I1958" s="7" t="str" cm="1">
        <f t="array" ref="I1958">_xlfn.IFS(E1958=1,"January",E1958=2,"Febuary",E1958=3,"March",E1958=4,"April",E1958=5,"May",E1958=6,"June",E1958=7,"July",E1958=8,"August",E1958=9,"September",E1958=10,"October",E1958=11,"November",E1958=12,"December",E1958&gt;12,_xlfn.IFS(F1958=1,"January",F1958=2,"Febuary",F1958=3,"March",F1958=4,"April",F1958=5,"May",F1958=6,"June",F1958=7,"July",F1958=8,"August",F1958=9,"September",F1958=10,"October",F1958=11,"November",F1958=12,"December"))</f>
        <v>September</v>
      </c>
      <c r="J1958" s="7" t="str" cm="1">
        <f t="array" ref="J1958">_xlfn.IFS(OR(I1958="December",I1958="January",I1958="Febuary"),"Winter",OR(I1958="March",I1958="April",I1958="May"),"Spring",OR(I1958="June",I1958="July",I1958="August"),"Summer",OR(I1958="September",I1958="October",I1958="November"),"Fall")</f>
        <v>Fall</v>
      </c>
      <c r="K1958" s="11">
        <v>45214</v>
      </c>
      <c r="L1958" s="6">
        <f t="shared" si="241"/>
        <v>20</v>
      </c>
      <c r="M1958" s="6" t="s">
        <v>23</v>
      </c>
      <c r="N1958" s="6">
        <v>50786</v>
      </c>
      <c r="O1958" s="6">
        <v>535</v>
      </c>
      <c r="P1958" s="12">
        <v>471.94</v>
      </c>
      <c r="Q1958" s="12">
        <f t="shared" si="242"/>
        <v>471.94</v>
      </c>
      <c r="R1958" s="6">
        <v>92</v>
      </c>
      <c r="S1958" s="6" t="b">
        <v>0</v>
      </c>
      <c r="T1958" s="6">
        <v>0</v>
      </c>
      <c r="U1958" s="6">
        <f t="shared" si="243"/>
        <v>0</v>
      </c>
      <c r="V1958" s="12">
        <f t="shared" si="244"/>
        <v>4128.06</v>
      </c>
      <c r="W1958" s="12">
        <f t="shared" si="245"/>
        <v>5.12978260869565</v>
      </c>
      <c r="X1958" s="12">
        <f t="shared" si="246"/>
        <v>0</v>
      </c>
      <c r="Y1958" s="6">
        <f t="shared" si="247"/>
        <v>0</v>
      </c>
    </row>
    <row r="1959" spans="1:25">
      <c r="A1959" s="8" t="s">
        <v>4033</v>
      </c>
      <c r="B1959" s="9" t="s">
        <v>4034</v>
      </c>
      <c r="C1959" s="10" t="s">
        <v>4129</v>
      </c>
      <c r="D1959" s="10">
        <v>44949</v>
      </c>
      <c r="E1959" s="9">
        <v>1</v>
      </c>
      <c r="F1959" s="9">
        <v>23</v>
      </c>
      <c r="G1959" s="9">
        <v>2023</v>
      </c>
      <c r="H1959" s="10">
        <f t="shared" si="240"/>
        <v>44949</v>
      </c>
      <c r="I1959" s="10" t="str" cm="1">
        <f t="array" ref="I1959">_xlfn.IFS(E1959=1,"January",E1959=2,"Febuary",E1959=3,"March",E1959=4,"April",E1959=5,"May",E1959=6,"June",E1959=7,"July",E1959=8,"August",E1959=9,"September",E1959=10,"October",E1959=11,"November",E1959=12,"December",E1959&gt;12,_xlfn.IFS(F1959=1,"January",F1959=2,"Febuary",F1959=3,"March",F1959=4,"April",F1959=5,"May",F1959=6,"June",F1959=7,"July",F1959=8,"August",F1959=9,"September",F1959=10,"October",F1959=11,"November",F1959=12,"December"))</f>
        <v>January</v>
      </c>
      <c r="J1959" s="10" t="str" cm="1">
        <f t="array" ref="J1959">_xlfn.IFS(OR(I1959="December",I1959="January",I1959="Febuary"),"Winter",OR(I1959="March",I1959="April",I1959="May"),"Spring",OR(I1959="June",I1959="July",I1959="August"),"Summer",OR(I1959="September",I1959="October",I1959="November"),"Fall")</f>
        <v>Winter</v>
      </c>
      <c r="K1959" s="13">
        <v>44974</v>
      </c>
      <c r="L1959" s="9">
        <f t="shared" si="241"/>
        <v>25</v>
      </c>
      <c r="M1959" s="9" t="s">
        <v>19</v>
      </c>
      <c r="N1959" s="9">
        <v>2925</v>
      </c>
      <c r="O1959" s="9">
        <v>77</v>
      </c>
      <c r="P1959" s="14">
        <v>79.14</v>
      </c>
      <c r="Q1959" s="14">
        <f t="shared" si="242"/>
        <v>79.14</v>
      </c>
      <c r="R1959" s="9">
        <v>13</v>
      </c>
      <c r="S1959" s="9" t="b">
        <v>0</v>
      </c>
      <c r="T1959" s="9">
        <v>0</v>
      </c>
      <c r="U1959" s="9">
        <f t="shared" si="243"/>
        <v>0</v>
      </c>
      <c r="V1959" s="14">
        <f t="shared" si="244"/>
        <v>570.86</v>
      </c>
      <c r="W1959" s="14">
        <f t="shared" si="245"/>
        <v>6.08769230769231</v>
      </c>
      <c r="X1959" s="14">
        <f t="shared" si="246"/>
        <v>0</v>
      </c>
      <c r="Y1959" s="9">
        <f t="shared" si="247"/>
        <v>0</v>
      </c>
    </row>
    <row r="1960" spans="1:25">
      <c r="A1960" s="5" t="s">
        <v>4035</v>
      </c>
      <c r="B1960" s="6" t="s">
        <v>4036</v>
      </c>
      <c r="C1960" s="7" t="s">
        <v>4131</v>
      </c>
      <c r="D1960" s="7">
        <v>44971</v>
      </c>
      <c r="E1960" s="6">
        <v>2</v>
      </c>
      <c r="F1960" s="6">
        <v>14</v>
      </c>
      <c r="G1960" s="6">
        <v>2023</v>
      </c>
      <c r="H1960" s="7">
        <f t="shared" si="240"/>
        <v>44971</v>
      </c>
      <c r="I1960" s="7" t="str" cm="1">
        <f t="array" ref="I1960">_xlfn.IFS(E1960=1,"January",E1960=2,"Febuary",E1960=3,"March",E1960=4,"April",E1960=5,"May",E1960=6,"June",E1960=7,"July",E1960=8,"August",E1960=9,"September",E1960=10,"October",E1960=11,"November",E1960=12,"December",E1960&gt;12,_xlfn.IFS(F1960=1,"January",F1960=2,"Febuary",F1960=3,"March",F1960=4,"April",F1960=5,"May",F1960=6,"June",F1960=7,"July",F1960=8,"August",F1960=9,"September",F1960=10,"October",F1960=11,"November",F1960=12,"December"))</f>
        <v>Febuary</v>
      </c>
      <c r="J1960" s="7" t="str" cm="1">
        <f t="array" ref="J1960">_xlfn.IFS(OR(I1960="December",I1960="January",I1960="Febuary"),"Winter",OR(I1960="March",I1960="April",I1960="May"),"Spring",OR(I1960="June",I1960="July",I1960="August"),"Summer",OR(I1960="September",I1960="October",I1960="November"),"Fall")</f>
        <v>Winter</v>
      </c>
      <c r="K1960" s="11">
        <v>45000</v>
      </c>
      <c r="L1960" s="6">
        <f t="shared" si="241"/>
        <v>29</v>
      </c>
      <c r="M1960" s="6" t="s">
        <v>14</v>
      </c>
      <c r="N1960" s="6">
        <v>84976</v>
      </c>
      <c r="O1960" s="6">
        <v>3051</v>
      </c>
      <c r="P1960" s="12">
        <v>4754.75</v>
      </c>
      <c r="Q1960" s="12">
        <f t="shared" si="242"/>
        <v>3636.145</v>
      </c>
      <c r="R1960" s="6">
        <v>577</v>
      </c>
      <c r="S1960" s="6" t="b">
        <v>1</v>
      </c>
      <c r="T1960" s="6">
        <v>0</v>
      </c>
      <c r="U1960" s="6">
        <f t="shared" si="243"/>
        <v>0</v>
      </c>
      <c r="V1960" s="12">
        <f t="shared" si="244"/>
        <v>25213.855</v>
      </c>
      <c r="W1960" s="12">
        <f t="shared" si="245"/>
        <v>6.30181109185442</v>
      </c>
      <c r="X1960" s="12">
        <f t="shared" si="246"/>
        <v>0</v>
      </c>
      <c r="Y1960" s="6">
        <f t="shared" si="247"/>
        <v>0</v>
      </c>
    </row>
    <row r="1961" spans="1:25">
      <c r="A1961" s="8" t="s">
        <v>4037</v>
      </c>
      <c r="B1961" s="9" t="s">
        <v>4038</v>
      </c>
      <c r="C1961" s="10" t="s">
        <v>4128</v>
      </c>
      <c r="D1961" s="10">
        <v>44979</v>
      </c>
      <c r="E1961" s="9">
        <v>2</v>
      </c>
      <c r="F1961" s="9">
        <v>22</v>
      </c>
      <c r="G1961" s="9">
        <v>2023</v>
      </c>
      <c r="H1961" s="10">
        <f t="shared" si="240"/>
        <v>44979</v>
      </c>
      <c r="I1961" s="10" t="str" cm="1">
        <f t="array" ref="I1961">_xlfn.IFS(E1961=1,"January",E1961=2,"Febuary",E1961=3,"March",E1961=4,"April",E1961=5,"May",E1961=6,"June",E1961=7,"July",E1961=8,"August",E1961=9,"September",E1961=10,"October",E1961=11,"November",E1961=12,"December",E1961&gt;12,_xlfn.IFS(F1961=1,"January",F1961=2,"Febuary",F1961=3,"March",F1961=4,"April",F1961=5,"May",F1961=6,"June",F1961=7,"July",F1961=8,"August",F1961=9,"September",F1961=10,"October",F1961=11,"November",F1961=12,"December"))</f>
        <v>Febuary</v>
      </c>
      <c r="J1961" s="10" t="str" cm="1">
        <f t="array" ref="J1961">_xlfn.IFS(OR(I1961="December",I1961="January",I1961="Febuary"),"Winter",OR(I1961="March",I1961="April",I1961="May"),"Spring",OR(I1961="June",I1961="July",I1961="August"),"Summer",OR(I1961="September",I1961="October",I1961="November"),"Fall")</f>
        <v>Winter</v>
      </c>
      <c r="K1961" s="13">
        <v>44987</v>
      </c>
      <c r="L1961" s="9">
        <f t="shared" si="241"/>
        <v>8</v>
      </c>
      <c r="M1961" s="9" t="s">
        <v>19</v>
      </c>
      <c r="N1961" s="9">
        <v>27015</v>
      </c>
      <c r="O1961" s="9">
        <v>286</v>
      </c>
      <c r="P1961" s="14">
        <v>366.75</v>
      </c>
      <c r="Q1961" s="14">
        <f t="shared" si="242"/>
        <v>366.75</v>
      </c>
      <c r="R1961" s="9">
        <v>55</v>
      </c>
      <c r="S1961" s="9" t="b">
        <v>0</v>
      </c>
      <c r="T1961" s="9">
        <v>0</v>
      </c>
      <c r="U1961" s="9">
        <f t="shared" si="243"/>
        <v>0</v>
      </c>
      <c r="V1961" s="14">
        <f t="shared" si="244"/>
        <v>2383.25</v>
      </c>
      <c r="W1961" s="14">
        <f t="shared" si="245"/>
        <v>6.66818181818182</v>
      </c>
      <c r="X1961" s="14">
        <f t="shared" si="246"/>
        <v>0</v>
      </c>
      <c r="Y1961" s="9">
        <f t="shared" si="247"/>
        <v>0</v>
      </c>
    </row>
    <row r="1962" spans="1:25">
      <c r="A1962" s="5" t="s">
        <v>4039</v>
      </c>
      <c r="B1962" s="6" t="s">
        <v>4040</v>
      </c>
      <c r="C1962" s="7" t="s">
        <v>4127</v>
      </c>
      <c r="D1962" s="7">
        <v>45175</v>
      </c>
      <c r="E1962" s="6">
        <v>9</v>
      </c>
      <c r="F1962" s="6">
        <v>6</v>
      </c>
      <c r="G1962" s="6">
        <v>2023</v>
      </c>
      <c r="H1962" s="7">
        <f t="shared" si="240"/>
        <v>45175</v>
      </c>
      <c r="I1962" s="7" t="str" cm="1">
        <f t="array" ref="I1962">_xlfn.IFS(E1962=1,"January",E1962=2,"Febuary",E1962=3,"March",E1962=4,"April",E1962=5,"May",E1962=6,"June",E1962=7,"July",E1962=8,"August",E1962=9,"September",E1962=10,"October",E1962=11,"November",E1962=12,"December",E1962&gt;12,_xlfn.IFS(F1962=1,"January",F1962=2,"Febuary",F1962=3,"March",F1962=4,"April",F1962=5,"May",F1962=6,"June",F1962=7,"July",F1962=8,"August",F1962=9,"September",F1962=10,"October",F1962=11,"November",F1962=12,"December"))</f>
        <v>September</v>
      </c>
      <c r="J1962" s="7" t="str" cm="1">
        <f t="array" ref="J1962">_xlfn.IFS(OR(I1962="December",I1962="January",I1962="Febuary"),"Winter",OR(I1962="March",I1962="April",I1962="May"),"Spring",OR(I1962="June",I1962="July",I1962="August"),"Summer",OR(I1962="September",I1962="October",I1962="November"),"Fall")</f>
        <v>Fall</v>
      </c>
      <c r="K1962" s="11">
        <v>45094</v>
      </c>
      <c r="L1962" s="6">
        <f t="shared" si="241"/>
        <v>45205</v>
      </c>
      <c r="M1962" s="6" t="s">
        <v>19</v>
      </c>
      <c r="N1962" s="6">
        <v>34320</v>
      </c>
      <c r="O1962" s="6">
        <v>728</v>
      </c>
      <c r="P1962" s="12">
        <v>500.11</v>
      </c>
      <c r="Q1962" s="12">
        <f t="shared" si="242"/>
        <v>500.11</v>
      </c>
      <c r="R1962" s="6">
        <v>96</v>
      </c>
      <c r="S1962" s="6" t="b">
        <v>1</v>
      </c>
      <c r="T1962" s="6">
        <v>0</v>
      </c>
      <c r="U1962" s="6">
        <f t="shared" si="243"/>
        <v>0</v>
      </c>
      <c r="V1962" s="12">
        <f t="shared" si="244"/>
        <v>4299.89</v>
      </c>
      <c r="W1962" s="12">
        <f t="shared" si="245"/>
        <v>5.20947916666667</v>
      </c>
      <c r="X1962" s="12">
        <f t="shared" si="246"/>
        <v>0</v>
      </c>
      <c r="Y1962" s="6">
        <f t="shared" si="247"/>
        <v>0</v>
      </c>
    </row>
    <row r="1963" spans="1:25">
      <c r="A1963" s="8" t="s">
        <v>4041</v>
      </c>
      <c r="B1963" s="9" t="s">
        <v>4042</v>
      </c>
      <c r="C1963" s="10" t="s">
        <v>4129</v>
      </c>
      <c r="D1963" s="10">
        <v>45086</v>
      </c>
      <c r="E1963" s="9">
        <v>6</v>
      </c>
      <c r="F1963" s="9">
        <v>9</v>
      </c>
      <c r="G1963" s="9">
        <v>2023</v>
      </c>
      <c r="H1963" s="10">
        <f t="shared" si="240"/>
        <v>45086</v>
      </c>
      <c r="I1963" s="10" t="str" cm="1">
        <f t="array" ref="I1963">_xlfn.IFS(E1963=1,"January",E1963=2,"Febuary",E1963=3,"March",E1963=4,"April",E1963=5,"May",E1963=6,"June",E1963=7,"July",E1963=8,"August",E1963=9,"September",E1963=10,"October",E1963=11,"November",E1963=12,"December",E1963&gt;12,_xlfn.IFS(F1963=1,"January",F1963=2,"Febuary",F1963=3,"March",F1963=4,"April",F1963=5,"May",F1963=6,"June",F1963=7,"July",F1963=8,"August",F1963=9,"September",F1963=10,"October",F1963=11,"November",F1963=12,"December"))</f>
        <v>June</v>
      </c>
      <c r="J1963" s="10" t="str" cm="1">
        <f t="array" ref="J1963">_xlfn.IFS(OR(I1963="December",I1963="January",I1963="Febuary"),"Winter",OR(I1963="March",I1963="April",I1963="May"),"Spring",OR(I1963="June",I1963="July",I1963="August"),"Summer",OR(I1963="September",I1963="October",I1963="November"),"Fall")</f>
        <v>Summer</v>
      </c>
      <c r="K1963" s="13">
        <v>45113</v>
      </c>
      <c r="L1963" s="9">
        <f t="shared" si="241"/>
        <v>27</v>
      </c>
      <c r="M1963" s="9" t="s">
        <v>19</v>
      </c>
      <c r="N1963" s="9">
        <v>65881</v>
      </c>
      <c r="O1963" s="9">
        <v>1206</v>
      </c>
      <c r="P1963" s="14">
        <v>2342.2</v>
      </c>
      <c r="Q1963" s="14">
        <f t="shared" si="242"/>
        <v>2342.2</v>
      </c>
      <c r="R1963" s="9">
        <v>121</v>
      </c>
      <c r="S1963" s="9" t="b">
        <v>0</v>
      </c>
      <c r="T1963" s="9">
        <v>0</v>
      </c>
      <c r="U1963" s="9">
        <f t="shared" si="243"/>
        <v>0</v>
      </c>
      <c r="V1963" s="14">
        <f t="shared" si="244"/>
        <v>3707.8</v>
      </c>
      <c r="W1963" s="14">
        <f t="shared" si="245"/>
        <v>19.3570247933884</v>
      </c>
      <c r="X1963" s="14">
        <f t="shared" si="246"/>
        <v>0</v>
      </c>
      <c r="Y1963" s="9">
        <f t="shared" si="247"/>
        <v>0</v>
      </c>
    </row>
    <row r="1964" spans="1:25">
      <c r="A1964" s="5" t="s">
        <v>4043</v>
      </c>
      <c r="B1964" s="6" t="s">
        <v>4044</v>
      </c>
      <c r="C1964" s="7" t="s">
        <v>4131</v>
      </c>
      <c r="D1964" s="7">
        <v>45029</v>
      </c>
      <c r="E1964" s="6">
        <v>4</v>
      </c>
      <c r="F1964" s="6">
        <v>13</v>
      </c>
      <c r="G1964" s="6">
        <v>2023</v>
      </c>
      <c r="H1964" s="7">
        <f t="shared" si="240"/>
        <v>45029</v>
      </c>
      <c r="I1964" s="7" t="str" cm="1">
        <f t="array" ref="I1964">_xlfn.IFS(E1964=1,"January",E1964=2,"Febuary",E1964=3,"March",E1964=4,"April",E1964=5,"May",E1964=6,"June",E1964=7,"July",E1964=8,"August",E1964=9,"September",E1964=10,"October",E1964=11,"November",E1964=12,"December",E1964&gt;12,_xlfn.IFS(F1964=1,"January",F1964=2,"Febuary",F1964=3,"March",F1964=4,"April",F1964=5,"May",F1964=6,"June",F1964=7,"July",F1964=8,"August",F1964=9,"September",F1964=10,"October",F1964=11,"November",F1964=12,"December"))</f>
        <v>April</v>
      </c>
      <c r="J1964" s="7" t="str" cm="1">
        <f t="array" ref="J1964">_xlfn.IFS(OR(I1964="December",I1964="January",I1964="Febuary"),"Winter",OR(I1964="March",I1964="April",I1964="May"),"Spring",OR(I1964="June",I1964="July",I1964="August"),"Summer",OR(I1964="September",I1964="October",I1964="November"),"Fall")</f>
        <v>Spring</v>
      </c>
      <c r="K1964" s="11">
        <v>45030</v>
      </c>
      <c r="L1964" s="6">
        <f t="shared" si="241"/>
        <v>1</v>
      </c>
      <c r="M1964" s="6" t="s">
        <v>138</v>
      </c>
      <c r="N1964" s="6">
        <v>91827</v>
      </c>
      <c r="O1964" s="6">
        <v>1072</v>
      </c>
      <c r="P1964" s="12">
        <v>1558.54</v>
      </c>
      <c r="Q1964" s="12">
        <f t="shared" si="242"/>
        <v>1558.54</v>
      </c>
      <c r="R1964" s="6">
        <v>208</v>
      </c>
      <c r="S1964" s="6" t="b">
        <v>1</v>
      </c>
      <c r="T1964" s="6">
        <v>0</v>
      </c>
      <c r="U1964" s="6">
        <f t="shared" si="243"/>
        <v>0</v>
      </c>
      <c r="V1964" s="12">
        <f t="shared" si="244"/>
        <v>8841.46</v>
      </c>
      <c r="W1964" s="12">
        <f t="shared" si="245"/>
        <v>7.49298076923077</v>
      </c>
      <c r="X1964" s="12">
        <f t="shared" si="246"/>
        <v>0</v>
      </c>
      <c r="Y1964" s="6">
        <f t="shared" si="247"/>
        <v>0</v>
      </c>
    </row>
    <row r="1965" spans="1:25">
      <c r="A1965" s="8" t="s">
        <v>4045</v>
      </c>
      <c r="B1965" s="9" t="s">
        <v>4046</v>
      </c>
      <c r="C1965" s="10" t="s">
        <v>4129</v>
      </c>
      <c r="D1965" s="10">
        <v>45090</v>
      </c>
      <c r="E1965" s="9">
        <v>6</v>
      </c>
      <c r="F1965" s="9">
        <v>13</v>
      </c>
      <c r="G1965" s="9">
        <v>2023</v>
      </c>
      <c r="H1965" s="10">
        <f t="shared" si="240"/>
        <v>45090</v>
      </c>
      <c r="I1965" s="10" t="str" cm="1">
        <f t="array" ref="I1965">_xlfn.IFS(E1965=1,"January",E1965=2,"Febuary",E1965=3,"March",E1965=4,"April",E1965=5,"May",E1965=6,"June",E1965=7,"July",E1965=8,"August",E1965=9,"September",E1965=10,"October",E1965=11,"November",E1965=12,"December",E1965&gt;12,_xlfn.IFS(F1965=1,"January",F1965=2,"Febuary",F1965=3,"March",F1965=4,"April",F1965=5,"May",F1965=6,"June",F1965=7,"July",F1965=8,"August",F1965=9,"September",F1965=10,"October",F1965=11,"November",F1965=12,"December"))</f>
        <v>June</v>
      </c>
      <c r="J1965" s="10" t="str" cm="1">
        <f t="array" ref="J1965">_xlfn.IFS(OR(I1965="December",I1965="January",I1965="Febuary"),"Winter",OR(I1965="March",I1965="April",I1965="May"),"Spring",OR(I1965="June",I1965="July",I1965="August"),"Summer",OR(I1965="September",I1965="October",I1965="November"),"Fall")</f>
        <v>Summer</v>
      </c>
      <c r="K1965" s="13">
        <v>45104</v>
      </c>
      <c r="L1965" s="9">
        <f t="shared" si="241"/>
        <v>14</v>
      </c>
      <c r="M1965" s="9" t="s">
        <v>19</v>
      </c>
      <c r="N1965" s="9">
        <v>27289</v>
      </c>
      <c r="O1965" s="9">
        <v>796</v>
      </c>
      <c r="P1965" s="14">
        <v>1312.45</v>
      </c>
      <c r="Q1965" s="14">
        <f t="shared" si="242"/>
        <v>1312.45</v>
      </c>
      <c r="R1965" s="9">
        <v>105</v>
      </c>
      <c r="S1965" s="9" t="b">
        <v>1</v>
      </c>
      <c r="T1965" s="9">
        <v>0</v>
      </c>
      <c r="U1965" s="9">
        <f t="shared" si="243"/>
        <v>0</v>
      </c>
      <c r="V1965" s="14">
        <f t="shared" si="244"/>
        <v>3937.55</v>
      </c>
      <c r="W1965" s="14">
        <f t="shared" si="245"/>
        <v>12.4995238095238</v>
      </c>
      <c r="X1965" s="14">
        <f t="shared" si="246"/>
        <v>0</v>
      </c>
      <c r="Y1965" s="9">
        <f t="shared" si="247"/>
        <v>0</v>
      </c>
    </row>
    <row r="1966" spans="1:25">
      <c r="A1966" s="5" t="s">
        <v>4047</v>
      </c>
      <c r="B1966" s="6" t="s">
        <v>4048</v>
      </c>
      <c r="C1966" s="7" t="s">
        <v>4127</v>
      </c>
      <c r="D1966" s="7">
        <v>45066</v>
      </c>
      <c r="E1966" s="6">
        <v>5</v>
      </c>
      <c r="F1966" s="6">
        <v>20</v>
      </c>
      <c r="G1966" s="6">
        <v>2023</v>
      </c>
      <c r="H1966" s="7">
        <f t="shared" si="240"/>
        <v>45066</v>
      </c>
      <c r="I1966" s="7" t="str" cm="1">
        <f t="array" ref="I1966">_xlfn.IFS(E1966=1,"January",E1966=2,"Febuary",E1966=3,"March",E1966=4,"April",E1966=5,"May",E1966=6,"June",E1966=7,"July",E1966=8,"August",E1966=9,"September",E1966=10,"October",E1966=11,"November",E1966=12,"December",E1966&gt;12,_xlfn.IFS(F1966=1,"January",F1966=2,"Febuary",F1966=3,"March",F1966=4,"April",F1966=5,"May",F1966=6,"June",F1966=7,"July",F1966=8,"August",F1966=9,"September",F1966=10,"October",F1966=11,"November",F1966=12,"December"))</f>
        <v>May</v>
      </c>
      <c r="J1966" s="7" t="str" cm="1">
        <f t="array" ref="J1966">_xlfn.IFS(OR(I1966="December",I1966="January",I1966="Febuary"),"Winter",OR(I1966="March",I1966="April",I1966="May"),"Spring",OR(I1966="June",I1966="July",I1966="August"),"Summer",OR(I1966="September",I1966="October",I1966="November"),"Fall")</f>
        <v>Spring</v>
      </c>
      <c r="K1966" s="11">
        <v>45082</v>
      </c>
      <c r="L1966" s="6">
        <f t="shared" si="241"/>
        <v>16</v>
      </c>
      <c r="M1966" s="6" t="s">
        <v>19</v>
      </c>
      <c r="N1966" s="6">
        <v>4389</v>
      </c>
      <c r="O1966" s="6">
        <v>75</v>
      </c>
      <c r="P1966" s="12">
        <v>46.41</v>
      </c>
      <c r="Q1966" s="12">
        <f t="shared" si="242"/>
        <v>46.41</v>
      </c>
      <c r="R1966" s="6">
        <v>4</v>
      </c>
      <c r="S1966" s="6" t="b">
        <v>0</v>
      </c>
      <c r="T1966" s="6">
        <v>0</v>
      </c>
      <c r="U1966" s="6">
        <f t="shared" si="243"/>
        <v>0</v>
      </c>
      <c r="V1966" s="12">
        <f t="shared" si="244"/>
        <v>153.59</v>
      </c>
      <c r="W1966" s="12">
        <f t="shared" si="245"/>
        <v>11.6025</v>
      </c>
      <c r="X1966" s="12">
        <f t="shared" si="246"/>
        <v>0</v>
      </c>
      <c r="Y1966" s="6">
        <f t="shared" si="247"/>
        <v>0</v>
      </c>
    </row>
    <row r="1967" spans="1:25">
      <c r="A1967" s="8" t="s">
        <v>4049</v>
      </c>
      <c r="B1967" s="9" t="s">
        <v>4050</v>
      </c>
      <c r="C1967" s="10" t="s">
        <v>4129</v>
      </c>
      <c r="D1967" s="10">
        <v>44934</v>
      </c>
      <c r="E1967" s="9">
        <v>1</v>
      </c>
      <c r="F1967" s="9">
        <v>8</v>
      </c>
      <c r="G1967" s="9">
        <v>2023</v>
      </c>
      <c r="H1967" s="10">
        <f t="shared" si="240"/>
        <v>44934</v>
      </c>
      <c r="I1967" s="10" t="str" cm="1">
        <f t="array" ref="I1967">_xlfn.IFS(E1967=1,"January",E1967=2,"Febuary",E1967=3,"March",E1967=4,"April",E1967=5,"May",E1967=6,"June",E1967=7,"July",E1967=8,"August",E1967=9,"September",E1967=10,"October",E1967=11,"November",E1967=12,"December",E1967&gt;12,_xlfn.IFS(F1967=1,"January",F1967=2,"Febuary",F1967=3,"March",F1967=4,"April",F1967=5,"May",F1967=6,"June",F1967=7,"July",F1967=8,"August",F1967=9,"September",F1967=10,"October",F1967=11,"November",F1967=12,"December"))</f>
        <v>January</v>
      </c>
      <c r="J1967" s="10" t="str" cm="1">
        <f t="array" ref="J1967">_xlfn.IFS(OR(I1967="December",I1967="January",I1967="Febuary"),"Winter",OR(I1967="March",I1967="April",I1967="May"),"Spring",OR(I1967="June",I1967="July",I1967="August"),"Summer",OR(I1967="September",I1967="October",I1967="November"),"Fall")</f>
        <v>Winter</v>
      </c>
      <c r="K1967" s="13">
        <v>44943</v>
      </c>
      <c r="L1967" s="9">
        <f t="shared" si="241"/>
        <v>9</v>
      </c>
      <c r="M1967" s="9" t="s">
        <v>41</v>
      </c>
      <c r="N1967" s="9">
        <v>26683</v>
      </c>
      <c r="O1967" s="9">
        <v>1059</v>
      </c>
      <c r="P1967" s="14">
        <v>604.25</v>
      </c>
      <c r="Q1967" s="14">
        <f t="shared" si="242"/>
        <v>604.25</v>
      </c>
      <c r="R1967" s="9">
        <v>155</v>
      </c>
      <c r="S1967" s="9" t="b">
        <v>1</v>
      </c>
      <c r="T1967" s="9">
        <v>0</v>
      </c>
      <c r="U1967" s="9">
        <f t="shared" si="243"/>
        <v>0</v>
      </c>
      <c r="V1967" s="14">
        <f t="shared" si="244"/>
        <v>7145.75</v>
      </c>
      <c r="W1967" s="14">
        <f t="shared" si="245"/>
        <v>3.89838709677419</v>
      </c>
      <c r="X1967" s="14">
        <f t="shared" si="246"/>
        <v>0</v>
      </c>
      <c r="Y1967" s="9">
        <f t="shared" si="247"/>
        <v>0</v>
      </c>
    </row>
    <row r="1968" spans="1:25">
      <c r="A1968" s="5" t="s">
        <v>4051</v>
      </c>
      <c r="B1968" s="6" t="s">
        <v>4052</v>
      </c>
      <c r="C1968" s="7" t="s">
        <v>4129</v>
      </c>
      <c r="D1968" s="7">
        <v>44979</v>
      </c>
      <c r="E1968" s="6">
        <v>2</v>
      </c>
      <c r="F1968" s="6">
        <v>22</v>
      </c>
      <c r="G1968" s="6">
        <v>2023</v>
      </c>
      <c r="H1968" s="7">
        <f t="shared" si="240"/>
        <v>44979</v>
      </c>
      <c r="I1968" s="7" t="str" cm="1">
        <f t="array" ref="I1968">_xlfn.IFS(E1968=1,"January",E1968=2,"Febuary",E1968=3,"March",E1968=4,"April",E1968=5,"May",E1968=6,"June",E1968=7,"July",E1968=8,"August",E1968=9,"September",E1968=10,"October",E1968=11,"November",E1968=12,"December",E1968&gt;12,_xlfn.IFS(F1968=1,"January",F1968=2,"Febuary",F1968=3,"March",F1968=4,"April",F1968=5,"May",F1968=6,"June",F1968=7,"July",F1968=8,"August",F1968=9,"September",F1968=10,"October",F1968=11,"November",F1968=12,"December"))</f>
        <v>Febuary</v>
      </c>
      <c r="J1968" s="7" t="str" cm="1">
        <f t="array" ref="J1968">_xlfn.IFS(OR(I1968="December",I1968="January",I1968="Febuary"),"Winter",OR(I1968="March",I1968="April",I1968="May"),"Spring",OR(I1968="June",I1968="July",I1968="August"),"Summer",OR(I1968="September",I1968="October",I1968="November"),"Fall")</f>
        <v>Winter</v>
      </c>
      <c r="K1968" s="11">
        <v>44990</v>
      </c>
      <c r="L1968" s="6">
        <f t="shared" si="241"/>
        <v>11</v>
      </c>
      <c r="M1968" s="6" t="s">
        <v>19</v>
      </c>
      <c r="N1968" s="6">
        <v>14629</v>
      </c>
      <c r="O1968" s="6">
        <v>642</v>
      </c>
      <c r="P1968" s="12">
        <v>339.73</v>
      </c>
      <c r="Q1968" s="12">
        <f t="shared" si="242"/>
        <v>339.73</v>
      </c>
      <c r="R1968" s="6">
        <v>88</v>
      </c>
      <c r="S1968" s="6" t="b">
        <v>0</v>
      </c>
      <c r="T1968" s="6">
        <v>0</v>
      </c>
      <c r="U1968" s="6">
        <f t="shared" si="243"/>
        <v>0</v>
      </c>
      <c r="V1968" s="12">
        <f t="shared" si="244"/>
        <v>4060.27</v>
      </c>
      <c r="W1968" s="12">
        <f t="shared" si="245"/>
        <v>3.86056818181818</v>
      </c>
      <c r="X1968" s="12">
        <f t="shared" si="246"/>
        <v>0</v>
      </c>
      <c r="Y1968" s="6">
        <f t="shared" si="247"/>
        <v>0</v>
      </c>
    </row>
    <row r="1969" spans="1:25">
      <c r="A1969" s="8" t="s">
        <v>4053</v>
      </c>
      <c r="B1969" s="9" t="s">
        <v>4054</v>
      </c>
      <c r="C1969" s="10" t="s">
        <v>4128</v>
      </c>
      <c r="D1969" s="10">
        <v>45090</v>
      </c>
      <c r="E1969" s="9">
        <v>6</v>
      </c>
      <c r="F1969" s="9">
        <v>13</v>
      </c>
      <c r="G1969" s="9">
        <v>2023</v>
      </c>
      <c r="H1969" s="10">
        <f t="shared" si="240"/>
        <v>45090</v>
      </c>
      <c r="I1969" s="10" t="str" cm="1">
        <f t="array" ref="I1969">_xlfn.IFS(E1969=1,"January",E1969=2,"Febuary",E1969=3,"March",E1969=4,"April",E1969=5,"May",E1969=6,"June",E1969=7,"July",E1969=8,"August",E1969=9,"September",E1969=10,"October",E1969=11,"November",E1969=12,"December",E1969&gt;12,_xlfn.IFS(F1969=1,"January",F1969=2,"Febuary",F1969=3,"March",F1969=4,"April",F1969=5,"May",F1969=6,"June",F1969=7,"July",F1969=8,"August",F1969=9,"September",F1969=10,"October",F1969=11,"November",F1969=12,"December"))</f>
        <v>June</v>
      </c>
      <c r="J1969" s="10" t="str" cm="1">
        <f t="array" ref="J1969">_xlfn.IFS(OR(I1969="December",I1969="January",I1969="Febuary"),"Winter",OR(I1969="March",I1969="April",I1969="May"),"Spring",OR(I1969="June",I1969="July",I1969="August"),"Summer",OR(I1969="September",I1969="October",I1969="November"),"Fall")</f>
        <v>Summer</v>
      </c>
      <c r="K1969" s="13">
        <v>45107</v>
      </c>
      <c r="L1969" s="9">
        <f t="shared" si="241"/>
        <v>17</v>
      </c>
      <c r="M1969" s="9" t="s">
        <v>14</v>
      </c>
      <c r="N1969" s="9">
        <v>62550</v>
      </c>
      <c r="O1969" s="9">
        <v>1990</v>
      </c>
      <c r="P1969" s="14">
        <v>1558.55</v>
      </c>
      <c r="Q1969" s="14">
        <f t="shared" si="242"/>
        <v>1558.55</v>
      </c>
      <c r="R1969" s="9">
        <v>366</v>
      </c>
      <c r="S1969" s="9" t="b">
        <v>1</v>
      </c>
      <c r="T1969" s="9">
        <v>0</v>
      </c>
      <c r="U1969" s="9">
        <f t="shared" si="243"/>
        <v>0</v>
      </c>
      <c r="V1969" s="14">
        <f t="shared" si="244"/>
        <v>16741.45</v>
      </c>
      <c r="W1969" s="14">
        <f t="shared" si="245"/>
        <v>4.25833333333333</v>
      </c>
      <c r="X1969" s="14">
        <f t="shared" si="246"/>
        <v>0</v>
      </c>
      <c r="Y1969" s="9">
        <f t="shared" si="247"/>
        <v>0</v>
      </c>
    </row>
    <row r="1970" spans="1:25">
      <c r="A1970" s="5" t="s">
        <v>4055</v>
      </c>
      <c r="B1970" s="6" t="s">
        <v>4056</v>
      </c>
      <c r="C1970" s="7" t="s">
        <v>4128</v>
      </c>
      <c r="D1970" s="7">
        <v>45072</v>
      </c>
      <c r="E1970" s="6">
        <v>5</v>
      </c>
      <c r="F1970" s="6">
        <v>26</v>
      </c>
      <c r="G1970" s="6">
        <v>2023</v>
      </c>
      <c r="H1970" s="7">
        <f t="shared" si="240"/>
        <v>45072</v>
      </c>
      <c r="I1970" s="7" t="str" cm="1">
        <f t="array" ref="I1970">_xlfn.IFS(E1970=1,"January",E1970=2,"Febuary",E1970=3,"March",E1970=4,"April",E1970=5,"May",E1970=6,"June",E1970=7,"July",E1970=8,"August",E1970=9,"September",E1970=10,"October",E1970=11,"November",E1970=12,"December",E1970&gt;12,_xlfn.IFS(F1970=1,"January",F1970=2,"Febuary",F1970=3,"March",F1970=4,"April",F1970=5,"May",F1970=6,"June",F1970=7,"July",F1970=8,"August",F1970=9,"September",F1970=10,"October",F1970=11,"November",F1970=12,"December"))</f>
        <v>May</v>
      </c>
      <c r="J1970" s="7" t="str" cm="1">
        <f t="array" ref="J1970">_xlfn.IFS(OR(I1970="December",I1970="January",I1970="Febuary"),"Winter",OR(I1970="March",I1970="April",I1970="May"),"Spring",OR(I1970="June",I1970="July",I1970="August"),"Summer",OR(I1970="September",I1970="October",I1970="November"),"Fall")</f>
        <v>Spring</v>
      </c>
      <c r="K1970" s="11">
        <v>45082</v>
      </c>
      <c r="L1970" s="6">
        <f t="shared" si="241"/>
        <v>10</v>
      </c>
      <c r="M1970" s="6" t="s">
        <v>14</v>
      </c>
      <c r="N1970" s="6">
        <v>25826</v>
      </c>
      <c r="O1970" s="6">
        <v>1272</v>
      </c>
      <c r="P1970" s="12">
        <v>1426.69</v>
      </c>
      <c r="Q1970" s="12">
        <f t="shared" si="242"/>
        <v>1426.69</v>
      </c>
      <c r="R1970" s="6">
        <v>188</v>
      </c>
      <c r="S1970" s="6" t="b">
        <v>1</v>
      </c>
      <c r="T1970" s="6">
        <v>0</v>
      </c>
      <c r="U1970" s="6">
        <f t="shared" si="243"/>
        <v>0</v>
      </c>
      <c r="V1970" s="12">
        <f t="shared" si="244"/>
        <v>7973.31</v>
      </c>
      <c r="W1970" s="12">
        <f t="shared" si="245"/>
        <v>7.58877659574468</v>
      </c>
      <c r="X1970" s="12">
        <f t="shared" si="246"/>
        <v>0</v>
      </c>
      <c r="Y1970" s="6">
        <f t="shared" si="247"/>
        <v>0</v>
      </c>
    </row>
    <row r="1971" spans="1:25">
      <c r="A1971" s="8" t="s">
        <v>4057</v>
      </c>
      <c r="B1971" s="9" t="s">
        <v>4058</v>
      </c>
      <c r="C1971" s="10" t="s">
        <v>4129</v>
      </c>
      <c r="D1971" s="10">
        <v>45086</v>
      </c>
      <c r="E1971" s="9">
        <v>6</v>
      </c>
      <c r="F1971" s="9">
        <v>9</v>
      </c>
      <c r="G1971" s="9">
        <v>2023</v>
      </c>
      <c r="H1971" s="10">
        <f t="shared" si="240"/>
        <v>45086</v>
      </c>
      <c r="I1971" s="10" t="str" cm="1">
        <f t="array" ref="I1971">_xlfn.IFS(E1971=1,"January",E1971=2,"Febuary",E1971=3,"March",E1971=4,"April",E1971=5,"May",E1971=6,"June",E1971=7,"July",E1971=8,"August",E1971=9,"September",E1971=10,"October",E1971=11,"November",E1971=12,"December",E1971&gt;12,_xlfn.IFS(F1971=1,"January",F1971=2,"Febuary",F1971=3,"March",F1971=4,"April",F1971=5,"May",F1971=6,"June",F1971=7,"July",F1971=8,"August",F1971=9,"September",F1971=10,"October",F1971=11,"November",F1971=12,"December"))</f>
        <v>June</v>
      </c>
      <c r="J1971" s="10" t="str" cm="1">
        <f t="array" ref="J1971">_xlfn.IFS(OR(I1971="December",I1971="January",I1971="Febuary"),"Winter",OR(I1971="March",I1971="April",I1971="May"),"Spring",OR(I1971="June",I1971="July",I1971="August"),"Summer",OR(I1971="September",I1971="October",I1971="November"),"Fall")</f>
        <v>Summer</v>
      </c>
      <c r="K1971" s="13">
        <v>45102</v>
      </c>
      <c r="L1971" s="9">
        <f t="shared" si="241"/>
        <v>16</v>
      </c>
      <c r="M1971" s="9" t="s">
        <v>41</v>
      </c>
      <c r="N1971" s="9">
        <v>27630</v>
      </c>
      <c r="O1971" s="9">
        <v>774</v>
      </c>
      <c r="P1971" s="14">
        <v>1473.49</v>
      </c>
      <c r="Q1971" s="14">
        <f t="shared" si="242"/>
        <v>1473.49</v>
      </c>
      <c r="R1971" s="9">
        <v>79</v>
      </c>
      <c r="S1971" s="9" t="b">
        <v>1</v>
      </c>
      <c r="T1971" s="9">
        <v>0</v>
      </c>
      <c r="U1971" s="9">
        <f t="shared" si="243"/>
        <v>0</v>
      </c>
      <c r="V1971" s="14">
        <f t="shared" si="244"/>
        <v>2476.51</v>
      </c>
      <c r="W1971" s="14">
        <f t="shared" si="245"/>
        <v>18.6517721518987</v>
      </c>
      <c r="X1971" s="14">
        <f t="shared" si="246"/>
        <v>0</v>
      </c>
      <c r="Y1971" s="9">
        <f t="shared" si="247"/>
        <v>0</v>
      </c>
    </row>
    <row r="1972" spans="1:25">
      <c r="A1972" s="5" t="s">
        <v>4059</v>
      </c>
      <c r="B1972" s="6" t="s">
        <v>4060</v>
      </c>
      <c r="C1972" s="7" t="s">
        <v>4131</v>
      </c>
      <c r="D1972" s="7" t="s">
        <v>4061</v>
      </c>
      <c r="E1972" s="6">
        <v>16</v>
      </c>
      <c r="F1972" s="6">
        <v>8</v>
      </c>
      <c r="G1972" s="6">
        <v>2023</v>
      </c>
      <c r="H1972" s="7">
        <f t="shared" si="240"/>
        <v>45154</v>
      </c>
      <c r="I1972" s="7" t="str" cm="1">
        <f t="array" ref="I1972">_xlfn.IFS(E1972=1,"January",E1972=2,"Febuary",E1972=3,"March",E1972=4,"April",E1972=5,"May",E1972=6,"June",E1972=7,"July",E1972=8,"August",E1972=9,"September",E1972=10,"October",E1972=11,"November",E1972=12,"December",E1972&gt;12,_xlfn.IFS(F1972=1,"January",F1972=2,"Febuary",F1972=3,"March",F1972=4,"April",F1972=5,"May",F1972=6,"June",F1972=7,"July",F1972=8,"August",F1972=9,"September",F1972=10,"October",F1972=11,"November",F1972=12,"December"))</f>
        <v>August</v>
      </c>
      <c r="J1972" s="7" t="str" cm="1">
        <f t="array" ref="J1972">_xlfn.IFS(OR(I1972="December",I1972="January",I1972="Febuary"),"Winter",OR(I1972="March",I1972="April",I1972="May"),"Spring",OR(I1972="June",I1972="July",I1972="August"),"Summer",OR(I1972="September",I1972="October",I1972="November"),"Fall")</f>
        <v>Summer</v>
      </c>
      <c r="K1972" s="11">
        <v>45178</v>
      </c>
      <c r="L1972" s="6">
        <f t="shared" si="241"/>
        <v>24</v>
      </c>
      <c r="M1972" s="6" t="s">
        <v>33</v>
      </c>
      <c r="N1972" s="6">
        <v>99762</v>
      </c>
      <c r="O1972" s="6">
        <v>3046</v>
      </c>
      <c r="P1972" s="12">
        <v>3611.31</v>
      </c>
      <c r="Q1972" s="12">
        <f t="shared" si="242"/>
        <v>3611.31</v>
      </c>
      <c r="R1972" s="6">
        <v>593</v>
      </c>
      <c r="S1972" s="6" t="b">
        <v>0</v>
      </c>
      <c r="T1972" s="6">
        <v>0</v>
      </c>
      <c r="U1972" s="6">
        <f t="shared" si="243"/>
        <v>0</v>
      </c>
      <c r="V1972" s="12">
        <f t="shared" si="244"/>
        <v>26038.69</v>
      </c>
      <c r="W1972" s="12">
        <f t="shared" si="245"/>
        <v>6.08989881956155</v>
      </c>
      <c r="X1972" s="12">
        <f t="shared" si="246"/>
        <v>0</v>
      </c>
      <c r="Y1972" s="6">
        <f t="shared" si="247"/>
        <v>0</v>
      </c>
    </row>
    <row r="1973" spans="1:25">
      <c r="A1973" s="8" t="s">
        <v>4062</v>
      </c>
      <c r="B1973" s="9" t="s">
        <v>4063</v>
      </c>
      <c r="C1973" s="10" t="s">
        <v>4129</v>
      </c>
      <c r="D1973" s="10">
        <v>44941</v>
      </c>
      <c r="E1973" s="9">
        <v>1</v>
      </c>
      <c r="F1973" s="9">
        <v>15</v>
      </c>
      <c r="G1973" s="9">
        <v>2023</v>
      </c>
      <c r="H1973" s="10">
        <f t="shared" si="240"/>
        <v>44941</v>
      </c>
      <c r="I1973" s="10" t="str" cm="1">
        <f t="array" ref="I1973">_xlfn.IFS(E1973=1,"January",E1973=2,"Febuary",E1973=3,"March",E1973=4,"April",E1973=5,"May",E1973=6,"June",E1973=7,"July",E1973=8,"August",E1973=9,"September",E1973=10,"October",E1973=11,"November",E1973=12,"December",E1973&gt;12,_xlfn.IFS(F1973=1,"January",F1973=2,"Febuary",F1973=3,"March",F1973=4,"April",F1973=5,"May",F1973=6,"June",F1973=7,"July",F1973=8,"August",F1973=9,"September",F1973=10,"October",F1973=11,"November",F1973=12,"December"))</f>
        <v>January</v>
      </c>
      <c r="J1973" s="10" t="str" cm="1">
        <f t="array" ref="J1973">_xlfn.IFS(OR(I1973="December",I1973="January",I1973="Febuary"),"Winter",OR(I1973="March",I1973="April",I1973="May"),"Spring",OR(I1973="June",I1973="July",I1973="August"),"Summer",OR(I1973="September",I1973="October",I1973="November"),"Fall")</f>
        <v>Winter</v>
      </c>
      <c r="K1973" s="13">
        <v>44954</v>
      </c>
      <c r="L1973" s="9">
        <f t="shared" si="241"/>
        <v>13</v>
      </c>
      <c r="M1973" s="9" t="s">
        <v>23</v>
      </c>
      <c r="N1973" s="9">
        <v>47163</v>
      </c>
      <c r="O1973" s="9">
        <v>2337</v>
      </c>
      <c r="P1973" s="14">
        <v>2185.99</v>
      </c>
      <c r="Q1973" s="14">
        <f t="shared" si="242"/>
        <v>2185.99</v>
      </c>
      <c r="R1973" s="9">
        <v>0</v>
      </c>
      <c r="S1973" s="9" t="b">
        <v>1</v>
      </c>
      <c r="T1973" s="9">
        <v>0</v>
      </c>
      <c r="U1973" s="9">
        <f t="shared" si="243"/>
        <v>0</v>
      </c>
      <c r="V1973" s="14">
        <f t="shared" si="244"/>
        <v>-2185.99</v>
      </c>
      <c r="W1973" s="14">
        <f t="shared" si="245"/>
        <v>0</v>
      </c>
      <c r="X1973" s="14">
        <f t="shared" si="246"/>
        <v>0</v>
      </c>
      <c r="Y1973" s="9">
        <f t="shared" si="247"/>
        <v>0</v>
      </c>
    </row>
    <row r="1974" spans="1:25">
      <c r="A1974" s="5" t="s">
        <v>4064</v>
      </c>
      <c r="B1974" s="6" t="s">
        <v>4065</v>
      </c>
      <c r="C1974" s="7" t="s">
        <v>4131</v>
      </c>
      <c r="D1974" s="7">
        <v>44981</v>
      </c>
      <c r="E1974" s="6">
        <v>2</v>
      </c>
      <c r="F1974" s="6">
        <v>24</v>
      </c>
      <c r="G1974" s="6">
        <v>2023</v>
      </c>
      <c r="H1974" s="7">
        <f t="shared" si="240"/>
        <v>44981</v>
      </c>
      <c r="I1974" s="7" t="str" cm="1">
        <f t="array" ref="I1974">_xlfn.IFS(E1974=1,"January",E1974=2,"Febuary",E1974=3,"March",E1974=4,"April",E1974=5,"May",E1974=6,"June",E1974=7,"July",E1974=8,"August",E1974=9,"September",E1974=10,"October",E1974=11,"November",E1974=12,"December",E1974&gt;12,_xlfn.IFS(F1974=1,"January",F1974=2,"Febuary",F1974=3,"March",F1974=4,"April",F1974=5,"May",F1974=6,"June",F1974=7,"July",F1974=8,"August",F1974=9,"September",F1974=10,"October",F1974=11,"November",F1974=12,"December"))</f>
        <v>Febuary</v>
      </c>
      <c r="J1974" s="7" t="str" cm="1">
        <f t="array" ref="J1974">_xlfn.IFS(OR(I1974="December",I1974="January",I1974="Febuary"),"Winter",OR(I1974="March",I1974="April",I1974="May"),"Spring",OR(I1974="June",I1974="July",I1974="August"),"Summer",OR(I1974="September",I1974="October",I1974="November"),"Fall")</f>
        <v>Winter</v>
      </c>
      <c r="K1974" s="11">
        <v>44983</v>
      </c>
      <c r="L1974" s="6">
        <f t="shared" si="241"/>
        <v>2</v>
      </c>
      <c r="M1974" s="6" t="s">
        <v>23</v>
      </c>
      <c r="N1974" s="6">
        <v>99511</v>
      </c>
      <c r="O1974" s="6">
        <v>1916</v>
      </c>
      <c r="P1974" s="12">
        <v>2573</v>
      </c>
      <c r="Q1974" s="12">
        <f t="shared" si="242"/>
        <v>2573</v>
      </c>
      <c r="R1974" s="6">
        <v>276</v>
      </c>
      <c r="S1974" s="6" t="b">
        <v>0</v>
      </c>
      <c r="T1974" s="6">
        <v>0</v>
      </c>
      <c r="U1974" s="6">
        <f t="shared" si="243"/>
        <v>0</v>
      </c>
      <c r="V1974" s="12">
        <f t="shared" si="244"/>
        <v>11227</v>
      </c>
      <c r="W1974" s="12">
        <f t="shared" si="245"/>
        <v>9.32246376811594</v>
      </c>
      <c r="X1974" s="12">
        <f t="shared" si="246"/>
        <v>0</v>
      </c>
      <c r="Y1974" s="6">
        <f t="shared" si="247"/>
        <v>0</v>
      </c>
    </row>
    <row r="1975" spans="1:25">
      <c r="A1975" s="8" t="s">
        <v>4066</v>
      </c>
      <c r="B1975" s="9" t="s">
        <v>4067</v>
      </c>
      <c r="C1975" s="10" t="s">
        <v>4129</v>
      </c>
      <c r="D1975" s="10">
        <v>45127</v>
      </c>
      <c r="E1975" s="9">
        <v>7</v>
      </c>
      <c r="F1975" s="9">
        <v>20</v>
      </c>
      <c r="G1975" s="9">
        <v>2023</v>
      </c>
      <c r="H1975" s="10">
        <f t="shared" si="240"/>
        <v>45127</v>
      </c>
      <c r="I1975" s="10" t="str" cm="1">
        <f t="array" ref="I1975">_xlfn.IFS(E1975=1,"January",E1975=2,"Febuary",E1975=3,"March",E1975=4,"April",E1975=5,"May",E1975=6,"June",E1975=7,"July",E1975=8,"August",E1975=9,"September",E1975=10,"October",E1975=11,"November",E1975=12,"December",E1975&gt;12,_xlfn.IFS(F1975=1,"January",F1975=2,"Febuary",F1975=3,"March",F1975=4,"April",F1975=5,"May",F1975=6,"June",F1975=7,"July",F1975=8,"August",F1975=9,"September",F1975=10,"October",F1975=11,"November",F1975=12,"December"))</f>
        <v>July</v>
      </c>
      <c r="J1975" s="10" t="str" cm="1">
        <f t="array" ref="J1975">_xlfn.IFS(OR(I1975="December",I1975="January",I1975="Febuary"),"Winter",OR(I1975="March",I1975="April",I1975="May"),"Spring",OR(I1975="June",I1975="July",I1975="August"),"Summer",OR(I1975="September",I1975="October",I1975="November"),"Fall")</f>
        <v>Summer</v>
      </c>
      <c r="K1975" s="13">
        <v>45146</v>
      </c>
      <c r="L1975" s="9">
        <f t="shared" si="241"/>
        <v>19</v>
      </c>
      <c r="M1975" s="9" t="s">
        <v>138</v>
      </c>
      <c r="N1975" s="9">
        <v>67435</v>
      </c>
      <c r="O1975" s="9">
        <v>3216</v>
      </c>
      <c r="P1975" s="14">
        <v>2147.97</v>
      </c>
      <c r="Q1975" s="14">
        <f t="shared" si="242"/>
        <v>2147.97</v>
      </c>
      <c r="R1975" s="9">
        <v>302</v>
      </c>
      <c r="S1975" s="9" t="b">
        <v>1</v>
      </c>
      <c r="T1975" s="9">
        <v>0</v>
      </c>
      <c r="U1975" s="9">
        <f t="shared" si="243"/>
        <v>0</v>
      </c>
      <c r="V1975" s="14">
        <f t="shared" si="244"/>
        <v>12952.03</v>
      </c>
      <c r="W1975" s="14">
        <f t="shared" si="245"/>
        <v>7.11248344370861</v>
      </c>
      <c r="X1975" s="14">
        <f t="shared" si="246"/>
        <v>0</v>
      </c>
      <c r="Y1975" s="9">
        <f t="shared" si="247"/>
        <v>0</v>
      </c>
    </row>
    <row r="1976" spans="1:25">
      <c r="A1976" s="5" t="s">
        <v>4068</v>
      </c>
      <c r="B1976" s="6" t="s">
        <v>4069</v>
      </c>
      <c r="C1976" s="7" t="s">
        <v>4127</v>
      </c>
      <c r="D1976" s="7">
        <v>45230</v>
      </c>
      <c r="E1976" s="6">
        <v>10</v>
      </c>
      <c r="F1976" s="6">
        <v>31</v>
      </c>
      <c r="G1976" s="6">
        <v>2023</v>
      </c>
      <c r="H1976" s="7">
        <f t="shared" si="240"/>
        <v>45230</v>
      </c>
      <c r="I1976" s="7" t="str" cm="1">
        <f t="array" ref="I1976">_xlfn.IFS(E1976=1,"January",E1976=2,"Febuary",E1976=3,"March",E1976=4,"April",E1976=5,"May",E1976=6,"June",E1976=7,"July",E1976=8,"August",E1976=9,"September",E1976=10,"October",E1976=11,"November",E1976=12,"December",E1976&gt;12,_xlfn.IFS(F1976=1,"January",F1976=2,"Febuary",F1976=3,"March",F1976=4,"April",F1976=5,"May",F1976=6,"June",F1976=7,"July",F1976=8,"August",F1976=9,"September",F1976=10,"October",F1976=11,"November",F1976=12,"December"))</f>
        <v>October</v>
      </c>
      <c r="J1976" s="7" t="str" cm="1">
        <f t="array" ref="J1976">_xlfn.IFS(OR(I1976="December",I1976="January",I1976="Febuary"),"Winter",OR(I1976="March",I1976="April",I1976="May"),"Spring",OR(I1976="June",I1976="July",I1976="August"),"Summer",OR(I1976="September",I1976="October",I1976="November"),"Fall")</f>
        <v>Fall</v>
      </c>
      <c r="K1976" s="11">
        <v>45240</v>
      </c>
      <c r="L1976" s="6">
        <f t="shared" si="241"/>
        <v>10</v>
      </c>
      <c r="M1976" s="6" t="s">
        <v>41</v>
      </c>
      <c r="N1976" s="6">
        <v>12653</v>
      </c>
      <c r="O1976" s="6">
        <v>148</v>
      </c>
      <c r="P1976" s="12">
        <v>209.31</v>
      </c>
      <c r="Q1976" s="12">
        <f t="shared" si="242"/>
        <v>209.31</v>
      </c>
      <c r="R1976" s="6">
        <v>15</v>
      </c>
      <c r="S1976" s="6" t="b">
        <v>0</v>
      </c>
      <c r="T1976" s="6">
        <v>0</v>
      </c>
      <c r="U1976" s="6">
        <f t="shared" si="243"/>
        <v>0</v>
      </c>
      <c r="V1976" s="12">
        <f t="shared" si="244"/>
        <v>540.69</v>
      </c>
      <c r="W1976" s="12">
        <f t="shared" si="245"/>
        <v>13.954</v>
      </c>
      <c r="X1976" s="12">
        <f t="shared" si="246"/>
        <v>0</v>
      </c>
      <c r="Y1976" s="6">
        <f t="shared" si="247"/>
        <v>0</v>
      </c>
    </row>
    <row r="1977" spans="1:25">
      <c r="A1977" s="8" t="s">
        <v>4070</v>
      </c>
      <c r="B1977" s="9" t="s">
        <v>4071</v>
      </c>
      <c r="C1977" s="10" t="s">
        <v>4128</v>
      </c>
      <c r="D1977" s="10">
        <v>45155</v>
      </c>
      <c r="E1977" s="9">
        <v>8</v>
      </c>
      <c r="F1977" s="9">
        <v>17</v>
      </c>
      <c r="G1977" s="9">
        <v>2023</v>
      </c>
      <c r="H1977" s="10">
        <f t="shared" si="240"/>
        <v>45155</v>
      </c>
      <c r="I1977" s="10" t="str" cm="1">
        <f t="array" ref="I1977">_xlfn.IFS(E1977=1,"January",E1977=2,"Febuary",E1977=3,"March",E1977=4,"April",E1977=5,"May",E1977=6,"June",E1977=7,"July",E1977=8,"August",E1977=9,"September",E1977=10,"October",E1977=11,"November",E1977=12,"December",E1977&gt;12,_xlfn.IFS(F1977=1,"January",F1977=2,"Febuary",F1977=3,"March",F1977=4,"April",F1977=5,"May",F1977=6,"June",F1977=7,"July",F1977=8,"August",F1977=9,"September",F1977=10,"October",F1977=11,"November",F1977=12,"December"))</f>
        <v>August</v>
      </c>
      <c r="J1977" s="10" t="str" cm="1">
        <f t="array" ref="J1977">_xlfn.IFS(OR(I1977="December",I1977="January",I1977="Febuary"),"Winter",OR(I1977="March",I1977="April",I1977="May"),"Spring",OR(I1977="June",I1977="July",I1977="August"),"Summer",OR(I1977="September",I1977="October",I1977="November"),"Fall")</f>
        <v>Summer</v>
      </c>
      <c r="K1977" s="13">
        <v>45181</v>
      </c>
      <c r="L1977" s="9">
        <f t="shared" si="241"/>
        <v>26</v>
      </c>
      <c r="M1977" s="9" t="s">
        <v>14</v>
      </c>
      <c r="N1977" s="9">
        <v>28961</v>
      </c>
      <c r="O1977" s="9">
        <v>806</v>
      </c>
      <c r="P1977" s="14">
        <v>1090.23</v>
      </c>
      <c r="Q1977" s="14">
        <f t="shared" si="242"/>
        <v>1090.23</v>
      </c>
      <c r="R1977" s="9">
        <v>121</v>
      </c>
      <c r="S1977" s="9" t="b">
        <v>0</v>
      </c>
      <c r="T1977" s="9">
        <v>0</v>
      </c>
      <c r="U1977" s="9">
        <f t="shared" si="243"/>
        <v>0</v>
      </c>
      <c r="V1977" s="14">
        <f t="shared" si="244"/>
        <v>4959.77</v>
      </c>
      <c r="W1977" s="14">
        <f t="shared" si="245"/>
        <v>9.0101652892562</v>
      </c>
      <c r="X1977" s="14">
        <f t="shared" si="246"/>
        <v>0</v>
      </c>
      <c r="Y1977" s="9">
        <f t="shared" si="247"/>
        <v>0</v>
      </c>
    </row>
    <row r="1978" spans="1:25">
      <c r="A1978" s="5" t="s">
        <v>4072</v>
      </c>
      <c r="B1978" s="6" t="s">
        <v>4073</v>
      </c>
      <c r="C1978" s="7" t="s">
        <v>4127</v>
      </c>
      <c r="D1978" s="7">
        <v>45028</v>
      </c>
      <c r="E1978" s="6">
        <v>4</v>
      </c>
      <c r="F1978" s="6">
        <v>12</v>
      </c>
      <c r="G1978" s="6">
        <v>2023</v>
      </c>
      <c r="H1978" s="7">
        <f t="shared" si="240"/>
        <v>45028</v>
      </c>
      <c r="I1978" s="7" t="str" cm="1">
        <f t="array" ref="I1978">_xlfn.IFS(E1978=1,"January",E1978=2,"Febuary",E1978=3,"March",E1978=4,"April",E1978=5,"May",E1978=6,"June",E1978=7,"July",E1978=8,"August",E1978=9,"September",E1978=10,"October",E1978=11,"November",E1978=12,"December",E1978&gt;12,_xlfn.IFS(F1978=1,"January",F1978=2,"Febuary",F1978=3,"March",F1978=4,"April",F1978=5,"May",F1978=6,"June",F1978=7,"July",F1978=8,"August",F1978=9,"September",F1978=10,"October",F1978=11,"November",F1978=12,"December"))</f>
        <v>April</v>
      </c>
      <c r="J1978" s="7" t="str" cm="1">
        <f t="array" ref="J1978">_xlfn.IFS(OR(I1978="December",I1978="January",I1978="Febuary"),"Winter",OR(I1978="March",I1978="April",I1978="May"),"Spring",OR(I1978="June",I1978="July",I1978="August"),"Summer",OR(I1978="September",I1978="October",I1978="November"),"Fall")</f>
        <v>Spring</v>
      </c>
      <c r="K1978" s="11">
        <v>45056</v>
      </c>
      <c r="L1978" s="6">
        <f t="shared" si="241"/>
        <v>28</v>
      </c>
      <c r="M1978" s="6" t="s">
        <v>415</v>
      </c>
      <c r="N1978" s="6">
        <v>82941</v>
      </c>
      <c r="O1978" s="6">
        <v>1061</v>
      </c>
      <c r="P1978" s="12">
        <v>1790.96</v>
      </c>
      <c r="Q1978" s="12">
        <f t="shared" si="242"/>
        <v>1790.96</v>
      </c>
      <c r="R1978" s="6">
        <v>64</v>
      </c>
      <c r="S1978" s="6" t="b">
        <v>0</v>
      </c>
      <c r="T1978" s="6">
        <v>0</v>
      </c>
      <c r="U1978" s="6">
        <f t="shared" si="243"/>
        <v>0</v>
      </c>
      <c r="V1978" s="12">
        <f t="shared" si="244"/>
        <v>1409.04</v>
      </c>
      <c r="W1978" s="12">
        <f t="shared" si="245"/>
        <v>27.98375</v>
      </c>
      <c r="X1978" s="12">
        <f t="shared" si="246"/>
        <v>0</v>
      </c>
      <c r="Y1978" s="6">
        <f t="shared" si="247"/>
        <v>0</v>
      </c>
    </row>
    <row r="1979" spans="1:25">
      <c r="A1979" s="8" t="s">
        <v>4074</v>
      </c>
      <c r="B1979" s="9" t="s">
        <v>4075</v>
      </c>
      <c r="C1979" s="10" t="s">
        <v>4127</v>
      </c>
      <c r="D1979" s="10">
        <v>44936</v>
      </c>
      <c r="E1979" s="9">
        <v>1</v>
      </c>
      <c r="F1979" s="9">
        <v>10</v>
      </c>
      <c r="G1979" s="9">
        <v>2023</v>
      </c>
      <c r="H1979" s="10">
        <f t="shared" si="240"/>
        <v>44936</v>
      </c>
      <c r="I1979" s="10" t="str" cm="1">
        <f t="array" ref="I1979">_xlfn.IFS(E1979=1,"January",E1979=2,"Febuary",E1979=3,"March",E1979=4,"April",E1979=5,"May",E1979=6,"June",E1979=7,"July",E1979=8,"August",E1979=9,"September",E1979=10,"October",E1979=11,"November",E1979=12,"December",E1979&gt;12,_xlfn.IFS(F1979=1,"January",F1979=2,"Febuary",F1979=3,"March",F1979=4,"April",F1979=5,"May",F1979=6,"June",F1979=7,"July",F1979=8,"August",F1979=9,"September",F1979=10,"October",F1979=11,"November",F1979=12,"December"))</f>
        <v>January</v>
      </c>
      <c r="J1979" s="10" t="str" cm="1">
        <f t="array" ref="J1979">_xlfn.IFS(OR(I1979="December",I1979="January",I1979="Febuary"),"Winter",OR(I1979="March",I1979="April",I1979="May"),"Spring",OR(I1979="June",I1979="July",I1979="August"),"Summer",OR(I1979="September",I1979="October",I1979="November"),"Fall")</f>
        <v>Winter</v>
      </c>
      <c r="K1979" s="13">
        <v>45209</v>
      </c>
      <c r="L1979" s="9">
        <f t="shared" si="241"/>
        <v>273</v>
      </c>
      <c r="M1979" s="9" t="s">
        <v>14</v>
      </c>
      <c r="N1979" s="9">
        <v>75137</v>
      </c>
      <c r="O1979" s="9">
        <v>2943</v>
      </c>
      <c r="P1979" s="14">
        <v>5827.23</v>
      </c>
      <c r="Q1979" s="14">
        <f t="shared" si="242"/>
        <v>3636.145</v>
      </c>
      <c r="R1979" s="9">
        <v>260</v>
      </c>
      <c r="S1979" s="9" t="b">
        <v>1</v>
      </c>
      <c r="T1979" s="9">
        <v>0</v>
      </c>
      <c r="U1979" s="9">
        <f t="shared" si="243"/>
        <v>0</v>
      </c>
      <c r="V1979" s="14">
        <f t="shared" si="244"/>
        <v>9363.855</v>
      </c>
      <c r="W1979" s="14">
        <f t="shared" si="245"/>
        <v>13.9851730769231</v>
      </c>
      <c r="X1979" s="14">
        <f t="shared" si="246"/>
        <v>0</v>
      </c>
      <c r="Y1979" s="9">
        <f t="shared" si="247"/>
        <v>0</v>
      </c>
    </row>
    <row r="1980" spans="1:25">
      <c r="A1980" s="5" t="s">
        <v>4076</v>
      </c>
      <c r="B1980" s="6" t="s">
        <v>4077</v>
      </c>
      <c r="C1980" s="7" t="s">
        <v>4127</v>
      </c>
      <c r="D1980" s="7">
        <v>45165</v>
      </c>
      <c r="E1980" s="6">
        <v>8</v>
      </c>
      <c r="F1980" s="6">
        <v>27</v>
      </c>
      <c r="G1980" s="6">
        <v>2023</v>
      </c>
      <c r="H1980" s="7">
        <f t="shared" si="240"/>
        <v>45165</v>
      </c>
      <c r="I1980" s="7" t="str" cm="1">
        <f t="array" ref="I1980">_xlfn.IFS(E1980=1,"January",E1980=2,"Febuary",E1980=3,"March",E1980=4,"April",E1980=5,"May",E1980=6,"June",E1980=7,"July",E1980=8,"August",E1980=9,"September",E1980=10,"October",E1980=11,"November",E1980=12,"December",E1980&gt;12,_xlfn.IFS(F1980=1,"January",F1980=2,"Febuary",F1980=3,"March",F1980=4,"April",F1980=5,"May",F1980=6,"June",F1980=7,"July",F1980=8,"August",F1980=9,"September",F1980=10,"October",F1980=11,"November",F1980=12,"December"))</f>
        <v>August</v>
      </c>
      <c r="J1980" s="7" t="str" cm="1">
        <f t="array" ref="J1980">_xlfn.IFS(OR(I1980="December",I1980="January",I1980="Febuary"),"Winter",OR(I1980="March",I1980="April",I1980="May"),"Spring",OR(I1980="June",I1980="July",I1980="August"),"Summer",OR(I1980="September",I1980="October",I1980="November"),"Fall")</f>
        <v>Summer</v>
      </c>
      <c r="K1980" s="11">
        <v>45169</v>
      </c>
      <c r="L1980" s="6">
        <f t="shared" si="241"/>
        <v>4</v>
      </c>
      <c r="M1980" s="6" t="s">
        <v>41</v>
      </c>
      <c r="N1980" s="6">
        <v>34662</v>
      </c>
      <c r="O1980" s="6">
        <v>1190</v>
      </c>
      <c r="P1980" s="12">
        <v>1042.81</v>
      </c>
      <c r="Q1980" s="12">
        <f t="shared" si="242"/>
        <v>1042.81</v>
      </c>
      <c r="R1980" s="6">
        <v>186</v>
      </c>
      <c r="S1980" s="6" t="b">
        <v>1</v>
      </c>
      <c r="T1980" s="6">
        <v>0</v>
      </c>
      <c r="U1980" s="6">
        <f t="shared" si="243"/>
        <v>0</v>
      </c>
      <c r="V1980" s="12">
        <f t="shared" si="244"/>
        <v>8257.19</v>
      </c>
      <c r="W1980" s="12">
        <f t="shared" si="245"/>
        <v>5.60650537634409</v>
      </c>
      <c r="X1980" s="12">
        <f t="shared" si="246"/>
        <v>0</v>
      </c>
      <c r="Y1980" s="6">
        <f t="shared" si="247"/>
        <v>0</v>
      </c>
    </row>
    <row r="1981" spans="1:25">
      <c r="A1981" s="8" t="s">
        <v>4078</v>
      </c>
      <c r="B1981" s="9" t="s">
        <v>4079</v>
      </c>
      <c r="C1981" s="10" t="s">
        <v>4131</v>
      </c>
      <c r="D1981" s="10">
        <v>45284</v>
      </c>
      <c r="E1981" s="9">
        <v>12</v>
      </c>
      <c r="F1981" s="9">
        <v>24</v>
      </c>
      <c r="G1981" s="9">
        <v>2023</v>
      </c>
      <c r="H1981" s="10">
        <f t="shared" si="240"/>
        <v>45284</v>
      </c>
      <c r="I1981" s="10" t="str" cm="1">
        <f t="array" ref="I1981">_xlfn.IFS(E1981=1,"January",E1981=2,"Febuary",E1981=3,"March",E1981=4,"April",E1981=5,"May",E1981=6,"June",E1981=7,"July",E1981=8,"August",E1981=9,"September",E1981=10,"October",E1981=11,"November",E1981=12,"December",E1981&gt;12,_xlfn.IFS(F1981=1,"January",F1981=2,"Febuary",F1981=3,"March",F1981=4,"April",F1981=5,"May",F1981=6,"June",F1981=7,"July",F1981=8,"August",F1981=9,"September",F1981=10,"October",F1981=11,"November",F1981=12,"December"))</f>
        <v>December</v>
      </c>
      <c r="J1981" s="10" t="str" cm="1">
        <f t="array" ref="J1981">_xlfn.IFS(OR(I1981="December",I1981="January",I1981="Febuary"),"Winter",OR(I1981="March",I1981="April",I1981="May"),"Spring",OR(I1981="June",I1981="July",I1981="August"),"Summer",OR(I1981="September",I1981="October",I1981="November"),"Fall")</f>
        <v>Winter</v>
      </c>
      <c r="K1981" s="13">
        <v>45311</v>
      </c>
      <c r="L1981" s="9">
        <f t="shared" si="241"/>
        <v>27</v>
      </c>
      <c r="M1981" s="9" t="s">
        <v>33</v>
      </c>
      <c r="N1981" s="9">
        <v>99818</v>
      </c>
      <c r="O1981" s="9">
        <v>3819</v>
      </c>
      <c r="P1981" s="14">
        <v>4829.07</v>
      </c>
      <c r="Q1981" s="14">
        <f t="shared" si="242"/>
        <v>3636.145</v>
      </c>
      <c r="R1981" s="9">
        <v>465</v>
      </c>
      <c r="S1981" s="9" t="b">
        <v>0</v>
      </c>
      <c r="T1981" s="9">
        <v>0</v>
      </c>
      <c r="U1981" s="9">
        <f t="shared" si="243"/>
        <v>0</v>
      </c>
      <c r="V1981" s="14">
        <f t="shared" si="244"/>
        <v>19613.855</v>
      </c>
      <c r="W1981" s="14">
        <f t="shared" si="245"/>
        <v>7.81966666666667</v>
      </c>
      <c r="X1981" s="14">
        <f t="shared" si="246"/>
        <v>0</v>
      </c>
      <c r="Y1981" s="9">
        <f t="shared" si="247"/>
        <v>0</v>
      </c>
    </row>
    <row r="1982" spans="1:25">
      <c r="A1982" s="5" t="s">
        <v>4080</v>
      </c>
      <c r="B1982" s="6" t="s">
        <v>4081</v>
      </c>
      <c r="C1982" s="7" t="s">
        <v>4127</v>
      </c>
      <c r="D1982" s="7">
        <v>45277</v>
      </c>
      <c r="E1982" s="6">
        <v>12</v>
      </c>
      <c r="F1982" s="6">
        <v>17</v>
      </c>
      <c r="G1982" s="6">
        <v>2023</v>
      </c>
      <c r="H1982" s="7">
        <f t="shared" si="240"/>
        <v>45277</v>
      </c>
      <c r="I1982" s="7" t="str" cm="1">
        <f t="array" ref="I1982">_xlfn.IFS(E1982=1,"January",E1982=2,"Febuary",E1982=3,"March",E1982=4,"April",E1982=5,"May",E1982=6,"June",E1982=7,"July",E1982=8,"August",E1982=9,"September",E1982=10,"October",E1982=11,"November",E1982=12,"December",E1982&gt;12,_xlfn.IFS(F1982=1,"January",F1982=2,"Febuary",F1982=3,"March",F1982=4,"April",F1982=5,"May",F1982=6,"June",F1982=7,"July",F1982=8,"August",F1982=9,"September",F1982=10,"October",F1982=11,"November",F1982=12,"December"))</f>
        <v>December</v>
      </c>
      <c r="J1982" s="7" t="str" cm="1">
        <f t="array" ref="J1982">_xlfn.IFS(OR(I1982="December",I1982="January",I1982="Febuary"),"Winter",OR(I1982="March",I1982="April",I1982="May"),"Spring",OR(I1982="June",I1982="July",I1982="August"),"Summer",OR(I1982="September",I1982="October",I1982="November"),"Fall")</f>
        <v>Winter</v>
      </c>
      <c r="K1982" s="11">
        <v>45282</v>
      </c>
      <c r="L1982" s="6">
        <f t="shared" si="241"/>
        <v>5</v>
      </c>
      <c r="M1982" s="6" t="s">
        <v>14</v>
      </c>
      <c r="N1982" s="6">
        <v>57446</v>
      </c>
      <c r="O1982" s="6">
        <v>1434</v>
      </c>
      <c r="P1982" s="12">
        <v>2671.97</v>
      </c>
      <c r="Q1982" s="12">
        <f t="shared" si="242"/>
        <v>2671.97</v>
      </c>
      <c r="R1982" s="6">
        <v>158</v>
      </c>
      <c r="S1982" s="6" t="b">
        <v>1</v>
      </c>
      <c r="T1982" s="6">
        <v>57539</v>
      </c>
      <c r="U1982" s="6">
        <f t="shared" si="243"/>
        <v>0.274596360729245</v>
      </c>
      <c r="V1982" s="12">
        <f t="shared" si="244"/>
        <v>5228.03</v>
      </c>
      <c r="W1982" s="12">
        <f t="shared" si="245"/>
        <v>16.9112025316456</v>
      </c>
      <c r="X1982" s="12">
        <f t="shared" si="246"/>
        <v>0.0464375467074506</v>
      </c>
      <c r="Y1982" s="6">
        <f t="shared" si="247"/>
        <v>1.00161891167357</v>
      </c>
    </row>
    <row r="1983" spans="1:25">
      <c r="A1983" s="8" t="s">
        <v>4082</v>
      </c>
      <c r="B1983" s="9" t="s">
        <v>4083</v>
      </c>
      <c r="C1983" s="10" t="s">
        <v>4131</v>
      </c>
      <c r="D1983" s="10">
        <v>45167</v>
      </c>
      <c r="E1983" s="9">
        <v>8</v>
      </c>
      <c r="F1983" s="9">
        <v>29</v>
      </c>
      <c r="G1983" s="9">
        <v>2023</v>
      </c>
      <c r="H1983" s="10">
        <f t="shared" si="240"/>
        <v>45167</v>
      </c>
      <c r="I1983" s="10" t="str" cm="1">
        <f t="array" ref="I1983">_xlfn.IFS(E1983=1,"January",E1983=2,"Febuary",E1983=3,"March",E1983=4,"April",E1983=5,"May",E1983=6,"June",E1983=7,"July",E1983=8,"August",E1983=9,"September",E1983=10,"October",E1983=11,"November",E1983=12,"December",E1983&gt;12,_xlfn.IFS(F1983=1,"January",F1983=2,"Febuary",F1983=3,"March",F1983=4,"April",F1983=5,"May",F1983=6,"June",F1983=7,"July",F1983=8,"August",F1983=9,"September",F1983=10,"October",F1983=11,"November",F1983=12,"December"))</f>
        <v>August</v>
      </c>
      <c r="J1983" s="10" t="str" cm="1">
        <f t="array" ref="J1983">_xlfn.IFS(OR(I1983="December",I1983="January",I1983="Febuary"),"Winter",OR(I1983="March",I1983="April",I1983="May"),"Spring",OR(I1983="June",I1983="July",I1983="August"),"Summer",OR(I1983="September",I1983="October",I1983="November"),"Fall")</f>
        <v>Summer</v>
      </c>
      <c r="K1983" s="13">
        <v>45185</v>
      </c>
      <c r="L1983" s="9">
        <f t="shared" si="241"/>
        <v>18</v>
      </c>
      <c r="M1983" s="9" t="s">
        <v>19</v>
      </c>
      <c r="N1983" s="9">
        <v>22288</v>
      </c>
      <c r="O1983" s="9">
        <v>552</v>
      </c>
      <c r="P1983" s="14">
        <v>926.14</v>
      </c>
      <c r="Q1983" s="14">
        <f t="shared" si="242"/>
        <v>926.14</v>
      </c>
      <c r="R1983" s="9">
        <v>0</v>
      </c>
      <c r="S1983" s="9" t="b">
        <v>0</v>
      </c>
      <c r="T1983" s="9">
        <v>0</v>
      </c>
      <c r="U1983" s="9">
        <f t="shared" si="243"/>
        <v>0</v>
      </c>
      <c r="V1983" s="14">
        <f t="shared" si="244"/>
        <v>-926.14</v>
      </c>
      <c r="W1983" s="14">
        <f t="shared" si="245"/>
        <v>0</v>
      </c>
      <c r="X1983" s="14">
        <f t="shared" si="246"/>
        <v>0</v>
      </c>
      <c r="Y1983" s="9">
        <f t="shared" si="247"/>
        <v>0</v>
      </c>
    </row>
    <row r="1984" spans="1:25">
      <c r="A1984" s="5" t="s">
        <v>4084</v>
      </c>
      <c r="B1984" s="6" t="s">
        <v>4085</v>
      </c>
      <c r="C1984" s="7" t="s">
        <v>4131</v>
      </c>
      <c r="D1984" s="7">
        <v>45242</v>
      </c>
      <c r="E1984" s="6">
        <v>11</v>
      </c>
      <c r="F1984" s="6">
        <v>12</v>
      </c>
      <c r="G1984" s="6">
        <v>2023</v>
      </c>
      <c r="H1984" s="7">
        <f t="shared" si="240"/>
        <v>45242</v>
      </c>
      <c r="I1984" s="7" t="str" cm="1">
        <f t="array" ref="I1984">_xlfn.IFS(E1984=1,"January",E1984=2,"Febuary",E1984=3,"March",E1984=4,"April",E1984=5,"May",E1984=6,"June",E1984=7,"July",E1984=8,"August",E1984=9,"September",E1984=10,"October",E1984=11,"November",E1984=12,"December",E1984&gt;12,_xlfn.IFS(F1984=1,"January",F1984=2,"Febuary",F1984=3,"March",F1984=4,"April",F1984=5,"May",F1984=6,"June",F1984=7,"July",F1984=8,"August",F1984=9,"September",F1984=10,"October",F1984=11,"November",F1984=12,"December"))</f>
        <v>November</v>
      </c>
      <c r="J1984" s="7" t="str" cm="1">
        <f t="array" ref="J1984">_xlfn.IFS(OR(I1984="December",I1984="January",I1984="Febuary"),"Winter",OR(I1984="March",I1984="April",I1984="May"),"Spring",OR(I1984="June",I1984="July",I1984="August"),"Summer",OR(I1984="September",I1984="October",I1984="November"),"Fall")</f>
        <v>Fall</v>
      </c>
      <c r="K1984" s="11">
        <v>45250</v>
      </c>
      <c r="L1984" s="6">
        <f t="shared" si="241"/>
        <v>8</v>
      </c>
      <c r="M1984" s="6" t="s">
        <v>19</v>
      </c>
      <c r="N1984" s="6">
        <v>96081</v>
      </c>
      <c r="O1984" s="6">
        <v>1134</v>
      </c>
      <c r="P1984" s="12">
        <v>1396.08</v>
      </c>
      <c r="Q1984" s="12">
        <f t="shared" si="242"/>
        <v>1396.08</v>
      </c>
      <c r="R1984" s="6">
        <v>131</v>
      </c>
      <c r="S1984" s="6" t="b">
        <v>0</v>
      </c>
      <c r="T1984" s="6">
        <v>0</v>
      </c>
      <c r="U1984" s="6">
        <f t="shared" si="243"/>
        <v>0</v>
      </c>
      <c r="V1984" s="12">
        <f t="shared" si="244"/>
        <v>5153.92</v>
      </c>
      <c r="W1984" s="12">
        <f t="shared" si="245"/>
        <v>10.6570992366412</v>
      </c>
      <c r="X1984" s="12">
        <f t="shared" si="246"/>
        <v>0</v>
      </c>
      <c r="Y1984" s="6">
        <f t="shared" si="247"/>
        <v>0</v>
      </c>
    </row>
    <row r="1985" spans="1:25">
      <c r="A1985" s="8" t="s">
        <v>4086</v>
      </c>
      <c r="B1985" s="9" t="s">
        <v>4087</v>
      </c>
      <c r="C1985" s="10" t="s">
        <v>4131</v>
      </c>
      <c r="D1985" s="10">
        <v>45020</v>
      </c>
      <c r="E1985" s="9">
        <v>4</v>
      </c>
      <c r="F1985" s="9">
        <v>4</v>
      </c>
      <c r="G1985" s="9">
        <v>2023</v>
      </c>
      <c r="H1985" s="10">
        <f t="shared" si="240"/>
        <v>45020</v>
      </c>
      <c r="I1985" s="10" t="str" cm="1">
        <f t="array" ref="I1985">_xlfn.IFS(E1985=1,"January",E1985=2,"Febuary",E1985=3,"March",E1985=4,"April",E1985=5,"May",E1985=6,"June",E1985=7,"July",E1985=8,"August",E1985=9,"September",E1985=10,"October",E1985=11,"November",E1985=12,"December",E1985&gt;12,_xlfn.IFS(F1985=1,"January",F1985=2,"Febuary",F1985=3,"March",F1985=4,"April",F1985=5,"May",F1985=6,"June",F1985=7,"July",F1985=8,"August",F1985=9,"September",F1985=10,"October",F1985=11,"November",F1985=12,"December"))</f>
        <v>April</v>
      </c>
      <c r="J1985" s="10" t="str" cm="1">
        <f t="array" ref="J1985">_xlfn.IFS(OR(I1985="December",I1985="January",I1985="Febuary"),"Winter",OR(I1985="March",I1985="April",I1985="May"),"Spring",OR(I1985="June",I1985="July",I1985="August"),"Summer",OR(I1985="September",I1985="October",I1985="November"),"Fall")</f>
        <v>Spring</v>
      </c>
      <c r="K1985" s="13">
        <v>45048</v>
      </c>
      <c r="L1985" s="9">
        <f t="shared" si="241"/>
        <v>28</v>
      </c>
      <c r="M1985" s="9" t="s">
        <v>41</v>
      </c>
      <c r="N1985" s="9">
        <v>37877</v>
      </c>
      <c r="O1985" s="9">
        <v>908</v>
      </c>
      <c r="P1985" s="14">
        <v>1741.6</v>
      </c>
      <c r="Q1985" s="14">
        <f t="shared" si="242"/>
        <v>1741.6</v>
      </c>
      <c r="R1985" s="9">
        <v>150</v>
      </c>
      <c r="S1985" s="9" t="b">
        <v>1</v>
      </c>
      <c r="T1985" s="9">
        <v>0</v>
      </c>
      <c r="U1985" s="9">
        <f t="shared" si="243"/>
        <v>0</v>
      </c>
      <c r="V1985" s="14">
        <f t="shared" si="244"/>
        <v>5758.4</v>
      </c>
      <c r="W1985" s="14">
        <f t="shared" si="245"/>
        <v>11.6106666666667</v>
      </c>
      <c r="X1985" s="14">
        <f t="shared" si="246"/>
        <v>0</v>
      </c>
      <c r="Y1985" s="9">
        <f t="shared" si="247"/>
        <v>0</v>
      </c>
    </row>
    <row r="1986" spans="1:25">
      <c r="A1986" s="5" t="s">
        <v>4088</v>
      </c>
      <c r="B1986" s="6" t="s">
        <v>4089</v>
      </c>
      <c r="C1986" s="7" t="s">
        <v>4131</v>
      </c>
      <c r="D1986" s="7">
        <v>45093</v>
      </c>
      <c r="E1986" s="6">
        <v>6</v>
      </c>
      <c r="F1986" s="6">
        <v>16</v>
      </c>
      <c r="G1986" s="6">
        <v>2023</v>
      </c>
      <c r="H1986" s="7">
        <f t="shared" ref="H1986:H2002" si="248">IF(E1986&gt;12,DATE(G1986,F1986,E1986),D1986)</f>
        <v>45093</v>
      </c>
      <c r="I1986" s="7" t="str" cm="1">
        <f t="array" ref="I1986">_xlfn.IFS(E1986=1,"January",E1986=2,"Febuary",E1986=3,"March",E1986=4,"April",E1986=5,"May",E1986=6,"June",E1986=7,"July",E1986=8,"August",E1986=9,"September",E1986=10,"October",E1986=11,"November",E1986=12,"December",E1986&gt;12,_xlfn.IFS(F1986=1,"January",F1986=2,"Febuary",F1986=3,"March",F1986=4,"April",F1986=5,"May",F1986=6,"June",F1986=7,"July",F1986=8,"August",F1986=9,"September",F1986=10,"October",F1986=11,"November",F1986=12,"December"))</f>
        <v>June</v>
      </c>
      <c r="J1986" s="7" t="str" cm="1">
        <f t="array" ref="J1986">_xlfn.IFS(OR(I1986="December",I1986="January",I1986="Febuary"),"Winter",OR(I1986="March",I1986="April",I1986="May"),"Spring",OR(I1986="June",I1986="July",I1986="August"),"Summer",OR(I1986="September",I1986="October",I1986="November"),"Fall")</f>
        <v>Summer</v>
      </c>
      <c r="K1986" s="11">
        <v>45119</v>
      </c>
      <c r="L1986" s="6">
        <f t="shared" ref="L1986:L2021" si="249">IF(DATEDIF(H1986,K1986,"D")&lt;0,H1986+30,DATEDIF(H1986,K1986,"D"))</f>
        <v>26</v>
      </c>
      <c r="M1986" s="6" t="s">
        <v>138</v>
      </c>
      <c r="N1986" s="6">
        <v>16313</v>
      </c>
      <c r="O1986" s="6">
        <v>769</v>
      </c>
      <c r="P1986" s="12">
        <v>450.52</v>
      </c>
      <c r="Q1986" s="12">
        <f>IF(IF(P1986&lt;$AA$6,$AA$6,IF(P1986&gt;$AA$7,$AA$7,P1986))&lt;0,IF(P1986&lt;$AA$6,$AA$6,IF(P1986&gt;$AA$7,$AA$7,P1986))*(-1),IF(P1986&lt;$AA$6,$AA$6,IF(P1986&gt;$AA$7,$AA$7,P1986)))</f>
        <v>450.52</v>
      </c>
      <c r="R1986" s="6">
        <v>68</v>
      </c>
      <c r="S1986" s="6" t="b">
        <v>0</v>
      </c>
      <c r="T1986" s="6">
        <v>0</v>
      </c>
      <c r="U1986" s="6">
        <f t="shared" ref="U1986:U2002" si="250">IFERROR((R1986/T1986)*100,0)</f>
        <v>0</v>
      </c>
      <c r="V1986" s="12">
        <f t="shared" ref="V1986:V2002" si="251">(R1986*50)-Q1986</f>
        <v>2949.48</v>
      </c>
      <c r="W1986" s="12">
        <f t="shared" ref="W1986:W2002" si="252">IFERROR(Q1986/R1986,0)</f>
        <v>6.62529411764706</v>
      </c>
      <c r="X1986" s="12">
        <f t="shared" ref="X1986:X2002" si="253">IFERROR(Q1986/T1986,0)</f>
        <v>0</v>
      </c>
      <c r="Y1986" s="6">
        <f t="shared" ref="Y1986:Y2002" si="254">T1986/N1986</f>
        <v>0</v>
      </c>
    </row>
    <row r="1987" spans="1:25">
      <c r="A1987" s="8" t="s">
        <v>4090</v>
      </c>
      <c r="B1987" s="9" t="s">
        <v>4091</v>
      </c>
      <c r="C1987" s="10" t="s">
        <v>4131</v>
      </c>
      <c r="D1987" s="10">
        <v>45170</v>
      </c>
      <c r="E1987" s="9">
        <v>9</v>
      </c>
      <c r="F1987" s="9">
        <v>1</v>
      </c>
      <c r="G1987" s="9">
        <v>2023</v>
      </c>
      <c r="H1987" s="10">
        <f t="shared" si="248"/>
        <v>45170</v>
      </c>
      <c r="I1987" s="10" t="str" cm="1">
        <f t="array" ref="I1987">_xlfn.IFS(E1987=1,"January",E1987=2,"Febuary",E1987=3,"March",E1987=4,"April",E1987=5,"May",E1987=6,"June",E1987=7,"July",E1987=8,"August",E1987=9,"September",E1987=10,"October",E1987=11,"November",E1987=12,"December",E1987&gt;12,_xlfn.IFS(F1987=1,"January",F1987=2,"Febuary",F1987=3,"March",F1987=4,"April",F1987=5,"May",F1987=6,"June",F1987=7,"July",F1987=8,"August",F1987=9,"September",F1987=10,"October",F1987=11,"November",F1987=12,"December"))</f>
        <v>September</v>
      </c>
      <c r="J1987" s="10" t="str" cm="1">
        <f t="array" ref="J1987">_xlfn.IFS(OR(I1987="December",I1987="January",I1987="Febuary"),"Winter",OR(I1987="March",I1987="April",I1987="May"),"Spring",OR(I1987="June",I1987="July",I1987="August"),"Summer",OR(I1987="September",I1987="October",I1987="November"),"Fall")</f>
        <v>Fall</v>
      </c>
      <c r="K1987" s="13">
        <v>45178</v>
      </c>
      <c r="L1987" s="9">
        <f t="shared" si="249"/>
        <v>8</v>
      </c>
      <c r="M1987" s="9" t="s">
        <v>41</v>
      </c>
      <c r="N1987" s="9">
        <v>81885</v>
      </c>
      <c r="O1987" s="9">
        <v>2060</v>
      </c>
      <c r="P1987" s="14">
        <v>3906.79</v>
      </c>
      <c r="Q1987" s="14">
        <f>IF(IF(P1987&lt;$AA$6,$AA$6,IF(P1987&gt;$AA$7,$AA$7,P1987))&lt;0,IF(P1987&lt;$AA$6,$AA$6,IF(P1987&gt;$AA$7,$AA$7,P1987))*(-1),IF(P1987&lt;$AA$6,$AA$6,IF(P1987&gt;$AA$7,$AA$7,P1987)))</f>
        <v>3636.145</v>
      </c>
      <c r="R1987" s="9">
        <v>104</v>
      </c>
      <c r="S1987" s="9" t="b">
        <v>1</v>
      </c>
      <c r="T1987" s="9">
        <v>0</v>
      </c>
      <c r="U1987" s="9">
        <f t="shared" si="250"/>
        <v>0</v>
      </c>
      <c r="V1987" s="14">
        <f t="shared" si="251"/>
        <v>1563.855</v>
      </c>
      <c r="W1987" s="14">
        <f t="shared" si="252"/>
        <v>34.9629326923077</v>
      </c>
      <c r="X1987" s="14">
        <f t="shared" si="253"/>
        <v>0</v>
      </c>
      <c r="Y1987" s="9">
        <f t="shared" si="254"/>
        <v>0</v>
      </c>
    </row>
    <row r="1988" spans="1:25">
      <c r="A1988" s="5" t="s">
        <v>4092</v>
      </c>
      <c r="B1988" s="6" t="s">
        <v>4093</v>
      </c>
      <c r="C1988" s="7" t="s">
        <v>4129</v>
      </c>
      <c r="D1988" s="7">
        <v>45014</v>
      </c>
      <c r="E1988" s="6">
        <v>3</v>
      </c>
      <c r="F1988" s="6">
        <v>29</v>
      </c>
      <c r="G1988" s="6">
        <v>2023</v>
      </c>
      <c r="H1988" s="7">
        <f t="shared" si="248"/>
        <v>45014</v>
      </c>
      <c r="I1988" s="7" t="str" cm="1">
        <f t="array" ref="I1988">_xlfn.IFS(E1988=1,"January",E1988=2,"Febuary",E1988=3,"March",E1988=4,"April",E1988=5,"May",E1988=6,"June",E1988=7,"July",E1988=8,"August",E1988=9,"September",E1988=10,"October",E1988=11,"November",E1988=12,"December",E1988&gt;12,_xlfn.IFS(F1988=1,"January",F1988=2,"Febuary",F1988=3,"March",F1988=4,"April",F1988=5,"May",F1988=6,"June",F1988=7,"July",F1988=8,"August",F1988=9,"September",F1988=10,"October",F1988=11,"November",F1988=12,"December"))</f>
        <v>March</v>
      </c>
      <c r="J1988" s="7" t="str" cm="1">
        <f t="array" ref="J1988">_xlfn.IFS(OR(I1988="December",I1988="January",I1988="Febuary"),"Winter",OR(I1988="March",I1988="April",I1988="May"),"Spring",OR(I1988="June",I1988="July",I1988="August"),"Summer",OR(I1988="September",I1988="October",I1988="November"),"Fall")</f>
        <v>Spring</v>
      </c>
      <c r="K1988" s="11">
        <v>45043</v>
      </c>
      <c r="L1988" s="6">
        <f t="shared" si="249"/>
        <v>29</v>
      </c>
      <c r="M1988" s="6" t="s">
        <v>19</v>
      </c>
      <c r="N1988" s="6">
        <v>73715</v>
      </c>
      <c r="O1988" s="6">
        <v>3188</v>
      </c>
      <c r="P1988" s="12">
        <v>1835.53</v>
      </c>
      <c r="Q1988" s="12">
        <f>IF(IF(P1988&lt;$AA$6,$AA$6,IF(P1988&gt;$AA$7,$AA$7,P1988))&lt;0,IF(P1988&lt;$AA$6,$AA$6,IF(P1988&gt;$AA$7,$AA$7,P1988))*(-1),IF(P1988&lt;$AA$6,$AA$6,IF(P1988&gt;$AA$7,$AA$7,P1988)))</f>
        <v>1835.53</v>
      </c>
      <c r="R1988" s="6">
        <v>479</v>
      </c>
      <c r="S1988" s="6" t="b">
        <v>0</v>
      </c>
      <c r="T1988" s="6">
        <v>0</v>
      </c>
      <c r="U1988" s="6">
        <f t="shared" si="250"/>
        <v>0</v>
      </c>
      <c r="V1988" s="12">
        <f t="shared" si="251"/>
        <v>22114.47</v>
      </c>
      <c r="W1988" s="12">
        <f t="shared" si="252"/>
        <v>3.83200417536534</v>
      </c>
      <c r="X1988" s="12">
        <f t="shared" si="253"/>
        <v>0</v>
      </c>
      <c r="Y1988" s="6">
        <f t="shared" si="254"/>
        <v>0</v>
      </c>
    </row>
    <row r="1989" spans="1:25">
      <c r="A1989" s="8" t="s">
        <v>4094</v>
      </c>
      <c r="B1989" s="9" t="s">
        <v>4095</v>
      </c>
      <c r="C1989" s="10" t="s">
        <v>4127</v>
      </c>
      <c r="D1989" s="10">
        <v>45221</v>
      </c>
      <c r="E1989" s="9">
        <v>10</v>
      </c>
      <c r="F1989" s="9">
        <v>22</v>
      </c>
      <c r="G1989" s="9">
        <v>2023</v>
      </c>
      <c r="H1989" s="10">
        <f t="shared" si="248"/>
        <v>45221</v>
      </c>
      <c r="I1989" s="10" t="str" cm="1">
        <f t="array" ref="I1989">_xlfn.IFS(E1989=1,"January",E1989=2,"Febuary",E1989=3,"March",E1989=4,"April",E1989=5,"May",E1989=6,"June",E1989=7,"July",E1989=8,"August",E1989=9,"September",E1989=10,"October",E1989=11,"November",E1989=12,"December",E1989&gt;12,_xlfn.IFS(F1989=1,"January",F1989=2,"Febuary",F1989=3,"March",F1989=4,"April",F1989=5,"May",F1989=6,"June",F1989=7,"July",F1989=8,"August",F1989=9,"September",F1989=10,"October",F1989=11,"November",F1989=12,"December"))</f>
        <v>October</v>
      </c>
      <c r="J1989" s="10" t="str" cm="1">
        <f t="array" ref="J1989">_xlfn.IFS(OR(I1989="December",I1989="January",I1989="Febuary"),"Winter",OR(I1989="March",I1989="April",I1989="May"),"Spring",OR(I1989="June",I1989="July",I1989="August"),"Summer",OR(I1989="September",I1989="October",I1989="November"),"Fall")</f>
        <v>Fall</v>
      </c>
      <c r="K1989" s="13">
        <v>45229</v>
      </c>
      <c r="L1989" s="9">
        <f t="shared" si="249"/>
        <v>8</v>
      </c>
      <c r="M1989" s="9" t="s">
        <v>23</v>
      </c>
      <c r="N1989" s="9">
        <v>11326</v>
      </c>
      <c r="O1989" s="9">
        <v>494</v>
      </c>
      <c r="P1989" s="14">
        <v>652.55</v>
      </c>
      <c r="Q1989" s="14">
        <f>IF(IF(P1989&lt;$AA$6,$AA$6,IF(P1989&gt;$AA$7,$AA$7,P1989))&lt;0,IF(P1989&lt;$AA$6,$AA$6,IF(P1989&gt;$AA$7,$AA$7,P1989))*(-1),IF(P1989&lt;$AA$6,$AA$6,IF(P1989&gt;$AA$7,$AA$7,P1989)))</f>
        <v>652.55</v>
      </c>
      <c r="R1989" s="9">
        <v>96</v>
      </c>
      <c r="S1989" s="9" t="b">
        <v>0</v>
      </c>
      <c r="T1989" s="9">
        <v>0</v>
      </c>
      <c r="U1989" s="9">
        <f t="shared" si="250"/>
        <v>0</v>
      </c>
      <c r="V1989" s="14">
        <f t="shared" si="251"/>
        <v>4147.45</v>
      </c>
      <c r="W1989" s="14">
        <f t="shared" si="252"/>
        <v>6.79739583333333</v>
      </c>
      <c r="X1989" s="14">
        <f t="shared" si="253"/>
        <v>0</v>
      </c>
      <c r="Y1989" s="9">
        <f t="shared" si="254"/>
        <v>0</v>
      </c>
    </row>
    <row r="1990" spans="1:25">
      <c r="A1990" s="5" t="s">
        <v>4096</v>
      </c>
      <c r="B1990" s="6" t="s">
        <v>4097</v>
      </c>
      <c r="C1990" s="7" t="s">
        <v>4128</v>
      </c>
      <c r="D1990" s="7">
        <v>45292</v>
      </c>
      <c r="E1990" s="6">
        <v>1</v>
      </c>
      <c r="F1990" s="6">
        <v>1</v>
      </c>
      <c r="G1990" s="6">
        <v>2024</v>
      </c>
      <c r="H1990" s="7">
        <f t="shared" si="248"/>
        <v>45292</v>
      </c>
      <c r="I1990" s="7" t="str" cm="1">
        <f t="array" ref="I1990">_xlfn.IFS(E1990=1,"January",E1990=2,"Febuary",E1990=3,"March",E1990=4,"April",E1990=5,"May",E1990=6,"June",E1990=7,"July",E1990=8,"August",E1990=9,"September",E1990=10,"October",E1990=11,"November",E1990=12,"December",E1990&gt;12,_xlfn.IFS(F1990=1,"January",F1990=2,"Febuary",F1990=3,"March",F1990=4,"April",F1990=5,"May",F1990=6,"June",F1990=7,"July",F1990=8,"August",F1990=9,"September",F1990=10,"October",F1990=11,"November",F1990=12,"December"))</f>
        <v>January</v>
      </c>
      <c r="J1990" s="7" t="str" cm="1">
        <f t="array" ref="J1990">_xlfn.IFS(OR(I1990="December",I1990="January",I1990="Febuary"),"Winter",OR(I1990="March",I1990="April",I1990="May"),"Spring",OR(I1990="June",I1990="July",I1990="August"),"Summer",OR(I1990="September",I1990="October",I1990="November"),"Fall")</f>
        <v>Winter</v>
      </c>
      <c r="K1990" s="11">
        <v>45307</v>
      </c>
      <c r="L1990" s="6">
        <f t="shared" si="249"/>
        <v>15</v>
      </c>
      <c r="M1990" s="6" t="s">
        <v>14</v>
      </c>
      <c r="N1990" s="6">
        <v>2560</v>
      </c>
      <c r="O1990" s="6">
        <v>63</v>
      </c>
      <c r="P1990" s="12">
        <v>115.65</v>
      </c>
      <c r="Q1990" s="12">
        <f>IF(IF(P1990&lt;$AA$6,$AA$6,IF(P1990&gt;$AA$7,$AA$7,P1990))&lt;0,IF(P1990&lt;$AA$6,$AA$6,IF(P1990&gt;$AA$7,$AA$7,P1990))*(-1),IF(P1990&lt;$AA$6,$AA$6,IF(P1990&gt;$AA$7,$AA$7,P1990)))</f>
        <v>115.65</v>
      </c>
      <c r="R1990" s="6">
        <v>8</v>
      </c>
      <c r="S1990" s="6" t="b">
        <v>1</v>
      </c>
      <c r="T1990" s="6">
        <v>0</v>
      </c>
      <c r="U1990" s="6">
        <f t="shared" si="250"/>
        <v>0</v>
      </c>
      <c r="V1990" s="12">
        <f t="shared" si="251"/>
        <v>284.35</v>
      </c>
      <c r="W1990" s="12">
        <f t="shared" si="252"/>
        <v>14.45625</v>
      </c>
      <c r="X1990" s="12">
        <f t="shared" si="253"/>
        <v>0</v>
      </c>
      <c r="Y1990" s="6">
        <f t="shared" si="254"/>
        <v>0</v>
      </c>
    </row>
    <row r="1991" spans="1:25">
      <c r="A1991" s="8" t="s">
        <v>4098</v>
      </c>
      <c r="B1991" s="9" t="s">
        <v>4099</v>
      </c>
      <c r="C1991" s="10" t="s">
        <v>4128</v>
      </c>
      <c r="D1991" s="10" t="s">
        <v>687</v>
      </c>
      <c r="E1991" s="9">
        <v>29</v>
      </c>
      <c r="F1991" s="9">
        <v>11</v>
      </c>
      <c r="G1991" s="9">
        <v>2023</v>
      </c>
      <c r="H1991" s="10">
        <f t="shared" si="248"/>
        <v>45259</v>
      </c>
      <c r="I1991" s="10" t="str" cm="1">
        <f t="array" ref="I1991">_xlfn.IFS(E1991=1,"January",E1991=2,"Febuary",E1991=3,"March",E1991=4,"April",E1991=5,"May",E1991=6,"June",E1991=7,"July",E1991=8,"August",E1991=9,"September",E1991=10,"October",E1991=11,"November",E1991=12,"December",E1991&gt;12,_xlfn.IFS(F1991=1,"January",F1991=2,"Febuary",F1991=3,"March",F1991=4,"April",F1991=5,"May",F1991=6,"June",F1991=7,"July",F1991=8,"August",F1991=9,"September",F1991=10,"October",F1991=11,"November",F1991=12,"December"))</f>
        <v>November</v>
      </c>
      <c r="J1991" s="10" t="str" cm="1">
        <f t="array" ref="J1991">_xlfn.IFS(OR(I1991="December",I1991="January",I1991="Febuary"),"Winter",OR(I1991="March",I1991="April",I1991="May"),"Spring",OR(I1991="June",I1991="July",I1991="August"),"Summer",OR(I1991="September",I1991="October",I1991="November"),"Fall")</f>
        <v>Fall</v>
      </c>
      <c r="K1991" s="13">
        <v>45288</v>
      </c>
      <c r="L1991" s="9">
        <f t="shared" si="249"/>
        <v>29</v>
      </c>
      <c r="M1991" s="9" t="s">
        <v>23</v>
      </c>
      <c r="N1991" s="9">
        <v>80148</v>
      </c>
      <c r="O1991" s="9">
        <v>2827</v>
      </c>
      <c r="P1991" s="14">
        <v>2527.57</v>
      </c>
      <c r="Q1991" s="14">
        <f>IF(IF(P1991&lt;$AA$6,$AA$6,IF(P1991&gt;$AA$7,$AA$7,P1991))&lt;0,IF(P1991&lt;$AA$6,$AA$6,IF(P1991&gt;$AA$7,$AA$7,P1991))*(-1),IF(P1991&lt;$AA$6,$AA$6,IF(P1991&gt;$AA$7,$AA$7,P1991)))</f>
        <v>2527.57</v>
      </c>
      <c r="R1991" s="9">
        <v>192</v>
      </c>
      <c r="S1991" s="9" t="b">
        <v>1</v>
      </c>
      <c r="T1991" s="9">
        <v>0</v>
      </c>
      <c r="U1991" s="9">
        <f t="shared" si="250"/>
        <v>0</v>
      </c>
      <c r="V1991" s="14">
        <f t="shared" si="251"/>
        <v>7072.43</v>
      </c>
      <c r="W1991" s="14">
        <f t="shared" si="252"/>
        <v>13.1644270833333</v>
      </c>
      <c r="X1991" s="14">
        <f t="shared" si="253"/>
        <v>0</v>
      </c>
      <c r="Y1991" s="9">
        <f t="shared" si="254"/>
        <v>0</v>
      </c>
    </row>
    <row r="1992" spans="1:25">
      <c r="A1992" s="5" t="s">
        <v>4100</v>
      </c>
      <c r="B1992" s="6" t="s">
        <v>4101</v>
      </c>
      <c r="C1992" s="7" t="s">
        <v>4128</v>
      </c>
      <c r="D1992" s="7">
        <v>45081</v>
      </c>
      <c r="E1992" s="6">
        <v>6</v>
      </c>
      <c r="F1992" s="6">
        <v>4</v>
      </c>
      <c r="G1992" s="6">
        <v>2023</v>
      </c>
      <c r="H1992" s="7">
        <f t="shared" si="248"/>
        <v>45081</v>
      </c>
      <c r="I1992" s="7" t="str" cm="1">
        <f t="array" ref="I1992">_xlfn.IFS(E1992=1,"January",E1992=2,"Febuary",E1992=3,"March",E1992=4,"April",E1992=5,"May",E1992=6,"June",E1992=7,"July",E1992=8,"August",E1992=9,"September",E1992=10,"October",E1992=11,"November",E1992=12,"December",E1992&gt;12,_xlfn.IFS(F1992=1,"January",F1992=2,"Febuary",F1992=3,"March",F1992=4,"April",F1992=5,"May",F1992=6,"June",F1992=7,"July",F1992=8,"August",F1992=9,"September",F1992=10,"October",F1992=11,"November",F1992=12,"December"))</f>
        <v>June</v>
      </c>
      <c r="J1992" s="7" t="str" cm="1">
        <f t="array" ref="J1992">_xlfn.IFS(OR(I1992="December",I1992="January",I1992="Febuary"),"Winter",OR(I1992="March",I1992="April",I1992="May"),"Spring",OR(I1992="June",I1992="July",I1992="August"),"Summer",OR(I1992="September",I1992="October",I1992="November"),"Fall")</f>
        <v>Summer</v>
      </c>
      <c r="K1992" s="11">
        <v>45086</v>
      </c>
      <c r="L1992" s="6">
        <f t="shared" si="249"/>
        <v>5</v>
      </c>
      <c r="M1992" s="6" t="s">
        <v>14</v>
      </c>
      <c r="N1992" s="6">
        <v>84186</v>
      </c>
      <c r="O1992" s="6">
        <v>1163</v>
      </c>
      <c r="P1992" s="12">
        <v>1405.34</v>
      </c>
      <c r="Q1992" s="12">
        <f>IF(IF(P1992&lt;$AA$6,$AA$6,IF(P1992&gt;$AA$7,$AA$7,P1992))&lt;0,IF(P1992&lt;$AA$6,$AA$6,IF(P1992&gt;$AA$7,$AA$7,P1992))*(-1),IF(P1992&lt;$AA$6,$AA$6,IF(P1992&gt;$AA$7,$AA$7,P1992)))</f>
        <v>1405.34</v>
      </c>
      <c r="R1992" s="6">
        <v>114</v>
      </c>
      <c r="S1992" s="6" t="b">
        <v>0</v>
      </c>
      <c r="T1992" s="6">
        <v>0</v>
      </c>
      <c r="U1992" s="6">
        <f t="shared" si="250"/>
        <v>0</v>
      </c>
      <c r="V1992" s="12">
        <f t="shared" si="251"/>
        <v>4294.66</v>
      </c>
      <c r="W1992" s="12">
        <f t="shared" si="252"/>
        <v>12.3275438596491</v>
      </c>
      <c r="X1992" s="12">
        <f t="shared" si="253"/>
        <v>0</v>
      </c>
      <c r="Y1992" s="6">
        <f t="shared" si="254"/>
        <v>0</v>
      </c>
    </row>
    <row r="1993" spans="1:25">
      <c r="A1993" s="8" t="s">
        <v>4102</v>
      </c>
      <c r="B1993" s="9" t="s">
        <v>4103</v>
      </c>
      <c r="C1993" s="10" t="s">
        <v>4128</v>
      </c>
      <c r="D1993" s="10">
        <v>45138</v>
      </c>
      <c r="E1993" s="9">
        <v>7</v>
      </c>
      <c r="F1993" s="9">
        <v>31</v>
      </c>
      <c r="G1993" s="9">
        <v>2023</v>
      </c>
      <c r="H1993" s="10">
        <f t="shared" si="248"/>
        <v>45138</v>
      </c>
      <c r="I1993" s="10" t="str" cm="1">
        <f t="array" ref="I1993">_xlfn.IFS(E1993=1,"January",E1993=2,"Febuary",E1993=3,"March",E1993=4,"April",E1993=5,"May",E1993=6,"June",E1993=7,"July",E1993=8,"August",E1993=9,"September",E1993=10,"October",E1993=11,"November",E1993=12,"December",E1993&gt;12,_xlfn.IFS(F1993=1,"January",F1993=2,"Febuary",F1993=3,"March",F1993=4,"April",F1993=5,"May",F1993=6,"June",F1993=7,"July",F1993=8,"August",F1993=9,"September",F1993=10,"October",F1993=11,"November",F1993=12,"December"))</f>
        <v>July</v>
      </c>
      <c r="J1993" s="10" t="str" cm="1">
        <f t="array" ref="J1993">_xlfn.IFS(OR(I1993="December",I1993="January",I1993="Febuary"),"Winter",OR(I1993="March",I1993="April",I1993="May"),"Spring",OR(I1993="June",I1993="July",I1993="August"),"Summer",OR(I1993="September",I1993="October",I1993="November"),"Fall")</f>
        <v>Summer</v>
      </c>
      <c r="K1993" s="13">
        <v>45168</v>
      </c>
      <c r="L1993" s="9">
        <f t="shared" si="249"/>
        <v>30</v>
      </c>
      <c r="M1993" s="9" t="s">
        <v>41</v>
      </c>
      <c r="N1993" s="9">
        <v>27745</v>
      </c>
      <c r="O1993" s="9">
        <v>392</v>
      </c>
      <c r="P1993" s="14">
        <v>386.71</v>
      </c>
      <c r="Q1993" s="14">
        <f>IF(IF(P1993&lt;$AA$6,$AA$6,IF(P1993&gt;$AA$7,$AA$7,P1993))&lt;0,IF(P1993&lt;$AA$6,$AA$6,IF(P1993&gt;$AA$7,$AA$7,P1993))*(-1),IF(P1993&lt;$AA$6,$AA$6,IF(P1993&gt;$AA$7,$AA$7,P1993)))</f>
        <v>386.71</v>
      </c>
      <c r="R1993" s="9">
        <v>70</v>
      </c>
      <c r="S1993" s="9" t="b">
        <v>1</v>
      </c>
      <c r="T1993" s="9">
        <v>0</v>
      </c>
      <c r="U1993" s="9">
        <f t="shared" si="250"/>
        <v>0</v>
      </c>
      <c r="V1993" s="14">
        <f t="shared" si="251"/>
        <v>3113.29</v>
      </c>
      <c r="W1993" s="14">
        <f t="shared" si="252"/>
        <v>5.52442857142857</v>
      </c>
      <c r="X1993" s="14">
        <f t="shared" si="253"/>
        <v>0</v>
      </c>
      <c r="Y1993" s="9">
        <f t="shared" si="254"/>
        <v>0</v>
      </c>
    </row>
    <row r="1994" spans="1:25">
      <c r="A1994" s="5" t="s">
        <v>4104</v>
      </c>
      <c r="B1994" s="6" t="s">
        <v>4105</v>
      </c>
      <c r="C1994" s="7" t="s">
        <v>4129</v>
      </c>
      <c r="D1994" s="7">
        <v>45008</v>
      </c>
      <c r="E1994" s="6">
        <v>3</v>
      </c>
      <c r="F1994" s="6">
        <v>23</v>
      </c>
      <c r="G1994" s="6">
        <v>2023</v>
      </c>
      <c r="H1994" s="7">
        <f t="shared" si="248"/>
        <v>45008</v>
      </c>
      <c r="I1994" s="7" t="str" cm="1">
        <f t="array" ref="I1994">_xlfn.IFS(E1994=1,"January",E1994=2,"Febuary",E1994=3,"March",E1994=4,"April",E1994=5,"May",E1994=6,"June",E1994=7,"July",E1994=8,"August",E1994=9,"September",E1994=10,"October",E1994=11,"November",E1994=12,"December",E1994&gt;12,_xlfn.IFS(F1994=1,"January",F1994=2,"Febuary",F1994=3,"March",F1994=4,"April",F1994=5,"May",F1994=6,"June",F1994=7,"July",F1994=8,"August",F1994=9,"September",F1994=10,"October",F1994=11,"November",F1994=12,"December"))</f>
        <v>March</v>
      </c>
      <c r="J1994" s="7" t="str" cm="1">
        <f t="array" ref="J1994">_xlfn.IFS(OR(I1994="December",I1994="January",I1994="Febuary"),"Winter",OR(I1994="March",I1994="April",I1994="May"),"Spring",OR(I1994="June",I1994="July",I1994="August"),"Summer",OR(I1994="September",I1994="October",I1994="November"),"Fall")</f>
        <v>Spring</v>
      </c>
      <c r="K1994" s="11">
        <v>45012</v>
      </c>
      <c r="L1994" s="6">
        <f t="shared" si="249"/>
        <v>4</v>
      </c>
      <c r="M1994" s="6" t="s">
        <v>41</v>
      </c>
      <c r="N1994" s="6">
        <v>32890</v>
      </c>
      <c r="O1994" s="6">
        <v>392</v>
      </c>
      <c r="P1994" s="12">
        <v>755.86</v>
      </c>
      <c r="Q1994" s="12">
        <f>IF(IF(P1994&lt;$AA$6,$AA$6,IF(P1994&gt;$AA$7,$AA$7,P1994))&lt;0,IF(P1994&lt;$AA$6,$AA$6,IF(P1994&gt;$AA$7,$AA$7,P1994))*(-1),IF(P1994&lt;$AA$6,$AA$6,IF(P1994&gt;$AA$7,$AA$7,P1994)))</f>
        <v>755.86</v>
      </c>
      <c r="R1994" s="6">
        <v>33</v>
      </c>
      <c r="S1994" s="6" t="b">
        <v>1</v>
      </c>
      <c r="T1994" s="6">
        <v>0</v>
      </c>
      <c r="U1994" s="6">
        <f t="shared" si="250"/>
        <v>0</v>
      </c>
      <c r="V1994" s="12">
        <f t="shared" si="251"/>
        <v>894.14</v>
      </c>
      <c r="W1994" s="12">
        <f t="shared" si="252"/>
        <v>22.9048484848485</v>
      </c>
      <c r="X1994" s="12">
        <f t="shared" si="253"/>
        <v>0</v>
      </c>
      <c r="Y1994" s="6">
        <f t="shared" si="254"/>
        <v>0</v>
      </c>
    </row>
    <row r="1995" spans="1:25">
      <c r="A1995" s="8" t="s">
        <v>4106</v>
      </c>
      <c r="B1995" s="9" t="s">
        <v>4107</v>
      </c>
      <c r="C1995" s="10" t="s">
        <v>4128</v>
      </c>
      <c r="D1995" s="10">
        <v>45101</v>
      </c>
      <c r="E1995" s="9">
        <v>6</v>
      </c>
      <c r="F1995" s="9">
        <v>24</v>
      </c>
      <c r="G1995" s="9">
        <v>2023</v>
      </c>
      <c r="H1995" s="10">
        <f t="shared" si="248"/>
        <v>45101</v>
      </c>
      <c r="I1995" s="10" t="str" cm="1">
        <f t="array" ref="I1995">_xlfn.IFS(E1995=1,"January",E1995=2,"Febuary",E1995=3,"March",E1995=4,"April",E1995=5,"May",E1995=6,"June",E1995=7,"July",E1995=8,"August",E1995=9,"September",E1995=10,"October",E1995=11,"November",E1995=12,"December",E1995&gt;12,_xlfn.IFS(F1995=1,"January",F1995=2,"Febuary",F1995=3,"March",F1995=4,"April",F1995=5,"May",F1995=6,"June",F1995=7,"July",F1995=8,"August",F1995=9,"September",F1995=10,"October",F1995=11,"November",F1995=12,"December"))</f>
        <v>June</v>
      </c>
      <c r="J1995" s="10" t="str" cm="1">
        <f t="array" ref="J1995">_xlfn.IFS(OR(I1995="December",I1995="January",I1995="Febuary"),"Winter",OR(I1995="March",I1995="April",I1995="May"),"Spring",OR(I1995="June",I1995="July",I1995="August"),"Summer",OR(I1995="September",I1995="October",I1995="November"),"Fall")</f>
        <v>Summer</v>
      </c>
      <c r="K1995" s="13">
        <v>45124</v>
      </c>
      <c r="L1995" s="9">
        <f t="shared" si="249"/>
        <v>23</v>
      </c>
      <c r="M1995" s="9" t="s">
        <v>19</v>
      </c>
      <c r="N1995" s="9">
        <v>21022</v>
      </c>
      <c r="O1995" s="9">
        <v>698</v>
      </c>
      <c r="P1995" s="14">
        <v>1211.36</v>
      </c>
      <c r="Q1995" s="14">
        <f>IF(IF(P1995&lt;$AA$6,$AA$6,IF(P1995&gt;$AA$7,$AA$7,P1995))&lt;0,IF(P1995&lt;$AA$6,$AA$6,IF(P1995&gt;$AA$7,$AA$7,P1995))*(-1),IF(P1995&lt;$AA$6,$AA$6,IF(P1995&gt;$AA$7,$AA$7,P1995)))</f>
        <v>1211.36</v>
      </c>
      <c r="R1995" s="9">
        <v>98</v>
      </c>
      <c r="S1995" s="9" t="b">
        <v>1</v>
      </c>
      <c r="T1995" s="9">
        <v>0</v>
      </c>
      <c r="U1995" s="9">
        <f t="shared" si="250"/>
        <v>0</v>
      </c>
      <c r="V1995" s="14">
        <f t="shared" si="251"/>
        <v>3688.64</v>
      </c>
      <c r="W1995" s="14">
        <f t="shared" si="252"/>
        <v>12.3608163265306</v>
      </c>
      <c r="X1995" s="14">
        <f t="shared" si="253"/>
        <v>0</v>
      </c>
      <c r="Y1995" s="9">
        <f t="shared" si="254"/>
        <v>0</v>
      </c>
    </row>
    <row r="1996" spans="1:25">
      <c r="A1996" s="5" t="s">
        <v>4108</v>
      </c>
      <c r="B1996" s="6" t="s">
        <v>4109</v>
      </c>
      <c r="C1996" s="7" t="s">
        <v>4127</v>
      </c>
      <c r="D1996" s="7">
        <v>45147</v>
      </c>
      <c r="E1996" s="6">
        <v>8</v>
      </c>
      <c r="F1996" s="6">
        <v>9</v>
      </c>
      <c r="G1996" s="6">
        <v>2023</v>
      </c>
      <c r="H1996" s="7">
        <f t="shared" si="248"/>
        <v>45147</v>
      </c>
      <c r="I1996" s="7" t="str" cm="1">
        <f t="array" ref="I1996">_xlfn.IFS(E1996=1,"January",E1996=2,"Febuary",E1996=3,"March",E1996=4,"April",E1996=5,"May",E1996=6,"June",E1996=7,"July",E1996=8,"August",E1996=9,"September",E1996=10,"October",E1996=11,"November",E1996=12,"December",E1996&gt;12,_xlfn.IFS(F1996=1,"January",F1996=2,"Febuary",F1996=3,"March",F1996=4,"April",F1996=5,"May",F1996=6,"June",F1996=7,"July",F1996=8,"August",F1996=9,"September",F1996=10,"October",F1996=11,"November",F1996=12,"December"))</f>
        <v>August</v>
      </c>
      <c r="J1996" s="7" t="str" cm="1">
        <f t="array" ref="J1996">_xlfn.IFS(OR(I1996="December",I1996="January",I1996="Febuary"),"Winter",OR(I1996="March",I1996="April",I1996="May"),"Spring",OR(I1996="June",I1996="July",I1996="August"),"Summer",OR(I1996="September",I1996="October",I1996="November"),"Fall")</f>
        <v>Summer</v>
      </c>
      <c r="K1996" s="11">
        <v>45165</v>
      </c>
      <c r="L1996" s="6">
        <f t="shared" si="249"/>
        <v>18</v>
      </c>
      <c r="M1996" s="6" t="s">
        <v>14</v>
      </c>
      <c r="N1996" s="6">
        <v>53579</v>
      </c>
      <c r="O1996" s="6">
        <v>1448</v>
      </c>
      <c r="P1996" s="12">
        <v>2263.95</v>
      </c>
      <c r="Q1996" s="12">
        <f>IF(IF(P1996&lt;$AA$6,$AA$6,IF(P1996&gt;$AA$7,$AA$7,P1996))&lt;0,IF(P1996&lt;$AA$6,$AA$6,IF(P1996&gt;$AA$7,$AA$7,P1996))*(-1),IF(P1996&lt;$AA$6,$AA$6,IF(P1996&gt;$AA$7,$AA$7,P1996)))</f>
        <v>2263.95</v>
      </c>
      <c r="R1996" s="6">
        <v>159</v>
      </c>
      <c r="S1996" s="6" t="b">
        <v>1</v>
      </c>
      <c r="T1996" s="6">
        <v>0</v>
      </c>
      <c r="U1996" s="6">
        <f t="shared" si="250"/>
        <v>0</v>
      </c>
      <c r="V1996" s="12">
        <f t="shared" si="251"/>
        <v>5686.05</v>
      </c>
      <c r="W1996" s="12">
        <f t="shared" si="252"/>
        <v>14.238679245283</v>
      </c>
      <c r="X1996" s="12">
        <f t="shared" si="253"/>
        <v>0</v>
      </c>
      <c r="Y1996" s="6">
        <f t="shared" si="254"/>
        <v>0</v>
      </c>
    </row>
    <row r="1997" spans="1:25">
      <c r="A1997" s="8" t="s">
        <v>4110</v>
      </c>
      <c r="B1997" s="9" t="s">
        <v>4111</v>
      </c>
      <c r="C1997" s="10" t="s">
        <v>4131</v>
      </c>
      <c r="D1997" s="10">
        <v>45102</v>
      </c>
      <c r="E1997" s="9">
        <v>6</v>
      </c>
      <c r="F1997" s="9">
        <v>25</v>
      </c>
      <c r="G1997" s="9">
        <v>2023</v>
      </c>
      <c r="H1997" s="10">
        <f t="shared" si="248"/>
        <v>45102</v>
      </c>
      <c r="I1997" s="10" t="str" cm="1">
        <f t="array" ref="I1997">_xlfn.IFS(E1997=1,"January",E1997=2,"Febuary",E1997=3,"March",E1997=4,"April",E1997=5,"May",E1997=6,"June",E1997=7,"July",E1997=8,"August",E1997=9,"September",E1997=10,"October",E1997=11,"November",E1997=12,"December",E1997&gt;12,_xlfn.IFS(F1997=1,"January",F1997=2,"Febuary",F1997=3,"March",F1997=4,"April",F1997=5,"May",F1997=6,"June",F1997=7,"July",F1997=8,"August",F1997=9,"September",F1997=10,"October",F1997=11,"November",F1997=12,"December"))</f>
        <v>June</v>
      </c>
      <c r="J1997" s="10" t="str" cm="1">
        <f t="array" ref="J1997">_xlfn.IFS(OR(I1997="December",I1997="January",I1997="Febuary"),"Winter",OR(I1997="March",I1997="April",I1997="May"),"Spring",OR(I1997="June",I1997="July",I1997="August"),"Summer",OR(I1997="September",I1997="October",I1997="November"),"Fall")</f>
        <v>Summer</v>
      </c>
      <c r="K1997" s="13">
        <v>45119</v>
      </c>
      <c r="L1997" s="9">
        <f t="shared" si="249"/>
        <v>17</v>
      </c>
      <c r="M1997" s="9" t="s">
        <v>41</v>
      </c>
      <c r="N1997" s="9">
        <v>71316</v>
      </c>
      <c r="O1997" s="9">
        <v>2276</v>
      </c>
      <c r="P1997" s="14">
        <v>3144.16</v>
      </c>
      <c r="Q1997" s="14">
        <f>IF(IF(P1997&lt;$AA$6,$AA$6,IF(P1997&gt;$AA$7,$AA$7,P1997))&lt;0,IF(P1997&lt;$AA$6,$AA$6,IF(P1997&gt;$AA$7,$AA$7,P1997))*(-1),IF(P1997&lt;$AA$6,$AA$6,IF(P1997&gt;$AA$7,$AA$7,P1997)))</f>
        <v>3144.16</v>
      </c>
      <c r="R1997" s="9">
        <v>184</v>
      </c>
      <c r="S1997" s="9" t="b">
        <v>1</v>
      </c>
      <c r="T1997" s="9">
        <v>0</v>
      </c>
      <c r="U1997" s="9">
        <f t="shared" si="250"/>
        <v>0</v>
      </c>
      <c r="V1997" s="14">
        <f t="shared" si="251"/>
        <v>6055.84</v>
      </c>
      <c r="W1997" s="14">
        <f t="shared" si="252"/>
        <v>17.0878260869565</v>
      </c>
      <c r="X1997" s="14">
        <f t="shared" si="253"/>
        <v>0</v>
      </c>
      <c r="Y1997" s="9">
        <f t="shared" si="254"/>
        <v>0</v>
      </c>
    </row>
    <row r="1998" spans="1:25">
      <c r="A1998" s="5" t="s">
        <v>4112</v>
      </c>
      <c r="B1998" s="6" t="s">
        <v>4113</v>
      </c>
      <c r="C1998" s="7" t="s">
        <v>4129</v>
      </c>
      <c r="D1998" s="7">
        <v>45266</v>
      </c>
      <c r="E1998" s="6">
        <v>12</v>
      </c>
      <c r="F1998" s="6">
        <v>6</v>
      </c>
      <c r="G1998" s="6">
        <v>2023</v>
      </c>
      <c r="H1998" s="7">
        <f t="shared" si="248"/>
        <v>45266</v>
      </c>
      <c r="I1998" s="7" t="str" cm="1">
        <f t="array" ref="I1998">_xlfn.IFS(E1998=1,"January",E1998=2,"Febuary",E1998=3,"March",E1998=4,"April",E1998=5,"May",E1998=6,"June",E1998=7,"July",E1998=8,"August",E1998=9,"September",E1998=10,"October",E1998=11,"November",E1998=12,"December",E1998&gt;12,_xlfn.IFS(F1998=1,"January",F1998=2,"Febuary",F1998=3,"March",F1998=4,"April",F1998=5,"May",F1998=6,"June",F1998=7,"July",F1998=8,"August",F1998=9,"September",F1998=10,"October",F1998=11,"November",F1998=12,"December"))</f>
        <v>December</v>
      </c>
      <c r="J1998" s="7" t="str" cm="1">
        <f t="array" ref="J1998">_xlfn.IFS(OR(I1998="December",I1998="January",I1998="Febuary"),"Winter",OR(I1998="March",I1998="April",I1998="May"),"Spring",OR(I1998="June",I1998="July",I1998="August"),"Summer",OR(I1998="September",I1998="October",I1998="November"),"Fall")</f>
        <v>Winter</v>
      </c>
      <c r="K1998" s="11">
        <v>45278</v>
      </c>
      <c r="L1998" s="6">
        <f t="shared" si="249"/>
        <v>12</v>
      </c>
      <c r="M1998" s="6" t="s">
        <v>19</v>
      </c>
      <c r="N1998" s="6">
        <v>84847</v>
      </c>
      <c r="O1998" s="6">
        <v>2616</v>
      </c>
      <c r="P1998" s="12">
        <v>4528</v>
      </c>
      <c r="Q1998" s="12">
        <f>IF(IF(P1998&lt;$AA$6,$AA$6,IF(P1998&gt;$AA$7,$AA$7,P1998))&lt;0,IF(P1998&lt;$AA$6,$AA$6,IF(P1998&gt;$AA$7,$AA$7,P1998))*(-1),IF(P1998&lt;$AA$6,$AA$6,IF(P1998&gt;$AA$7,$AA$7,P1998)))</f>
        <v>3636.145</v>
      </c>
      <c r="R1998" s="6">
        <v>449</v>
      </c>
      <c r="S1998" s="6" t="b">
        <v>0</v>
      </c>
      <c r="T1998" s="6">
        <v>0</v>
      </c>
      <c r="U1998" s="6">
        <f t="shared" si="250"/>
        <v>0</v>
      </c>
      <c r="V1998" s="12">
        <f t="shared" si="251"/>
        <v>18813.855</v>
      </c>
      <c r="W1998" s="12">
        <f t="shared" si="252"/>
        <v>8.09831848552339</v>
      </c>
      <c r="X1998" s="12">
        <f t="shared" si="253"/>
        <v>0</v>
      </c>
      <c r="Y1998" s="6">
        <f t="shared" si="254"/>
        <v>0</v>
      </c>
    </row>
    <row r="1999" spans="1:25">
      <c r="A1999" s="8" t="s">
        <v>4114</v>
      </c>
      <c r="B1999" s="9" t="s">
        <v>4115</v>
      </c>
      <c r="C1999" s="10" t="s">
        <v>4131</v>
      </c>
      <c r="D1999" s="10">
        <v>45291</v>
      </c>
      <c r="E1999" s="9">
        <v>12</v>
      </c>
      <c r="F1999" s="9">
        <v>31</v>
      </c>
      <c r="G1999" s="9">
        <v>2023</v>
      </c>
      <c r="H1999" s="10">
        <f t="shared" si="248"/>
        <v>45291</v>
      </c>
      <c r="I1999" s="10" t="str" cm="1">
        <f t="array" ref="I1999">_xlfn.IFS(E1999=1,"January",E1999=2,"Febuary",E1999=3,"March",E1999=4,"April",E1999=5,"May",E1999=6,"June",E1999=7,"July",E1999=8,"August",E1999=9,"September",E1999=10,"October",E1999=11,"November",E1999=12,"December",E1999&gt;12,_xlfn.IFS(F1999=1,"January",F1999=2,"Febuary",F1999=3,"March",F1999=4,"April",F1999=5,"May",F1999=6,"June",F1999=7,"July",F1999=8,"August",F1999=9,"September",F1999=10,"October",F1999=11,"November",F1999=12,"December"))</f>
        <v>December</v>
      </c>
      <c r="J1999" s="10" t="str" cm="1">
        <f t="array" ref="J1999">_xlfn.IFS(OR(I1999="December",I1999="January",I1999="Febuary"),"Winter",OR(I1999="March",I1999="April",I1999="May"),"Spring",OR(I1999="June",I1999="July",I1999="August"),"Summer",OR(I1999="September",I1999="October",I1999="November"),"Fall")</f>
        <v>Winter</v>
      </c>
      <c r="K1999" s="13">
        <v>45305</v>
      </c>
      <c r="L1999" s="9">
        <f t="shared" si="249"/>
        <v>14</v>
      </c>
      <c r="M1999" s="9" t="s">
        <v>33</v>
      </c>
      <c r="N1999" s="9">
        <v>29380</v>
      </c>
      <c r="O1999" s="9">
        <v>705</v>
      </c>
      <c r="P1999" s="14">
        <v>767.32</v>
      </c>
      <c r="Q1999" s="14">
        <f>IF(IF(P1999&lt;$AA$6,$AA$6,IF(P1999&gt;$AA$7,$AA$7,P1999))&lt;0,IF(P1999&lt;$AA$6,$AA$6,IF(P1999&gt;$AA$7,$AA$7,P1999))*(-1),IF(P1999&lt;$AA$6,$AA$6,IF(P1999&gt;$AA$7,$AA$7,P1999)))</f>
        <v>767.32</v>
      </c>
      <c r="R1999" s="9">
        <v>0</v>
      </c>
      <c r="S1999" s="9" t="b">
        <v>0</v>
      </c>
      <c r="T1999" s="9">
        <v>0</v>
      </c>
      <c r="U1999" s="9">
        <f t="shared" si="250"/>
        <v>0</v>
      </c>
      <c r="V1999" s="14">
        <f t="shared" si="251"/>
        <v>-767.32</v>
      </c>
      <c r="W1999" s="14">
        <f t="shared" si="252"/>
        <v>0</v>
      </c>
      <c r="X1999" s="14">
        <f t="shared" si="253"/>
        <v>0</v>
      </c>
      <c r="Y1999" s="9">
        <f t="shared" si="254"/>
        <v>0</v>
      </c>
    </row>
    <row r="2000" spans="1:25">
      <c r="A2000" s="5" t="s">
        <v>4116</v>
      </c>
      <c r="B2000" s="6" t="s">
        <v>4117</v>
      </c>
      <c r="C2000" s="7" t="s">
        <v>4128</v>
      </c>
      <c r="D2000" s="7">
        <v>45230</v>
      </c>
      <c r="E2000" s="6">
        <v>10</v>
      </c>
      <c r="F2000" s="6">
        <v>31</v>
      </c>
      <c r="G2000" s="6">
        <v>2023</v>
      </c>
      <c r="H2000" s="7">
        <f t="shared" si="248"/>
        <v>45230</v>
      </c>
      <c r="I2000" s="7" t="str" cm="1">
        <f t="array" ref="I2000">_xlfn.IFS(E2000=1,"January",E2000=2,"Febuary",E2000=3,"March",E2000=4,"April",E2000=5,"May",E2000=6,"June",E2000=7,"July",E2000=8,"August",E2000=9,"September",E2000=10,"October",E2000=11,"November",E2000=12,"December",E2000&gt;12,_xlfn.IFS(F2000=1,"January",F2000=2,"Febuary",F2000=3,"March",F2000=4,"April",F2000=5,"May",F2000=6,"June",F2000=7,"July",F2000=8,"August",F2000=9,"September",F2000=10,"October",F2000=11,"November",F2000=12,"December"))</f>
        <v>October</v>
      </c>
      <c r="J2000" s="7" t="str" cm="1">
        <f t="array" ref="J2000">_xlfn.IFS(OR(I2000="December",I2000="January",I2000="Febuary"),"Winter",OR(I2000="March",I2000="April",I2000="May"),"Spring",OR(I2000="June",I2000="July",I2000="August"),"Summer",OR(I2000="September",I2000="October",I2000="November"),"Fall")</f>
        <v>Fall</v>
      </c>
      <c r="K2000" s="11">
        <v>45254</v>
      </c>
      <c r="L2000" s="6">
        <f t="shared" si="249"/>
        <v>24</v>
      </c>
      <c r="M2000" s="6" t="s">
        <v>33</v>
      </c>
      <c r="N2000" s="6">
        <v>3356</v>
      </c>
      <c r="O2000" s="6">
        <v>124</v>
      </c>
      <c r="P2000" s="12">
        <v>145.24</v>
      </c>
      <c r="Q2000" s="12">
        <f>IF(IF(P2000&lt;$AA$6,$AA$6,IF(P2000&gt;$AA$7,$AA$7,P2000))&lt;0,IF(P2000&lt;$AA$6,$AA$6,IF(P2000&gt;$AA$7,$AA$7,P2000))*(-1),IF(P2000&lt;$AA$6,$AA$6,IF(P2000&gt;$AA$7,$AA$7,P2000)))</f>
        <v>145.24</v>
      </c>
      <c r="R2000" s="6">
        <v>18</v>
      </c>
      <c r="S2000" s="6" t="b">
        <v>0</v>
      </c>
      <c r="T2000" s="6">
        <v>0</v>
      </c>
      <c r="U2000" s="6">
        <f t="shared" si="250"/>
        <v>0</v>
      </c>
      <c r="V2000" s="12">
        <f t="shared" si="251"/>
        <v>754.76</v>
      </c>
      <c r="W2000" s="12">
        <f t="shared" si="252"/>
        <v>8.06888888888889</v>
      </c>
      <c r="X2000" s="12">
        <f t="shared" si="253"/>
        <v>0</v>
      </c>
      <c r="Y2000" s="6">
        <f t="shared" si="254"/>
        <v>0</v>
      </c>
    </row>
    <row r="2001" spans="1:25">
      <c r="A2001" s="8" t="s">
        <v>4118</v>
      </c>
      <c r="B2001" s="9" t="s">
        <v>4119</v>
      </c>
      <c r="C2001" s="10" t="s">
        <v>4129</v>
      </c>
      <c r="D2001" s="10">
        <v>44976</v>
      </c>
      <c r="E2001" s="9">
        <v>2</v>
      </c>
      <c r="F2001" s="9">
        <v>19</v>
      </c>
      <c r="G2001" s="9">
        <v>2023</v>
      </c>
      <c r="H2001" s="10">
        <f t="shared" si="248"/>
        <v>44976</v>
      </c>
      <c r="I2001" s="10" t="str" cm="1">
        <f t="array" ref="I2001">_xlfn.IFS(E2001=1,"January",E2001=2,"Febuary",E2001=3,"March",E2001=4,"April",E2001=5,"May",E2001=6,"June",E2001=7,"July",E2001=8,"August",E2001=9,"September",E2001=10,"October",E2001=11,"November",E2001=12,"December",E2001&gt;12,_xlfn.IFS(F2001=1,"January",F2001=2,"Febuary",F2001=3,"March",F2001=4,"April",F2001=5,"May",F2001=6,"June",F2001=7,"July",F2001=8,"August",F2001=9,"September",F2001=10,"October",F2001=11,"November",F2001=12,"December"))</f>
        <v>Febuary</v>
      </c>
      <c r="J2001" s="10" t="str" cm="1">
        <f t="array" ref="J2001">_xlfn.IFS(OR(I2001="December",I2001="January",I2001="Febuary"),"Winter",OR(I2001="March",I2001="April",I2001="May"),"Spring",OR(I2001="June",I2001="July",I2001="August"),"Summer",OR(I2001="September",I2001="October",I2001="November"),"Fall")</f>
        <v>Winter</v>
      </c>
      <c r="K2001" s="13">
        <v>44989</v>
      </c>
      <c r="L2001" s="9">
        <f t="shared" si="249"/>
        <v>13</v>
      </c>
      <c r="M2001" s="9" t="s">
        <v>14</v>
      </c>
      <c r="N2001" s="9">
        <v>71326</v>
      </c>
      <c r="O2001" s="9">
        <v>2877</v>
      </c>
      <c r="P2001" s="14">
        <v>4588.82</v>
      </c>
      <c r="Q2001" s="14">
        <f>IF(IF(P2001&lt;$AA$6,$AA$6,IF(P2001&gt;$AA$7,$AA$7,P2001))&lt;0,IF(P2001&lt;$AA$6,$AA$6,IF(P2001&gt;$AA$7,$AA$7,P2001))*(-1),IF(P2001&lt;$AA$6,$AA$6,IF(P2001&gt;$AA$7,$AA$7,P2001)))</f>
        <v>3636.145</v>
      </c>
      <c r="R2001" s="9">
        <v>245</v>
      </c>
      <c r="S2001" s="9" t="b">
        <v>1</v>
      </c>
      <c r="T2001" s="9">
        <v>0</v>
      </c>
      <c r="U2001" s="9">
        <f t="shared" si="250"/>
        <v>0</v>
      </c>
      <c r="V2001" s="14">
        <f t="shared" si="251"/>
        <v>8613.855</v>
      </c>
      <c r="W2001" s="14">
        <f t="shared" si="252"/>
        <v>14.8414081632653</v>
      </c>
      <c r="X2001" s="14">
        <f t="shared" si="253"/>
        <v>0</v>
      </c>
      <c r="Y2001" s="9">
        <f t="shared" si="254"/>
        <v>0</v>
      </c>
    </row>
    <row r="2002" spans="1:25">
      <c r="A2002" s="5" t="s">
        <v>2849</v>
      </c>
      <c r="B2002" s="6" t="s">
        <v>2850</v>
      </c>
      <c r="C2002" s="7" t="s">
        <v>4129</v>
      </c>
      <c r="D2002" s="7">
        <v>45281</v>
      </c>
      <c r="E2002" s="6">
        <v>12</v>
      </c>
      <c r="F2002" s="6">
        <v>21</v>
      </c>
      <c r="G2002" s="6">
        <v>2023</v>
      </c>
      <c r="H2002" s="7">
        <f t="shared" si="248"/>
        <v>45281</v>
      </c>
      <c r="I2002" s="7" t="str" cm="1">
        <f t="array" ref="I2002">_xlfn.IFS(E2002=1,"January",E2002=2,"Febuary",E2002=3,"March",E2002=4,"April",E2002=5,"May",E2002=6,"June",E2002=7,"July",E2002=8,"August",E2002=9,"September",E2002=10,"October",E2002=11,"November",E2002=12,"December",E2002&gt;12,_xlfn.IFS(F2002=1,"January",F2002=2,"Febuary",F2002=3,"March",F2002=4,"April",F2002=5,"May",F2002=6,"June",F2002=7,"July",F2002=8,"August",F2002=9,"September",F2002=10,"October",F2002=11,"November",F2002=12,"December"))</f>
        <v>December</v>
      </c>
      <c r="J2002" s="7" t="str" cm="1">
        <f t="array" ref="J2002">_xlfn.IFS(OR(I2002="December",I2002="January",I2002="Febuary"),"Winter",OR(I2002="March",I2002="April",I2002="May"),"Spring",OR(I2002="June",I2002="July",I2002="August"),"Summer",OR(I2002="September",I2002="October",I2002="November"),"Fall")</f>
        <v>Winter</v>
      </c>
      <c r="K2002" s="11">
        <v>45289</v>
      </c>
      <c r="L2002" s="6">
        <f t="shared" si="249"/>
        <v>8</v>
      </c>
      <c r="M2002" s="6" t="s">
        <v>23</v>
      </c>
      <c r="N2002" s="6">
        <v>87143</v>
      </c>
      <c r="O2002" s="6">
        <v>2204</v>
      </c>
      <c r="P2002" s="12">
        <v>2649.14</v>
      </c>
      <c r="Q2002" s="12">
        <f>IF(IF(P2002&lt;$AA$6,$AA$6,IF(P2002&gt;$AA$7,$AA$7,P2002))&lt;0,IF(P2002&lt;$AA$6,$AA$6,IF(P2002&gt;$AA$7,$AA$7,P2002))*(-1),IF(P2002&lt;$AA$6,$AA$6,IF(P2002&gt;$AA$7,$AA$7,P2002)))</f>
        <v>2649.14</v>
      </c>
      <c r="R2002" s="6">
        <v>391</v>
      </c>
      <c r="S2002" s="6" t="b">
        <v>1</v>
      </c>
      <c r="T2002" s="6">
        <v>0</v>
      </c>
      <c r="U2002" s="6">
        <f t="shared" si="250"/>
        <v>0</v>
      </c>
      <c r="V2002" s="12">
        <f t="shared" si="251"/>
        <v>16900.86</v>
      </c>
      <c r="W2002" s="12">
        <f t="shared" si="252"/>
        <v>6.77529411764706</v>
      </c>
      <c r="X2002" s="12">
        <f t="shared" si="253"/>
        <v>0</v>
      </c>
      <c r="Y2002" s="6">
        <f t="shared" si="254"/>
        <v>0</v>
      </c>
    </row>
    <row r="2003" spans="8:17">
      <c r="H2003" s="1">
        <f t="shared" ref="H1986:H2021" si="255">IF(E2003&gt;12,DATE(G2003,F2003,E2003),D2003)</f>
        <v>0</v>
      </c>
      <c r="L2003">
        <f t="shared" si="249"/>
        <v>0</v>
      </c>
      <c r="Q2003">
        <f t="shared" ref="Q1986:Q2021" si="256">IF(P2003&lt;$AA$6,$AA$6,IF(P2003&gt;$AA$7,$AA$7,P2003))</f>
        <v>0</v>
      </c>
    </row>
    <row r="2004" spans="8:17">
      <c r="H2004" s="1">
        <f t="shared" si="255"/>
        <v>0</v>
      </c>
      <c r="L2004">
        <f t="shared" si="249"/>
        <v>0</v>
      </c>
      <c r="Q2004">
        <f t="shared" si="256"/>
        <v>0</v>
      </c>
    </row>
    <row r="2005" spans="8:17">
      <c r="H2005" s="1">
        <f t="shared" si="255"/>
        <v>0</v>
      </c>
      <c r="L2005">
        <f t="shared" si="249"/>
        <v>0</v>
      </c>
      <c r="Q2005">
        <f t="shared" si="256"/>
        <v>0</v>
      </c>
    </row>
    <row r="2006" spans="8:17">
      <c r="H2006" s="1">
        <f t="shared" si="255"/>
        <v>0</v>
      </c>
      <c r="L2006">
        <f t="shared" si="249"/>
        <v>0</v>
      </c>
      <c r="Q2006">
        <f t="shared" si="256"/>
        <v>0</v>
      </c>
    </row>
    <row r="2007" spans="8:17">
      <c r="H2007" s="1">
        <f t="shared" si="255"/>
        <v>0</v>
      </c>
      <c r="L2007">
        <f t="shared" si="249"/>
        <v>0</v>
      </c>
      <c r="Q2007">
        <f t="shared" si="256"/>
        <v>0</v>
      </c>
    </row>
    <row r="2008" spans="8:17">
      <c r="H2008" s="1">
        <f t="shared" si="255"/>
        <v>0</v>
      </c>
      <c r="L2008">
        <f t="shared" si="249"/>
        <v>0</v>
      </c>
      <c r="Q2008">
        <f t="shared" si="256"/>
        <v>0</v>
      </c>
    </row>
    <row r="2009" spans="8:17">
      <c r="H2009" s="1">
        <f t="shared" si="255"/>
        <v>0</v>
      </c>
      <c r="L2009">
        <f t="shared" si="249"/>
        <v>0</v>
      </c>
      <c r="Q2009">
        <f t="shared" si="256"/>
        <v>0</v>
      </c>
    </row>
    <row r="2010" spans="8:17">
      <c r="H2010" s="1">
        <f t="shared" si="255"/>
        <v>0</v>
      </c>
      <c r="L2010">
        <f t="shared" si="249"/>
        <v>0</v>
      </c>
      <c r="Q2010">
        <f t="shared" si="256"/>
        <v>0</v>
      </c>
    </row>
    <row r="2011" spans="8:17">
      <c r="H2011" s="1">
        <f t="shared" si="255"/>
        <v>0</v>
      </c>
      <c r="L2011">
        <f t="shared" si="249"/>
        <v>0</v>
      </c>
      <c r="Q2011">
        <f t="shared" si="256"/>
        <v>0</v>
      </c>
    </row>
    <row r="2012" spans="8:17">
      <c r="H2012" s="1">
        <f t="shared" si="255"/>
        <v>0</v>
      </c>
      <c r="L2012">
        <f t="shared" si="249"/>
        <v>0</v>
      </c>
      <c r="Q2012">
        <f t="shared" si="256"/>
        <v>0</v>
      </c>
    </row>
    <row r="2013" spans="8:17">
      <c r="H2013" s="1">
        <f t="shared" si="255"/>
        <v>0</v>
      </c>
      <c r="L2013">
        <f t="shared" si="249"/>
        <v>0</v>
      </c>
      <c r="Q2013">
        <f t="shared" si="256"/>
        <v>0</v>
      </c>
    </row>
    <row r="2014" spans="8:17">
      <c r="H2014" s="1">
        <f t="shared" si="255"/>
        <v>0</v>
      </c>
      <c r="L2014">
        <f t="shared" si="249"/>
        <v>0</v>
      </c>
      <c r="Q2014">
        <f t="shared" si="256"/>
        <v>0</v>
      </c>
    </row>
    <row r="2015" spans="8:17">
      <c r="H2015" s="1">
        <f t="shared" si="255"/>
        <v>0</v>
      </c>
      <c r="L2015">
        <f t="shared" si="249"/>
        <v>0</v>
      </c>
      <c r="Q2015">
        <f t="shared" si="256"/>
        <v>0</v>
      </c>
    </row>
    <row r="2016" spans="8:17">
      <c r="H2016" s="1">
        <f t="shared" si="255"/>
        <v>0</v>
      </c>
      <c r="L2016">
        <f t="shared" si="249"/>
        <v>0</v>
      </c>
      <c r="Q2016">
        <f t="shared" si="256"/>
        <v>0</v>
      </c>
    </row>
    <row r="2017" spans="8:17">
      <c r="H2017" s="1">
        <f t="shared" si="255"/>
        <v>0</v>
      </c>
      <c r="L2017">
        <f t="shared" si="249"/>
        <v>0</v>
      </c>
      <c r="Q2017">
        <f t="shared" si="256"/>
        <v>0</v>
      </c>
    </row>
    <row r="2018" spans="8:17">
      <c r="H2018" s="1">
        <f t="shared" si="255"/>
        <v>0</v>
      </c>
      <c r="L2018">
        <f t="shared" si="249"/>
        <v>0</v>
      </c>
      <c r="Q2018">
        <f t="shared" si="256"/>
        <v>0</v>
      </c>
    </row>
    <row r="2019" spans="8:17">
      <c r="H2019" s="1">
        <f t="shared" si="255"/>
        <v>0</v>
      </c>
      <c r="L2019">
        <f t="shared" si="249"/>
        <v>0</v>
      </c>
      <c r="Q2019">
        <f t="shared" si="256"/>
        <v>0</v>
      </c>
    </row>
    <row r="2020" spans="8:17">
      <c r="H2020" s="1">
        <f t="shared" si="255"/>
        <v>0</v>
      </c>
      <c r="L2020">
        <f t="shared" si="249"/>
        <v>0</v>
      </c>
      <c r="Q2020">
        <f t="shared" si="256"/>
        <v>0</v>
      </c>
    </row>
    <row r="2021" spans="8:17">
      <c r="H2021" s="1">
        <f t="shared" si="255"/>
        <v>0</v>
      </c>
      <c r="L2021">
        <f t="shared" si="249"/>
        <v>0</v>
      </c>
      <c r="Q2021">
        <f t="shared" si="256"/>
        <v>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marketing_campaign_data_messy (</vt:lpstr>
      <vt:lpstr>marketing_campaign_data_mess(2)</vt:lpstr>
      <vt:lpstr>Pivot Table </vt:lpstr>
      <vt:lpstr>Edited Campaign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Bazunu</cp:lastModifiedBy>
  <dcterms:created xsi:type="dcterms:W3CDTF">2026-08-29T08:04:00Z</dcterms:created>
  <dcterms:modified xsi:type="dcterms:W3CDTF">2026-09-02T04:58:06Z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F859A141047246FFBDFA910BB02E05AA_13</vt:lpwstr>
  </property>
  <property fmtid="{D5CDD505-2E9C-101B-9397-08002B2CF9AE}" pid="3" name="KSOProductBuildVer">
    <vt:lpwstr>2057-12.2.0.23206</vt:lpwstr>
  </property>
  <property fmtid="{D5CDD505-2E9C-101B-9397-08002B2CF9AE}" pid="4" name="KSOReadingLayout">
    <vt:bool>false</vt:bool>
  </property>
</Properties>
</file>